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48.xml" ContentType="application/vnd.openxmlformats-officedocument.spreadsheetml.worksheet+xml"/>
  <Override PartName="/xl/worksheets/sheet4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4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drawings/drawing1.xml" ContentType="application/vnd.openxmlformats-officedocument.drawing+xml"/>
  <Override PartName="/xl/worksheets/sheet39.xml" ContentType="application/vnd.openxmlformats-officedocument.spreadsheetml.worksheet+xml"/>
  <Override PartName="/xl/worksheets/sheet37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8.xml" ContentType="application/vnd.openxmlformats-officedocument.spreadsheetml.worksheet+xml"/>
  <Override PartName="/xl/worksheets/sheet23.xml" ContentType="application/vnd.openxmlformats-officedocument.spreadsheetml.worksheet+xml"/>
  <Override PartName="/xl/worksheets/sheet2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HU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131" i="64" s="1"/>
  <c r="W99" i="65"/>
  <c r="W98" i="65" s="1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43" i="57" s="1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7" i="12" s="1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214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81" i="54"/>
  <c r="W164" i="49"/>
  <c r="W161" i="49" s="1"/>
  <c r="W23" i="26"/>
  <c r="W442" i="72"/>
  <c r="W406" i="72"/>
  <c r="W442" i="71"/>
  <c r="W162" i="63"/>
  <c r="W23" i="15"/>
  <c r="W242" i="72"/>
  <c r="W224" i="72"/>
  <c r="W162" i="53"/>
  <c r="W162" i="52"/>
  <c r="W144" i="51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24" i="72"/>
  <c r="W162" i="62"/>
  <c r="W162" i="61"/>
  <c r="W424" i="71"/>
  <c r="W144" i="62"/>
  <c r="W144" i="61"/>
  <c r="W406" i="71"/>
  <c r="W144" i="63"/>
  <c r="W12" i="15"/>
  <c r="W162" i="51"/>
  <c r="W260" i="72"/>
  <c r="W224" i="71"/>
  <c r="W242" i="71"/>
  <c r="W260" i="71"/>
  <c r="W144" i="52"/>
  <c r="W144" i="53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27" i="15" s="1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63" i="53" l="1"/>
  <c r="W335" i="68"/>
  <c r="W512" i="64"/>
  <c r="W511" i="64" s="1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31" i="65" l="1"/>
  <c r="W250" i="70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66" i="4"/>
  <c r="B52" i="4"/>
  <c r="B35" i="4"/>
  <c r="B26" i="4"/>
  <c r="B79" i="4"/>
  <c r="B23" i="4"/>
  <c r="B11" i="4"/>
  <c r="B14" i="4"/>
  <c r="B61" i="4"/>
  <c r="B80" i="4"/>
  <c r="B39" i="4"/>
  <c r="B13" i="4"/>
  <c r="B84" i="4"/>
  <c r="B9" i="4"/>
  <c r="B27" i="4"/>
  <c r="B73" i="4"/>
  <c r="B37" i="4"/>
  <c r="B76" i="4"/>
  <c r="B24" i="4"/>
  <c r="B59" i="4"/>
  <c r="B55" i="4"/>
  <c r="B57" i="4"/>
  <c r="B70" i="4"/>
  <c r="B16" i="4"/>
  <c r="B25" i="4"/>
  <c r="B58" i="4"/>
  <c r="B83" i="4"/>
  <c r="B22" i="4"/>
  <c r="B81" i="4"/>
  <c r="B47" i="4"/>
  <c r="B72" i="4"/>
  <c r="B12" i="4"/>
  <c r="B28" i="4"/>
  <c r="B78" i="4"/>
  <c r="B67" i="4"/>
  <c r="B36" i="4"/>
  <c r="B82" i="4"/>
  <c r="B33" i="4"/>
  <c r="B69" i="4"/>
  <c r="B68" i="4"/>
  <c r="B54" i="4"/>
  <c r="B4" i="4"/>
  <c r="B21" i="4"/>
  <c r="B49" i="4"/>
  <c r="B38" i="4"/>
  <c r="B20" i="4"/>
  <c r="B40" i="4"/>
  <c r="B71" i="4"/>
  <c r="B17" i="4"/>
  <c r="B65" i="4"/>
  <c r="B29" i="4"/>
  <c r="B64" i="4"/>
  <c r="B60" i="4"/>
  <c r="B46" i="4"/>
  <c r="B53" i="4"/>
  <c r="B44" i="4"/>
  <c r="B15" i="4"/>
  <c r="B45" i="4"/>
  <c r="B7" i="4"/>
  <c r="B8" i="4"/>
  <c r="B34" i="4"/>
  <c r="B56" i="4"/>
  <c r="B41" i="4"/>
  <c r="B30" i="4"/>
  <c r="B48" i="4"/>
  <c r="B10" i="4"/>
  <c r="B77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G16" i="29" s="1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H17" i="29" l="1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6" i="29" s="1"/>
  <c r="H137" i="29"/>
  <c r="I22" i="29"/>
  <c r="J128" i="29"/>
  <c r="J24" i="29"/>
  <c r="H9" i="29"/>
  <c r="H140" i="29"/>
  <c r="J122" i="29"/>
  <c r="J18" i="29"/>
  <c r="J127" i="29"/>
  <c r="J23" i="29"/>
  <c r="I7" i="29"/>
  <c r="H4" i="29"/>
  <c r="H135" i="29"/>
  <c r="F132" i="6"/>
  <c r="F156" i="6"/>
  <c r="J18" i="35" l="1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U136" i="29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41" i="29" l="1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T7" i="56" l="1"/>
  <c r="S423" i="68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L3" i="13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F3" i="13"/>
  <c r="F3" i="10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L3" i="10" l="1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C3" i="1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08" i="68" s="1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81" i="56" l="1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3" i="19" l="1"/>
  <c r="S461" i="69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<sst xmlns="http://schemas.openxmlformats.org/spreadsheetml/2006/main" count="18216" uniqueCount="4947">
  <si>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</si>
  <si>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</si>
  <si>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</si>
  <si>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</si>
  <si>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</si>
  <si>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</si>
  <si>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</si>
  <si>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</si>
  <si>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</si>
  <si>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</si>
  <si>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</si>
  <si>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</si>
  <si>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</si>
  <si>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</si>
  <si>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</si>
  <si>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</si>
  <si>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</si>
  <si>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</si>
  <si>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</si>
  <si>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</si>
  <si>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</si>
  <si>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</si>
  <si>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</si>
  <si>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</si>
  <si>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</si>
  <si>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</si>
  <si>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</si>
  <si>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</si>
  <si>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</si>
  <si>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</si>
  <si>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</si>
  <si>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</si>
  <si>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</si>
  <si>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</si>
  <si>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</si>
  <si>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</si>
  <si>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</si>
  <si>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</si>
  <si>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</si>
  <si>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</si>
  <si>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</si>
  <si>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</si>
  <si>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</si>
  <si>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</si>
  <si>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</si>
  <si>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</si>
  <si>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</si>
  <si>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</si>
  <si>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</si>
  <si>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</si>
  <si>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</si>
  <si>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</si>
  <si>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</si>
  <si>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</si>
  <si>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</si>
  <si>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</si>
  <si>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</si>
  <si>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</si>
  <si>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</si>
  <si>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</si>
  <si>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</si>
  <si>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</si>
  <si>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</si>
  <si>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</si>
  <si>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</si>
  <si>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</si>
  <si>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</si>
  <si>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</si>
  <si>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</si>
  <si>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</si>
  <si>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</si>
  <si>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</si>
  <si>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</si>
  <si>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</si>
  <si>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</si>
  <si>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</si>
  <si>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</si>
  <si>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</si>
  <si>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</si>
  <si>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</si>
  <si>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</si>
  <si>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</si>
  <si>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</si>
  <si>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</si>
  <si>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</si>
  <si>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</si>
  <si>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</si>
  <si>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</si>
  <si>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</si>
  <si>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</si>
  <si>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</si>
  <si>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</si>
  <si>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</si>
  <si>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</si>
  <si>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</si>
  <si>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</si>
  <si>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</si>
  <si>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</si>
  <si>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</si>
  <si>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</si>
  <si>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</si>
  <si>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</si>
  <si>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</si>
  <si>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</si>
  <si>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</si>
  <si>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</si>
  <si>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</si>
  <si>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</si>
  <si>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</si>
  <si>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</si>
  <si>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</si>
  <si>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</si>
  <si>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</si>
  <si>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</si>
  <si>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</si>
  <si>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</si>
  <si>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</si>
  <si>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</si>
  <si>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</si>
  <si>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</si>
  <si>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</si>
  <si>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</si>
  <si>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</si>
  <si>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</si>
  <si>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</si>
  <si>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</si>
  <si>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</si>
  <si>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</si>
  <si>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</si>
  <si>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</si>
  <si>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</si>
  <si>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</si>
  <si>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</si>
  <si>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</si>
  <si>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</si>
  <si>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</si>
  <si>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</si>
  <si>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</si>
  <si>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</si>
  <si>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</si>
  <si>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</si>
  <si>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</si>
  <si>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</si>
  <si>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</si>
  <si>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</si>
  <si>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</si>
  <si>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</si>
  <si>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</si>
  <si>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</si>
  <si>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</si>
  <si>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</si>
  <si>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</si>
  <si>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</si>
  <si>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</si>
  <si>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</si>
  <si>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</si>
  <si>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</si>
  <si>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</si>
  <si>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</si>
  <si>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</si>
  <si>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</si>
  <si>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</si>
  <si>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</si>
  <si>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</si>
  <si>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</si>
  <si>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</si>
  <si>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</si>
  <si>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</si>
  <si>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</si>
  <si>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</si>
  <si>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</si>
  <si>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</si>
  <si>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</si>
  <si>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</si>
  <si>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</si>
  <si>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</si>
  <si>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</si>
  <si>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</si>
  <si>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</si>
  <si>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</si>
  <si>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</si>
  <si>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</si>
  <si>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</si>
  <si>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</si>
  <si>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</si>
  <si>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</si>
  <si>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</si>
  <si>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</si>
  <si>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</si>
  <si>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</si>
  <si>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</si>
  <si>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</si>
  <si>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</si>
  <si>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</si>
  <si>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</si>
  <si>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</si>
  <si>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</si>
  <si>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</si>
  <si>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</si>
  <si>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</si>
  <si>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</si>
  <si>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</si>
  <si>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</si>
  <si>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</si>
  <si>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</si>
  <si>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</si>
  <si>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</si>
  <si>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</si>
  <si>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</si>
  <si>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</si>
  <si>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</si>
  <si>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</si>
  <si>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</si>
  <si>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</si>
  <si>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</si>
  <si>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</si>
  <si>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</si>
  <si>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</si>
  <si>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HU</t>
  </si>
  <si>
    <t>Hungary</t>
  </si>
  <si>
    <t>HU - Residential sector summary</t>
  </si>
  <si>
    <t>Macro.Meuro2015.HU.ConsumptionExpenditure</t>
  </si>
  <si>
    <t>Macro.number.HU.Population</t>
  </si>
  <si>
    <t>NUM.number.HU.Res.HH</t>
  </si>
  <si>
    <t>SurfaceArea.ksqm.HU.Res.HH</t>
  </si>
  <si>
    <t>NUM.number.HU.Res.HHnew</t>
  </si>
  <si>
    <t>SurfaceArea.ksqm.HU.Res.HHnew</t>
  </si>
  <si>
    <t>HDD.Celsius.HU.Actual</t>
  </si>
  <si>
    <t>HDD.Celsius.HU.Mean</t>
  </si>
  <si>
    <t>HDD.ratio.HU.Relative</t>
  </si>
  <si>
    <t>FEC.ktoe.HU.ES.Res</t>
  </si>
  <si>
    <t>FEC.ktoe.HU.ES.Res.Solids</t>
  </si>
  <si>
    <t>FEC.ktoe.HU.ES.Res.LPG</t>
  </si>
  <si>
    <t>FEC.ktoe.HU.ES.Res.Oil</t>
  </si>
  <si>
    <t>FEC.ktoe.HU.ES.Res.NG</t>
  </si>
  <si>
    <t>FEC.ktoe.HU.ES.Res.Biomass_Waste</t>
  </si>
  <si>
    <t>FEC.ktoe.HU.ES.Res.Biogas</t>
  </si>
  <si>
    <t>FEC.ktoe.HU.ES.Res.LiqBio</t>
  </si>
  <si>
    <t>FEC.ktoe.HU.ES.Res.Solar</t>
  </si>
  <si>
    <t>FEC.ktoe.HU.ES.Res.Geo</t>
  </si>
  <si>
    <t>FEC.ktoe.HU.ES.Res.Ambient</t>
  </si>
  <si>
    <t>FEC.ktoe.HU.ES.Res.Steam_Distr</t>
  </si>
  <si>
    <t>FEC.ktoe.HU.ES.Res.Elec</t>
  </si>
  <si>
    <t>FEC.ktoe.HU.Res.HH</t>
  </si>
  <si>
    <t>FEC.ktoe.HU.Res.HH.Thermal</t>
  </si>
  <si>
    <t>FEC.ktoe.HU.Res.HH.Thermal.SH</t>
  </si>
  <si>
    <t>FEC.ktoe.HU.Res.HH.Thermal.SC</t>
  </si>
  <si>
    <t>FEC.ktoe.HU.Res.HH.Thermal.WH</t>
  </si>
  <si>
    <t>FEC.ktoe.HU.Res.HH.Thermal.CO</t>
  </si>
  <si>
    <t>FEC.ktoe.HU.Res.HH.Appl</t>
  </si>
  <si>
    <t>EMI.ktCO2.HU.ES.Res</t>
  </si>
  <si>
    <t>EMI.ktCO2.HU.ES.Res.Solids</t>
  </si>
  <si>
    <t>EMI.ktCO2.HU.ES.Res.LPG</t>
  </si>
  <si>
    <t>EMI.ktCO2.HU.ES.Res.Oil</t>
  </si>
  <si>
    <t>EMI.ktCO2.HU.ES.Res.NG</t>
  </si>
  <si>
    <t>EMI.ktCO2.HU.ES.Res.Biomass_Waste</t>
  </si>
  <si>
    <t>EMI.ktCO2.HU.ES.Res.Biogas</t>
  </si>
  <si>
    <t>EMI.ktCO2.HU.ES.Res.LiqBio</t>
  </si>
  <si>
    <t>EMI.ktCO2.HU.ES.Res.Solar</t>
  </si>
  <si>
    <t>EMI.ktCO2.HU.ES.Res.Geo</t>
  </si>
  <si>
    <t>EMI.ktCO2.HU.ES.Res.Ambient</t>
  </si>
  <si>
    <t>EMI.ktCO2.HU.ES.Res.Steam_Distr</t>
  </si>
  <si>
    <t>EMI.ktCO2.HU.ES.Res.Elec</t>
  </si>
  <si>
    <t>EMI.ktCO2.HU.Res.HH</t>
  </si>
  <si>
    <t>EMI.ktCO2.HU.Res.HH.Thermal</t>
  </si>
  <si>
    <t>EMI.ktCO2.HU.Res.HH.Thermal.SH</t>
  </si>
  <si>
    <t>EMI.ktCO2.HU.Res.HH.Thermal.SC</t>
  </si>
  <si>
    <t>EMI.ktCO2.HU.Res.HH.Thermal.WH</t>
  </si>
  <si>
    <t>EMI.ktCO2.HU.Res.HH.Thermal.CO</t>
  </si>
  <si>
    <t>EMI.ktCO2.HU.Res.HH.Appl</t>
  </si>
  <si>
    <t>FEC_per_household.kWh.HU.Res.HH</t>
  </si>
  <si>
    <t>FEC_per_household.kWh.HU.Res.HH.Thermal</t>
  </si>
  <si>
    <t>FEC_per_household.kWh.HU.Res.HH.Thermal.SH</t>
  </si>
  <si>
    <t>FEC_per_household.kWh.HU.Res.HH.Thermal.SC</t>
  </si>
  <si>
    <t>FEC_per_household.kWh.HU.Res.HH.Thermal.WH</t>
  </si>
  <si>
    <t>FEC_per_household.kWh.HU.Res.HH.Thermal.CO</t>
  </si>
  <si>
    <t>FEC_per_household.kWh.HU.Res.HH.Appl</t>
  </si>
  <si>
    <t>TES_per_household.kWh.HU.Res.HH.Thermal</t>
  </si>
  <si>
    <t>TES_per_household.kWh.HU.Res.HH.Thermal.SH</t>
  </si>
  <si>
    <t>TES_per_household.kWh.HU.Res.HH.Thermal.SC</t>
  </si>
  <si>
    <t>TES_per_household.kWh.HU.Res.HH.Thermal.WH</t>
  </si>
  <si>
    <t>TES_per_household.kWh.HU.Res.HH.Thermal.CO</t>
  </si>
  <si>
    <t>EMI_per_household.kgCO2.HU.Res.HH</t>
  </si>
  <si>
    <t>EMI_per_household.kgCO2.HU.Res.HH.Thermal</t>
  </si>
  <si>
    <t>EMI_per_household.kgCO2.HU.Res.HH.Thermal.SH</t>
  </si>
  <si>
    <t>EMI_per_household.kgCO2.HU.Res.HH.Thermal.SC</t>
  </si>
  <si>
    <t>EMI_per_household.kgCO2.HU.Res.HH.Thermal.WH</t>
  </si>
  <si>
    <t>EMI_per_household.kgCO2.HU.Res.HH.Thermal.CO</t>
  </si>
  <si>
    <t>EMI_per_household.kgCO2.HU.Res.HH.Appl</t>
  </si>
  <si>
    <t>Eff.ratio.HU.Res.HH.Thermal</t>
  </si>
  <si>
    <t>Eff.ratio.HU.Res.HH.Thermal.SH</t>
  </si>
  <si>
    <t>Eff.ratio.HU.Res.HH.Thermal.SC</t>
  </si>
  <si>
    <t>Eff.ratio.HU.Res.HH.Thermal.WH</t>
  </si>
  <si>
    <t>Eff.ratio.HU.Res.HH.Thermal.CO</t>
  </si>
  <si>
    <t>FEC_per_sqm.kWh.HU.Res.HH</t>
  </si>
  <si>
    <t>FEC_per_sqm.kWh.HU.Res.HH.Thermal</t>
  </si>
  <si>
    <t>FEC_per_sqm.kWh.HU.Res.HH.Thermal.SH</t>
  </si>
  <si>
    <t>FEC_per_sqm.kWh.HU.Res.HH.Thermal.SC</t>
  </si>
  <si>
    <t>FEC_per_sqm.kWh.HU.Res.HH.Thermal.WH</t>
  </si>
  <si>
    <t>FEC_per_sqm.kWh.HU.Res.HH.Thermal.CO</t>
  </si>
  <si>
    <t>FEC_per_sqm.kWh.HU.Res.HH.Appl</t>
  </si>
  <si>
    <t>TES_per_sqm.kWh.HU.Res.HH.Thermal</t>
  </si>
  <si>
    <t>TES_per_sqm.kWh.HU.Res.HH.Thermal.SH</t>
  </si>
  <si>
    <t>TES_per_sqm.kWh.HU.Res.HH.Thermal.SC</t>
  </si>
  <si>
    <t>TES_per_sqm.kWh.HU.Res.HH.Thermal.WH</t>
  </si>
  <si>
    <t>TES_per_sqm.kWh.HU.Res.HH.Thermal.CO</t>
  </si>
  <si>
    <t>EMI_per_sqm.kgCO2.HU.Res.HH</t>
  </si>
  <si>
    <t>EMI_per_sqm.kgCO2.HU.Res.HH.Thermal</t>
  </si>
  <si>
    <t>EMI_per_sqm.kgCO2.HU.Res.HH.Thermal.SH</t>
  </si>
  <si>
    <t>EMI_per_sqm.kgCO2.HU.Res.HH.Thermal.SC</t>
  </si>
  <si>
    <t>EMI_per_sqm.kgCO2.HU.Res.HH.Thermal.WH</t>
  </si>
  <si>
    <t>EMI_per_sqm.kgCO2.HU.Res.HH.Thermal.CO</t>
  </si>
  <si>
    <t>EMI_per_sqm.kgCO2.HU.Res.HH.Appl</t>
  </si>
  <si>
    <t>FEC_per_capita.kWh.HU.Res.HH</t>
  </si>
  <si>
    <t>FEC_per_capita.kWh.HU.Res.HH.Thermal</t>
  </si>
  <si>
    <t>FEC_per_capita.kWh.HU.Res.HH.Thermal.SH</t>
  </si>
  <si>
    <t>FEC_per_capita.kWh.HU.Res.HH.Thermal.SC</t>
  </si>
  <si>
    <t>FEC_per_capita.kWh.HU.Res.HH.Thermal.WH</t>
  </si>
  <si>
    <t>FEC_per_capita.kWh.HU.Res.HH.Thermal.CO</t>
  </si>
  <si>
    <t>FEC_per_capita.kWh.HU.Res.HH.Appl</t>
  </si>
  <si>
    <t>TES_per_capita.kWh.HU.Res.HH.Thermal</t>
  </si>
  <si>
    <t>TES_per_capita.kWh.HU.Res.HH.Thermal.SH</t>
  </si>
  <si>
    <t>TES_per_capita.kWh.HU.Res.HH.Thermal.SC</t>
  </si>
  <si>
    <t>TES_per_capita.kWh.HU.Res.HH.Thermal.WH</t>
  </si>
  <si>
    <t>TES_per_capita.kWh.HU.Res.HH.Thermal.CO</t>
  </si>
  <si>
    <t>EMI_per_capita.kgCO2.HU.Res.HH</t>
  </si>
  <si>
    <t>EMI_per_capita.kgCO2.HU.Res.HH.Thermal</t>
  </si>
  <si>
    <t>EMI_per_capita.kgCO2.HU.Res.HH.Thermal.SH</t>
  </si>
  <si>
    <t>EMI_per_capita.kgCO2.HU.Res.HH.Thermal.SC</t>
  </si>
  <si>
    <t>EMI_per_capita.kgCO2.HU.Res.HH.Thermal.WH</t>
  </si>
  <si>
    <t>EMI_per_capita.kgCO2.HU.Res.HH.Thermal.CO</t>
  </si>
  <si>
    <t>EMI_per_capita.kgCO2.HU.Res.HH.Appl</t>
  </si>
  <si>
    <t>HU - Number of households</t>
  </si>
  <si>
    <t>NUM.number.HU.Res.HH.Thermal</t>
  </si>
  <si>
    <t>NUM.number.HU.Res.HH.Thermal.SH</t>
  </si>
  <si>
    <t>NUM.number.HU.Res.HH.Thermal.SH.Solids</t>
  </si>
  <si>
    <t>NUM.number.HU.Res.HH.Thermal.SH.LPG</t>
  </si>
  <si>
    <t>NUM.number.HU.Res.HH.Thermal.SH.Oil</t>
  </si>
  <si>
    <t>NUM.number.HU.Res.HH.Thermal.SH.Gas</t>
  </si>
  <si>
    <t>NUM.number.HU.Res.HH.Thermal.SH.Biomass</t>
  </si>
  <si>
    <t>NUM.number.HU.Res.HH.Thermal.SH.Geo</t>
  </si>
  <si>
    <t>NUM.number.HU.Res.HH.Thermal.SH.DistrHeat</t>
  </si>
  <si>
    <t>NUM.number.HU.Res.HH.Thermal.SH.AdvElc</t>
  </si>
  <si>
    <t>NUM.number.HU.Res.HH.Thermal.SH.ConvElc</t>
  </si>
  <si>
    <t>NUM.number.HU.Res.HH.Thermal.SC</t>
  </si>
  <si>
    <t>NUM.number.HU.Res.HH.Thermal.SC.AC</t>
  </si>
  <si>
    <t>NUM.number.HU.Res.HH.Thermal.WH</t>
  </si>
  <si>
    <t>NUM.number.HU.Res.HH.Thermal.WH.Solids</t>
  </si>
  <si>
    <t>NUM.number.HU.Res.HH.Thermal.WH.LPG</t>
  </si>
  <si>
    <t>NUM.number.HU.Res.HH.Thermal.WH.Oil</t>
  </si>
  <si>
    <t>NUM.number.HU.Res.HH.Thermal.WH.Gas</t>
  </si>
  <si>
    <t>NUM.number.HU.Res.HH.Thermal.WH.Biomass</t>
  </si>
  <si>
    <t>NUM.number.HU.Res.HH.Thermal.WH.Geo</t>
  </si>
  <si>
    <t>NUM.number.HU.Res.HH.Thermal.WH.DistrHeat</t>
  </si>
  <si>
    <t>NUM.number.HU.Res.HH.Thermal.WH.Elc</t>
  </si>
  <si>
    <t>NUM.number.HU.Res.HH.Thermal.WH.Solar</t>
  </si>
  <si>
    <t>NUM.number.HU.Res.HH.Thermal.CO</t>
  </si>
  <si>
    <t>NUM.number.HU.Res.HH.Thermal.CO.Solids</t>
  </si>
  <si>
    <t>NUM.number.HU.Res.HH.Thermal.CO.LPG</t>
  </si>
  <si>
    <t>NUM.number.HU.Res.HH.Thermal.CO.Gas</t>
  </si>
  <si>
    <t>NUM.number.HU.Res.HH.Thermal.CO.Biomass</t>
  </si>
  <si>
    <t>NUM.number.HU.Res.HH.Thermal.CO.Elc</t>
  </si>
  <si>
    <t>HU - Final energy consumption</t>
  </si>
  <si>
    <t>FEC.ktoe.HU.Res.HH.Thermal.SH.Solids.Solids</t>
  </si>
  <si>
    <t>FEC.ktoe.HU.Res.HH.Thermal.SH.LPG.LPG</t>
  </si>
  <si>
    <t>FEC.ktoe.HU.Res.HH.Thermal.SH.Oil.Oil_LiqBio</t>
  </si>
  <si>
    <t>FEC.ktoe.HU.Res.HH.Thermal.SH.Gas.NG_Biogas</t>
  </si>
  <si>
    <t>FEC.ktoe.HU.Res.HH.Thermal.SH.Biomass.Biomass_Waste</t>
  </si>
  <si>
    <t>FEC.ktoe.HU.Res.HH.Thermal.SH.Geo.Geo</t>
  </si>
  <si>
    <t>FEC.ktoe.HU.Res.HH.Thermal.SH.DistrHeat.Steam_Distr</t>
  </si>
  <si>
    <t>FEC.ktoe.HU.Res.HH.Thermal.SH.AdvElc.Elec</t>
  </si>
  <si>
    <t>FEC.ktoe.HU.Res.HH.Thermal.SH.ConvElc.Elec</t>
  </si>
  <si>
    <t>FEC.ktoe.HU.Res.HH.Thermal.SH.TotalCirculation.Elec</t>
  </si>
  <si>
    <t>FEC.ktoe.HU.Res.HH.Thermal.SC.AC.Elec</t>
  </si>
  <si>
    <t>FEC.ktoe.HU.Res.HH.Thermal.WH.Solids.Solids</t>
  </si>
  <si>
    <t>FEC.ktoe.HU.Res.HH.Thermal.WH.LPG.LPG</t>
  </si>
  <si>
    <t>FEC.ktoe.HU.Res.HH.Thermal.WH.Oil.Oil_LiqBio</t>
  </si>
  <si>
    <t>FEC.ktoe.HU.Res.HH.Thermal.WH.Gas.NG_Biogas</t>
  </si>
  <si>
    <t>FEC.ktoe.HU.Res.HH.Thermal.WH.Biomass.Biomass_Waste</t>
  </si>
  <si>
    <t>FEC.ktoe.HU.Res.HH.Thermal.WH.Geo.Geo</t>
  </si>
  <si>
    <t>FEC.ktoe.HU.Res.HH.Thermal.WH.DistrHeat.Steam_Distr</t>
  </si>
  <si>
    <t>FEC.ktoe.HU.Res.HH.Thermal.WH.Elc.Elec</t>
  </si>
  <si>
    <t>FEC.ktoe.HU.Res.HH.Thermal.WH.TotalSolar.Solar</t>
  </si>
  <si>
    <t>FEC.ktoe.HU.Res.HH.Thermal.CO.Solids.Solids</t>
  </si>
  <si>
    <t>FEC.ktoe.HU.Res.HH.Thermal.CO.LPG.LPG</t>
  </si>
  <si>
    <t>FEC.ktoe.HU.Res.HH.Thermal.CO.Gas.NG_Biogas</t>
  </si>
  <si>
    <t>FEC.ktoe.HU.Res.HH.Thermal.CO.Biomass.Biomass_Waste</t>
  </si>
  <si>
    <t>FEC.ktoe.HU.Res.HH.Thermal.CO.Elc.Elec</t>
  </si>
  <si>
    <t>HU - Thermal energy service</t>
  </si>
  <si>
    <t>TES.ktoe.HU.Res.HH.Thermal</t>
  </si>
  <si>
    <t>TES.ktoe.HU.Res.HH.Thermal.SH</t>
  </si>
  <si>
    <t>TES.ktoe.HU.Res.HH.Thermal.SH.Solids.Solids</t>
  </si>
  <si>
    <t>TES.ktoe.HU.Res.HH.Thermal.SH.LPG.LPG</t>
  </si>
  <si>
    <t>TES.ktoe.HU.Res.HH.Thermal.SH.Oil.Oil_LiqBio</t>
  </si>
  <si>
    <t>TES.ktoe.HU.Res.HH.Thermal.SH.Gas.NG_Biogas</t>
  </si>
  <si>
    <t>TES.ktoe.HU.Res.HH.Thermal.SH.Biomass.Biomass_Waste</t>
  </si>
  <si>
    <t>TES.ktoe.HU.Res.HH.Thermal.SH.Geo.Geo</t>
  </si>
  <si>
    <t>TES.ktoe.HU.Res.HH.Thermal.SH.DistrHeat.Steam_Distr</t>
  </si>
  <si>
    <t>TES.ktoe.HU.Res.HH.Thermal.SH.AdvElc.Elec</t>
  </si>
  <si>
    <t>TES.ktoe.HU.Res.HH.Thermal.SH.ConvElc.Elec</t>
  </si>
  <si>
    <t>TES.ktoe.HU.Res.HH.Thermal.SH.TotalCirculation.Elec</t>
  </si>
  <si>
    <t>TES.ktoe.HU.Res.HH.Thermal.SC</t>
  </si>
  <si>
    <t>TES.ktoe.HU.Res.HH.Thermal.SC.AC.Elec</t>
  </si>
  <si>
    <t>TES.ktoe.HU.Res.HH.Thermal.WH</t>
  </si>
  <si>
    <t>TES.ktoe.HU.Res.HH.Thermal.WH.Solids.Solids</t>
  </si>
  <si>
    <t>TES.ktoe.HU.Res.HH.Thermal.WH.LPG.LPG</t>
  </si>
  <si>
    <t>TES.ktoe.HU.Res.HH.Thermal.WH.Oil.Oil_LiqBio</t>
  </si>
  <si>
    <t>TES.ktoe.HU.Res.HH.Thermal.WH.Gas.NG_Biogas</t>
  </si>
  <si>
    <t>TES.ktoe.HU.Res.HH.Thermal.WH.Biomass.Biomass_Waste</t>
  </si>
  <si>
    <t>TES.ktoe.HU.Res.HH.Thermal.WH.Geo.Geo</t>
  </si>
  <si>
    <t>TES.ktoe.HU.Res.HH.Thermal.WH.DistrHeat.Steam_Distr</t>
  </si>
  <si>
    <t>TES.ktoe.HU.Res.HH.Thermal.WH.Elc.Elec</t>
  </si>
  <si>
    <t>TES.ktoe.HU.Res.HH.Thermal.WH.TotalSolar.Solar</t>
  </si>
  <si>
    <t>TES.ktoe.HU.Res.HH.Thermal.CO</t>
  </si>
  <si>
    <t>TES.ktoe.HU.Res.HH.Thermal.CO.Solids.Solids</t>
  </si>
  <si>
    <t>TES.ktoe.HU.Res.HH.Thermal.CO.LPG.LPG</t>
  </si>
  <si>
    <t>TES.ktoe.HU.Res.HH.Thermal.CO.Gas.NG_Biogas</t>
  </si>
  <si>
    <t>TES.ktoe.HU.Res.HH.Thermal.CO.Biomass.Biomass_Waste</t>
  </si>
  <si>
    <t>TES.ktoe.HU.Res.HH.Thermal.CO.Elc.Elec</t>
  </si>
  <si>
    <t>HU - System efficiency indicator of total stock</t>
  </si>
  <si>
    <t>Eff.ratio.HU.Res.HH.Thermal.SH.Solids.Solids</t>
  </si>
  <si>
    <t>Eff.ratio.HU.Res.HH.Thermal.SH.LPG.LPG</t>
  </si>
  <si>
    <t>Eff.ratio.HU.Res.HH.Thermal.SH.Oil.Oil_LiqBio</t>
  </si>
  <si>
    <t>Eff.ratio.HU.Res.HH.Thermal.SH.Gas.NG_Biogas</t>
  </si>
  <si>
    <t>Eff.ratio.HU.Res.HH.Thermal.SH.Biomass.Biomass_Waste</t>
  </si>
  <si>
    <t>Eff.ratio.HU.Res.HH.Thermal.SH.Geo.Geo</t>
  </si>
  <si>
    <t>Eff.ratio.HU.Res.HH.Thermal.SH.DistrHeat.Steam_Distr</t>
  </si>
  <si>
    <t>Eff.ratio.HU.Res.HH.Thermal.SH.AdvElc.Elec</t>
  </si>
  <si>
    <t>Eff.ratio.HU.Res.HH.Thermal.SH.ConvElc.Elec</t>
  </si>
  <si>
    <t>Eff.ratio.HU.Res.HH.Thermal.SH.TotalCirculation.Elec</t>
  </si>
  <si>
    <t>Eff.ratio.HU.Res.HH.Thermal.SC.AC.Elec</t>
  </si>
  <si>
    <t>Eff.ratio.HU.Res.HH.Thermal.WH.Solids.Solids</t>
  </si>
  <si>
    <t>Eff.ratio.HU.Res.HH.Thermal.WH.LPG.LPG</t>
  </si>
  <si>
    <t>Eff.ratio.HU.Res.HH.Thermal.WH.Oil.Oil_LiqBio</t>
  </si>
  <si>
    <t>Eff.ratio.HU.Res.HH.Thermal.WH.Gas.NG_Biogas</t>
  </si>
  <si>
    <t>Eff.ratio.HU.Res.HH.Thermal.WH.Biomass.Biomass_Waste</t>
  </si>
  <si>
    <t>Eff.ratio.HU.Res.HH.Thermal.WH.Geo.Geo</t>
  </si>
  <si>
    <t>Eff.ratio.HU.Res.HH.Thermal.WH.DistrHeat.Steam_Distr</t>
  </si>
  <si>
    <t>Eff.ratio.HU.Res.HH.Thermal.WH.Elc.Elec</t>
  </si>
  <si>
    <t>Eff.ratio.HU.Res.HH.Thermal.WH.TotalSolar.Solar</t>
  </si>
  <si>
    <t>Eff.ratio.HU.Res.HH.Thermal.CO.Solids.Solids</t>
  </si>
  <si>
    <t>Eff.ratio.HU.Res.HH.Thermal.CO.LPG.LPG</t>
  </si>
  <si>
    <t>Eff.ratio.HU.Res.HH.Thermal.CO.Gas.NG_Biogas</t>
  </si>
  <si>
    <t>Eff.ratio.HU.Res.HH.Thermal.CO.Biomass.Biomass_Waste</t>
  </si>
  <si>
    <t>Eff.ratio.HU.Res.HH.Thermal.CO.Elc.Elec</t>
  </si>
  <si>
    <t>HU - CO2 emissions</t>
  </si>
  <si>
    <t>EMI.ktCO2.HU.Res.HH.Thermal.SH.Solids.Solids</t>
  </si>
  <si>
    <t>EMI.ktCO2.HU.Res.HH.Thermal.SH.LPG.LPG</t>
  </si>
  <si>
    <t>EMI.ktCO2.HU.Res.HH.Thermal.SH.Oil.Oil_LiqBio</t>
  </si>
  <si>
    <t>EMI.ktCO2.HU.Res.HH.Thermal.SH.Gas.NG_Biogas</t>
  </si>
  <si>
    <t>EMI.ktCO2.HU.Res.HH.Thermal.SH.Biomass.Biomass_Waste</t>
  </si>
  <si>
    <t>EMI.ktCO2.HU.Res.HH.Thermal.SH.Geo.Geo</t>
  </si>
  <si>
    <t>EMI.ktCO2.HU.Res.HH.Thermal.SH.DistrHeat.Steam_Distr</t>
  </si>
  <si>
    <t>EMI.ktCO2.HU.Res.HH.Thermal.SH.AdvElc.Elec</t>
  </si>
  <si>
    <t>EMI.ktCO2.HU.Res.HH.Thermal.SH.ConvElc.Elec</t>
  </si>
  <si>
    <t>EMI.ktCO2.HU.Res.HH.Thermal.SH.TotalCirculation.Elec</t>
  </si>
  <si>
    <t>EMI.ktCO2.HU.Res.HH.Thermal.SC.AC.Elec</t>
  </si>
  <si>
    <t>EMI.ktCO2.HU.Res.HH.Thermal.WH.Solids.Solids</t>
  </si>
  <si>
    <t>EMI.ktCO2.HU.Res.HH.Thermal.WH.LPG.LPG</t>
  </si>
  <si>
    <t>EMI.ktCO2.HU.Res.HH.Thermal.WH.Oil.Oil_LiqBio</t>
  </si>
  <si>
    <t>EMI.ktCO2.HU.Res.HH.Thermal.WH.Gas.NG_Biogas</t>
  </si>
  <si>
    <t>EMI.ktCO2.HU.Res.HH.Thermal.WH.Biomass.Biomass_Waste</t>
  </si>
  <si>
    <t>EMI.ktCO2.HU.Res.HH.Thermal.WH.Geo.Geo</t>
  </si>
  <si>
    <t>EMI.ktCO2.HU.Res.HH.Thermal.WH.DistrHeat.Steam_Distr</t>
  </si>
  <si>
    <t>EMI.ktCO2.HU.Res.HH.Thermal.WH.Elc.Elec</t>
  </si>
  <si>
    <t>EMI.ktCO2.HU.Res.HH.Thermal.WH.TotalSolar.Solar</t>
  </si>
  <si>
    <t>EMI.ktCO2.HU.Res.HH.Thermal.CO.Solids.Solids</t>
  </si>
  <si>
    <t>EMI.ktCO2.HU.Res.HH.Thermal.CO.LPG.LPG</t>
  </si>
  <si>
    <t>EMI.ktCO2.HU.Res.HH.Thermal.CO.Gas.NG_Biogas</t>
  </si>
  <si>
    <t>EMI.ktCO2.HU.Res.HH.Thermal.CO.Biomass.Biomass_Waste</t>
  </si>
  <si>
    <t>EMI.ktCO2.HU.Res.HH.Thermal.CO.Elc.Elec</t>
  </si>
  <si>
    <t>HU - Final energy consumption per household</t>
  </si>
  <si>
    <t>FEC_per_household.kWh.HU.Res.HH.Thermal.SH.Solids.Solids</t>
  </si>
  <si>
    <t>FEC_per_household.kWh.HU.Res.HH.Thermal.SH.LPG.LPG</t>
  </si>
  <si>
    <t>FEC_per_household.kWh.HU.Res.HH.Thermal.SH.Oil.Oil_LiqBio</t>
  </si>
  <si>
    <t>FEC_per_household.kWh.HU.Res.HH.Thermal.SH.Gas.NG_Biogas</t>
  </si>
  <si>
    <t>FEC_per_household.kWh.HU.Res.HH.Thermal.SH.Biomass.Biomass_Waste</t>
  </si>
  <si>
    <t>FEC_per_household.kWh.HU.Res.HH.Thermal.SH.Geo.Geo</t>
  </si>
  <si>
    <t>FEC_per_household.kWh.HU.Res.HH.Thermal.SH.DistrHeat.Steam_Distr</t>
  </si>
  <si>
    <t>FEC_per_household.kWh.HU.Res.HH.Thermal.SH.AdvElc.Elec</t>
  </si>
  <si>
    <t>FEC_per_household.kWh.HU.Res.HH.Thermal.SH.ConvElc.Elec</t>
  </si>
  <si>
    <t>FEC_per_household.kWh.HU.Res.HH.Thermal.SH.TotalCirculation.Elec</t>
  </si>
  <si>
    <t>FEC_per_household.kWh.HU.Res.HH.Thermal.SC.AC.Elec</t>
  </si>
  <si>
    <t>FEC_per_household.kWh.HU.Res.HH.Thermal.WH.Solids.Solids</t>
  </si>
  <si>
    <t>FEC_per_household.kWh.HU.Res.HH.Thermal.WH.LPG.LPG</t>
  </si>
  <si>
    <t>FEC_per_household.kWh.HU.Res.HH.Thermal.WH.Oil.Oil_LiqBio</t>
  </si>
  <si>
    <t>FEC_per_household.kWh.HU.Res.HH.Thermal.WH.Gas.NG_Biogas</t>
  </si>
  <si>
    <t>FEC_per_household.kWh.HU.Res.HH.Thermal.WH.Biomass.Biomass_Waste</t>
  </si>
  <si>
    <t>FEC_per_household.kWh.HU.Res.HH.Thermal.WH.Geo.Geo</t>
  </si>
  <si>
    <t>FEC_per_household.kWh.HU.Res.HH.Thermal.WH.DistrHeat.Steam_Distr</t>
  </si>
  <si>
    <t>FEC_per_household.kWh.HU.Res.HH.Thermal.WH.Elc.Elec</t>
  </si>
  <si>
    <t>FEC_per_household.kWh.HU.Res.HH.Thermal.WH.TotalSolar.Solar</t>
  </si>
  <si>
    <t>FEC_per_household.kWh.HU.Res.HH.Thermal.CO.Solids.Solids</t>
  </si>
  <si>
    <t>FEC_per_household.kWh.HU.Res.HH.Thermal.CO.LPG.LPG</t>
  </si>
  <si>
    <t>FEC_per_household.kWh.HU.Res.HH.Thermal.CO.Gas.NG_Biogas</t>
  </si>
  <si>
    <t>FEC_per_household.kWh.HU.Res.HH.Thermal.CO.Biomass.Biomass_Waste</t>
  </si>
  <si>
    <t>FEC_per_household.kWh.HU.Res.HH.Thermal.CO.Elc.Elec</t>
  </si>
  <si>
    <t>HU - Thermal energy service per household</t>
  </si>
  <si>
    <t>TES_per_household.kWh.HU.Res.HH.Thermal.SH.Solids.Solids</t>
  </si>
  <si>
    <t>TES_per_household.kWh.HU.Res.HH.Thermal.SH.LPG.LPG</t>
  </si>
  <si>
    <t>TES_per_household.kWh.HU.Res.HH.Thermal.SH.Oil.Oil_LiqBio</t>
  </si>
  <si>
    <t>TES_per_household.kWh.HU.Res.HH.Thermal.SH.Gas.NG_Biogas</t>
  </si>
  <si>
    <t>TES_per_household.kWh.HU.Res.HH.Thermal.SH.Biomass.Biomass_Waste</t>
  </si>
  <si>
    <t>TES_per_household.kWh.HU.Res.HH.Thermal.SH.Geo.Geo</t>
  </si>
  <si>
    <t>TES_per_household.kWh.HU.Res.HH.Thermal.SH.DistrHeat.Steam_Distr</t>
  </si>
  <si>
    <t>TES_per_household.kWh.HU.Res.HH.Thermal.SH.AdvElc.Elec</t>
  </si>
  <si>
    <t>TES_per_household.kWh.HU.Res.HH.Thermal.SH.ConvElc.Elec</t>
  </si>
  <si>
    <t>TES_per_household.kWh.HU.Res.HH.Thermal.SH.TotalCirculation.Elec</t>
  </si>
  <si>
    <t>TES_per_household.kWh.HU.Res.HH.Thermal.SC.AC.Elec</t>
  </si>
  <si>
    <t>TES_per_household.kWh.HU.Res.HH.Thermal.WH.Solids.Solids</t>
  </si>
  <si>
    <t>TES_per_household.kWh.HU.Res.HH.Thermal.WH.LPG.LPG</t>
  </si>
  <si>
    <t>TES_per_household.kWh.HU.Res.HH.Thermal.WH.Oil.Oil_LiqBio</t>
  </si>
  <si>
    <t>TES_per_household.kWh.HU.Res.HH.Thermal.WH.Gas.NG_Biogas</t>
  </si>
  <si>
    <t>TES_per_household.kWh.HU.Res.HH.Thermal.WH.Biomass.Biomass_Waste</t>
  </si>
  <si>
    <t>TES_per_household.kWh.HU.Res.HH.Thermal.WH.Geo.Geo</t>
  </si>
  <si>
    <t>TES_per_household.kWh.HU.Res.HH.Thermal.WH.DistrHeat.Steam_Distr</t>
  </si>
  <si>
    <t>TES_per_household.kWh.HU.Res.HH.Thermal.WH.Elc.Elec</t>
  </si>
  <si>
    <t>TES_per_household.kWh.HU.Res.HH.Thermal.WH.TotalSolar.Solar</t>
  </si>
  <si>
    <t>TES_per_household.kWh.HU.Res.HH.Thermal.CO.Solids.Solids</t>
  </si>
  <si>
    <t>TES_per_household.kWh.HU.Res.HH.Thermal.CO.LPG.LPG</t>
  </si>
  <si>
    <t>TES_per_household.kWh.HU.Res.HH.Thermal.CO.Gas.NG_Biogas</t>
  </si>
  <si>
    <t>TES_per_household.kWh.HU.Res.HH.Thermal.CO.Biomass.Biomass_Waste</t>
  </si>
  <si>
    <t>TES_per_household.kWh.HU.Res.HH.Thermal.CO.Elc.Elec</t>
  </si>
  <si>
    <t>HU - CO2 emissions per household</t>
  </si>
  <si>
    <t>EMI_per_household.kgCO2.HU.Res.HH.Thermal.SH.Solids.Solids</t>
  </si>
  <si>
    <t>EMI_per_household.kgCO2.HU.Res.HH.Thermal.SH.LPG.LPG</t>
  </si>
  <si>
    <t>EMI_per_household.kgCO2.HU.Res.HH.Thermal.SH.Oil.Oil_LiqBio</t>
  </si>
  <si>
    <t>EMI_per_household.kgCO2.HU.Res.HH.Thermal.SH.Gas.NG_Biogas</t>
  </si>
  <si>
    <t>EMI_per_household.kgCO2.HU.Res.HH.Thermal.SH.Biomass.Biomass_Waste</t>
  </si>
  <si>
    <t>EMI_per_household.kgCO2.HU.Res.HH.Thermal.SH.Geo.Geo</t>
  </si>
  <si>
    <t>EMI_per_household.kgCO2.HU.Res.HH.Thermal.SH.DistrHeat.Steam_Distr</t>
  </si>
  <si>
    <t>EMI_per_household.kgCO2.HU.Res.HH.Thermal.SH.AdvElc.Elec</t>
  </si>
  <si>
    <t>EMI_per_household.kgCO2.HU.Res.HH.Thermal.SH.ConvElc.Elec</t>
  </si>
  <si>
    <t>EMI_per_household.kgCO2.HU.Res.HH.Thermal.SH.TotalCirculation.Elec</t>
  </si>
  <si>
    <t>EMI_per_household.kgCO2.HU.Res.HH.Thermal.SC.AC.Elec</t>
  </si>
  <si>
    <t>EMI_per_household.kgCO2.HU.Res.HH.Thermal.WH.Solids.Solids</t>
  </si>
  <si>
    <t>EMI_per_household.kgCO2.HU.Res.HH.Thermal.WH.LPG.LPG</t>
  </si>
  <si>
    <t>EMI_per_household.kgCO2.HU.Res.HH.Thermal.WH.Oil.Oil_LiqBio</t>
  </si>
  <si>
    <t>EMI_per_household.kgCO2.HU.Res.HH.Thermal.WH.Gas.NG_Biogas</t>
  </si>
  <si>
    <t>EMI_per_household.kgCO2.HU.Res.HH.Thermal.WH.Biomass.Biomass_Waste</t>
  </si>
  <si>
    <t>EMI_per_household.kgCO2.HU.Res.HH.Thermal.WH.Geo.Geo</t>
  </si>
  <si>
    <t>EMI_per_household.kgCO2.HU.Res.HH.Thermal.WH.DistrHeat.Steam_Distr</t>
  </si>
  <si>
    <t>EMI_per_household.kgCO2.HU.Res.HH.Thermal.WH.Elc.Elec</t>
  </si>
  <si>
    <t>EMI_per_household.kgCO2.HU.Res.HH.Thermal.WH.TotalSolar.Solar</t>
  </si>
  <si>
    <t>EMI_per_household.kgCO2.HU.Res.HH.Thermal.CO.Solids.Solids</t>
  </si>
  <si>
    <t>EMI_per_household.kgCO2.HU.Res.HH.Thermal.CO.LPG.LPG</t>
  </si>
  <si>
    <t>EMI_per_household.kgCO2.HU.Res.HH.Thermal.CO.Gas.NG_Biogas</t>
  </si>
  <si>
    <t>EMI_per_household.kgCO2.HU.Res.HH.Thermal.CO.Biomass.Biomass_Waste</t>
  </si>
  <si>
    <t>EMI_per_household.kgCO2.HU.Res.HH.Thermal.CO.Elc.Elec</t>
  </si>
  <si>
    <t>HU - Final energy consumption per surface area</t>
  </si>
  <si>
    <t>FEC_per_sqm.kWh.HU.Res.HH.Thermal.SH.Solids.Solids</t>
  </si>
  <si>
    <t>FEC_per_sqm.kWh.HU.Res.HH.Thermal.SH.LPG.LPG</t>
  </si>
  <si>
    <t>FEC_per_sqm.kWh.HU.Res.HH.Thermal.SH.Oil.Oil_LiqBio</t>
  </si>
  <si>
    <t>FEC_per_sqm.kWh.HU.Res.HH.Thermal.SH.Gas.NG_Biogas</t>
  </si>
  <si>
    <t>FEC_per_sqm.kWh.HU.Res.HH.Thermal.SH.Biomass.Biomass_Waste</t>
  </si>
  <si>
    <t>FEC_per_sqm.kWh.HU.Res.HH.Thermal.SH.Geo.Geo</t>
  </si>
  <si>
    <t>FEC_per_sqm.kWh.HU.Res.HH.Thermal.SH.DistrHeat.Steam_Distr</t>
  </si>
  <si>
    <t>FEC_per_sqm.kWh.HU.Res.HH.Thermal.SH.AdvElc.Elec</t>
  </si>
  <si>
    <t>FEC_per_sqm.kWh.HU.Res.HH.Thermal.SH.ConvElc.Elec</t>
  </si>
  <si>
    <t>FEC_per_sqm.kWh.HU.Res.HH.Thermal.SH.TotalCirculation.Elec</t>
  </si>
  <si>
    <t>FEC_per_sqm.kWh.HU.Res.HH.Thermal.SC.AC.Elec</t>
  </si>
  <si>
    <t>FEC_per_sqm.kWh.HU.Res.HH.Thermal.WH.Solids.Solids</t>
  </si>
  <si>
    <t>FEC_per_sqm.kWh.HU.Res.HH.Thermal.WH.LPG.LPG</t>
  </si>
  <si>
    <t>FEC_per_sqm.kWh.HU.Res.HH.Thermal.WH.Oil.Oil_LiqBio</t>
  </si>
  <si>
    <t>FEC_per_sqm.kWh.HU.Res.HH.Thermal.WH.Gas.NG_Biogas</t>
  </si>
  <si>
    <t>FEC_per_sqm.kWh.HU.Res.HH.Thermal.WH.Biomass.Biomass_Waste</t>
  </si>
  <si>
    <t>FEC_per_sqm.kWh.HU.Res.HH.Thermal.WH.Geo.Geo</t>
  </si>
  <si>
    <t>FEC_per_sqm.kWh.HU.Res.HH.Thermal.WH.DistrHeat.Steam_Distr</t>
  </si>
  <si>
    <t>FEC_per_sqm.kWh.HU.Res.HH.Thermal.WH.Elc.Elec</t>
  </si>
  <si>
    <t>FEC_per_sqm.kWh.HU.Res.HH.Thermal.WH.TotalSolar.Solar</t>
  </si>
  <si>
    <t>FEC_per_sqm.kWh.HU.Res.HH.Thermal.CO.Solids.Solids</t>
  </si>
  <si>
    <t>FEC_per_sqm.kWh.HU.Res.HH.Thermal.CO.LPG.LPG</t>
  </si>
  <si>
    <t>FEC_per_sqm.kWh.HU.Res.HH.Thermal.CO.Gas.NG_Biogas</t>
  </si>
  <si>
    <t>FEC_per_sqm.kWh.HU.Res.HH.Thermal.CO.Biomass.Biomass_Waste</t>
  </si>
  <si>
    <t>FEC_per_sqm.kWh.HU.Res.HH.Thermal.CO.Elc.Elec</t>
  </si>
  <si>
    <t>HU - Thermal energy service per surface area</t>
  </si>
  <si>
    <t>TES_per_sqm.kWh.HU.Res.HH.Thermal.SH.Solids.Solids</t>
  </si>
  <si>
    <t>TES_per_sqm.kWh.HU.Res.HH.Thermal.SH.LPG.LPG</t>
  </si>
  <si>
    <t>TES_per_sqm.kWh.HU.Res.HH.Thermal.SH.Oil.Oil_LiqBio</t>
  </si>
  <si>
    <t>TES_per_sqm.kWh.HU.Res.HH.Thermal.SH.Gas.NG_Biogas</t>
  </si>
  <si>
    <t>TES_per_sqm.kWh.HU.Res.HH.Thermal.SH.Biomass.Biomass_Waste</t>
  </si>
  <si>
    <t>TES_per_sqm.kWh.HU.Res.HH.Thermal.SH.Geo.Geo</t>
  </si>
  <si>
    <t>TES_per_sqm.kWh.HU.Res.HH.Thermal.SH.DistrHeat.Steam_Distr</t>
  </si>
  <si>
    <t>TES_per_sqm.kWh.HU.Res.HH.Thermal.SH.AdvElc.Elec</t>
  </si>
  <si>
    <t>TES_per_sqm.kWh.HU.Res.HH.Thermal.SH.ConvElc.Elec</t>
  </si>
  <si>
    <t>TES_per_sqm.kWh.HU.Res.HH.Thermal.SH.TotalCirculation.Elec</t>
  </si>
  <si>
    <t>TES_per_sqm.kWh.HU.Res.HH.Thermal.SC.AC.Elec</t>
  </si>
  <si>
    <t>TES_per_sqm.kWh.HU.Res.HH.Thermal.WH.Solids.Solids</t>
  </si>
  <si>
    <t>TES_per_sqm.kWh.HU.Res.HH.Thermal.WH.LPG.LPG</t>
  </si>
  <si>
    <t>TES_per_sqm.kWh.HU.Res.HH.Thermal.WH.Oil.Oil_LiqBio</t>
  </si>
  <si>
    <t>TES_per_sqm.kWh.HU.Res.HH.Thermal.WH.Gas.NG_Biogas</t>
  </si>
  <si>
    <t>TES_per_sqm.kWh.HU.Res.HH.Thermal.WH.Biomass.Biomass_Waste</t>
  </si>
  <si>
    <t>TES_per_sqm.kWh.HU.Res.HH.Thermal.WH.Geo.Geo</t>
  </si>
  <si>
    <t>TES_per_sqm.kWh.HU.Res.HH.Thermal.WH.DistrHeat.Steam_Distr</t>
  </si>
  <si>
    <t>TES_per_sqm.kWh.HU.Res.HH.Thermal.WH.Elc.Elec</t>
  </si>
  <si>
    <t>TES_per_sqm.kWh.HU.Res.HH.Thermal.WH.TotalSolar.Solar</t>
  </si>
  <si>
    <t>TES_per_sqm.kWh.HU.Res.HH.Thermal.CO.Solids.Solids</t>
  </si>
  <si>
    <t>TES_per_sqm.kWh.HU.Res.HH.Thermal.CO.LPG.LPG</t>
  </si>
  <si>
    <t>TES_per_sqm.kWh.HU.Res.HH.Thermal.CO.Gas.NG_Biogas</t>
  </si>
  <si>
    <t>TES_per_sqm.kWh.HU.Res.HH.Thermal.CO.Biomass.Biomass_Waste</t>
  </si>
  <si>
    <t>TES_per_sqm.kWh.HU.Res.HH.Thermal.CO.Elc.Elec</t>
  </si>
  <si>
    <t>HU - CO2 emissions per surface area</t>
  </si>
  <si>
    <t>EMI_per_sqm.kgCO2.HU.Res.HH.Thermal.SH.Solids.Solids</t>
  </si>
  <si>
    <t>EMI_per_sqm.kgCO2.HU.Res.HH.Thermal.SH.LPG.LPG</t>
  </si>
  <si>
    <t>EMI_per_sqm.kgCO2.HU.Res.HH.Thermal.SH.Oil.Oil_LiqBio</t>
  </si>
  <si>
    <t>EMI_per_sqm.kgCO2.HU.Res.HH.Thermal.SH.Gas.NG_Biogas</t>
  </si>
  <si>
    <t>EMI_per_sqm.kgCO2.HU.Res.HH.Thermal.SH.Biomass.Biomass_Waste</t>
  </si>
  <si>
    <t>EMI_per_sqm.kgCO2.HU.Res.HH.Thermal.SH.Geo.Geo</t>
  </si>
  <si>
    <t>EMI_per_sqm.kgCO2.HU.Res.HH.Thermal.SH.DistrHeat.Steam_Distr</t>
  </si>
  <si>
    <t>EMI_per_sqm.kgCO2.HU.Res.HH.Thermal.SH.AdvElc.Elec</t>
  </si>
  <si>
    <t>EMI_per_sqm.kgCO2.HU.Res.HH.Thermal.SH.ConvElc.Elec</t>
  </si>
  <si>
    <t>EMI_per_sqm.kgCO2.HU.Res.HH.Thermal.SH.TotalCirculation.Elec</t>
  </si>
  <si>
    <t>EMI_per_sqm.kgCO2.HU.Res.HH.Thermal.SC.AC.Elec</t>
  </si>
  <si>
    <t>EMI_per_sqm.kgCO2.HU.Res.HH.Thermal.WH.Solids.Solids</t>
  </si>
  <si>
    <t>EMI_per_sqm.kgCO2.HU.Res.HH.Thermal.WH.LPG.LPG</t>
  </si>
  <si>
    <t>EMI_per_sqm.kgCO2.HU.Res.HH.Thermal.WH.Oil.Oil_LiqBio</t>
  </si>
  <si>
    <t>EMI_per_sqm.kgCO2.HU.Res.HH.Thermal.WH.Gas.NG_Biogas</t>
  </si>
  <si>
    <t>EMI_per_sqm.kgCO2.HU.Res.HH.Thermal.WH.Biomass.Biomass_Waste</t>
  </si>
  <si>
    <t>EMI_per_sqm.kgCO2.HU.Res.HH.Thermal.WH.Geo.Geo</t>
  </si>
  <si>
    <t>EMI_per_sqm.kgCO2.HU.Res.HH.Thermal.WH.DistrHeat.Steam_Distr</t>
  </si>
  <si>
    <t>EMI_per_sqm.kgCO2.HU.Res.HH.Thermal.WH.Elc.Elec</t>
  </si>
  <si>
    <t>EMI_per_sqm.kgCO2.HU.Res.HH.Thermal.WH.TotalSolar.Solar</t>
  </si>
  <si>
    <t>EMI_per_sqm.kgCO2.HU.Res.HH.Thermal.CO.Solids.Solids</t>
  </si>
  <si>
    <t>EMI_per_sqm.kgCO2.HU.Res.HH.Thermal.CO.LPG.LPG</t>
  </si>
  <si>
    <t>EMI_per_sqm.kgCO2.HU.Res.HH.Thermal.CO.Gas.NG_Biogas</t>
  </si>
  <si>
    <t>EMI_per_sqm.kgCO2.HU.Res.HH.Thermal.CO.Biomass.Biomass_Waste</t>
  </si>
  <si>
    <t>EMI_per_sqm.kgCO2.HU.Res.HH.Thermal.CO.Elc.Elec</t>
  </si>
  <si>
    <t>HU - Number of new and renovated households</t>
  </si>
  <si>
    <t>NUM.number.HU.Res.HHnew.Thermal</t>
  </si>
  <si>
    <t>NUM.number.HU.Res.HHnew.Thermal.SH</t>
  </si>
  <si>
    <t>NUM.number.HU.Res.HHnew.Thermal.SH.Solids</t>
  </si>
  <si>
    <t>NUM.number.HU.Res.HHnew.Thermal.SH.LPG</t>
  </si>
  <si>
    <t>NUM.number.HU.Res.HHnew.Thermal.SH.Oil</t>
  </si>
  <si>
    <t>NUM.number.HU.Res.HHnew.Thermal.SH.Gas</t>
  </si>
  <si>
    <t>NUM.number.HU.Res.HHnew.Thermal.SH.Biomass</t>
  </si>
  <si>
    <t>NUM.number.HU.Res.HHnew.Thermal.SH.Geo</t>
  </si>
  <si>
    <t>NUM.number.HU.Res.HHnew.Thermal.SH.DistrHeat</t>
  </si>
  <si>
    <t>NUM.number.HU.Res.HHnew.Thermal.SH.AdvElc</t>
  </si>
  <si>
    <t>NUM.number.HU.Res.HHnew.Thermal.SH.ConvElc</t>
  </si>
  <si>
    <t>NUM.number.HU.Res.HHnew.Thermal.SC</t>
  </si>
  <si>
    <t>NUM.number.HU.Res.HHnew.Thermal.SC.AC</t>
  </si>
  <si>
    <t>NUM.number.HU.Res.HHnew.Thermal.WH</t>
  </si>
  <si>
    <t>NUM.number.HU.Res.HHnew.Thermal.WH.Solids</t>
  </si>
  <si>
    <t>NUM.number.HU.Res.HHnew.Thermal.WH.LPG</t>
  </si>
  <si>
    <t>NUM.number.HU.Res.HHnew.Thermal.WH.Oil</t>
  </si>
  <si>
    <t>NUM.number.HU.Res.HHnew.Thermal.WH.Gas</t>
  </si>
  <si>
    <t>NUM.number.HU.Res.HHnew.Thermal.WH.Biomass</t>
  </si>
  <si>
    <t>NUM.number.HU.Res.HHnew.Thermal.WH.Geo</t>
  </si>
  <si>
    <t>NUM.number.HU.Res.HHnew.Thermal.WH.DistrHeat</t>
  </si>
  <si>
    <t>NUM.number.HU.Res.HHnew.Thermal.WH.Elc</t>
  </si>
  <si>
    <t>NUM.number.HU.Res.HHnew.Thermal.WH.Solar</t>
  </si>
  <si>
    <t>NUM.number.HU.Res.HHnew.Thermal.CO</t>
  </si>
  <si>
    <t>NUM.number.HU.Res.HHnew.Thermal.CO.Solids</t>
  </si>
  <si>
    <t>NUM.number.HU.Res.HHnew.Thermal.CO.LPG</t>
  </si>
  <si>
    <t>NUM.number.HU.Res.HHnew.Thermal.CO.Gas</t>
  </si>
  <si>
    <t>NUM.number.HU.Res.HHnew.Thermal.CO.Biomass</t>
  </si>
  <si>
    <t>NUM.number.HU.Res.HHnew.Thermal.CO.Elc</t>
  </si>
  <si>
    <t>HU - Final energy consumption in new and renovated households</t>
  </si>
  <si>
    <t>FEC.ktoe.HU.Res.HHnew.Thermal</t>
  </si>
  <si>
    <t>FEC.ktoe.HU.Res.HHnew.Thermal.SH</t>
  </si>
  <si>
    <t>FEC.ktoe.HU.Res.HHnew.Thermal.SH.Solids.Solids</t>
  </si>
  <si>
    <t>FEC.ktoe.HU.Res.HHnew.Thermal.SH.LPG.LPG</t>
  </si>
  <si>
    <t>FEC.ktoe.HU.Res.HHnew.Thermal.SH.Oil.Oil_LiqBio</t>
  </si>
  <si>
    <t>FEC.ktoe.HU.Res.HHnew.Thermal.SH.Gas.NG_Biogas</t>
  </si>
  <si>
    <t>FEC.ktoe.HU.Res.HHnew.Thermal.SH.Biomass.Biomass_Waste</t>
  </si>
  <si>
    <t>FEC.ktoe.HU.Res.HHnew.Thermal.SH.Geo.Geo</t>
  </si>
  <si>
    <t>FEC.ktoe.HU.Res.HHnew.Thermal.SH.DistrHeat.Steam_Distr</t>
  </si>
  <si>
    <t>FEC.ktoe.HU.Res.HHnew.Thermal.SH.AdvElc.Elec</t>
  </si>
  <si>
    <t>FEC.ktoe.HU.Res.HHnew.Thermal.SH.ConvElc.Elec</t>
  </si>
  <si>
    <t>FEC.ktoe.HU.Res.HHnew.Thermal.SH.TotalCirculation.Elec</t>
  </si>
  <si>
    <t>FEC.ktoe.HU.Res.HHnew.Thermal.SC</t>
  </si>
  <si>
    <t>FEC.ktoe.HU.Res.HHnew.Thermal.SC.AC.Elec</t>
  </si>
  <si>
    <t>FEC.ktoe.HU.Res.HHnew.Thermal.WH</t>
  </si>
  <si>
    <t>FEC.ktoe.HU.Res.HHnew.Thermal.WH.Solids.Solids</t>
  </si>
  <si>
    <t>FEC.ktoe.HU.Res.HHnew.Thermal.WH.LPG.LPG</t>
  </si>
  <si>
    <t>FEC.ktoe.HU.Res.HHnew.Thermal.WH.Oil.Oil_LiqBio</t>
  </si>
  <si>
    <t>FEC.ktoe.HU.Res.HHnew.Thermal.WH.Gas.NG_Biogas</t>
  </si>
  <si>
    <t>FEC.ktoe.HU.Res.HHnew.Thermal.WH.Biomass.Biomass_Waste</t>
  </si>
  <si>
    <t>FEC.ktoe.HU.Res.HHnew.Thermal.WH.Geo.Geo</t>
  </si>
  <si>
    <t>FEC.ktoe.HU.Res.HHnew.Thermal.WH.DistrHeat.Steam_Distr</t>
  </si>
  <si>
    <t>FEC.ktoe.HU.Res.HHnew.Thermal.WH.Elc.Elec</t>
  </si>
  <si>
    <t>FEC.ktoe.HU.Res.HHnew.Thermal.WH.TotalSolar.Solar</t>
  </si>
  <si>
    <t>FEC.ktoe.HU.Res.HHnew.Thermal.CO</t>
  </si>
  <si>
    <t>FEC.ktoe.HU.Res.HHnew.Thermal.CO.Solids.Solids</t>
  </si>
  <si>
    <t>FEC.ktoe.HU.Res.HHnew.Thermal.CO.LPG.LPG</t>
  </si>
  <si>
    <t>FEC.ktoe.HU.Res.HHnew.Thermal.CO.Gas.NG_Biogas</t>
  </si>
  <si>
    <t>FEC.ktoe.HU.Res.HHnew.Thermal.CO.Biomass.Biomass_Waste</t>
  </si>
  <si>
    <t>FEC.ktoe.HU.Res.HHnew.Thermal.CO.Elc.Elec</t>
  </si>
  <si>
    <t>HU - Thermal energy service in new and renovated households</t>
  </si>
  <si>
    <t>TES.ktoe.HU.Res.HHnew.Thermal</t>
  </si>
  <si>
    <t>TES.ktoe.HU.Res.HHnew.Thermal.SH</t>
  </si>
  <si>
    <t>TES.ktoe.HU.Res.HHnew.Thermal.SH.Solids.Solids</t>
  </si>
  <si>
    <t>TES.ktoe.HU.Res.HHnew.Thermal.SH.LPG.LPG</t>
  </si>
  <si>
    <t>TES.ktoe.HU.Res.HHnew.Thermal.SH.Oil.Oil_LiqBio</t>
  </si>
  <si>
    <t>TES.ktoe.HU.Res.HHnew.Thermal.SH.Gas.NG_Biogas</t>
  </si>
  <si>
    <t>TES.ktoe.HU.Res.HHnew.Thermal.SH.Biomass.Biomass_Waste</t>
  </si>
  <si>
    <t>TES.ktoe.HU.Res.HHnew.Thermal.SH.Geo.Geo</t>
  </si>
  <si>
    <t>TES.ktoe.HU.Res.HHnew.Thermal.SH.DistrHeat.Steam_Distr</t>
  </si>
  <si>
    <t>TES.ktoe.HU.Res.HHnew.Thermal.SH.AdvElc.Elec</t>
  </si>
  <si>
    <t>TES.ktoe.HU.Res.HHnew.Thermal.SH.ConvElc.Elec</t>
  </si>
  <si>
    <t>TES.ktoe.HU.Res.HHnew.Thermal.SH.TotalCirculation.Elec</t>
  </si>
  <si>
    <t>TES.ktoe.HU.Res.HHnew.Thermal.SC</t>
  </si>
  <si>
    <t>TES.ktoe.HU.Res.HHnew.Thermal.SC.AC.Elec</t>
  </si>
  <si>
    <t>TES.ktoe.HU.Res.HHnew.Thermal.WH</t>
  </si>
  <si>
    <t>TES.ktoe.HU.Res.HHnew.Thermal.WH.Solids.Solids</t>
  </si>
  <si>
    <t>TES.ktoe.HU.Res.HHnew.Thermal.WH.LPG.LPG</t>
  </si>
  <si>
    <t>TES.ktoe.HU.Res.HHnew.Thermal.WH.Oil.Oil_LiqBio</t>
  </si>
  <si>
    <t>TES.ktoe.HU.Res.HHnew.Thermal.WH.Gas.NG_Biogas</t>
  </si>
  <si>
    <t>TES.ktoe.HU.Res.HHnew.Thermal.WH.Biomass.Biomass_Waste</t>
  </si>
  <si>
    <t>TES.ktoe.HU.Res.HHnew.Thermal.WH.Geo.Geo</t>
  </si>
  <si>
    <t>TES.ktoe.HU.Res.HHnew.Thermal.WH.DistrHeat.Steam_Distr</t>
  </si>
  <si>
    <t>TES.ktoe.HU.Res.HHnew.Thermal.WH.Elc.Elec</t>
  </si>
  <si>
    <t>TES.ktoe.HU.Res.HHnew.Thermal.WH.TotalSolar.Solar</t>
  </si>
  <si>
    <t>TES.ktoe.HU.Res.HHnew.Thermal.CO</t>
  </si>
  <si>
    <t>TES.ktoe.HU.Res.HHnew.Thermal.CO.Solids.Solids</t>
  </si>
  <si>
    <t>TES.ktoe.HU.Res.HHnew.Thermal.CO.LPG.LPG</t>
  </si>
  <si>
    <t>TES.ktoe.HU.Res.HHnew.Thermal.CO.Gas.NG_Biogas</t>
  </si>
  <si>
    <t>TES.ktoe.HU.Res.HHnew.Thermal.CO.Biomass.Biomass_Waste</t>
  </si>
  <si>
    <t>TES.ktoe.HU.Res.HHnew.Thermal.CO.Elc.Elec</t>
  </si>
  <si>
    <t>HU - System efficiency indicator of new and renovated households</t>
  </si>
  <si>
    <t>Eff.ratio.HU.Res.HHnew.Thermal</t>
  </si>
  <si>
    <t>Eff.ratio.HU.Res.HHnew.Thermal.SH</t>
  </si>
  <si>
    <t>Eff.ratio.HU.Res.HHnew.Thermal.SH.Solids.Solids</t>
  </si>
  <si>
    <t>Eff.ratio.HU.Res.HHnew.Thermal.SH.LPG.LPG</t>
  </si>
  <si>
    <t>Eff.ratio.HU.Res.HHnew.Thermal.SH.Oil.Oil_LiqBio</t>
  </si>
  <si>
    <t>Eff.ratio.HU.Res.HHnew.Thermal.SH.Gas.NG_Biogas</t>
  </si>
  <si>
    <t>Eff.ratio.HU.Res.HHnew.Thermal.SH.Biomass.Biomass_Waste</t>
  </si>
  <si>
    <t>Eff.ratio.HU.Res.HHnew.Thermal.SH.Geo.Geo</t>
  </si>
  <si>
    <t>Eff.ratio.HU.Res.HHnew.Thermal.SH.DistrHeat.Steam_Distr</t>
  </si>
  <si>
    <t>Eff.ratio.HU.Res.HHnew.Thermal.SH.AdvElc.Elec</t>
  </si>
  <si>
    <t>Eff.ratio.HU.Res.HHnew.Thermal.SH.ConvElc.Elec</t>
  </si>
  <si>
    <t>Eff.ratio.HU.Res.HHnew.Thermal.SH.TotalCirculation.Elec</t>
  </si>
  <si>
    <t>Eff.ratio.HU.Res.HHnew.Thermal.SC</t>
  </si>
  <si>
    <t>Eff.ratio.HU.Res.HHnew.Thermal.SC.AC.Elec</t>
  </si>
  <si>
    <t>Eff.ratio.HU.Res.HHnew.Thermal.WH</t>
  </si>
  <si>
    <t>Eff.ratio.HU.Res.HHnew.Thermal.WH.Solids.Solids</t>
  </si>
  <si>
    <t>Eff.ratio.HU.Res.HHnew.Thermal.WH.LPG.LPG</t>
  </si>
  <si>
    <t>Eff.ratio.HU.Res.HHnew.Thermal.WH.Oil.Oil_LiqBio</t>
  </si>
  <si>
    <t>Eff.ratio.HU.Res.HHnew.Thermal.WH.Gas.NG_Biogas</t>
  </si>
  <si>
    <t>Eff.ratio.HU.Res.HHnew.Thermal.WH.Biomass.Biomass_Waste</t>
  </si>
  <si>
    <t>Eff.ratio.HU.Res.HHnew.Thermal.WH.Geo.Geo</t>
  </si>
  <si>
    <t>Eff.ratio.HU.Res.HHnew.Thermal.WH.DistrHeat.Steam_Distr</t>
  </si>
  <si>
    <t>Eff.ratio.HU.Res.HHnew.Thermal.WH.Elc.Elec</t>
  </si>
  <si>
    <t>Eff.ratio.HU.Res.HHnew.Thermal.WH.TotalSolar.Solar</t>
  </si>
  <si>
    <t>Eff.ratio.HU.Res.HHnew.Thermal.CO</t>
  </si>
  <si>
    <t>Eff.ratio.HU.Res.HHnew.Thermal.CO.Solids.Solids</t>
  </si>
  <si>
    <t>Eff.ratio.HU.Res.HHnew.Thermal.CO.LPG.LPG</t>
  </si>
  <si>
    <t>Eff.ratio.HU.Res.HHnew.Thermal.CO.Gas.NG_Biogas</t>
  </si>
  <si>
    <t>Eff.ratio.HU.Res.HHnew.Thermal.CO.Biomass.Biomass_Waste</t>
  </si>
  <si>
    <t>Eff.ratio.HU.Res.HHnew.Thermal.CO.Elc.Elec</t>
  </si>
  <si>
    <t>HU - CO2 emissions in new and renovated households</t>
  </si>
  <si>
    <t>EMI.ktCO2.HU.Res.HHnew.Thermal</t>
  </si>
  <si>
    <t>EMI.ktCO2.HU.Res.HHnew.Thermal.SH</t>
  </si>
  <si>
    <t>EMI.ktCO2.HU.Res.HHnew.Thermal.SH.Solids.Solids</t>
  </si>
  <si>
    <t>EMI.ktCO2.HU.Res.HHnew.Thermal.SH.LPG.LPG</t>
  </si>
  <si>
    <t>EMI.ktCO2.HU.Res.HHnew.Thermal.SH.Oil.Oil_LiqBio</t>
  </si>
  <si>
    <t>EMI.ktCO2.HU.Res.HHnew.Thermal.SH.Gas.NG_Biogas</t>
  </si>
  <si>
    <t>EMI.ktCO2.HU.Res.HHnew.Thermal.SH.Biomass.Biomass_Waste</t>
  </si>
  <si>
    <t>EMI.ktCO2.HU.Res.HHnew.Thermal.SH.Geo.Geo</t>
  </si>
  <si>
    <t>EMI.ktCO2.HU.Res.HHnew.Thermal.SH.DistrHeat.Steam_Distr</t>
  </si>
  <si>
    <t>EMI.ktCO2.HU.Res.HHnew.Thermal.SH.AdvElc.Elec</t>
  </si>
  <si>
    <t>EMI.ktCO2.HU.Res.HHnew.Thermal.SH.ConvElc.Elec</t>
  </si>
  <si>
    <t>EMI.ktCO2.HU.Res.HHnew.Thermal.SH.TotalCirculation.Elec</t>
  </si>
  <si>
    <t>EMI.ktCO2.HU.Res.HHnew.Thermal.SC</t>
  </si>
  <si>
    <t>EMI.ktCO2.HU.Res.HHnew.Thermal.SC.AC.Elec</t>
  </si>
  <si>
    <t>EMI.ktCO2.HU.Res.HHnew.Thermal.WH</t>
  </si>
  <si>
    <t>EMI.ktCO2.HU.Res.HHnew.Thermal.WH.Solids.Solids</t>
  </si>
  <si>
    <t>EMI.ktCO2.HU.Res.HHnew.Thermal.WH.LPG.LPG</t>
  </si>
  <si>
    <t>EMI.ktCO2.HU.Res.HHnew.Thermal.WH.Oil.Oil_LiqBio</t>
  </si>
  <si>
    <t>EMI.ktCO2.HU.Res.HHnew.Thermal.WH.Gas.NG_Biogas</t>
  </si>
  <si>
    <t>EMI.ktCO2.HU.Res.HHnew.Thermal.WH.Biomass.Biomass_Waste</t>
  </si>
  <si>
    <t>EMI.ktCO2.HU.Res.HHnew.Thermal.WH.Geo.Geo</t>
  </si>
  <si>
    <t>EMI.ktCO2.HU.Res.HHnew.Thermal.WH.DistrHeat.Steam_Distr</t>
  </si>
  <si>
    <t>EMI.ktCO2.HU.Res.HHnew.Thermal.WH.Elc.Elec</t>
  </si>
  <si>
    <t>EMI.ktCO2.HU.Res.HHnew.Thermal.WH.TotalSolar.Solar</t>
  </si>
  <si>
    <t>EMI.ktCO2.HU.Res.HHnew.Thermal.CO</t>
  </si>
  <si>
    <t>EMI.ktCO2.HU.Res.HHnew.Thermal.CO.Solids.Solids</t>
  </si>
  <si>
    <t>EMI.ktCO2.HU.Res.HHnew.Thermal.CO.LPG.LPG</t>
  </si>
  <si>
    <t>EMI.ktCO2.HU.Res.HHnew.Thermal.CO.Gas.NG_Biogas</t>
  </si>
  <si>
    <t>EMI.ktCO2.HU.Res.HHnew.Thermal.CO.Biomass.Biomass_Waste</t>
  </si>
  <si>
    <t>EMI.ktCO2.HU.Res.HHnew.Thermal.CO.Elc.Elec</t>
  </si>
  <si>
    <t>HU - Final energy consumption of new and renovated households (per household)</t>
  </si>
  <si>
    <t>FEC_per_household.kWh.HU.Res.HHnew.Thermal</t>
  </si>
  <si>
    <t>FEC_per_household.kWh.HU.Res.HHnew.Thermal.SH</t>
  </si>
  <si>
    <t>FEC_per_household.kWh.HU.Res.HHnew.Thermal.SH.Solids.Solids</t>
  </si>
  <si>
    <t>FEC_per_household.kWh.HU.Res.HHnew.Thermal.SH.LPG.LPG</t>
  </si>
  <si>
    <t>FEC_per_household.kWh.HU.Res.HHnew.Thermal.SH.Oil.Oil_LiqBio</t>
  </si>
  <si>
    <t>FEC_per_household.kWh.HU.Res.HHnew.Thermal.SH.Gas.NG_Biogas</t>
  </si>
  <si>
    <t>FEC_per_household.kWh.HU.Res.HHnew.Thermal.SH.Biomass.Biomass_Waste</t>
  </si>
  <si>
    <t>FEC_per_household.kWh.HU.Res.HHnew.Thermal.SH.Geo.Geo</t>
  </si>
  <si>
    <t>FEC_per_household.kWh.HU.Res.HHnew.Thermal.SH.DistrHeat.Steam_Distr</t>
  </si>
  <si>
    <t>FEC_per_household.kWh.HU.Res.HHnew.Thermal.SH.AdvElc.Elec</t>
  </si>
  <si>
    <t>FEC_per_household.kWh.HU.Res.HHnew.Thermal.SH.ConvElc.Elec</t>
  </si>
  <si>
    <t>FEC_per_household.kWh.HU.Res.HHnew.Thermal.SH.TotalCirculation.Elec</t>
  </si>
  <si>
    <t>FEC_per_household.kWh.HU.Res.HHnew.Thermal.SC</t>
  </si>
  <si>
    <t>FEC_per_household.kWh.HU.Res.HHnew.Thermal.SC.AC.Elec</t>
  </si>
  <si>
    <t>FEC_per_household.kWh.HU.Res.HHnew.Thermal.WH</t>
  </si>
  <si>
    <t>FEC_per_household.kWh.HU.Res.HHnew.Thermal.WH.Solids.Solids</t>
  </si>
  <si>
    <t>FEC_per_household.kWh.HU.Res.HHnew.Thermal.WH.LPG.LPG</t>
  </si>
  <si>
    <t>FEC_per_household.kWh.HU.Res.HHnew.Thermal.WH.Oil.Oil_LiqBio</t>
  </si>
  <si>
    <t>FEC_per_household.kWh.HU.Res.HHnew.Thermal.WH.Gas.NG_Biogas</t>
  </si>
  <si>
    <t>FEC_per_household.kWh.HU.Res.HHnew.Thermal.WH.Biomass.Biomass_Waste</t>
  </si>
  <si>
    <t>FEC_per_household.kWh.HU.Res.HHnew.Thermal.WH.Geo.Geo</t>
  </si>
  <si>
    <t>FEC_per_household.kWh.HU.Res.HHnew.Thermal.WH.DistrHeat.Steam_Distr</t>
  </si>
  <si>
    <t>FEC_per_household.kWh.HU.Res.HHnew.Thermal.WH.Elc.Elec</t>
  </si>
  <si>
    <t>FEC_per_household.kWh.HU.Res.HHnew.Thermal.WH.TotalSolar.Solar</t>
  </si>
  <si>
    <t>FEC_per_household.kWh.HU.Res.HHnew.Thermal.CO</t>
  </si>
  <si>
    <t>FEC_per_household.kWh.HU.Res.HHnew.Thermal.CO.Solids.Solids</t>
  </si>
  <si>
    <t>FEC_per_household.kWh.HU.Res.HHnew.Thermal.CO.LPG.LPG</t>
  </si>
  <si>
    <t>FEC_per_household.kWh.HU.Res.HHnew.Thermal.CO.Gas.NG_Biogas</t>
  </si>
  <si>
    <t>FEC_per_household.kWh.HU.Res.HHnew.Thermal.CO.Biomass.Biomass_Waste</t>
  </si>
  <si>
    <t>FEC_per_household.kWh.HU.Res.HHnew.Thermal.CO.Elc.Elec</t>
  </si>
  <si>
    <t>HU - Thermal energy service of new and renovated households (per household)</t>
  </si>
  <si>
    <t>TES_per_household.kWh.HU.Res.HHnew.Thermal</t>
  </si>
  <si>
    <t>TES_per_household.kWh.HU.Res.HHnew.Thermal.SH</t>
  </si>
  <si>
    <t>TES_per_household.kWh.HU.Res.HHnew.Thermal.SH.Solids.Solids</t>
  </si>
  <si>
    <t>TES_per_household.kWh.HU.Res.HHnew.Thermal.SH.LPG.LPG</t>
  </si>
  <si>
    <t>TES_per_household.kWh.HU.Res.HHnew.Thermal.SH.Oil.Oil_LiqBio</t>
  </si>
  <si>
    <t>TES_per_household.kWh.HU.Res.HHnew.Thermal.SH.Gas.NG_Biogas</t>
  </si>
  <si>
    <t>TES_per_household.kWh.HU.Res.HHnew.Thermal.SH.Biomass.Biomass_Waste</t>
  </si>
  <si>
    <t>TES_per_household.kWh.HU.Res.HHnew.Thermal.SH.Geo.Geo</t>
  </si>
  <si>
    <t>TES_per_household.kWh.HU.Res.HHnew.Thermal.SH.DistrHeat.Steam_Distr</t>
  </si>
  <si>
    <t>TES_per_household.kWh.HU.Res.HHnew.Thermal.SH.AdvElc.Elec</t>
  </si>
  <si>
    <t>TES_per_household.kWh.HU.Res.HHnew.Thermal.SH.ConvElc.Elec</t>
  </si>
  <si>
    <t>TES_per_household.kWh.HU.Res.HHnew.Thermal.SH.TotalCirculation.Elec</t>
  </si>
  <si>
    <t>TES_per_household.kWh.HU.Res.HHnew.Thermal.SC</t>
  </si>
  <si>
    <t>TES_per_household.kWh.HU.Res.HHnew.Thermal.SC.AC.Elec</t>
  </si>
  <si>
    <t>TES_per_household.kWh.HU.Res.HHnew.Thermal.WH</t>
  </si>
  <si>
    <t>TES_per_household.kWh.HU.Res.HHnew.Thermal.WH.Solids.Solids</t>
  </si>
  <si>
    <t>TES_per_household.kWh.HU.Res.HHnew.Thermal.WH.LPG.LPG</t>
  </si>
  <si>
    <t>TES_per_household.kWh.HU.Res.HHnew.Thermal.WH.Oil.Oil_LiqBio</t>
  </si>
  <si>
    <t>TES_per_household.kWh.HU.Res.HHnew.Thermal.WH.Gas.NG_Biogas</t>
  </si>
  <si>
    <t>TES_per_household.kWh.HU.Res.HHnew.Thermal.WH.Biomass.Biomass_Waste</t>
  </si>
  <si>
    <t>TES_per_household.kWh.HU.Res.HHnew.Thermal.WH.Geo.Geo</t>
  </si>
  <si>
    <t>TES_per_household.kWh.HU.Res.HHnew.Thermal.WH.DistrHeat.Steam_Distr</t>
  </si>
  <si>
    <t>TES_per_household.kWh.HU.Res.HHnew.Thermal.WH.Elc.Elec</t>
  </si>
  <si>
    <t>TES_per_household.kWh.HU.Res.HHnew.Thermal.WH.TotalSolar.Solar</t>
  </si>
  <si>
    <t>TES_per_household.kWh.HU.Res.HHnew.Thermal.CO</t>
  </si>
  <si>
    <t>TES_per_household.kWh.HU.Res.HHnew.Thermal.CO.Solids.Solids</t>
  </si>
  <si>
    <t>TES_per_household.kWh.HU.Res.HHnew.Thermal.CO.LPG.LPG</t>
  </si>
  <si>
    <t>TES_per_household.kWh.HU.Res.HHnew.Thermal.CO.Gas.NG_Biogas</t>
  </si>
  <si>
    <t>TES_per_household.kWh.HU.Res.HHnew.Thermal.CO.Biomass.Biomass_Waste</t>
  </si>
  <si>
    <t>TES_per_household.kWh.HU.Res.HHnew.Thermal.CO.Elc.Elec</t>
  </si>
  <si>
    <t>HU - CO2 emissions in new and renovated households (per household)</t>
  </si>
  <si>
    <t>EMI_per_household.kgCO2.HU.Res.HHnew.Thermal</t>
  </si>
  <si>
    <t>EMI_per_household.kgCO2.HU.Res.HHnew.Thermal.SH</t>
  </si>
  <si>
    <t>EMI_per_household.kgCO2.HU.Res.HHnew.Thermal.SH.Solids.Solids</t>
  </si>
  <si>
    <t>EMI_per_household.kgCO2.HU.Res.HHnew.Thermal.SH.LPG.LPG</t>
  </si>
  <si>
    <t>EMI_per_household.kgCO2.HU.Res.HHnew.Thermal.SH.Oil.Oil_LiqBio</t>
  </si>
  <si>
    <t>EMI_per_household.kgCO2.HU.Res.HHnew.Thermal.SH.Gas.NG_Biogas</t>
  </si>
  <si>
    <t>EMI_per_household.kgCO2.HU.Res.HHnew.Thermal.SH.Biomass.Biomass_Waste</t>
  </si>
  <si>
    <t>EMI_per_household.kgCO2.HU.Res.HHnew.Thermal.SH.Geo.Geo</t>
  </si>
  <si>
    <t>EMI_per_household.kgCO2.HU.Res.HHnew.Thermal.SH.DistrHeat.Steam_Distr</t>
  </si>
  <si>
    <t>EMI_per_household.kgCO2.HU.Res.HHnew.Thermal.SH.AdvElc.Elec</t>
  </si>
  <si>
    <t>EMI_per_household.kgCO2.HU.Res.HHnew.Thermal.SH.ConvElc.Elec</t>
  </si>
  <si>
    <t>EMI_per_household.kgCO2.HU.Res.HHnew.Thermal.SH.TotalCirculation.Elec</t>
  </si>
  <si>
    <t>EMI_per_household.kgCO2.HU.Res.HHnew.Thermal.SC</t>
  </si>
  <si>
    <t>EMI_per_household.kgCO2.HU.Res.HHnew.Thermal.SC.AC.Elec</t>
  </si>
  <si>
    <t>EMI_per_household.kgCO2.HU.Res.HHnew.Thermal.WH</t>
  </si>
  <si>
    <t>EMI_per_household.kgCO2.HU.Res.HHnew.Thermal.WH.Solids.Solids</t>
  </si>
  <si>
    <t>EMI_per_household.kgCO2.HU.Res.HHnew.Thermal.WH.LPG.LPG</t>
  </si>
  <si>
    <t>EMI_per_household.kgCO2.HU.Res.HHnew.Thermal.WH.Oil.Oil_LiqBio</t>
  </si>
  <si>
    <t>EMI_per_household.kgCO2.HU.Res.HHnew.Thermal.WH.Gas.NG_Biogas</t>
  </si>
  <si>
    <t>EMI_per_household.kgCO2.HU.Res.HHnew.Thermal.WH.Biomass.Biomass_Waste</t>
  </si>
  <si>
    <t>EMI_per_household.kgCO2.HU.Res.HHnew.Thermal.WH.Geo.Geo</t>
  </si>
  <si>
    <t>EMI_per_household.kgCO2.HU.Res.HHnew.Thermal.WH.DistrHeat.Steam_Distr</t>
  </si>
  <si>
    <t>EMI_per_household.kgCO2.HU.Res.HHnew.Thermal.WH.Elc.Elec</t>
  </si>
  <si>
    <t>EMI_per_household.kgCO2.HU.Res.HHnew.Thermal.WH.TotalSolar.Solar</t>
  </si>
  <si>
    <t>EMI_per_household.kgCO2.HU.Res.HHnew.Thermal.CO</t>
  </si>
  <si>
    <t>EMI_per_household.kgCO2.HU.Res.HHnew.Thermal.CO.Solids.Solids</t>
  </si>
  <si>
    <t>EMI_per_household.kgCO2.HU.Res.HHnew.Thermal.CO.LPG.LPG</t>
  </si>
  <si>
    <t>EMI_per_household.kgCO2.HU.Res.HHnew.Thermal.CO.Gas.NG_Biogas</t>
  </si>
  <si>
    <t>EMI_per_household.kgCO2.HU.Res.HHnew.Thermal.CO.Biomass.Biomass_Waste</t>
  </si>
  <si>
    <t>EMI_per_household.kgCO2.HU.Res.HHnew.Thermal.CO.Elc.Elec</t>
  </si>
  <si>
    <t>HU - Final energy consumption in new and renovated households per surface area</t>
  </si>
  <si>
    <t>FEC_per_sqm.kWh.HU.Res.HHnew.Thermal</t>
  </si>
  <si>
    <t>FEC_per_sqm.kWh.HU.Res.HHnew.Thermal.SH</t>
  </si>
  <si>
    <t>FEC_per_sqm.kWh.HU.Res.HHnew.Thermal.SH.Solids.Solids</t>
  </si>
  <si>
    <t>FEC_per_sqm.kWh.HU.Res.HHnew.Thermal.SH.LPG.LPG</t>
  </si>
  <si>
    <t>FEC_per_sqm.kWh.HU.Res.HHnew.Thermal.SH.Oil.Oil_LiqBio</t>
  </si>
  <si>
    <t>FEC_per_sqm.kWh.HU.Res.HHnew.Thermal.SH.Gas.NG_Biogas</t>
  </si>
  <si>
    <t>FEC_per_sqm.kWh.HU.Res.HHnew.Thermal.SH.Biomass.Biomass_Waste</t>
  </si>
  <si>
    <t>FEC_per_sqm.kWh.HU.Res.HHnew.Thermal.SH.Geo.Geo</t>
  </si>
  <si>
    <t>FEC_per_sqm.kWh.HU.Res.HHnew.Thermal.SH.DistrHeat.Steam_Distr</t>
  </si>
  <si>
    <t>FEC_per_sqm.kWh.HU.Res.HHnew.Thermal.SH.AdvElc.Elec</t>
  </si>
  <si>
    <t>FEC_per_sqm.kWh.HU.Res.HHnew.Thermal.SH.ConvElc.Elec</t>
  </si>
  <si>
    <t>FEC_per_sqm.kWh.HU.Res.HHnew.Thermal.SH.TotalCirculation.Elec</t>
  </si>
  <si>
    <t>FEC_per_sqm.kWh.HU.Res.HHnew.Thermal.SC</t>
  </si>
  <si>
    <t>FEC_per_sqm.kWh.HU.Res.HHnew.Thermal.SC.AC.Elec</t>
  </si>
  <si>
    <t>FEC_per_sqm.kWh.HU.Res.HHnew.Thermal.WH</t>
  </si>
  <si>
    <t>FEC_per_sqm.kWh.HU.Res.HHnew.Thermal.WH.Solids.Solids</t>
  </si>
  <si>
    <t>FEC_per_sqm.kWh.HU.Res.HHnew.Thermal.WH.LPG.LPG</t>
  </si>
  <si>
    <t>FEC_per_sqm.kWh.HU.Res.HHnew.Thermal.WH.Oil.Oil_LiqBio</t>
  </si>
  <si>
    <t>FEC_per_sqm.kWh.HU.Res.HHnew.Thermal.WH.Gas.NG_Biogas</t>
  </si>
  <si>
    <t>FEC_per_sqm.kWh.HU.Res.HHnew.Thermal.WH.Biomass.Biomass_Waste</t>
  </si>
  <si>
    <t>FEC_per_sqm.kWh.HU.Res.HHnew.Thermal.WH.Geo.Geo</t>
  </si>
  <si>
    <t>FEC_per_sqm.kWh.HU.Res.HHnew.Thermal.WH.DistrHeat.Steam_Distr</t>
  </si>
  <si>
    <t>FEC_per_sqm.kWh.HU.Res.HHnew.Thermal.WH.Elc.Elec</t>
  </si>
  <si>
    <t>FEC_per_sqm.kWh.HU.Res.HHnew.Thermal.WH.TotalSolar.Solar</t>
  </si>
  <si>
    <t>FEC_per_sqm.kWh.HU.Res.HHnew.Thermal.CO</t>
  </si>
  <si>
    <t>FEC_per_sqm.kWh.HU.Res.HHnew.Thermal.CO.Solids.Solids</t>
  </si>
  <si>
    <t>FEC_per_sqm.kWh.HU.Res.HHnew.Thermal.CO.LPG.LPG</t>
  </si>
  <si>
    <t>FEC_per_sqm.kWh.HU.Res.HHnew.Thermal.CO.Gas.NG_Biogas</t>
  </si>
  <si>
    <t>FEC_per_sqm.kWh.HU.Res.HHnew.Thermal.CO.Biomass.Biomass_Waste</t>
  </si>
  <si>
    <t>FEC_per_sqm.kWh.HU.Res.HHnew.Thermal.CO.Elc.Elec</t>
  </si>
  <si>
    <t>HU - Thermal energy service in new and renovated households per surface area</t>
  </si>
  <si>
    <t>TES_per_sqm.kWh.HU.Res.HHnew.Thermal</t>
  </si>
  <si>
    <t>TES_per_sqm.kWh.HU.Res.HHnew.Thermal.SH</t>
  </si>
  <si>
    <t>TES_per_sqm.kWh.HU.Res.HHnew.Thermal.SH.Solids.Solids</t>
  </si>
  <si>
    <t>TES_per_sqm.kWh.HU.Res.HHnew.Thermal.SH.LPG.LPG</t>
  </si>
  <si>
    <t>TES_per_sqm.kWh.HU.Res.HHnew.Thermal.SH.Oil.Oil_LiqBio</t>
  </si>
  <si>
    <t>TES_per_sqm.kWh.HU.Res.HHnew.Thermal.SH.Gas.NG_Biogas</t>
  </si>
  <si>
    <t>TES_per_sqm.kWh.HU.Res.HHnew.Thermal.SH.Biomass.Biomass_Waste</t>
  </si>
  <si>
    <t>TES_per_sqm.kWh.HU.Res.HHnew.Thermal.SH.Geo.Geo</t>
  </si>
  <si>
    <t>TES_per_sqm.kWh.HU.Res.HHnew.Thermal.SH.DistrHeat.Steam_Distr</t>
  </si>
  <si>
    <t>TES_per_sqm.kWh.HU.Res.HHnew.Thermal.SH.AdvElc.Elec</t>
  </si>
  <si>
    <t>TES_per_sqm.kWh.HU.Res.HHnew.Thermal.SH.ConvElc.Elec</t>
  </si>
  <si>
    <t>TES_per_sqm.kWh.HU.Res.HHnew.Thermal.SH.TotalCirculation.Elec</t>
  </si>
  <si>
    <t>TES_per_sqm.kWh.HU.Res.HHnew.Thermal.SC</t>
  </si>
  <si>
    <t>TES_per_sqm.kWh.HU.Res.HHnew.Thermal.SC.AC.Elec</t>
  </si>
  <si>
    <t>TES_per_sqm.kWh.HU.Res.HHnew.Thermal.WH</t>
  </si>
  <si>
    <t>TES_per_sqm.kWh.HU.Res.HHnew.Thermal.WH.Solids.Solids</t>
  </si>
  <si>
    <t>TES_per_sqm.kWh.HU.Res.HHnew.Thermal.WH.LPG.LPG</t>
  </si>
  <si>
    <t>TES_per_sqm.kWh.HU.Res.HHnew.Thermal.WH.Oil.Oil_LiqBio</t>
  </si>
  <si>
    <t>TES_per_sqm.kWh.HU.Res.HHnew.Thermal.WH.Gas.NG_Biogas</t>
  </si>
  <si>
    <t>TES_per_sqm.kWh.HU.Res.HHnew.Thermal.WH.Biomass.Biomass_Waste</t>
  </si>
  <si>
    <t>TES_per_sqm.kWh.HU.Res.HHnew.Thermal.WH.Geo.Geo</t>
  </si>
  <si>
    <t>TES_per_sqm.kWh.HU.Res.HHnew.Thermal.WH.DistrHeat.Steam_Distr</t>
  </si>
  <si>
    <t>TES_per_sqm.kWh.HU.Res.HHnew.Thermal.WH.Elc.Elec</t>
  </si>
  <si>
    <t>TES_per_sqm.kWh.HU.Res.HHnew.Thermal.WH.TotalSolar.Solar</t>
  </si>
  <si>
    <t>TES_per_sqm.kWh.HU.Res.HHnew.Thermal.CO</t>
  </si>
  <si>
    <t>TES_per_sqm.kWh.HU.Res.HHnew.Thermal.CO.Solids.Solids</t>
  </si>
  <si>
    <t>TES_per_sqm.kWh.HU.Res.HHnew.Thermal.CO.LPG.LPG</t>
  </si>
  <si>
    <t>TES_per_sqm.kWh.HU.Res.HHnew.Thermal.CO.Gas.NG_Biogas</t>
  </si>
  <si>
    <t>TES_per_sqm.kWh.HU.Res.HHnew.Thermal.CO.Biomass.Biomass_Waste</t>
  </si>
  <si>
    <t>TES_per_sqm.kWh.HU.Res.HHnew.Thermal.CO.Elc.Elec</t>
  </si>
  <si>
    <t>HU - CO2 emissions in new and renovated households per surface area</t>
  </si>
  <si>
    <t>EMI_per_sqm.kgCO2.HU.Res.HHnew.Thermal</t>
  </si>
  <si>
    <t>EMI_per_sqm.kgCO2.HU.Res.HHnew.Thermal.SH</t>
  </si>
  <si>
    <t>EMI_per_sqm.kgCO2.HU.Res.HHnew.Thermal.SH.Solids.Solids</t>
  </si>
  <si>
    <t>EMI_per_sqm.kgCO2.HU.Res.HHnew.Thermal.SH.LPG.LPG</t>
  </si>
  <si>
    <t>EMI_per_sqm.kgCO2.HU.Res.HHnew.Thermal.SH.Oil.Oil_LiqBio</t>
  </si>
  <si>
    <t>EMI_per_sqm.kgCO2.HU.Res.HHnew.Thermal.SH.Gas.NG_Biogas</t>
  </si>
  <si>
    <t>EMI_per_sqm.kgCO2.HU.Res.HHnew.Thermal.SH.Biomass.Biomass_Waste</t>
  </si>
  <si>
    <t>EMI_per_sqm.kgCO2.HU.Res.HHnew.Thermal.SH.Geo.Geo</t>
  </si>
  <si>
    <t>EMI_per_sqm.kgCO2.HU.Res.HHnew.Thermal.SH.DistrHeat.Steam_Distr</t>
  </si>
  <si>
    <t>EMI_per_sqm.kgCO2.HU.Res.HHnew.Thermal.SH.AdvElc.Elec</t>
  </si>
  <si>
    <t>EMI_per_sqm.kgCO2.HU.Res.HHnew.Thermal.SH.ConvElc.Elec</t>
  </si>
  <si>
    <t>EMI_per_sqm.kgCO2.HU.Res.HHnew.Thermal.SH.TotalCirculation.Elec</t>
  </si>
  <si>
    <t>EMI_per_sqm.kgCO2.HU.Res.HHnew.Thermal.SC</t>
  </si>
  <si>
    <t>EMI_per_sqm.kgCO2.HU.Res.HHnew.Thermal.SC.AC.Elec</t>
  </si>
  <si>
    <t>EMI_per_sqm.kgCO2.HU.Res.HHnew.Thermal.WH</t>
  </si>
  <si>
    <t>EMI_per_sqm.kgCO2.HU.Res.HHnew.Thermal.WH.Solids.Solids</t>
  </si>
  <si>
    <t>EMI_per_sqm.kgCO2.HU.Res.HHnew.Thermal.WH.LPG.LPG</t>
  </si>
  <si>
    <t>EMI_per_sqm.kgCO2.HU.Res.HHnew.Thermal.WH.Oil.Oil_LiqBio</t>
  </si>
  <si>
    <t>EMI_per_sqm.kgCO2.HU.Res.HHnew.Thermal.WH.Gas.NG_Biogas</t>
  </si>
  <si>
    <t>EMI_per_sqm.kgCO2.HU.Res.HHnew.Thermal.WH.Biomass.Biomass_Waste</t>
  </si>
  <si>
    <t>EMI_per_sqm.kgCO2.HU.Res.HHnew.Thermal.WH.Geo.Geo</t>
  </si>
  <si>
    <t>EMI_per_sqm.kgCO2.HU.Res.HHnew.Thermal.WH.DistrHeat.Steam_Distr</t>
  </si>
  <si>
    <t>EMI_per_sqm.kgCO2.HU.Res.HHnew.Thermal.WH.Elc.Elec</t>
  </si>
  <si>
    <t>EMI_per_sqm.kgCO2.HU.Res.HHnew.Thermal.WH.TotalSolar.Solar</t>
  </si>
  <si>
    <t>EMI_per_sqm.kgCO2.HU.Res.HHnew.Thermal.CO</t>
  </si>
  <si>
    <t>EMI_per_sqm.kgCO2.HU.Res.HHnew.Thermal.CO.Solids.Solids</t>
  </si>
  <si>
    <t>EMI_per_sqm.kgCO2.HU.Res.HHnew.Thermal.CO.LPG.LPG</t>
  </si>
  <si>
    <t>EMI_per_sqm.kgCO2.HU.Res.HHnew.Thermal.CO.Gas.NG_Biogas</t>
  </si>
  <si>
    <t>EMI_per_sqm.kgCO2.HU.Res.HHnew.Thermal.CO.Biomass.Biomass_Waste</t>
  </si>
  <si>
    <t>EMI_per_sqm.kgCO2.HU.Res.HHnew.Thermal.CO.Elc.Elec</t>
  </si>
  <si>
    <t>FEC.ktoe.HU.Res.HH.Appl.RF</t>
  </si>
  <si>
    <t>FEC.ktoe.HU.Res.HH.Appl.WM</t>
  </si>
  <si>
    <t>FEC.ktoe.HU.Res.HH.Appl.DR</t>
  </si>
  <si>
    <t>FEC.ktoe.HU.Res.HH.Appl.DW</t>
  </si>
  <si>
    <t>FEC.ktoe.HU.Res.HH.Appl.TV</t>
  </si>
  <si>
    <t>FEC.ktoe.HU.Res.HH.Appl.IT</t>
  </si>
  <si>
    <t>FEC.ktoe.HU.Res.HH.Appl.LI</t>
  </si>
  <si>
    <t>FEC.ktoe.HU.Res.HH.Appl.OA</t>
  </si>
  <si>
    <t>Size.MW.HU.Res.HH.Appl</t>
  </si>
  <si>
    <t>Size.MW.HU.Res.HH.Appl.RF</t>
  </si>
  <si>
    <t>Size.MW.HU.Res.HH.Appl.WM</t>
  </si>
  <si>
    <t>Size.MW.HU.Res.HH.Appl.DR</t>
  </si>
  <si>
    <t>Size.MW.HU.Res.HH.Appl.DW</t>
  </si>
  <si>
    <t>Size.MW.HU.Res.HH.Appl.TV</t>
  </si>
  <si>
    <t>Size.MW.HU.Res.HH.Appl.IT</t>
  </si>
  <si>
    <t>Size.MW.HU.Res.HH.Appl.LI</t>
  </si>
  <si>
    <t>Size.MW.HU.Res.HH.Appl.OA</t>
  </si>
  <si>
    <t>NUM.number.HU.Res.HH.Appl.RF</t>
  </si>
  <si>
    <t>NUM.number.HU.Res.HH.Appl.WM</t>
  </si>
  <si>
    <t>NUM.number.HU.Res.HH.Appl.DR</t>
  </si>
  <si>
    <t>NUM.number.HU.Res.HH.Appl.DW</t>
  </si>
  <si>
    <t>NUM.number.HU.Res.HH.Appl.TV</t>
  </si>
  <si>
    <t>NUM.number.HU.Res.HH.Appl.IT</t>
  </si>
  <si>
    <t>NUM.number.HU.Res.HH.Appl.LI</t>
  </si>
  <si>
    <t>NUM.number.HU.Res.HH.Appl.OA</t>
  </si>
  <si>
    <t>NUM.number.HU.Res.HH.Applnew.RF</t>
  </si>
  <si>
    <t>NUM.number.HU.Res.HH.Applnew.WM</t>
  </si>
  <si>
    <t>NUM.number.HU.Res.HH.Applnew.DR</t>
  </si>
  <si>
    <t>NUM.number.HU.Res.HH.Applnew.DW</t>
  </si>
  <si>
    <t>NUM.number.HU.Res.HH.Applnew.TV</t>
  </si>
  <si>
    <t>NUM.number.HU.Res.HH.Applnew.IT</t>
  </si>
  <si>
    <t>NUM.number.HU.Res.HH.Applnew.LI</t>
  </si>
  <si>
    <t>NUM.number.HU.Res.HH.Applnew.OA</t>
  </si>
  <si>
    <t>NUM.number.HU.Res.HH.Applrepl.RF</t>
  </si>
  <si>
    <t>NUM.number.HU.Res.HH.Applrepl.WM</t>
  </si>
  <si>
    <t>NUM.number.HU.Res.HH.Applrepl.DR</t>
  </si>
  <si>
    <t>NUM.number.HU.Res.HH.Applrepl.DW</t>
  </si>
  <si>
    <t>NUM.number.HU.Res.HH.Applrepl.TV</t>
  </si>
  <si>
    <t>NUM.number.HU.Res.HH.Applrepl.IT</t>
  </si>
  <si>
    <t>NUM.number.HU.Res.HH.Applrepl.LI</t>
  </si>
  <si>
    <t>NUM.number.HU.Res.HH.Applrepl.OA</t>
  </si>
  <si>
    <t>Op.hours.HU.Res.HH.Appl.RF</t>
  </si>
  <si>
    <t>Op.hours.HU.Res.HH.Appl.WM</t>
  </si>
  <si>
    <t>Op.hours.HU.Res.HH.Appl.DR</t>
  </si>
  <si>
    <t>Op.hours.HU.Res.HH.Appl.DW</t>
  </si>
  <si>
    <t>Op.hours.HU.Res.HH.Appl.TV</t>
  </si>
  <si>
    <t>Op.hours.HU.Res.HH.Appl.IT</t>
  </si>
  <si>
    <t>Op.hours.HU.Res.HH.Appl.LI</t>
  </si>
  <si>
    <t>Op.hours.HU.Res.HH.Appl.OA</t>
  </si>
  <si>
    <t>Size_per_appl.W.HU.Res.HH.Appl.RF</t>
  </si>
  <si>
    <t>Size_per_appl.W.HU.Res.HH.Appl.WM</t>
  </si>
  <si>
    <t>Size_per_appl.W.HU.Res.HH.Appl.DR</t>
  </si>
  <si>
    <t>Size_per_appl.W.HU.Res.HH.Appl.DW</t>
  </si>
  <si>
    <t>Size_per_appl.W.HU.Res.HH.Appl.TV</t>
  </si>
  <si>
    <t>Size_per_appl.W.HU.Res.HH.Appl.IT</t>
  </si>
  <si>
    <t>Size_per_appl.W.HU.Res.HH.Appl.LI</t>
  </si>
  <si>
    <t>Size_per_appl.W.HU.Res.HH.Appl.OA</t>
  </si>
  <si>
    <t>Size_per_appl.W.HU.Res.HH.Applnew.RF</t>
  </si>
  <si>
    <t>Size_per_appl.W.HU.Res.HH.Applnew.WM</t>
  </si>
  <si>
    <t>Size_per_appl.W.HU.Res.HH.Applnew.DR</t>
  </si>
  <si>
    <t>Size_per_appl.W.HU.Res.HH.Applnew.DW</t>
  </si>
  <si>
    <t>Size_per_appl.W.HU.Res.HH.Applnew.TV</t>
  </si>
  <si>
    <t>Size_per_appl.W.HU.Res.HH.Applnew.IT</t>
  </si>
  <si>
    <t>Size_per_appl.W.HU.Res.HH.Applnew.LI</t>
  </si>
  <si>
    <t>Size_per_appl.W.HU.Res.HH.Applnew.OA</t>
  </si>
  <si>
    <t>NUM.number_per_household.HU.Res.HH.Appl.RF</t>
  </si>
  <si>
    <t>NUM.number_per_household.HU.Res.HH.Appl.WM</t>
  </si>
  <si>
    <t>NUM.number_per_household.HU.Res.HH.Appl.DR</t>
  </si>
  <si>
    <t>NUM.number_per_household.HU.Res.HH.Appl.DW</t>
  </si>
  <si>
    <t>NUM.number_per_household.HU.Res.HH.Appl.TV</t>
  </si>
  <si>
    <t>NUM.number_per_household.HU.Res.HH.Appl.IT</t>
  </si>
  <si>
    <t>NUM.number_per_household.HU.Res.HH.Appl.LI</t>
  </si>
  <si>
    <t>NUM.number_per_household.HU.Res.HH.Appl.OA</t>
  </si>
  <si>
    <t>Size_per_household.W.HU.Res.HH.Appl.RF</t>
  </si>
  <si>
    <t>Size_per_household.W.HU.Res.HH.Appl.WM</t>
  </si>
  <si>
    <t>Size_per_household.W.HU.Res.HH.Appl.DR</t>
  </si>
  <si>
    <t>Size_per_household.W.HU.Res.HH.Appl.DW</t>
  </si>
  <si>
    <t>Size_per_household.W.HU.Res.HH.Appl.TV</t>
  </si>
  <si>
    <t>Size_per_household.W.HU.Res.HH.Appl.IT</t>
  </si>
  <si>
    <t>Size_per_household.W.HU.Res.HH.Appl.LI</t>
  </si>
  <si>
    <t>Size_per_household.W.HU.Res.HH.Appl.OA</t>
  </si>
  <si>
    <t>FEC_per_household.kWh.HU.Res.HH.Appl.RF</t>
  </si>
  <si>
    <t>FEC_per_household.kWh.HU.Res.HH.Appl.WM</t>
  </si>
  <si>
    <t>FEC_per_household.kWh.HU.Res.HH.Appl.DR</t>
  </si>
  <si>
    <t>FEC_per_household.kWh.HU.Res.HH.Appl.DW</t>
  </si>
  <si>
    <t>FEC_per_household.kWh.HU.Res.HH.Appl.TV</t>
  </si>
  <si>
    <t>FEC_per_household.kWh.HU.Res.HH.Appl.IT</t>
  </si>
  <si>
    <t>FEC_per_household.kWh.HU.Res.HH.Appl.LI</t>
  </si>
  <si>
    <t>FEC_per_household.kWh.HU.Res.HH.Appl.OA</t>
  </si>
  <si>
    <t>Lumens_per_household.lumen.HU.Res.HH.Appl.LI</t>
  </si>
  <si>
    <t>HU - Number of households (detailed structure)</t>
  </si>
  <si>
    <t>NUM.number.HU.Res.HH.Thermal.SH.Solids.SH</t>
  </si>
  <si>
    <t>NUM.number.HU.Res.HH.Thermal.SH.Solids.SC.AC</t>
  </si>
  <si>
    <t>NUM.number.HU.Res.HH.Thermal.SH.Solids.WH.Solids.NoSolar</t>
  </si>
  <si>
    <t>NUM.number.HU.Res.HH.Thermal.SH.Solids.WH.LPG.NoSolar</t>
  </si>
  <si>
    <t>NUM.number.HU.Res.HH.Thermal.SH.Solids.WH.LPG.Solar</t>
  </si>
  <si>
    <t>NUM.number.HU.Res.HH.Thermal.SH.Solids.WH.Elc.NoSolar</t>
  </si>
  <si>
    <t>NUM.number.HU.Res.HH.Thermal.SH.Solids.WH.Elc.Solar</t>
  </si>
  <si>
    <t>NUM.number.HU.Res.HH.Thermal.SH.Solids.CO.Solids</t>
  </si>
  <si>
    <t>NUM.number.HU.Res.HH.Thermal.SH.Solids.CO.LPG</t>
  </si>
  <si>
    <t>NUM.number.HU.Res.HH.Thermal.SH.Solids.CO.Elc</t>
  </si>
  <si>
    <t>NUM.number.HU.Res.HH.Thermal.SH.LPG.SH</t>
  </si>
  <si>
    <t>NUM.number.HU.Res.HH.Thermal.SH.LPG.SC.AC</t>
  </si>
  <si>
    <t>NUM.number.HU.Res.HH.Thermal.SH.LPG.WH.LPG.NoSolar</t>
  </si>
  <si>
    <t>NUM.number.HU.Res.HH.Thermal.SH.LPG.WH.LPG.Solar</t>
  </si>
  <si>
    <t>NUM.number.HU.Res.HH.Thermal.SH.LPG.WH.Elc.NoSolar</t>
  </si>
  <si>
    <t>NUM.number.HU.Res.HH.Thermal.SH.LPG.WH.Elc.Solar</t>
  </si>
  <si>
    <t>NUM.number.HU.Res.HH.Thermal.SH.LPG.CO.LPG</t>
  </si>
  <si>
    <t>NUM.number.HU.Res.HH.Thermal.SH.LPG.CO.Elc</t>
  </si>
  <si>
    <t>NUM.number.HU.Res.HH.Thermal.SH.Oil.SH</t>
  </si>
  <si>
    <t>NUM.number.HU.Res.HH.Thermal.SH.Oil.SC.AC</t>
  </si>
  <si>
    <t>NUM.number.HU.Res.HH.Thermal.SH.Oil.WH.Oil.NoSolar</t>
  </si>
  <si>
    <t>NUM.number.HU.Res.HH.Thermal.SH.Oil.WH.Oil.Solar</t>
  </si>
  <si>
    <t>NUM.number.HU.Res.HH.Thermal.SH.Oil.WH.Elc.NoSolar</t>
  </si>
  <si>
    <t>NUM.number.HU.Res.HH.Thermal.SH.Oil.WH.Elc.Solar</t>
  </si>
  <si>
    <t>NUM.number.HU.Res.HH.Thermal.SH.Oil.CO.LPG</t>
  </si>
  <si>
    <t>NUM.number.HU.Res.HH.Thermal.SH.Oil.CO.Elc</t>
  </si>
  <si>
    <t>NUM.number.HU.Res.HH.Thermal.SH.Gas.SH</t>
  </si>
  <si>
    <t>NUM.number.HU.Res.HH.Thermal.SH.Gas.SC.AC</t>
  </si>
  <si>
    <t>NUM.number.HU.Res.HH.Thermal.SH.Gas.WH.Gas.NoSolar</t>
  </si>
  <si>
    <t>NUM.number.HU.Res.HH.Thermal.SH.Gas.WH.Gas.Solar</t>
  </si>
  <si>
    <t>NUM.number.HU.Res.HH.Thermal.SH.Gas.WH.Elc.NoSolar</t>
  </si>
  <si>
    <t>NUM.number.HU.Res.HH.Thermal.SH.Gas.WH.Elc.Solar</t>
  </si>
  <si>
    <t>NUM.number.HU.Res.HH.Thermal.SH.Gas.CO.Gas</t>
  </si>
  <si>
    <t>NUM.number.HU.Res.HH.Thermal.SH.Gas.CO.Elc</t>
  </si>
  <si>
    <t>NUM.number.HU.Res.HH.Thermal.SH.Biomass.SH</t>
  </si>
  <si>
    <t>NUM.number.HU.Res.HH.Thermal.SH.Biomass.SC.AC</t>
  </si>
  <si>
    <t>NUM.number.HU.Res.HH.Thermal.SH.Biomass.WH.Biomass.NoSolar</t>
  </si>
  <si>
    <t>NUM.number.HU.Res.HH.Thermal.SH.Biomass.WH.Biomass.Solar</t>
  </si>
  <si>
    <t>NUM.number.HU.Res.HH.Thermal.SH.Biomass.WH.LPG.NoSolar</t>
  </si>
  <si>
    <t>NUM.number.HU.Res.HH.Thermal.SH.Biomass.WH.LPG.Solar</t>
  </si>
  <si>
    <t>NUM.number.HU.Res.HH.Thermal.SH.Biomass.WH.Elc.NoSolar</t>
  </si>
  <si>
    <t>NUM.number.HU.Res.HH.Thermal.SH.Biomass.WH.Elc.Solar</t>
  </si>
  <si>
    <t>NUM.number.HU.Res.HH.Thermal.SH.Biomass.CO.Biomass</t>
  </si>
  <si>
    <t>NUM.number.HU.Res.HH.Thermal.SH.Biomass.CO.LPG</t>
  </si>
  <si>
    <t>NUM.number.HU.Res.HH.Thermal.SH.Biomass.CO.Elc</t>
  </si>
  <si>
    <t>NUM.number.HU.Res.HH.Thermal.SH.Geo.SH</t>
  </si>
  <si>
    <t>NUM.number.HU.Res.HH.Thermal.SH.Geo.SC.AC</t>
  </si>
  <si>
    <t>NUM.number.HU.Res.HH.Thermal.SH.Geo.WH.Geo.NoSolar</t>
  </si>
  <si>
    <t>NUM.number.HU.Res.HH.Thermal.SH.Geo.WH.Geo.Solar</t>
  </si>
  <si>
    <t>NUM.number.HU.Res.HH.Thermal.SH.Geo.WH.Elc.NoSolar</t>
  </si>
  <si>
    <t>NUM.number.HU.Res.HH.Thermal.SH.Geo.WH.Elc.Solar</t>
  </si>
  <si>
    <t>NUM.number.HU.Res.HH.Thermal.SH.Geo.CO.LPG</t>
  </si>
  <si>
    <t>NUM.number.HU.Res.HH.Thermal.SH.Geo.CO.Elc</t>
  </si>
  <si>
    <t>NUM.number.HU.Res.HH.Thermal.SH.DistrHeat.SH</t>
  </si>
  <si>
    <t>NUM.number.HU.Res.HH.Thermal.SH.DistrHeat.SC.AC</t>
  </si>
  <si>
    <t>NUM.number.HU.Res.HH.Thermal.SH.DistrHeat.WH.DistrHeat.NoSolar</t>
  </si>
  <si>
    <t>NUM.number.HU.Res.HH.Thermal.SH.DistrHeat.WH.DistrHeat.Solar</t>
  </si>
  <si>
    <t>NUM.number.HU.Res.HH.Thermal.SH.DistrHeat.WH.Elc.NoSolar</t>
  </si>
  <si>
    <t>NUM.number.HU.Res.HH.Thermal.SH.DistrHeat.WH.Elc.Solar</t>
  </si>
  <si>
    <t>NUM.number.HU.Res.HH.Thermal.SH.DistrHeat.CO.LPG</t>
  </si>
  <si>
    <t>NUM.number.HU.Res.HH.Thermal.SH.DistrHeat.CO.Elc</t>
  </si>
  <si>
    <t>NUM.number.HU.Res.HH.Thermal.SH.AdvElc.SH</t>
  </si>
  <si>
    <t>NUM.number.HU.Res.HH.Thermal.SH.AdvElc.SC.AC</t>
  </si>
  <si>
    <t>NUM.number.HU.Res.HH.Thermal.SH.AdvElc.WH.LPG.NoSolar</t>
  </si>
  <si>
    <t>NUM.number.HU.Res.HH.Thermal.SH.AdvElc.WH.LPG.Solar</t>
  </si>
  <si>
    <t>NUM.number.HU.Res.HH.Thermal.SH.AdvElc.WH.Elc.NoSolar</t>
  </si>
  <si>
    <t>NUM.number.HU.Res.HH.Thermal.SH.AdvElc.WH.Elc.Solar</t>
  </si>
  <si>
    <t>NUM.number.HU.Res.HH.Thermal.SH.AdvElc.CO.LPG</t>
  </si>
  <si>
    <t>NUM.number.HU.Res.HH.Thermal.SH.AdvElc.CO.Elc</t>
  </si>
  <si>
    <t>NUM.number.HU.Res.HH.Thermal.SH.ConvElc.SH</t>
  </si>
  <si>
    <t>NUM.number.HU.Res.HH.Thermal.SH.ConvElc.SC.AC</t>
  </si>
  <si>
    <t>NUM.number.HU.Res.HH.Thermal.SH.ConvElc.WH.LPG.NoSolar</t>
  </si>
  <si>
    <t>NUM.number.HU.Res.HH.Thermal.SH.ConvElc.WH.LPG.Solar</t>
  </si>
  <si>
    <t>NUM.number.HU.Res.HH.Thermal.SH.ConvElc.WH.Elc.NoSolar</t>
  </si>
  <si>
    <t>NUM.number.HU.Res.HH.Thermal.SH.ConvElc.WH.Elc.Solar</t>
  </si>
  <si>
    <t>NUM.number.HU.Res.HH.Thermal.SH.ConvElc.CO.LPG</t>
  </si>
  <si>
    <t>NUM.number.HU.Res.HH.Thermal.SH.ConvElc.CO.Elc</t>
  </si>
  <si>
    <t>HU - Retired equipment (detailed structure)</t>
  </si>
  <si>
    <t>NUM.number.HU.Res.HH.ThermalOut.SH.Solids</t>
  </si>
  <si>
    <t>NUM.number.HU.Res.HH.ThermalOut.SH.Solids.SH</t>
  </si>
  <si>
    <t>NUM.number.HU.Res.HH.ThermalOut.SH.Solids.SC.AC</t>
  </si>
  <si>
    <t>NUM.number.HU.Res.HH.ThermalOut.SH.Solids.WH.Solids.NoSolar</t>
  </si>
  <si>
    <t>NUM.number.HU.Res.HH.ThermalOut.SH.Solids.WH.LPG.NoSolar</t>
  </si>
  <si>
    <t>NUM.number.HU.Res.HH.ThermalOut.SH.Solids.WH.LPG.Solar</t>
  </si>
  <si>
    <t>NUM.number.HU.Res.HH.ThermalOut.SH.Solids.WH.Elc.NoSolar</t>
  </si>
  <si>
    <t>NUM.number.HU.Res.HH.ThermalOut.SH.Solids.WH.Elc.Solar</t>
  </si>
  <si>
    <t>NUM.number.HU.Res.HH.ThermalOut.SH.Solids.CO.Solids</t>
  </si>
  <si>
    <t>NUM.number.HU.Res.HH.ThermalOut.SH.Solids.CO.LPG</t>
  </si>
  <si>
    <t>NUM.number.HU.Res.HH.ThermalOut.SH.Solids.CO.Elc</t>
  </si>
  <si>
    <t>NUM.number.HU.Res.HH.ThermalOut.SH.LPG</t>
  </si>
  <si>
    <t>NUM.number.HU.Res.HH.ThermalOut.SH.LPG.SH</t>
  </si>
  <si>
    <t>NUM.number.HU.Res.HH.ThermalOut.SH.LPG.SC.AC</t>
  </si>
  <si>
    <t>NUM.number.HU.Res.HH.ThermalOut.SH.LPG.WH.LPG.NoSolar</t>
  </si>
  <si>
    <t>NUM.number.HU.Res.HH.ThermalOut.SH.LPG.WH.LPG.Solar</t>
  </si>
  <si>
    <t>NUM.number.HU.Res.HH.ThermalOut.SH.LPG.WH.Elc.NoSolar</t>
  </si>
  <si>
    <t>NUM.number.HU.Res.HH.ThermalOut.SH.LPG.WH.Elc.Solar</t>
  </si>
  <si>
    <t>NUM.number.HU.Res.HH.ThermalOut.SH.LPG.CO.LPG</t>
  </si>
  <si>
    <t>NUM.number.HU.Res.HH.ThermalOut.SH.LPG.CO.Elc</t>
  </si>
  <si>
    <t>NUM.number.HU.Res.HH.ThermalOut.SH.Oil</t>
  </si>
  <si>
    <t>NUM.number.HU.Res.HH.ThermalOut.SH.Oil.SH</t>
  </si>
  <si>
    <t>NUM.number.HU.Res.HH.ThermalOut.SH.Oil.SC.AC</t>
  </si>
  <si>
    <t>NUM.number.HU.Res.HH.ThermalOut.SH.Oil.WH.Oil.NoSolar</t>
  </si>
  <si>
    <t>NUM.number.HU.Res.HH.ThermalOut.SH.Oil.WH.Oil.Solar</t>
  </si>
  <si>
    <t>NUM.number.HU.Res.HH.ThermalOut.SH.Oil.WH.Elc.NoSolar</t>
  </si>
  <si>
    <t>NUM.number.HU.Res.HH.ThermalOut.SH.Oil.WH.Elc.Solar</t>
  </si>
  <si>
    <t>NUM.number.HU.Res.HH.ThermalOut.SH.Oil.CO.LPG</t>
  </si>
  <si>
    <t>NUM.number.HU.Res.HH.ThermalOut.SH.Oil.CO.Elc</t>
  </si>
  <si>
    <t>NUM.number.HU.Res.HH.ThermalOut.SH.Gas</t>
  </si>
  <si>
    <t>NUM.number.HU.Res.HH.ThermalOut.SH.Gas.SH</t>
  </si>
  <si>
    <t>NUM.number.HU.Res.HH.ThermalOut.SH.Gas.SC.AC</t>
  </si>
  <si>
    <t>NUM.number.HU.Res.HH.ThermalOut.SH.Gas.WH.Gas.NoSolar</t>
  </si>
  <si>
    <t>NUM.number.HU.Res.HH.ThermalOut.SH.Gas.WH.Gas.Solar</t>
  </si>
  <si>
    <t>NUM.number.HU.Res.HH.ThermalOut.SH.Gas.WH.Elc.NoSolar</t>
  </si>
  <si>
    <t>NUM.number.HU.Res.HH.ThermalOut.SH.Gas.WH.Elc.Solar</t>
  </si>
  <si>
    <t>NUM.number.HU.Res.HH.ThermalOut.SH.Gas.CO.Gas</t>
  </si>
  <si>
    <t>NUM.number.HU.Res.HH.ThermalOut.SH.Gas.CO.Elc</t>
  </si>
  <si>
    <t>NUM.number.HU.Res.HH.ThermalOut.SH.Biomass</t>
  </si>
  <si>
    <t>NUM.number.HU.Res.HH.ThermalOut.SH.Biomass.SH</t>
  </si>
  <si>
    <t>NUM.number.HU.Res.HH.ThermalOut.SH.Biomass.SC.AC</t>
  </si>
  <si>
    <t>NUM.number.HU.Res.HH.ThermalOut.SH.Biomass.WH.Biomass.NoSolar</t>
  </si>
  <si>
    <t>NUM.number.HU.Res.HH.ThermalOut.SH.Biomass.WH.Biomass.Solar</t>
  </si>
  <si>
    <t>NUM.number.HU.Res.HH.ThermalOut.SH.Biomass.WH.LPG.NoSolar</t>
  </si>
  <si>
    <t>NUM.number.HU.Res.HH.ThermalOut.SH.Biomass.WH.LPG.Solar</t>
  </si>
  <si>
    <t>NUM.number.HU.Res.HH.ThermalOut.SH.Biomass.WH.Elc.NoSolar</t>
  </si>
  <si>
    <t>NUM.number.HU.Res.HH.ThermalOut.SH.Biomass.WH.Elc.Solar</t>
  </si>
  <si>
    <t>NUM.number.HU.Res.HH.ThermalOut.SH.Biomass.CO.Biomass</t>
  </si>
  <si>
    <t>NUM.number.HU.Res.HH.ThermalOut.SH.Biomass.CO.LPG</t>
  </si>
  <si>
    <t>NUM.number.HU.Res.HH.ThermalOut.SH.Biomass.CO.Elc</t>
  </si>
  <si>
    <t>NUM.number.HU.Res.HH.ThermalOut.SH.Geo</t>
  </si>
  <si>
    <t>NUM.number.HU.Res.HH.ThermalOut.SH.Geo.SH</t>
  </si>
  <si>
    <t>NUM.number.HU.Res.HH.ThermalOut.SH.Geo.SC.AC</t>
  </si>
  <si>
    <t>NUM.number.HU.Res.HH.ThermalOut.SH.Geo.WH.Geo.NoSolar</t>
  </si>
  <si>
    <t>NUM.number.HU.Res.HH.ThermalOut.SH.Geo.WH.Geo.Solar</t>
  </si>
  <si>
    <t>NUM.number.HU.Res.HH.ThermalOut.SH.Geo.WH.Elc.NoSolar</t>
  </si>
  <si>
    <t>NUM.number.HU.Res.HH.ThermalOut.SH.Geo.WH.Elc.Solar</t>
  </si>
  <si>
    <t>NUM.number.HU.Res.HH.ThermalOut.SH.Geo.CO.LPG</t>
  </si>
  <si>
    <t>NUM.number.HU.Res.HH.ThermalOut.SH.Geo.CO.Elc</t>
  </si>
  <si>
    <t>NUM.number.HU.Res.HH.ThermalOut.SH.DistrHeat</t>
  </si>
  <si>
    <t>NUM.number.HU.Res.HH.ThermalOut.SH.DistrHeat.SH</t>
  </si>
  <si>
    <t>NUM.number.HU.Res.HH.ThermalOut.SH.DistrHeat.SC.AC</t>
  </si>
  <si>
    <t>NUM.number.HU.Res.HH.ThermalOut.SH.DistrHeat.WH.DistrHeat.NoSolar</t>
  </si>
  <si>
    <t>NUM.number.HU.Res.HH.ThermalOut.SH.DistrHeat.WH.DistrHeat.Solar</t>
  </si>
  <si>
    <t>NUM.number.HU.Res.HH.ThermalOut.SH.DistrHeat.WH.Elc.NoSolar</t>
  </si>
  <si>
    <t>NUM.number.HU.Res.HH.ThermalOut.SH.DistrHeat.WH.Elc.Solar</t>
  </si>
  <si>
    <t>NUM.number.HU.Res.HH.ThermalOut.SH.DistrHeat.CO.LPG</t>
  </si>
  <si>
    <t>NUM.number.HU.Res.HH.ThermalOut.SH.DistrHeat.CO.Elc</t>
  </si>
  <si>
    <t>NUM.number.HU.Res.HH.ThermalOut.SH.AdvElc</t>
  </si>
  <si>
    <t>NUM.number.HU.Res.HH.ThermalOut.SH.AdvElc.SH</t>
  </si>
  <si>
    <t>NUM.number.HU.Res.HH.ThermalOut.SH.AdvElc.SC.AC</t>
  </si>
  <si>
    <t>NUM.number.HU.Res.HH.ThermalOut.SH.AdvElc.WH.LPG.NoSolar</t>
  </si>
  <si>
    <t>NUM.number.HU.Res.HH.ThermalOut.SH.AdvElc.WH.LPG.Solar</t>
  </si>
  <si>
    <t>NUM.number.HU.Res.HH.ThermalOut.SH.AdvElc.WH.Elc.NoSolar</t>
  </si>
  <si>
    <t>NUM.number.HU.Res.HH.ThermalOut.SH.AdvElc.WH.Elc.Solar</t>
  </si>
  <si>
    <t>NUM.number.HU.Res.HH.ThermalOut.SH.AdvElc.CO.LPG</t>
  </si>
  <si>
    <t>NUM.number.HU.Res.HH.ThermalOut.SH.AdvElc.CO.Elc</t>
  </si>
  <si>
    <t>NUM.number.HU.Res.HH.ThermalOut.SH.ConvElc</t>
  </si>
  <si>
    <t>NUM.number.HU.Res.HH.ThermalOut.SH.ConvElc.SH</t>
  </si>
  <si>
    <t>NUM.number.HU.Res.HH.ThermalOut.SH.ConvElc.SC.AC</t>
  </si>
  <si>
    <t>NUM.number.HU.Res.HH.ThermalOut.SH.ConvElc.WH.LPG.NoSolar</t>
  </si>
  <si>
    <t>NUM.number.HU.Res.HH.ThermalOut.SH.ConvElc.WH.LPG.Solar</t>
  </si>
  <si>
    <t>NUM.number.HU.Res.HH.ThermalOut.SH.ConvElc.WH.Elc.NoSolar</t>
  </si>
  <si>
    <t>NUM.number.HU.Res.HH.ThermalOut.SH.ConvElc.WH.Elc.Solar</t>
  </si>
  <si>
    <t>NUM.number.HU.Res.HH.ThermalOut.SH.ConvElc.CO.LPG</t>
  </si>
  <si>
    <t>NUM.number.HU.Res.HH.ThermalOut.SH.ConvElc.CO.Elc</t>
  </si>
  <si>
    <t>HU - New equipment installations (detailed structure)</t>
  </si>
  <si>
    <t>NUM.number.HU.Res.HH.ThermalNew.SH.Solids</t>
  </si>
  <si>
    <t>NUM.number.HU.Res.HH.ThermalNew.SH.Solids.SH</t>
  </si>
  <si>
    <t>NUM.number.HU.Res.HH.ThermalNew.SH.Solids.SC.AC</t>
  </si>
  <si>
    <t>NUM.number.HU.Res.HH.ThermalNew.SH.Solids.WH.Solids.NoSolar</t>
  </si>
  <si>
    <t>NUM.number.HU.Res.HH.ThermalNew.SH.Solids.WH.LPG.NoSolar</t>
  </si>
  <si>
    <t>NUM.number.HU.Res.HH.ThermalNew.SH.Solids.WH.LPG.Solar</t>
  </si>
  <si>
    <t>NUM.number.HU.Res.HH.ThermalNew.SH.Solids.WH.Elc.NoSolar</t>
  </si>
  <si>
    <t>NUM.number.HU.Res.HH.ThermalNew.SH.Solids.WH.Elc.Solar</t>
  </si>
  <si>
    <t>NUM.number.HU.Res.HH.ThermalNew.SH.Solids.CO.Solids</t>
  </si>
  <si>
    <t>NUM.number.HU.Res.HH.ThermalNew.SH.Solids.CO.LPG</t>
  </si>
  <si>
    <t>NUM.number.HU.Res.HH.ThermalNew.SH.Solids.CO.Elc</t>
  </si>
  <si>
    <t>NUM.number.HU.Res.HH.ThermalNew.SH.LPG</t>
  </si>
  <si>
    <t>NUM.number.HU.Res.HH.ThermalNew.SH.LPG.SH</t>
  </si>
  <si>
    <t>NUM.number.HU.Res.HH.ThermalNew.SH.LPG.SC.AC</t>
  </si>
  <si>
    <t>NUM.number.HU.Res.HH.ThermalNew.SH.LPG.WH.LPG.NoSolar</t>
  </si>
  <si>
    <t>NUM.number.HU.Res.HH.ThermalNew.SH.LPG.WH.LPG.Solar</t>
  </si>
  <si>
    <t>NUM.number.HU.Res.HH.ThermalNew.SH.LPG.WH.Elc.NoSolar</t>
  </si>
  <si>
    <t>NUM.number.HU.Res.HH.ThermalNew.SH.LPG.WH.Elc.Solar</t>
  </si>
  <si>
    <t>NUM.number.HU.Res.HH.ThermalNew.SH.LPG.CO.LPG</t>
  </si>
  <si>
    <t>NUM.number.HU.Res.HH.ThermalNew.SH.LPG.CO.Elc</t>
  </si>
  <si>
    <t>NUM.number.HU.Res.HH.ThermalNew.SH.Oil</t>
  </si>
  <si>
    <t>NUM.number.HU.Res.HH.ThermalNew.SH.Oil.SH</t>
  </si>
  <si>
    <t>NUM.number.HU.Res.HH.ThermalNew.SH.Oil.SC.AC</t>
  </si>
  <si>
    <t>NUM.number.HU.Res.HH.ThermalNew.SH.Oil.WH.Oil.NoSolar</t>
  </si>
  <si>
    <t>NUM.number.HU.Res.HH.ThermalNew.SH.Oil.WH.Oil.Solar</t>
  </si>
  <si>
    <t>NUM.number.HU.Res.HH.ThermalNew.SH.Oil.WH.Elc.NoSolar</t>
  </si>
  <si>
    <t>NUM.number.HU.Res.HH.ThermalNew.SH.Oil.WH.Elc.Solar</t>
  </si>
  <si>
    <t>NUM.number.HU.Res.HH.ThermalNew.SH.Oil.CO.LPG</t>
  </si>
  <si>
    <t>NUM.number.HU.Res.HH.ThermalNew.SH.Oil.CO.Elc</t>
  </si>
  <si>
    <t>NUM.number.HU.Res.HH.ThermalNew.SH.Gas</t>
  </si>
  <si>
    <t>NUM.number.HU.Res.HH.ThermalNew.SH.Gas.SH</t>
  </si>
  <si>
    <t>NUM.number.HU.Res.HH.ThermalNew.SH.Gas.SC.AC</t>
  </si>
  <si>
    <t>NUM.number.HU.Res.HH.ThermalNew.SH.Gas.WH.Gas.NoSolar</t>
  </si>
  <si>
    <t>NUM.number.HU.Res.HH.ThermalNew.SH.Gas.WH.Gas.Solar</t>
  </si>
  <si>
    <t>NUM.number.HU.Res.HH.ThermalNew.SH.Gas.WH.Elc.NoSolar</t>
  </si>
  <si>
    <t>NUM.number.HU.Res.HH.ThermalNew.SH.Gas.WH.Elc.Solar</t>
  </si>
  <si>
    <t>NUM.number.HU.Res.HH.ThermalNew.SH.Gas.CO.Gas</t>
  </si>
  <si>
    <t>NUM.number.HU.Res.HH.ThermalNew.SH.Gas.CO.Elc</t>
  </si>
  <si>
    <t>NUM.number.HU.Res.HH.ThermalNew.SH.Biomass</t>
  </si>
  <si>
    <t>NUM.number.HU.Res.HH.ThermalNew.SH.Biomass.SH</t>
  </si>
  <si>
    <t>NUM.number.HU.Res.HH.ThermalNew.SH.Biomass.SC.AC</t>
  </si>
  <si>
    <t>NUM.number.HU.Res.HH.ThermalNew.SH.Biomass.WH.Biomass.NoSolar</t>
  </si>
  <si>
    <t>NUM.number.HU.Res.HH.ThermalNew.SH.Biomass.WH.Biomass.Solar</t>
  </si>
  <si>
    <t>NUM.number.HU.Res.HH.ThermalNew.SH.Biomass.WH.LPG.NoSolar</t>
  </si>
  <si>
    <t>NUM.number.HU.Res.HH.ThermalNew.SH.Biomass.WH.LPG.Solar</t>
  </si>
  <si>
    <t>NUM.number.HU.Res.HH.ThermalNew.SH.Biomass.WH.Elc.NoSolar</t>
  </si>
  <si>
    <t>NUM.number.HU.Res.HH.ThermalNew.SH.Biomass.WH.Elc.Solar</t>
  </si>
  <si>
    <t>NUM.number.HU.Res.HH.ThermalNew.SH.Biomass.CO.Biomass</t>
  </si>
  <si>
    <t>NUM.number.HU.Res.HH.ThermalNew.SH.Biomass.CO.LPG</t>
  </si>
  <si>
    <t>NUM.number.HU.Res.HH.ThermalNew.SH.Biomass.CO.Elc</t>
  </si>
  <si>
    <t>NUM.number.HU.Res.HH.ThermalNew.SH.Geo</t>
  </si>
  <si>
    <t>NUM.number.HU.Res.HH.ThermalNew.SH.Geo.SH</t>
  </si>
  <si>
    <t>NUM.number.HU.Res.HH.ThermalNew.SH.Geo.SC.AC</t>
  </si>
  <si>
    <t>NUM.number.HU.Res.HH.ThermalNew.SH.Geo.WH.Geo.NoSolar</t>
  </si>
  <si>
    <t>NUM.number.HU.Res.HH.ThermalNew.SH.Geo.WH.Geo.Solar</t>
  </si>
  <si>
    <t>NUM.number.HU.Res.HH.ThermalNew.SH.Geo.WH.Elc.NoSolar</t>
  </si>
  <si>
    <t>NUM.number.HU.Res.HH.ThermalNew.SH.Geo.WH.Elc.Solar</t>
  </si>
  <si>
    <t>NUM.number.HU.Res.HH.ThermalNew.SH.Geo.CO.LPG</t>
  </si>
  <si>
    <t>NUM.number.HU.Res.HH.ThermalNew.SH.Geo.CO.Elc</t>
  </si>
  <si>
    <t>NUM.number.HU.Res.HH.ThermalNew.SH.DistrHeat</t>
  </si>
  <si>
    <t>NUM.number.HU.Res.HH.ThermalNew.SH.DistrHeat.SH</t>
  </si>
  <si>
    <t>NUM.number.HU.Res.HH.ThermalNew.SH.DistrHeat.SC.AC</t>
  </si>
  <si>
    <t>NUM.number.HU.Res.HH.ThermalNew.SH.DistrHeat.WH.DistrHeat.NoSolar</t>
  </si>
  <si>
    <t>NUM.number.HU.Res.HH.ThermalNew.SH.DistrHeat.WH.DistrHeat.Solar</t>
  </si>
  <si>
    <t>NUM.number.HU.Res.HH.ThermalNew.SH.DistrHeat.WH.Elc.NoSolar</t>
  </si>
  <si>
    <t>NUM.number.HU.Res.HH.ThermalNew.SH.DistrHeat.WH.Elc.Solar</t>
  </si>
  <si>
    <t>NUM.number.HU.Res.HH.ThermalNew.SH.DistrHeat.CO.LPG</t>
  </si>
  <si>
    <t>NUM.number.HU.Res.HH.ThermalNew.SH.DistrHeat.CO.Elc</t>
  </si>
  <si>
    <t>NUM.number.HU.Res.HH.ThermalNew.SH.AdvElc</t>
  </si>
  <si>
    <t>NUM.number.HU.Res.HH.ThermalNew.SH.AdvElc.SH</t>
  </si>
  <si>
    <t>NUM.number.HU.Res.HH.ThermalNew.SH.AdvElc.SC.AC</t>
  </si>
  <si>
    <t>NUM.number.HU.Res.HH.ThermalNew.SH.AdvElc.WH.LPG.NoSolar</t>
  </si>
  <si>
    <t>NUM.number.HU.Res.HH.ThermalNew.SH.AdvElc.WH.LPG.Solar</t>
  </si>
  <si>
    <t>NUM.number.HU.Res.HH.ThermalNew.SH.AdvElc.WH.Elc.NoSolar</t>
  </si>
  <si>
    <t>NUM.number.HU.Res.HH.ThermalNew.SH.AdvElc.WH.Elc.Solar</t>
  </si>
  <si>
    <t>NUM.number.HU.Res.HH.ThermalNew.SH.AdvElc.CO.LPG</t>
  </si>
  <si>
    <t>NUM.number.HU.Res.HH.ThermalNew.SH.AdvElc.CO.Elc</t>
  </si>
  <si>
    <t>NUM.number.HU.Res.HH.ThermalNew.SH.ConvElc</t>
  </si>
  <si>
    <t>NUM.number.HU.Res.HH.ThermalNew.SH.ConvElc.SH</t>
  </si>
  <si>
    <t>NUM.number.HU.Res.HH.ThermalNew.SH.ConvElc.SC.AC</t>
  </si>
  <si>
    <t>NUM.number.HU.Res.HH.ThermalNew.SH.ConvElc.WH.LPG.NoSolar</t>
  </si>
  <si>
    <t>NUM.number.HU.Res.HH.ThermalNew.SH.ConvElc.WH.LPG.Solar</t>
  </si>
  <si>
    <t>NUM.number.HU.Res.HH.ThermalNew.SH.ConvElc.WH.Elc.NoSolar</t>
  </si>
  <si>
    <t>NUM.number.HU.Res.HH.ThermalNew.SH.ConvElc.WH.Elc.Solar</t>
  </si>
  <si>
    <t>NUM.number.HU.Res.HH.ThermalNew.SH.ConvElc.CO.LPG</t>
  </si>
  <si>
    <t>NUM.number.HU.Res.HH.ThermalNew.SH.ConvElc.CO.Elc</t>
  </si>
  <si>
    <t>HU - New equipment installations in new and renovated households (detailed structure)</t>
  </si>
  <si>
    <t>NUM.number.HU.Res.HHnew.ThermalNew.SH.Solids</t>
  </si>
  <si>
    <t>NUM.number.HU.Res.HHnew.ThermalNew.SH.Solids.SH</t>
  </si>
  <si>
    <t>NUM.number.HU.Res.HHnew.ThermalNew.SH.Solids.SC.AC</t>
  </si>
  <si>
    <t>NUM.number.HU.Res.HHnew.ThermalNew.SH.Solids.WH.Solids.NoSolar</t>
  </si>
  <si>
    <t>NUM.number.HU.Res.HHnew.ThermalNew.SH.Solids.WH.LPG.NoSolar</t>
  </si>
  <si>
    <t>NUM.number.HU.Res.HHnew.ThermalNew.SH.Solids.WH.LPG.Solar</t>
  </si>
  <si>
    <t>NUM.number.HU.Res.HHnew.ThermalNew.SH.Solids.WH.Elc.NoSolar</t>
  </si>
  <si>
    <t>NUM.number.HU.Res.HHnew.ThermalNew.SH.Solids.WH.Elc.Solar</t>
  </si>
  <si>
    <t>NUM.number.HU.Res.HHnew.ThermalNew.SH.Solids.CO.Solids</t>
  </si>
  <si>
    <t>NUM.number.HU.Res.HHnew.ThermalNew.SH.Solids.CO.LPG</t>
  </si>
  <si>
    <t>NUM.number.HU.Res.HHnew.ThermalNew.SH.Solids.CO.Elc</t>
  </si>
  <si>
    <t>NUM.number.HU.Res.HHnew.ThermalNew.SH.LPG</t>
  </si>
  <si>
    <t>NUM.number.HU.Res.HHnew.ThermalNew.SH.LPG.SH</t>
  </si>
  <si>
    <t>NUM.number.HU.Res.HHnew.ThermalNew.SH.LPG.SC.AC</t>
  </si>
  <si>
    <t>NUM.number.HU.Res.HHnew.ThermalNew.SH.LPG.WH.LPG.NoSolar</t>
  </si>
  <si>
    <t>NUM.number.HU.Res.HHnew.ThermalNew.SH.LPG.WH.LPG.Solar</t>
  </si>
  <si>
    <t>NUM.number.HU.Res.HHnew.ThermalNew.SH.LPG.WH.Elc.NoSolar</t>
  </si>
  <si>
    <t>NUM.number.HU.Res.HHnew.ThermalNew.SH.LPG.WH.Elc.Solar</t>
  </si>
  <si>
    <t>NUM.number.HU.Res.HHnew.ThermalNew.SH.LPG.CO.LPG</t>
  </si>
  <si>
    <t>NUM.number.HU.Res.HHnew.ThermalNew.SH.LPG.CO.Elc</t>
  </si>
  <si>
    <t>NUM.number.HU.Res.HHnew.ThermalNew.SH.Oil</t>
  </si>
  <si>
    <t>NUM.number.HU.Res.HHnew.ThermalNew.SH.Oil.SH</t>
  </si>
  <si>
    <t>NUM.number.HU.Res.HHnew.ThermalNew.SH.Oil.SC.AC</t>
  </si>
  <si>
    <t>NUM.number.HU.Res.HHnew.ThermalNew.SH.Oil.WH.Oil.NoSolar</t>
  </si>
  <si>
    <t>NUM.number.HU.Res.HHnew.ThermalNew.SH.Oil.WH.Oil.Solar</t>
  </si>
  <si>
    <t>NUM.number.HU.Res.HHnew.ThermalNew.SH.Oil.WH.Elc.NoSolar</t>
  </si>
  <si>
    <t>NUM.number.HU.Res.HHnew.ThermalNew.SH.Oil.WH.Elc.Solar</t>
  </si>
  <si>
    <t>NUM.number.HU.Res.HHnew.ThermalNew.SH.Oil.CO.LPG</t>
  </si>
  <si>
    <t>NUM.number.HU.Res.HHnew.ThermalNew.SH.Oil.CO.Elc</t>
  </si>
  <si>
    <t>NUM.number.HU.Res.HHnew.ThermalNew.SH.Gas</t>
  </si>
  <si>
    <t>NUM.number.HU.Res.HHnew.ThermalNew.SH.Gas.SH</t>
  </si>
  <si>
    <t>NUM.number.HU.Res.HHnew.ThermalNew.SH.Gas.SC.AC</t>
  </si>
  <si>
    <t>NUM.number.HU.Res.HHnew.ThermalNew.SH.Gas.WH.Gas.NoSolar</t>
  </si>
  <si>
    <t>NUM.number.HU.Res.HHnew.ThermalNew.SH.Gas.WH.Gas.Solar</t>
  </si>
  <si>
    <t>NUM.number.HU.Res.HHnew.ThermalNew.SH.Gas.WH.Elc.NoSolar</t>
  </si>
  <si>
    <t>NUM.number.HU.Res.HHnew.ThermalNew.SH.Gas.WH.Elc.Solar</t>
  </si>
  <si>
    <t>NUM.number.HU.Res.HHnew.ThermalNew.SH.Gas.CO.Gas</t>
  </si>
  <si>
    <t>NUM.number.HU.Res.HHnew.ThermalNew.SH.Gas.CO.Elc</t>
  </si>
  <si>
    <t>NUM.number.HU.Res.HHnew.ThermalNew.SH.Biomass</t>
  </si>
  <si>
    <t>NUM.number.HU.Res.HHnew.ThermalNew.SH.Biomass.SH</t>
  </si>
  <si>
    <t>NUM.number.HU.Res.HHnew.ThermalNew.SH.Biomass.SC.AC</t>
  </si>
  <si>
    <t>NUM.number.HU.Res.HHnew.ThermalNew.SH.Biomass.WH.Biomass.NoSolar</t>
  </si>
  <si>
    <t>NUM.number.HU.Res.HHnew.ThermalNew.SH.Biomass.WH.Biomass.Solar</t>
  </si>
  <si>
    <t>NUM.number.HU.Res.HHnew.ThermalNew.SH.Biomass.WH.LPG.NoSolar</t>
  </si>
  <si>
    <t>NUM.number.HU.Res.HHnew.ThermalNew.SH.Biomass.WH.LPG.Solar</t>
  </si>
  <si>
    <t>NUM.number.HU.Res.HHnew.ThermalNew.SH.Biomass.WH.Elc.NoSolar</t>
  </si>
  <si>
    <t>NUM.number.HU.Res.HHnew.ThermalNew.SH.Biomass.WH.Elc.Solar</t>
  </si>
  <si>
    <t>NUM.number.HU.Res.HHnew.ThermalNew.SH.Biomass.CO.Biomass</t>
  </si>
  <si>
    <t>NUM.number.HU.Res.HHnew.ThermalNew.SH.Biomass.CO.LPG</t>
  </si>
  <si>
    <t>NUM.number.HU.Res.HHnew.ThermalNew.SH.Biomass.CO.Elc</t>
  </si>
  <si>
    <t>NUM.number.HU.Res.HHnew.ThermalNew.SH.Geo</t>
  </si>
  <si>
    <t>NUM.number.HU.Res.HHnew.ThermalNew.SH.Geo.SH</t>
  </si>
  <si>
    <t>NUM.number.HU.Res.HHnew.ThermalNew.SH.Geo.SC.AC</t>
  </si>
  <si>
    <t>NUM.number.HU.Res.HHnew.ThermalNew.SH.Geo.WH.Geo.NoSolar</t>
  </si>
  <si>
    <t>NUM.number.HU.Res.HHnew.ThermalNew.SH.Geo.WH.Geo.Solar</t>
  </si>
  <si>
    <t>NUM.number.HU.Res.HHnew.ThermalNew.SH.Geo.WH.Elc.NoSolar</t>
  </si>
  <si>
    <t>NUM.number.HU.Res.HHnew.ThermalNew.SH.Geo.WH.Elc.Solar</t>
  </si>
  <si>
    <t>NUM.number.HU.Res.HHnew.ThermalNew.SH.Geo.CO.LPG</t>
  </si>
  <si>
    <t>NUM.number.HU.Res.HHnew.ThermalNew.SH.Geo.CO.Elc</t>
  </si>
  <si>
    <t>NUM.number.HU.Res.HHnew.ThermalNew.SH.DistrHeat</t>
  </si>
  <si>
    <t>NUM.number.HU.Res.HHnew.ThermalNew.SH.DistrHeat.SH</t>
  </si>
  <si>
    <t>NUM.number.HU.Res.HHnew.ThermalNew.SH.DistrHeat.SC.AC</t>
  </si>
  <si>
    <t>NUM.number.HU.Res.HHnew.ThermalNew.SH.DistrHeat.WH.DistrHeat.NoSolar</t>
  </si>
  <si>
    <t>NUM.number.HU.Res.HHnew.ThermalNew.SH.DistrHeat.WH.DistrHeat.Solar</t>
  </si>
  <si>
    <t>NUM.number.HU.Res.HHnew.ThermalNew.SH.DistrHeat.WH.Elc.NoSolar</t>
  </si>
  <si>
    <t>NUM.number.HU.Res.HHnew.ThermalNew.SH.DistrHeat.WH.Elc.Solar</t>
  </si>
  <si>
    <t>NUM.number.HU.Res.HHnew.ThermalNew.SH.DistrHeat.CO.LPG</t>
  </si>
  <si>
    <t>NUM.number.HU.Res.HHnew.ThermalNew.SH.DistrHeat.CO.Elc</t>
  </si>
  <si>
    <t>NUM.number.HU.Res.HHnew.ThermalNew.SH.AdvElc</t>
  </si>
  <si>
    <t>NUM.number.HU.Res.HHnew.ThermalNew.SH.AdvElc.SH</t>
  </si>
  <si>
    <t>NUM.number.HU.Res.HHnew.ThermalNew.SH.AdvElc.SC.AC</t>
  </si>
  <si>
    <t>NUM.number.HU.Res.HHnew.ThermalNew.SH.AdvElc.WH.LPG.NoSolar</t>
  </si>
  <si>
    <t>NUM.number.HU.Res.HHnew.ThermalNew.SH.AdvElc.WH.LPG.Solar</t>
  </si>
  <si>
    <t>NUM.number.HU.Res.HHnew.ThermalNew.SH.AdvElc.WH.Elc.NoSolar</t>
  </si>
  <si>
    <t>NUM.number.HU.Res.HHnew.ThermalNew.SH.AdvElc.WH.Elc.Solar</t>
  </si>
  <si>
    <t>NUM.number.HU.Res.HHnew.ThermalNew.SH.AdvElc.CO.LPG</t>
  </si>
  <si>
    <t>NUM.number.HU.Res.HHnew.ThermalNew.SH.AdvElc.CO.Elc</t>
  </si>
  <si>
    <t>NUM.number.HU.Res.HHnew.ThermalNew.SH.ConvElc</t>
  </si>
  <si>
    <t>NUM.number.HU.Res.HHnew.ThermalNew.SH.ConvElc.SH</t>
  </si>
  <si>
    <t>NUM.number.HU.Res.HHnew.ThermalNew.SH.ConvElc.SC.AC</t>
  </si>
  <si>
    <t>NUM.number.HU.Res.HHnew.ThermalNew.SH.ConvElc.WH.LPG.NoSolar</t>
  </si>
  <si>
    <t>NUM.number.HU.Res.HHnew.ThermalNew.SH.ConvElc.WH.LPG.Solar</t>
  </si>
  <si>
    <t>NUM.number.HU.Res.HHnew.ThermalNew.SH.ConvElc.WH.Elc.NoSolar</t>
  </si>
  <si>
    <t>NUM.number.HU.Res.HHnew.ThermalNew.SH.ConvElc.WH.Elc.Solar</t>
  </si>
  <si>
    <t>NUM.number.HU.Res.HHnew.ThermalNew.SH.ConvElc.CO.LPG</t>
  </si>
  <si>
    <t>NUM.number.HU.Res.HHnew.ThermalNew.SH.ConvElc.CO.Elc</t>
  </si>
  <si>
    <t>HU - New equipment installations via replacement (detailed structure)</t>
  </si>
  <si>
    <t>NUM.number.HU.Res.HH.ThermalRepl.SH.Solids</t>
  </si>
  <si>
    <t>NUM.number.HU.Res.HH.ThermalRepl.SH.Solids.SH</t>
  </si>
  <si>
    <t>NUM.number.HU.Res.HH.ThermalRepl.SH.Solids.SC.AC</t>
  </si>
  <si>
    <t>NUM.number.HU.Res.HH.ThermalRepl.SH.Solids.WH.Solids.NoSolar</t>
  </si>
  <si>
    <t>NUM.number.HU.Res.HH.ThermalRepl.SH.Solids.WH.LPG.NoSolar</t>
  </si>
  <si>
    <t>NUM.number.HU.Res.HH.ThermalRepl.SH.Solids.WH.LPG.Solar</t>
  </si>
  <si>
    <t>NUM.number.HU.Res.HH.ThermalRepl.SH.Solids.WH.Elc.NoSolar</t>
  </si>
  <si>
    <t>NUM.number.HU.Res.HH.ThermalRepl.SH.Solids.WH.Elc.Solar</t>
  </si>
  <si>
    <t>NUM.number.HU.Res.HH.ThermalRepl.SH.Solids.CO.Solids</t>
  </si>
  <si>
    <t>NUM.number.HU.Res.HH.ThermalRepl.SH.Solids.CO.LPG</t>
  </si>
  <si>
    <t>NUM.number.HU.Res.HH.ThermalRepl.SH.Solids.CO.Elc</t>
  </si>
  <si>
    <t>NUM.number.HU.Res.HH.ThermalRepl.SH.LPG</t>
  </si>
  <si>
    <t>NUM.number.HU.Res.HH.ThermalRepl.SH.LPG.SH</t>
  </si>
  <si>
    <t>NUM.number.HU.Res.HH.ThermalRepl.SH.LPG.SC.AC</t>
  </si>
  <si>
    <t>NUM.number.HU.Res.HH.ThermalRepl.SH.LPG.WH.LPG.NoSolar</t>
  </si>
  <si>
    <t>NUM.number.HU.Res.HH.ThermalRepl.SH.LPG.WH.LPG.Solar</t>
  </si>
  <si>
    <t>NUM.number.HU.Res.HH.ThermalRepl.SH.LPG.WH.Elc.NoSolar</t>
  </si>
  <si>
    <t>NUM.number.HU.Res.HH.ThermalRepl.SH.LPG.WH.Elc.Solar</t>
  </si>
  <si>
    <t>NUM.number.HU.Res.HH.ThermalRepl.SH.LPG.CO.LPG</t>
  </si>
  <si>
    <t>NUM.number.HU.Res.HH.ThermalRepl.SH.LPG.CO.Elc</t>
  </si>
  <si>
    <t>NUM.number.HU.Res.HH.ThermalRepl.SH.Oil</t>
  </si>
  <si>
    <t>NUM.number.HU.Res.HH.ThermalRepl.SH.Oil.SH</t>
  </si>
  <si>
    <t>NUM.number.HU.Res.HH.ThermalRepl.SH.Oil.SC.AC</t>
  </si>
  <si>
    <t>NUM.number.HU.Res.HH.ThermalRepl.SH.Oil.WH.Oil.NoSolar</t>
  </si>
  <si>
    <t>NUM.number.HU.Res.HH.ThermalRepl.SH.Oil.WH.Oil.Solar</t>
  </si>
  <si>
    <t>NUM.number.HU.Res.HH.ThermalRepl.SH.Oil.WH.Elc.NoSolar</t>
  </si>
  <si>
    <t>NUM.number.HU.Res.HH.ThermalRepl.SH.Oil.WH.Elc.Solar</t>
  </si>
  <si>
    <t>NUM.number.HU.Res.HH.ThermalRepl.SH.Oil.CO.LPG</t>
  </si>
  <si>
    <t>NUM.number.HU.Res.HH.ThermalRepl.SH.Oil.CO.Elc</t>
  </si>
  <si>
    <t>NUM.number.HU.Res.HH.ThermalRepl.SH.Gas</t>
  </si>
  <si>
    <t>NUM.number.HU.Res.HH.ThermalRepl.SH.Gas.SH</t>
  </si>
  <si>
    <t>NUM.number.HU.Res.HH.ThermalRepl.SH.Gas.SC.AC</t>
  </si>
  <si>
    <t>NUM.number.HU.Res.HH.ThermalRepl.SH.Gas.WH.Gas.NoSolar</t>
  </si>
  <si>
    <t>NUM.number.HU.Res.HH.ThermalRepl.SH.Gas.WH.Gas.Solar</t>
  </si>
  <si>
    <t>NUM.number.HU.Res.HH.ThermalRepl.SH.Gas.WH.Elc.NoSolar</t>
  </si>
  <si>
    <t>NUM.number.HU.Res.HH.ThermalRepl.SH.Gas.WH.Elc.Solar</t>
  </si>
  <si>
    <t>NUM.number.HU.Res.HH.ThermalRepl.SH.Gas.CO.Gas</t>
  </si>
  <si>
    <t>NUM.number.HU.Res.HH.ThermalRepl.SH.Gas.CO.Elc</t>
  </si>
  <si>
    <t>NUM.number.HU.Res.HH.ThermalRepl.SH.Biomass</t>
  </si>
  <si>
    <t>NUM.number.HU.Res.HH.ThermalRepl.SH.Biomass.SH</t>
  </si>
  <si>
    <t>NUM.number.HU.Res.HH.ThermalRepl.SH.Biomass.SC.AC</t>
  </si>
  <si>
    <t>NUM.number.HU.Res.HH.ThermalRepl.SH.Biomass.WH.Biomass.NoSolar</t>
  </si>
  <si>
    <t>NUM.number.HU.Res.HH.ThermalRepl.SH.Biomass.WH.Biomass.Solar</t>
  </si>
  <si>
    <t>NUM.number.HU.Res.HH.ThermalRepl.SH.Biomass.WH.LPG.NoSolar</t>
  </si>
  <si>
    <t>NUM.number.HU.Res.HH.ThermalRepl.SH.Biomass.WH.LPG.Solar</t>
  </si>
  <si>
    <t>NUM.number.HU.Res.HH.ThermalRepl.SH.Biomass.WH.Elc.NoSolar</t>
  </si>
  <si>
    <t>NUM.number.HU.Res.HH.ThermalRepl.SH.Biomass.WH.Elc.Solar</t>
  </si>
  <si>
    <t>NUM.number.HU.Res.HH.ThermalRepl.SH.Biomass.CO.Biomass</t>
  </si>
  <si>
    <t>NUM.number.HU.Res.HH.ThermalRepl.SH.Biomass.CO.LPG</t>
  </si>
  <si>
    <t>NUM.number.HU.Res.HH.ThermalRepl.SH.Biomass.CO.Elc</t>
  </si>
  <si>
    <t>NUM.number.HU.Res.HH.ThermalRepl.SH.Geo</t>
  </si>
  <si>
    <t>NUM.number.HU.Res.HH.ThermalRepl.SH.Geo.SH</t>
  </si>
  <si>
    <t>NUM.number.HU.Res.HH.ThermalRepl.SH.Geo.SC.AC</t>
  </si>
  <si>
    <t>NUM.number.HU.Res.HH.ThermalRepl.SH.Geo.WH.Geo.NoSolar</t>
  </si>
  <si>
    <t>NUM.number.HU.Res.HH.ThermalRepl.SH.Geo.WH.Geo.Solar</t>
  </si>
  <si>
    <t>NUM.number.HU.Res.HH.ThermalRepl.SH.Geo.WH.Elc.NoSolar</t>
  </si>
  <si>
    <t>NUM.number.HU.Res.HH.ThermalRepl.SH.Geo.WH.Elc.Solar</t>
  </si>
  <si>
    <t>NUM.number.HU.Res.HH.ThermalRepl.SH.Geo.CO.LPG</t>
  </si>
  <si>
    <t>NUM.number.HU.Res.HH.ThermalRepl.SH.Geo.CO.Elc</t>
  </si>
  <si>
    <t>NUM.number.HU.Res.HH.ThermalRepl.SH.DistrHeat</t>
  </si>
  <si>
    <t>NUM.number.HU.Res.HH.ThermalRepl.SH.DistrHeat.SH</t>
  </si>
  <si>
    <t>NUM.number.HU.Res.HH.ThermalRepl.SH.DistrHeat.SC.AC</t>
  </si>
  <si>
    <t>NUM.number.HU.Res.HH.ThermalRepl.SH.DistrHeat.WH.DistrHeat.NoSolar</t>
  </si>
  <si>
    <t>NUM.number.HU.Res.HH.ThermalRepl.SH.DistrHeat.WH.DistrHeat.Solar</t>
  </si>
  <si>
    <t>NUM.number.HU.Res.HH.ThermalRepl.SH.DistrHeat.WH.Elc.NoSolar</t>
  </si>
  <si>
    <t>NUM.number.HU.Res.HH.ThermalRepl.SH.DistrHeat.WH.Elc.Solar</t>
  </si>
  <si>
    <t>NUM.number.HU.Res.HH.ThermalRepl.SH.DistrHeat.CO.LPG</t>
  </si>
  <si>
    <t>NUM.number.HU.Res.HH.ThermalRepl.SH.DistrHeat.CO.Elc</t>
  </si>
  <si>
    <t>NUM.number.HU.Res.HH.ThermalRepl.SH.AdvElc</t>
  </si>
  <si>
    <t>NUM.number.HU.Res.HH.ThermalRepl.SH.AdvElc.SH</t>
  </si>
  <si>
    <t>NUM.number.HU.Res.HH.ThermalRepl.SH.AdvElc.SC.AC</t>
  </si>
  <si>
    <t>NUM.number.HU.Res.HH.ThermalRepl.SH.AdvElc.WH.LPG.NoSolar</t>
  </si>
  <si>
    <t>NUM.number.HU.Res.HH.ThermalRepl.SH.AdvElc.WH.LPG.Solar</t>
  </si>
  <si>
    <t>NUM.number.HU.Res.HH.ThermalRepl.SH.AdvElc.WH.Elc.NoSolar</t>
  </si>
  <si>
    <t>NUM.number.HU.Res.HH.ThermalRepl.SH.AdvElc.WH.Elc.Solar</t>
  </si>
  <si>
    <t>NUM.number.HU.Res.HH.ThermalRepl.SH.AdvElc.CO.LPG</t>
  </si>
  <si>
    <t>NUM.number.HU.Res.HH.ThermalRepl.SH.AdvElc.CO.Elc</t>
  </si>
  <si>
    <t>NUM.number.HU.Res.HH.ThermalRepl.SH.ConvElc</t>
  </si>
  <si>
    <t>NUM.number.HU.Res.HH.ThermalRepl.SH.ConvElc.SH</t>
  </si>
  <si>
    <t>NUM.number.HU.Res.HH.ThermalRepl.SH.ConvElc.SC.AC</t>
  </si>
  <si>
    <t>NUM.number.HU.Res.HH.ThermalRepl.SH.ConvElc.WH.LPG.NoSolar</t>
  </si>
  <si>
    <t>NUM.number.HU.Res.HH.ThermalRepl.SH.ConvElc.WH.LPG.Solar</t>
  </si>
  <si>
    <t>NUM.number.HU.Res.HH.ThermalRepl.SH.ConvElc.WH.Elc.NoSolar</t>
  </si>
  <si>
    <t>NUM.number.HU.Res.HH.ThermalRepl.SH.ConvElc.WH.Elc.Solar</t>
  </si>
  <si>
    <t>NUM.number.HU.Res.HH.ThermalRepl.SH.ConvElc.CO.LPG</t>
  </si>
  <si>
    <t>NUM.number.HU.Res.HH.ThermalRepl.SH.ConvElc.CO.Elc</t>
  </si>
  <si>
    <t>HU - Equipment installations in 2021 - vintage structure</t>
  </si>
  <si>
    <t>VIN.number.HU.Res.HH.Thermal.SH.Solids</t>
  </si>
  <si>
    <t>VIN.number.HU.Res.HH.Thermal.SH.Solids.SH</t>
  </si>
  <si>
    <t>VIN.number.HU.Res.HH.Thermal.SH.Solids.SC.AC</t>
  </si>
  <si>
    <t>VIN.number.HU.Res.HH.Thermal.SH.Solids.WH.Solids.NoSolar</t>
  </si>
  <si>
    <t>VIN.number.HU.Res.HH.Thermal.SH.Solids.WH.LPG.NoSolar</t>
  </si>
  <si>
    <t>VIN.number.HU.Res.HH.Thermal.SH.Solids.WH.LPG.Solar</t>
  </si>
  <si>
    <t>VIN.number.HU.Res.HH.Thermal.SH.Solids.WH.Elc.NoSolar</t>
  </si>
  <si>
    <t>VIN.number.HU.Res.HH.Thermal.SH.Solids.WH.Elc.Solar</t>
  </si>
  <si>
    <t>VIN.number.HU.Res.HH.Thermal.SH.Solids.CO.Solids</t>
  </si>
  <si>
    <t>VIN.number.HU.Res.HH.Thermal.SH.Solids.CO.LPG</t>
  </si>
  <si>
    <t>VIN.number.HU.Res.HH.Thermal.SH.Solids.CO.Elc</t>
  </si>
  <si>
    <t>VIN.number.HU.Res.HH.Thermal.SH.LPG</t>
  </si>
  <si>
    <t>VIN.number.HU.Res.HH.Thermal.SH.LPG.SH</t>
  </si>
  <si>
    <t>VIN.number.HU.Res.HH.Thermal.SH.LPG.SC.AC</t>
  </si>
  <si>
    <t>VIN.number.HU.Res.HH.Thermal.SH.LPG.WH.LPG.NoSolar</t>
  </si>
  <si>
    <t>VIN.number.HU.Res.HH.Thermal.SH.LPG.WH.LPG.Solar</t>
  </si>
  <si>
    <t>VIN.number.HU.Res.HH.Thermal.SH.LPG.WH.Elc.NoSolar</t>
  </si>
  <si>
    <t>VIN.number.HU.Res.HH.Thermal.SH.LPG.WH.Elc.Solar</t>
  </si>
  <si>
    <t>VIN.number.HU.Res.HH.Thermal.SH.LPG.CO.LPG</t>
  </si>
  <si>
    <t>VIN.number.HU.Res.HH.Thermal.SH.LPG.CO.Elc</t>
  </si>
  <si>
    <t>VIN.number.HU.Res.HH.Thermal.SH.Oil</t>
  </si>
  <si>
    <t>VIN.number.HU.Res.HH.Thermal.SH.Oil.SH</t>
  </si>
  <si>
    <t>VIN.number.HU.Res.HH.Thermal.SH.Oil.SC.AC</t>
  </si>
  <si>
    <t>VIN.number.HU.Res.HH.Thermal.SH.Oil.WH.Oil.NoSolar</t>
  </si>
  <si>
    <t>VIN.number.HU.Res.HH.Thermal.SH.Oil.WH.Oil.Solar</t>
  </si>
  <si>
    <t>VIN.number.HU.Res.HH.Thermal.SH.Oil.WH.Elc.NoSolar</t>
  </si>
  <si>
    <t>VIN.number.HU.Res.HH.Thermal.SH.Oil.WH.Elc.Solar</t>
  </si>
  <si>
    <t>VIN.number.HU.Res.HH.Thermal.SH.Oil.CO.LPG</t>
  </si>
  <si>
    <t>VIN.number.HU.Res.HH.Thermal.SH.Oil.CO.Elc</t>
  </si>
  <si>
    <t>VIN.number.HU.Res.HH.Thermal.SH.Gas</t>
  </si>
  <si>
    <t>VIN.number.HU.Res.HH.Thermal.SH.Gas.SH</t>
  </si>
  <si>
    <t>VIN.number.HU.Res.HH.Thermal.SH.Gas.SC.AC</t>
  </si>
  <si>
    <t>VIN.number.HU.Res.HH.Thermal.SH.Gas.WH.Gas.NoSolar</t>
  </si>
  <si>
    <t>VIN.number.HU.Res.HH.Thermal.SH.Gas.WH.Gas.Solar</t>
  </si>
  <si>
    <t>VIN.number.HU.Res.HH.Thermal.SH.Gas.WH.Elc.NoSolar</t>
  </si>
  <si>
    <t>VIN.number.HU.Res.HH.Thermal.SH.Gas.WH.Elc.Solar</t>
  </si>
  <si>
    <t>VIN.number.HU.Res.HH.Thermal.SH.Gas.CO.Gas</t>
  </si>
  <si>
    <t>VIN.number.HU.Res.HH.Thermal.SH.Gas.CO.Elc</t>
  </si>
  <si>
    <t>VIN.number.HU.Res.HH.Thermal.SH.Biomass</t>
  </si>
  <si>
    <t>VIN.number.HU.Res.HH.Thermal.SH.Biomass.SH</t>
  </si>
  <si>
    <t>VIN.number.HU.Res.HH.Thermal.SH.Biomass.SC.AC</t>
  </si>
  <si>
    <t>VIN.number.HU.Res.HH.Thermal.SH.Biomass.WH.Biomass.NoSolar</t>
  </si>
  <si>
    <t>VIN.number.HU.Res.HH.Thermal.SH.Biomass.WH.Biomass.Solar</t>
  </si>
  <si>
    <t>VIN.number.HU.Res.HH.Thermal.SH.Biomass.WH.LPG.NoSolar</t>
  </si>
  <si>
    <t>VIN.number.HU.Res.HH.Thermal.SH.Biomass.WH.LPG.Solar</t>
  </si>
  <si>
    <t>VIN.number.HU.Res.HH.Thermal.SH.Biomass.WH.Elc.NoSolar</t>
  </si>
  <si>
    <t>VIN.number.HU.Res.HH.Thermal.SH.Biomass.WH.Elc.Solar</t>
  </si>
  <si>
    <t>VIN.number.HU.Res.HH.Thermal.SH.Biomass.CO.Biomass</t>
  </si>
  <si>
    <t>VIN.number.HU.Res.HH.Thermal.SH.Biomass.CO.LPG</t>
  </si>
  <si>
    <t>VIN.number.HU.Res.HH.Thermal.SH.Biomass.CO.Elc</t>
  </si>
  <si>
    <t>VIN.number.HU.Res.HH.Thermal.SH.Geo</t>
  </si>
  <si>
    <t>VIN.number.HU.Res.HH.Thermal.SH.Geo.SH</t>
  </si>
  <si>
    <t>VIN.number.HU.Res.HH.Thermal.SH.Geo.SC.AC</t>
  </si>
  <si>
    <t>VIN.number.HU.Res.HH.Thermal.SH.Geo.WH.Geo.NoSolar</t>
  </si>
  <si>
    <t>VIN.number.HU.Res.HH.Thermal.SH.Geo.WH.Geo.Solar</t>
  </si>
  <si>
    <t>VIN.number.HU.Res.HH.Thermal.SH.Geo.WH.Elc.NoSolar</t>
  </si>
  <si>
    <t>VIN.number.HU.Res.HH.Thermal.SH.Geo.WH.Elc.Solar</t>
  </si>
  <si>
    <t>VIN.number.HU.Res.HH.Thermal.SH.Geo.CO.LPG</t>
  </si>
  <si>
    <t>VIN.number.HU.Res.HH.Thermal.SH.Geo.CO.Elc</t>
  </si>
  <si>
    <t>VIN.number.HU.Res.HH.Thermal.SH.DistrHeat</t>
  </si>
  <si>
    <t>VIN.number.HU.Res.HH.Thermal.SH.DistrHeat.SH</t>
  </si>
  <si>
    <t>VIN.number.HU.Res.HH.Thermal.SH.DistrHeat.SC.AC</t>
  </si>
  <si>
    <t>VIN.number.HU.Res.HH.Thermal.SH.DistrHeat.WH.DistrHeat.NoSolar</t>
  </si>
  <si>
    <t>VIN.number.HU.Res.HH.Thermal.SH.DistrHeat.WH.DistrHeat.Solar</t>
  </si>
  <si>
    <t>VIN.number.HU.Res.HH.Thermal.SH.DistrHeat.WH.Elc.NoSolar</t>
  </si>
  <si>
    <t>VIN.number.HU.Res.HH.Thermal.SH.DistrHeat.WH.Elc.Solar</t>
  </si>
  <si>
    <t>VIN.number.HU.Res.HH.Thermal.SH.DistrHeat.CO.LPG</t>
  </si>
  <si>
    <t>VIN.number.HU.Res.HH.Thermal.SH.DistrHeat.CO.Elc</t>
  </si>
  <si>
    <t>VIN.number.HU.Res.HH.Thermal.SH.AdvElc</t>
  </si>
  <si>
    <t>VIN.number.HU.Res.HH.Thermal.SH.AdvElc.SH</t>
  </si>
  <si>
    <t>VIN.number.HU.Res.HH.Thermal.SH.AdvElc.SC.AC</t>
  </si>
  <si>
    <t>VIN.number.HU.Res.HH.Thermal.SH.AdvElc.WH.LPG.NoSolar</t>
  </si>
  <si>
    <t>VIN.number.HU.Res.HH.Thermal.SH.AdvElc.WH.LPG.Solar</t>
  </si>
  <si>
    <t>VIN.number.HU.Res.HH.Thermal.SH.AdvElc.WH.Elc.NoSolar</t>
  </si>
  <si>
    <t>VIN.number.HU.Res.HH.Thermal.SH.AdvElc.WH.Elc.Solar</t>
  </si>
  <si>
    <t>VIN.number.HU.Res.HH.Thermal.SH.AdvElc.CO.LPG</t>
  </si>
  <si>
    <t>VIN.number.HU.Res.HH.Thermal.SH.AdvElc.CO.Elc</t>
  </si>
  <si>
    <t>VIN.number.HU.Res.HH.Thermal.SH.ConvElc</t>
  </si>
  <si>
    <t>VIN.number.HU.Res.HH.Thermal.SH.ConvElc.SH</t>
  </si>
  <si>
    <t>VIN.number.HU.Res.HH.Thermal.SH.ConvElc.SC.AC</t>
  </si>
  <si>
    <t>VIN.number.HU.Res.HH.Thermal.SH.ConvElc.WH.LPG.NoSolar</t>
  </si>
  <si>
    <t>VIN.number.HU.Res.HH.Thermal.SH.ConvElc.WH.LPG.Solar</t>
  </si>
  <si>
    <t>VIN.number.HU.Res.HH.Thermal.SH.ConvElc.WH.Elc.NoSolar</t>
  </si>
  <si>
    <t>VIN.number.HU.Res.HH.Thermal.SH.ConvElc.WH.Elc.Solar</t>
  </si>
  <si>
    <t>VIN.number.HU.Res.HH.Thermal.SH.ConvElc.CO.LPG</t>
  </si>
  <si>
    <t>VIN.number.HU.Res.HH.Thermal.SH.ConvElc.CO.Elc</t>
  </si>
  <si>
    <t>HU - Final energy consumption (detailed structure)</t>
  </si>
  <si>
    <t>FEC.ktoe.HU.Res.HH.Thermal.SH.Solids</t>
  </si>
  <si>
    <t>FEC.ktoe.HU.Res.HH.Thermal.SH.Solids.SH</t>
  </si>
  <si>
    <t>FEC.ktoe.HU.Res.HH.Thermal.SH.Solids.SH.Solids</t>
  </si>
  <si>
    <t>FEC.ktoe.HU.Res.HH.Thermal.SH.Solids.SH.Elec</t>
  </si>
  <si>
    <t>FEC.ktoe.HU.Res.HH.Thermal.SH.Solids.SC</t>
  </si>
  <si>
    <t>FEC.ktoe.HU.Res.HH.Thermal.SH.Solids.SC.AC.Elec</t>
  </si>
  <si>
    <t>FEC.ktoe.HU.Res.HH.Thermal.SH.Solids.WH</t>
  </si>
  <si>
    <t>FEC.ktoe.HU.Res.HH.Thermal.SH.Solids.WH.Solids.NoSolar.Solids</t>
  </si>
  <si>
    <t>FEC.ktoe.HU.Res.HH.Thermal.SH.Solids.WH.LPG.NoSolar.LPG</t>
  </si>
  <si>
    <t>FEC.ktoe.HU.Res.HH.Thermal.SH.Solids.WH.LPG.Solar</t>
  </si>
  <si>
    <t>FEC.ktoe.HU.Res.HH.Thermal.SH.Solids.WH.LPG.Solar.LPG</t>
  </si>
  <si>
    <t>FEC.ktoe.HU.Res.HH.Thermal.SH.Solids.WH.LPG.Solar.Solar</t>
  </si>
  <si>
    <t>FEC.ktoe.HU.Res.HH.Thermal.SH.Solids.WH.Elc.NoSolar.Elec</t>
  </si>
  <si>
    <t>FEC.ktoe.HU.Res.HH.Thermal.SH.Solids.WH.Elc.Solar</t>
  </si>
  <si>
    <t>FEC.ktoe.HU.Res.HH.Thermal.SH.Solids.WH.Elc.Solar.Elec</t>
  </si>
  <si>
    <t>FEC.ktoe.HU.Res.HH.Thermal.SH.Solids.WH.Elc.Solar.Solar</t>
  </si>
  <si>
    <t>FEC.ktoe.HU.Res.HH.Thermal.SH.Solids.CO</t>
  </si>
  <si>
    <t>FEC.ktoe.HU.Res.HH.Thermal.SH.Solids.CO.Solids.Solids</t>
  </si>
  <si>
    <t>FEC.ktoe.HU.Res.HH.Thermal.SH.Solids.CO.LPG.LPG</t>
  </si>
  <si>
    <t>FEC.ktoe.HU.Res.HH.Thermal.SH.Solids.CO.Elc.Elec</t>
  </si>
  <si>
    <t>FEC.ktoe.HU.Res.HH.Thermal.SH.LPG</t>
  </si>
  <si>
    <t>FEC.ktoe.HU.Res.HH.Thermal.SH.LPG.SH</t>
  </si>
  <si>
    <t>FEC.ktoe.HU.Res.HH.Thermal.SH.LPG.SH.LPG</t>
  </si>
  <si>
    <t>FEC.ktoe.HU.Res.HH.Thermal.SH.LPG.SH.Elec</t>
  </si>
  <si>
    <t>FEC.ktoe.HU.Res.HH.Thermal.SH.LPG.SC</t>
  </si>
  <si>
    <t>FEC.ktoe.HU.Res.HH.Thermal.SH.LPG.SC.AC.Elec</t>
  </si>
  <si>
    <t>FEC.ktoe.HU.Res.HH.Thermal.SH.LPG.WH</t>
  </si>
  <si>
    <t>FEC.ktoe.HU.Res.HH.Thermal.SH.LPG.WH.LPG.NoSolar.LPG</t>
  </si>
  <si>
    <t>FEC.ktoe.HU.Res.HH.Thermal.SH.LPG.WH.LPG.Solar</t>
  </si>
  <si>
    <t>FEC.ktoe.HU.Res.HH.Thermal.SH.LPG.WH.LPG.Solar.LPG</t>
  </si>
  <si>
    <t>FEC.ktoe.HU.Res.HH.Thermal.SH.LPG.WH.LPG.Solar.Solar</t>
  </si>
  <si>
    <t>FEC.ktoe.HU.Res.HH.Thermal.SH.LPG.WH.Elc.NoSolar.Elec</t>
  </si>
  <si>
    <t>FEC.ktoe.HU.Res.HH.Thermal.SH.LPG.WH.Elc.Solar</t>
  </si>
  <si>
    <t>FEC.ktoe.HU.Res.HH.Thermal.SH.LPG.WH.Elc.Solar.Elec</t>
  </si>
  <si>
    <t>FEC.ktoe.HU.Res.HH.Thermal.SH.LPG.WH.Elc.Solar.Solar</t>
  </si>
  <si>
    <t>FEC.ktoe.HU.Res.HH.Thermal.SH.LPG.CO</t>
  </si>
  <si>
    <t>FEC.ktoe.HU.Res.HH.Thermal.SH.LPG.CO.LPG.LPG</t>
  </si>
  <si>
    <t>FEC.ktoe.HU.Res.HH.Thermal.SH.LPG.CO.Elc.Elec</t>
  </si>
  <si>
    <t>FEC.ktoe.HU.Res.HH.Thermal.SH.Oil</t>
  </si>
  <si>
    <t>FEC.ktoe.HU.Res.HH.Thermal.SH.Oil.SH</t>
  </si>
  <si>
    <t>FEC.ktoe.HU.Res.HH.Thermal.SH.Oil.SH.Oil</t>
  </si>
  <si>
    <t>FEC.ktoe.HU.Res.HH.Thermal.SH.Oil.SH.Elec</t>
  </si>
  <si>
    <t>FEC.ktoe.HU.Res.HH.Thermal.SH.Oil.SC</t>
  </si>
  <si>
    <t>FEC.ktoe.HU.Res.HH.Thermal.SH.Oil.SC.AC.Elec</t>
  </si>
  <si>
    <t>FEC.ktoe.HU.Res.HH.Thermal.SH.Oil.WH</t>
  </si>
  <si>
    <t>FEC.ktoe.HU.Res.HH.Thermal.SH.Oil.WH.Oil.NoSolar.Oil</t>
  </si>
  <si>
    <t>FEC.ktoe.HU.Res.HH.Thermal.SH.Oil.WH.Oil.Solar</t>
  </si>
  <si>
    <t>FEC.ktoe.HU.Res.HH.Thermal.SH.Oil.WH.Oil.Solar.Oil</t>
  </si>
  <si>
    <t>FEC.ktoe.HU.Res.HH.Thermal.SH.Oil.WH.Oil.Solar.Solar</t>
  </si>
  <si>
    <t>FEC.ktoe.HU.Res.HH.Thermal.SH.Oil.WH.Elc.NoSolar.Elec</t>
  </si>
  <si>
    <t>FEC.ktoe.HU.Res.HH.Thermal.SH.Oil.WH.Elc.Solar</t>
  </si>
  <si>
    <t>FEC.ktoe.HU.Res.HH.Thermal.SH.Oil.WH.Elc.Solar.Elec</t>
  </si>
  <si>
    <t>FEC.ktoe.HU.Res.HH.Thermal.SH.Oil.WH.Elc.Solar.Solar</t>
  </si>
  <si>
    <t>FEC.ktoe.HU.Res.HH.Thermal.SH.Oil.CO</t>
  </si>
  <si>
    <t>FEC.ktoe.HU.Res.HH.Thermal.SH.Oil.CO.LPG.LPG</t>
  </si>
  <si>
    <t>FEC.ktoe.HU.Res.HH.Thermal.SH.Oil.CO.Elc.Elec</t>
  </si>
  <si>
    <t>FEC.ktoe.HU.Res.HH.Thermal.SH.Gas</t>
  </si>
  <si>
    <t>FEC.ktoe.HU.Res.HH.Thermal.SH.Gas.SH</t>
  </si>
  <si>
    <t>FEC.ktoe.HU.Res.HH.Thermal.SH.Gas.SH.Gas</t>
  </si>
  <si>
    <t>FEC.ktoe.HU.Res.HH.Thermal.SH.Gas.SH.Elec</t>
  </si>
  <si>
    <t>FEC.ktoe.HU.Res.HH.Thermal.SH.Gas.SC</t>
  </si>
  <si>
    <t>FEC.ktoe.HU.Res.HH.Thermal.SH.Gas.SC.AC.Elec</t>
  </si>
  <si>
    <t>FEC.ktoe.HU.Res.HH.Thermal.SH.Gas.WH</t>
  </si>
  <si>
    <t>FEC.ktoe.HU.Res.HH.Thermal.SH.Gas.WH.Gas.NoSolar.Gas</t>
  </si>
  <si>
    <t>FEC.ktoe.HU.Res.HH.Thermal.SH.Gas.WH.Gas.Solar</t>
  </si>
  <si>
    <t>FEC.ktoe.HU.Res.HH.Thermal.SH.Gas.WH.Gas.Solar.Gas</t>
  </si>
  <si>
    <t>FEC.ktoe.HU.Res.HH.Thermal.SH.Gas.WH.Gas.Solar.Solar</t>
  </si>
  <si>
    <t>FEC.ktoe.HU.Res.HH.Thermal.SH.Gas.WH.Elc.NoSolar.Elec</t>
  </si>
  <si>
    <t>FEC.ktoe.HU.Res.HH.Thermal.SH.Gas.WH.Elc.Solar</t>
  </si>
  <si>
    <t>FEC.ktoe.HU.Res.HH.Thermal.SH.Gas.WH.Elc.Solar.Elec</t>
  </si>
  <si>
    <t>FEC.ktoe.HU.Res.HH.Thermal.SH.Gas.WH.Elc.Solar.Solar</t>
  </si>
  <si>
    <t>FEC.ktoe.HU.Res.HH.Thermal.SH.Gas.CO</t>
  </si>
  <si>
    <t>FEC.ktoe.HU.Res.HH.Thermal.SH.Gas.CO.Gas.Gas</t>
  </si>
  <si>
    <t>FEC.ktoe.HU.Res.HH.Thermal.SH.Gas.CO.Elc.Elec</t>
  </si>
  <si>
    <t>FEC.ktoe.HU.Res.HH.Thermal.SH.Biomass</t>
  </si>
  <si>
    <t>FEC.ktoe.HU.Res.HH.Thermal.SH.Biomass.SH</t>
  </si>
  <si>
    <t>FEC.ktoe.HU.Res.HH.Thermal.SH.Biomass.SH.Biomass</t>
  </si>
  <si>
    <t>FEC.ktoe.HU.Res.HH.Thermal.SH.Biomass.SH.Elec</t>
  </si>
  <si>
    <t>FEC.ktoe.HU.Res.HH.Thermal.SH.Biomass.SC</t>
  </si>
  <si>
    <t>FEC.ktoe.HU.Res.HH.Thermal.SH.Biomass.SC.AC.Elec</t>
  </si>
  <si>
    <t>FEC.ktoe.HU.Res.HH.Thermal.SH.Biomass.WH</t>
  </si>
  <si>
    <t>FEC.ktoe.HU.Res.HH.Thermal.SH.Biomass.WH.Biomass.NoSolar.Biomass</t>
  </si>
  <si>
    <t>FEC.ktoe.HU.Res.HH.Thermal.SH.Biomass.WH.Biomass.Solar</t>
  </si>
  <si>
    <t>FEC.ktoe.HU.Res.HH.Thermal.SH.Biomass.WH.Biomass.Solar.Biomass</t>
  </si>
  <si>
    <t>FEC.ktoe.HU.Res.HH.Thermal.SH.Biomass.WH.Biomass.Solar.Solar</t>
  </si>
  <si>
    <t>FEC.ktoe.HU.Res.HH.Thermal.SH.Biomass.WH.LPG.NoSolar.LPG</t>
  </si>
  <si>
    <t>FEC.ktoe.HU.Res.HH.Thermal.SH.Biomass.WH.LPG.Solar</t>
  </si>
  <si>
    <t>FEC.ktoe.HU.Res.HH.Thermal.SH.Biomass.WH.LPG.Solar.LPG</t>
  </si>
  <si>
    <t>FEC.ktoe.HU.Res.HH.Thermal.SH.Biomass.WH.LPG.Solar.Solar</t>
  </si>
  <si>
    <t>FEC.ktoe.HU.Res.HH.Thermal.SH.Biomass.WH.Elc.NoSolar.Elec</t>
  </si>
  <si>
    <t>FEC.ktoe.HU.Res.HH.Thermal.SH.Biomass.WH.Elc.Solar</t>
  </si>
  <si>
    <t>FEC.ktoe.HU.Res.HH.Thermal.SH.Biomass.WH.Elc.Solar.Elec</t>
  </si>
  <si>
    <t>FEC.ktoe.HU.Res.HH.Thermal.SH.Biomass.WH.Elc.Solar.Solar</t>
  </si>
  <si>
    <t>FEC.ktoe.HU.Res.HH.Thermal.SH.Biomass.CO</t>
  </si>
  <si>
    <t>FEC.ktoe.HU.Res.HH.Thermal.SH.Biomass.CO.Biomass.Biomass</t>
  </si>
  <si>
    <t>FEC.ktoe.HU.Res.HH.Thermal.SH.Biomass.CO.LPG.LPG</t>
  </si>
  <si>
    <t>FEC.ktoe.HU.Res.HH.Thermal.SH.Biomass.CO.Elc.Elec</t>
  </si>
  <si>
    <t>FEC.ktoe.HU.Res.HH.Thermal.SH.Geo</t>
  </si>
  <si>
    <t>FEC.ktoe.HU.Res.HH.Thermal.SH.Geo.SH</t>
  </si>
  <si>
    <t>FEC.ktoe.HU.Res.HH.Thermal.SH.Geo.SH.Geo</t>
  </si>
  <si>
    <t>FEC.ktoe.HU.Res.HH.Thermal.SH.Geo.SH.Elec</t>
  </si>
  <si>
    <t>FEC.ktoe.HU.Res.HH.Thermal.SH.Geo.SC</t>
  </si>
  <si>
    <t>FEC.ktoe.HU.Res.HH.Thermal.SH.Geo.SC.AC.Elec</t>
  </si>
  <si>
    <t>FEC.ktoe.HU.Res.HH.Thermal.SH.Geo.WH</t>
  </si>
  <si>
    <t>FEC.ktoe.HU.Res.HH.Thermal.SH.Geo.WH.Geo.NoSolar.Geo</t>
  </si>
  <si>
    <t>FEC.ktoe.HU.Res.HH.Thermal.SH.Geo.WH.Geo.Solar</t>
  </si>
  <si>
    <t>FEC.ktoe.HU.Res.HH.Thermal.SH.Geo.WH.Geo.Solar.Geo</t>
  </si>
  <si>
    <t>FEC.ktoe.HU.Res.HH.Thermal.SH.Geo.WH.Geo.Solar.Solar</t>
  </si>
  <si>
    <t>FEC.ktoe.HU.Res.HH.Thermal.SH.Geo.WH.Elc.NoSolar.Elec</t>
  </si>
  <si>
    <t>FEC.ktoe.HU.Res.HH.Thermal.SH.Geo.WH.Elc.Solar</t>
  </si>
  <si>
    <t>FEC.ktoe.HU.Res.HH.Thermal.SH.Geo.WH.Elc.Solar.Elec</t>
  </si>
  <si>
    <t>FEC.ktoe.HU.Res.HH.Thermal.SH.Geo.WH.Elc.Solar.Solar</t>
  </si>
  <si>
    <t>FEC.ktoe.HU.Res.HH.Thermal.SH.Geo.CO</t>
  </si>
  <si>
    <t>FEC.ktoe.HU.Res.HH.Thermal.SH.Geo.CO.LPG.LPG</t>
  </si>
  <si>
    <t>FEC.ktoe.HU.Res.HH.Thermal.SH.Geo.CO.Elc.Elec</t>
  </si>
  <si>
    <t>FEC.ktoe.HU.Res.HH.Thermal.SH.DistrHeat</t>
  </si>
  <si>
    <t>FEC.ktoe.HU.Res.HH.Thermal.SH.DistrHeat.SH</t>
  </si>
  <si>
    <t>FEC.ktoe.HU.Res.HH.Thermal.SH.DistrHeat.SH.Steam_Distr</t>
  </si>
  <si>
    <t>FEC.ktoe.HU.Res.HH.Thermal.SH.DistrHeat.SH.Elec</t>
  </si>
  <si>
    <t>FEC.ktoe.HU.Res.HH.Thermal.SH.DistrHeat.SC</t>
  </si>
  <si>
    <t>FEC.ktoe.HU.Res.HH.Thermal.SH.DistrHeat.SC.AC.Elec</t>
  </si>
  <si>
    <t>FEC.ktoe.HU.Res.HH.Thermal.SH.DistrHeat.WH</t>
  </si>
  <si>
    <t>FEC.ktoe.HU.Res.HH.Thermal.SH.DistrHeat.WH.DistrHeat.NoSolar.Steam_Distr</t>
  </si>
  <si>
    <t>FEC.ktoe.HU.Res.HH.Thermal.SH.DistrHeat.WH.DistrHeat.Solar</t>
  </si>
  <si>
    <t>FEC.ktoe.HU.Res.HH.Thermal.SH.DistrHeat.WH.DistrHeat.Solar.Steam_Distr</t>
  </si>
  <si>
    <t>FEC.ktoe.HU.Res.HH.Thermal.SH.DistrHeat.WH.DistrHeat.Solar.Solar</t>
  </si>
  <si>
    <t>FEC.ktoe.HU.Res.HH.Thermal.SH.DistrHeat.WH.Elc.NoSolar.Elec</t>
  </si>
  <si>
    <t>FEC.ktoe.HU.Res.HH.Thermal.SH.DistrHeat.WH.Elc.Solar</t>
  </si>
  <si>
    <t>FEC.ktoe.HU.Res.HH.Thermal.SH.DistrHeat.WH.Elc.Solar.Elec</t>
  </si>
  <si>
    <t>FEC.ktoe.HU.Res.HH.Thermal.SH.DistrHeat.WH.Elc.Solar.Solar</t>
  </si>
  <si>
    <t>FEC.ktoe.HU.Res.HH.Thermal.SH.DistrHeat.CO</t>
  </si>
  <si>
    <t>FEC.ktoe.HU.Res.HH.Thermal.SH.DistrHeat.CO.LPG.LPG</t>
  </si>
  <si>
    <t>FEC.ktoe.HU.Res.HH.Thermal.SH.DistrHeat.CO.Elc.Elec</t>
  </si>
  <si>
    <t>FEC.ktoe.HU.Res.HH.Thermal.SH.AdvElc</t>
  </si>
  <si>
    <t>FEC.ktoe.HU.Res.HH.Thermal.SH.AdvElc.SH</t>
  </si>
  <si>
    <t>FEC.ktoe.HU.Res.HH.Thermal.SH.AdvElc.SH.Elec</t>
  </si>
  <si>
    <t>FEC.ktoe.HU.Res.HH.Thermal.SH.AdvElc.SC</t>
  </si>
  <si>
    <t>FEC.ktoe.HU.Res.HH.Thermal.SH.AdvElc.SC.AC.Elec</t>
  </si>
  <si>
    <t>FEC.ktoe.HU.Res.HH.Thermal.SH.AdvElc.WH</t>
  </si>
  <si>
    <t>FEC.ktoe.HU.Res.HH.Thermal.SH.AdvElc.WH.LPG.NoSolar.LPG</t>
  </si>
  <si>
    <t>FEC.ktoe.HU.Res.HH.Thermal.SH.AdvElc.WH.LPG.Solar</t>
  </si>
  <si>
    <t>FEC.ktoe.HU.Res.HH.Thermal.SH.AdvElc.WH.LPG.Solar.LPG</t>
  </si>
  <si>
    <t>FEC.ktoe.HU.Res.HH.Thermal.SH.AdvElc.WH.LPG.Solar.Solar</t>
  </si>
  <si>
    <t>FEC.ktoe.HU.Res.HH.Thermal.SH.AdvElc.WH.Elc.NoSolar.Elec</t>
  </si>
  <si>
    <t>FEC.ktoe.HU.Res.HH.Thermal.SH.AdvElc.WH.Elc.Solar</t>
  </si>
  <si>
    <t>FEC.ktoe.HU.Res.HH.Thermal.SH.AdvElc.WH.Elc.Solar.Elec</t>
  </si>
  <si>
    <t>FEC.ktoe.HU.Res.HH.Thermal.SH.AdvElc.WH.Elc.Solar.Solar</t>
  </si>
  <si>
    <t>FEC.ktoe.HU.Res.HH.Thermal.SH.AdvElc.CO</t>
  </si>
  <si>
    <t>FEC.ktoe.HU.Res.HH.Thermal.SH.AdvElc.CO.LPG.LPG</t>
  </si>
  <si>
    <t>FEC.ktoe.HU.Res.HH.Thermal.SH.AdvElc.CO.Elc.Elec</t>
  </si>
  <si>
    <t>FEC.ktoe.HU.Res.HH.Thermal.SH.ConvElc</t>
  </si>
  <si>
    <t>FEC.ktoe.HU.Res.HH.Thermal.SH.ConvElc.SH</t>
  </si>
  <si>
    <t>FEC.ktoe.HU.Res.HH.Thermal.SH.ConvElc.SH.Elec</t>
  </si>
  <si>
    <t>FEC.ktoe.HU.Res.HH.Thermal.SH.ConvElc.SC</t>
  </si>
  <si>
    <t>FEC.ktoe.HU.Res.HH.Thermal.SH.ConvElc.SC.AC.Elec</t>
  </si>
  <si>
    <t>FEC.ktoe.HU.Res.HH.Thermal.SH.ConvElc.WH</t>
  </si>
  <si>
    <t>FEC.ktoe.HU.Res.HH.Thermal.SH.ConvElc.WH.LPG.NoSolar.LPG</t>
  </si>
  <si>
    <t>FEC.ktoe.HU.Res.HH.Thermal.SH.ConvElc.WH.LPG.Solar</t>
  </si>
  <si>
    <t>FEC.ktoe.HU.Res.HH.Thermal.SH.ConvElc.WH.LPG.Solar.LPG</t>
  </si>
  <si>
    <t>FEC.ktoe.HU.Res.HH.Thermal.SH.ConvElc.WH.LPG.Solar.Solar</t>
  </si>
  <si>
    <t>FEC.ktoe.HU.Res.HH.Thermal.SH.ConvElc.WH.Elc.NoSolar.Elec</t>
  </si>
  <si>
    <t>FEC.ktoe.HU.Res.HH.Thermal.SH.ConvElc.WH.Elc.Solar</t>
  </si>
  <si>
    <t>FEC.ktoe.HU.Res.HH.Thermal.SH.ConvElc.WH.Elc.Solar.Elec</t>
  </si>
  <si>
    <t>FEC.ktoe.HU.Res.HH.Thermal.SH.ConvElc.WH.Elc.Solar.Solar</t>
  </si>
  <si>
    <t>FEC.ktoe.HU.Res.HH.Thermal.SH.ConvElc.CO</t>
  </si>
  <si>
    <t>FEC.ktoe.HU.Res.HH.Thermal.SH.ConvElc.CO.LPG.LPG</t>
  </si>
  <si>
    <t>FEC.ktoe.HU.Res.HH.Thermal.SH.ConvElc.CO.Elc.Elec</t>
  </si>
  <si>
    <t>HU - Thermal energy service (detailed structure)</t>
  </si>
  <si>
    <t>TES.ktoe.HU.Res.HH.Thermal.SH.Solids</t>
  </si>
  <si>
    <t>TES.ktoe.HU.Res.HH.Thermal.SH.Solids.SH</t>
  </si>
  <si>
    <t>TES.ktoe.HU.Res.HH.Thermal.SH.Solids.SH.Solids</t>
  </si>
  <si>
    <t>TES.ktoe.HU.Res.HH.Thermal.SH.Solids.SH.Elec</t>
  </si>
  <si>
    <t>TES.ktoe.HU.Res.HH.Thermal.SH.Solids.SC</t>
  </si>
  <si>
    <t>TES.ktoe.HU.Res.HH.Thermal.SH.Solids.SC.AC.Elec</t>
  </si>
  <si>
    <t>TES.ktoe.HU.Res.HH.Thermal.SH.Solids.WH</t>
  </si>
  <si>
    <t>TES.ktoe.HU.Res.HH.Thermal.SH.Solids.WH.Solids.NoSolar.Solids</t>
  </si>
  <si>
    <t>TES.ktoe.HU.Res.HH.Thermal.SH.Solids.WH.LPG.NoSolar.LPG</t>
  </si>
  <si>
    <t>TES.ktoe.HU.Res.HH.Thermal.SH.Solids.WH.LPG.Solar</t>
  </si>
  <si>
    <t>TES.ktoe.HU.Res.HH.Thermal.SH.Solids.WH.LPG.Solar.LPG</t>
  </si>
  <si>
    <t>TES.ktoe.HU.Res.HH.Thermal.SH.Solids.WH.LPG.Solar.Solar</t>
  </si>
  <si>
    <t>TES.ktoe.HU.Res.HH.Thermal.SH.Solids.WH.Elc.NoSolar.Elec</t>
  </si>
  <si>
    <t>TES.ktoe.HU.Res.HH.Thermal.SH.Solids.WH.Elc.Solar</t>
  </si>
  <si>
    <t>TES.ktoe.HU.Res.HH.Thermal.SH.Solids.WH.Elc.Solar.Elec</t>
  </si>
  <si>
    <t>TES.ktoe.HU.Res.HH.Thermal.SH.Solids.WH.Elc.Solar.Solar</t>
  </si>
  <si>
    <t>TES.ktoe.HU.Res.HH.Thermal.SH.Solids.CO</t>
  </si>
  <si>
    <t>TES.ktoe.HU.Res.HH.Thermal.SH.Solids.CO.Solids.Solids</t>
  </si>
  <si>
    <t>TES.ktoe.HU.Res.HH.Thermal.SH.Solids.CO.LPG.LPG</t>
  </si>
  <si>
    <t>TES.ktoe.HU.Res.HH.Thermal.SH.Solids.CO.Elc.Elec</t>
  </si>
  <si>
    <t>TES.ktoe.HU.Res.HH.Thermal.SH.LPG</t>
  </si>
  <si>
    <t>TES.ktoe.HU.Res.HH.Thermal.SH.LPG.SH</t>
  </si>
  <si>
    <t>TES.ktoe.HU.Res.HH.Thermal.SH.LPG.SH.LPG</t>
  </si>
  <si>
    <t>TES.ktoe.HU.Res.HH.Thermal.SH.LPG.SH.Elec</t>
  </si>
  <si>
    <t>TES.ktoe.HU.Res.HH.Thermal.SH.LPG.SC</t>
  </si>
  <si>
    <t>TES.ktoe.HU.Res.HH.Thermal.SH.LPG.SC.AC.Elec</t>
  </si>
  <si>
    <t>TES.ktoe.HU.Res.HH.Thermal.SH.LPG.WH</t>
  </si>
  <si>
    <t>TES.ktoe.HU.Res.HH.Thermal.SH.LPG.WH.LPG.NoSolar.LPG</t>
  </si>
  <si>
    <t>TES.ktoe.HU.Res.HH.Thermal.SH.LPG.WH.LPG.Solar</t>
  </si>
  <si>
    <t>TES.ktoe.HU.Res.HH.Thermal.SH.LPG.WH.LPG.Solar.LPG</t>
  </si>
  <si>
    <t>TES.ktoe.HU.Res.HH.Thermal.SH.LPG.WH.LPG.Solar.Solar</t>
  </si>
  <si>
    <t>TES.ktoe.HU.Res.HH.Thermal.SH.LPG.WH.Elc.NoSolar.Elec</t>
  </si>
  <si>
    <t>TES.ktoe.HU.Res.HH.Thermal.SH.LPG.WH.Elc.Solar</t>
  </si>
  <si>
    <t>TES.ktoe.HU.Res.HH.Thermal.SH.LPG.WH.Elc.Solar.Elec</t>
  </si>
  <si>
    <t>TES.ktoe.HU.Res.HH.Thermal.SH.LPG.WH.Elc.Solar.Solar</t>
  </si>
  <si>
    <t>TES.ktoe.HU.Res.HH.Thermal.SH.LPG.CO</t>
  </si>
  <si>
    <t>TES.ktoe.HU.Res.HH.Thermal.SH.LPG.CO.LPG.LPG</t>
  </si>
  <si>
    <t>TES.ktoe.HU.Res.HH.Thermal.SH.LPG.CO.Elc.Elec</t>
  </si>
  <si>
    <t>TES.ktoe.HU.Res.HH.Thermal.SH.Oil</t>
  </si>
  <si>
    <t>TES.ktoe.HU.Res.HH.Thermal.SH.Oil.SH</t>
  </si>
  <si>
    <t>TES.ktoe.HU.Res.HH.Thermal.SH.Oil.SH.Oil</t>
  </si>
  <si>
    <t>TES.ktoe.HU.Res.HH.Thermal.SH.Oil.SH.Elec</t>
  </si>
  <si>
    <t>TES.ktoe.HU.Res.HH.Thermal.SH.Oil.SC</t>
  </si>
  <si>
    <t>TES.ktoe.HU.Res.HH.Thermal.SH.Oil.SC.AC.Elec</t>
  </si>
  <si>
    <t>TES.ktoe.HU.Res.HH.Thermal.SH.Oil.WH</t>
  </si>
  <si>
    <t>TES.ktoe.HU.Res.HH.Thermal.SH.Oil.WH.Oil.NoSolar.Oil</t>
  </si>
  <si>
    <t>TES.ktoe.HU.Res.HH.Thermal.SH.Oil.WH.Oil.Solar</t>
  </si>
  <si>
    <t>TES.ktoe.HU.Res.HH.Thermal.SH.Oil.WH.Oil.Solar.Oil</t>
  </si>
  <si>
    <t>TES.ktoe.HU.Res.HH.Thermal.SH.Oil.WH.Oil.Solar.Solar</t>
  </si>
  <si>
    <t>TES.ktoe.HU.Res.HH.Thermal.SH.Oil.WH.Elc.NoSolar.Elec</t>
  </si>
  <si>
    <t>TES.ktoe.HU.Res.HH.Thermal.SH.Oil.WH.Elc.Solar</t>
  </si>
  <si>
    <t>TES.ktoe.HU.Res.HH.Thermal.SH.Oil.WH.Elc.Solar.Elec</t>
  </si>
  <si>
    <t>TES.ktoe.HU.Res.HH.Thermal.SH.Oil.WH.Elc.Solar.Solar</t>
  </si>
  <si>
    <t>TES.ktoe.HU.Res.HH.Thermal.SH.Oil.CO</t>
  </si>
  <si>
    <t>TES.ktoe.HU.Res.HH.Thermal.SH.Oil.CO.LPG.LPG</t>
  </si>
  <si>
    <t>TES.ktoe.HU.Res.HH.Thermal.SH.Oil.CO.Elc.Elec</t>
  </si>
  <si>
    <t>TES.ktoe.HU.Res.HH.Thermal.SH.Gas</t>
  </si>
  <si>
    <t>TES.ktoe.HU.Res.HH.Thermal.SH.Gas.SH</t>
  </si>
  <si>
    <t>TES.ktoe.HU.Res.HH.Thermal.SH.Gas.SH.Gas</t>
  </si>
  <si>
    <t>TES.ktoe.HU.Res.HH.Thermal.SH.Gas.SH.Elec</t>
  </si>
  <si>
    <t>TES.ktoe.HU.Res.HH.Thermal.SH.Gas.SC</t>
  </si>
  <si>
    <t>TES.ktoe.HU.Res.HH.Thermal.SH.Gas.SC.AC.Elec</t>
  </si>
  <si>
    <t>TES.ktoe.HU.Res.HH.Thermal.SH.Gas.WH</t>
  </si>
  <si>
    <t>TES.ktoe.HU.Res.HH.Thermal.SH.Gas.WH.Gas.NoSolar.Gas</t>
  </si>
  <si>
    <t>TES.ktoe.HU.Res.HH.Thermal.SH.Gas.WH.Gas.Solar</t>
  </si>
  <si>
    <t>TES.ktoe.HU.Res.HH.Thermal.SH.Gas.WH.Gas.Solar.Gas</t>
  </si>
  <si>
    <t>TES.ktoe.HU.Res.HH.Thermal.SH.Gas.WH.Gas.Solar.Solar</t>
  </si>
  <si>
    <t>TES.ktoe.HU.Res.HH.Thermal.SH.Gas.WH.Elc.NoSolar.Elec</t>
  </si>
  <si>
    <t>TES.ktoe.HU.Res.HH.Thermal.SH.Gas.WH.Elc.Solar</t>
  </si>
  <si>
    <t>TES.ktoe.HU.Res.HH.Thermal.SH.Gas.WH.Elc.Solar.Elec</t>
  </si>
  <si>
    <t>TES.ktoe.HU.Res.HH.Thermal.SH.Gas.WH.Elc.Solar.Solar</t>
  </si>
  <si>
    <t>TES.ktoe.HU.Res.HH.Thermal.SH.Gas.CO</t>
  </si>
  <si>
    <t>TES.ktoe.HU.Res.HH.Thermal.SH.Gas.CO.Gas.Gas</t>
  </si>
  <si>
    <t>TES.ktoe.HU.Res.HH.Thermal.SH.Gas.CO.Elc.Elec</t>
  </si>
  <si>
    <t>TES.ktoe.HU.Res.HH.Thermal.SH.Biomass</t>
  </si>
  <si>
    <t>TES.ktoe.HU.Res.HH.Thermal.SH.Biomass.SH</t>
  </si>
  <si>
    <t>TES.ktoe.HU.Res.HH.Thermal.SH.Biomass.SH.Biomass</t>
  </si>
  <si>
    <t>TES.ktoe.HU.Res.HH.Thermal.SH.Biomass.SH.Elec</t>
  </si>
  <si>
    <t>TES.ktoe.HU.Res.HH.Thermal.SH.Biomass.SC</t>
  </si>
  <si>
    <t>TES.ktoe.HU.Res.HH.Thermal.SH.Biomass.SC.AC.Elec</t>
  </si>
  <si>
    <t>TES.ktoe.HU.Res.HH.Thermal.SH.Biomass.WH</t>
  </si>
  <si>
    <t>TES.ktoe.HU.Res.HH.Thermal.SH.Biomass.WH.Biomass.NoSolar.Biomass</t>
  </si>
  <si>
    <t>TES.ktoe.HU.Res.HH.Thermal.SH.Biomass.WH.Biomass.Solar</t>
  </si>
  <si>
    <t>TES.ktoe.HU.Res.HH.Thermal.SH.Biomass.WH.Biomass.Solar.Biomass</t>
  </si>
  <si>
    <t>TES.ktoe.HU.Res.HH.Thermal.SH.Biomass.WH.Biomass.Solar.Solar</t>
  </si>
  <si>
    <t>TES.ktoe.HU.Res.HH.Thermal.SH.Biomass.WH.LPG.NoSolar.LPG</t>
  </si>
  <si>
    <t>TES.ktoe.HU.Res.HH.Thermal.SH.Biomass.WH.LPG.Solar</t>
  </si>
  <si>
    <t>TES.ktoe.HU.Res.HH.Thermal.SH.Biomass.WH.LPG.Solar.LPG</t>
  </si>
  <si>
    <t>TES.ktoe.HU.Res.HH.Thermal.SH.Biomass.WH.LPG.Solar.Solar</t>
  </si>
  <si>
    <t>TES.ktoe.HU.Res.HH.Thermal.SH.Biomass.WH.Elc.NoSolar.Elec</t>
  </si>
  <si>
    <t>TES.ktoe.HU.Res.HH.Thermal.SH.Biomass.WH.Elc.Solar</t>
  </si>
  <si>
    <t>TES.ktoe.HU.Res.HH.Thermal.SH.Biomass.WH.Elc.Solar.Elec</t>
  </si>
  <si>
    <t>TES.ktoe.HU.Res.HH.Thermal.SH.Biomass.WH.Elc.Solar.Solar</t>
  </si>
  <si>
    <t>TES.ktoe.HU.Res.HH.Thermal.SH.Biomass.CO</t>
  </si>
  <si>
    <t>TES.ktoe.HU.Res.HH.Thermal.SH.Biomass.CO.Biomass.Biomass</t>
  </si>
  <si>
    <t>TES.ktoe.HU.Res.HH.Thermal.SH.Biomass.CO.LPG.LPG</t>
  </si>
  <si>
    <t>TES.ktoe.HU.Res.HH.Thermal.SH.Biomass.CO.Elc.Elec</t>
  </si>
  <si>
    <t>TES.ktoe.HU.Res.HH.Thermal.SH.Geo</t>
  </si>
  <si>
    <t>TES.ktoe.HU.Res.HH.Thermal.SH.Geo.SH</t>
  </si>
  <si>
    <t>TES.ktoe.HU.Res.HH.Thermal.SH.Geo.SH.Geo</t>
  </si>
  <si>
    <t>TES.ktoe.HU.Res.HH.Thermal.SH.Geo.SH.Elec</t>
  </si>
  <si>
    <t>TES.ktoe.HU.Res.HH.Thermal.SH.Geo.SC</t>
  </si>
  <si>
    <t>TES.ktoe.HU.Res.HH.Thermal.SH.Geo.SC.AC.Elec</t>
  </si>
  <si>
    <t>TES.ktoe.HU.Res.HH.Thermal.SH.Geo.WH</t>
  </si>
  <si>
    <t>TES.ktoe.HU.Res.HH.Thermal.SH.Geo.WH.Geo.NoSolar.Geo</t>
  </si>
  <si>
    <t>TES.ktoe.HU.Res.HH.Thermal.SH.Geo.WH.Geo.Solar</t>
  </si>
  <si>
    <t>TES.ktoe.HU.Res.HH.Thermal.SH.Geo.WH.Geo.Solar.Geo</t>
  </si>
  <si>
    <t>TES.ktoe.HU.Res.HH.Thermal.SH.Geo.WH.Geo.Solar.Solar</t>
  </si>
  <si>
    <t>TES.ktoe.HU.Res.HH.Thermal.SH.Geo.WH.Elc.NoSolar.Elec</t>
  </si>
  <si>
    <t>TES.ktoe.HU.Res.HH.Thermal.SH.Geo.WH.Elc.Solar</t>
  </si>
  <si>
    <t>TES.ktoe.HU.Res.HH.Thermal.SH.Geo.WH.Elc.Solar.Elec</t>
  </si>
  <si>
    <t>TES.ktoe.HU.Res.HH.Thermal.SH.Geo.WH.Elc.Solar.Solar</t>
  </si>
  <si>
    <t>TES.ktoe.HU.Res.HH.Thermal.SH.Geo.CO</t>
  </si>
  <si>
    <t>TES.ktoe.HU.Res.HH.Thermal.SH.Geo.CO.LPG.LPG</t>
  </si>
  <si>
    <t>TES.ktoe.HU.Res.HH.Thermal.SH.Geo.CO.Elc.Elec</t>
  </si>
  <si>
    <t>TES.ktoe.HU.Res.HH.Thermal.SH.DistrHeat</t>
  </si>
  <si>
    <t>TES.ktoe.HU.Res.HH.Thermal.SH.DistrHeat.SH</t>
  </si>
  <si>
    <t>TES.ktoe.HU.Res.HH.Thermal.SH.DistrHeat.SH.Steam_Distr</t>
  </si>
  <si>
    <t>TES.ktoe.HU.Res.HH.Thermal.SH.DistrHeat.SH.Elec</t>
  </si>
  <si>
    <t>TES.ktoe.HU.Res.HH.Thermal.SH.DistrHeat.SC</t>
  </si>
  <si>
    <t>TES.ktoe.HU.Res.HH.Thermal.SH.DistrHeat.SC.AC.Elec</t>
  </si>
  <si>
    <t>TES.ktoe.HU.Res.HH.Thermal.SH.DistrHeat.WH</t>
  </si>
  <si>
    <t>TES.ktoe.HU.Res.HH.Thermal.SH.DistrHeat.WH.DistrHeat.NoSolar.Steam_Distr</t>
  </si>
  <si>
    <t>TES.ktoe.HU.Res.HH.Thermal.SH.DistrHeat.WH.DistrHeat.Solar</t>
  </si>
  <si>
    <t>TES.ktoe.HU.Res.HH.Thermal.SH.DistrHeat.WH.DistrHeat.Solar.Steam_Distr</t>
  </si>
  <si>
    <t>TES.ktoe.HU.Res.HH.Thermal.SH.DistrHeat.WH.DistrHeat.Solar.Solar</t>
  </si>
  <si>
    <t>TES.ktoe.HU.Res.HH.Thermal.SH.DistrHeat.WH.Elc.NoSolar.Elec</t>
  </si>
  <si>
    <t>TES.ktoe.HU.Res.HH.Thermal.SH.DistrHeat.WH.Elc.Solar</t>
  </si>
  <si>
    <t>TES.ktoe.HU.Res.HH.Thermal.SH.DistrHeat.WH.Elc.Solar.Elec</t>
  </si>
  <si>
    <t>TES.ktoe.HU.Res.HH.Thermal.SH.DistrHeat.WH.Elc.Solar.Solar</t>
  </si>
  <si>
    <t>TES.ktoe.HU.Res.HH.Thermal.SH.DistrHeat.CO</t>
  </si>
  <si>
    <t>TES.ktoe.HU.Res.HH.Thermal.SH.DistrHeat.CO.LPG.LPG</t>
  </si>
  <si>
    <t>TES.ktoe.HU.Res.HH.Thermal.SH.DistrHeat.CO.Elc.Elec</t>
  </si>
  <si>
    <t>TES.ktoe.HU.Res.HH.Thermal.SH.AdvElc</t>
  </si>
  <si>
    <t>TES.ktoe.HU.Res.HH.Thermal.SH.AdvElc.SH</t>
  </si>
  <si>
    <t>TES.ktoe.HU.Res.HH.Thermal.SH.AdvElc.SH.Elec</t>
  </si>
  <si>
    <t>TES.ktoe.HU.Res.HH.Thermal.SH.AdvElc.SC</t>
  </si>
  <si>
    <t>TES.ktoe.HU.Res.HH.Thermal.SH.AdvElc.SC.AC.Elec</t>
  </si>
  <si>
    <t>TES.ktoe.HU.Res.HH.Thermal.SH.AdvElc.WH</t>
  </si>
  <si>
    <t>TES.ktoe.HU.Res.HH.Thermal.SH.AdvElc.WH.LPG.NoSolar.LPG</t>
  </si>
  <si>
    <t>TES.ktoe.HU.Res.HH.Thermal.SH.AdvElc.WH.LPG.Solar</t>
  </si>
  <si>
    <t>TES.ktoe.HU.Res.HH.Thermal.SH.AdvElc.WH.LPG.Solar.LPG</t>
  </si>
  <si>
    <t>TES.ktoe.HU.Res.HH.Thermal.SH.AdvElc.WH.LPG.Solar.Solar</t>
  </si>
  <si>
    <t>TES.ktoe.HU.Res.HH.Thermal.SH.AdvElc.WH.Elc.NoSolar.Elec</t>
  </si>
  <si>
    <t>TES.ktoe.HU.Res.HH.Thermal.SH.AdvElc.WH.Elc.Solar</t>
  </si>
  <si>
    <t>TES.ktoe.HU.Res.HH.Thermal.SH.AdvElc.WH.Elc.Solar.Elec</t>
  </si>
  <si>
    <t>TES.ktoe.HU.Res.HH.Thermal.SH.AdvElc.WH.Elc.Solar.Solar</t>
  </si>
  <si>
    <t>TES.ktoe.HU.Res.HH.Thermal.SH.AdvElc.CO</t>
  </si>
  <si>
    <t>TES.ktoe.HU.Res.HH.Thermal.SH.AdvElc.CO.LPG.LPG</t>
  </si>
  <si>
    <t>TES.ktoe.HU.Res.HH.Thermal.SH.AdvElc.CO.Elc.Elec</t>
  </si>
  <si>
    <t>TES.ktoe.HU.Res.HH.Thermal.SH.ConvElc</t>
  </si>
  <si>
    <t>TES.ktoe.HU.Res.HH.Thermal.SH.ConvElc.SH</t>
  </si>
  <si>
    <t>TES.ktoe.HU.Res.HH.Thermal.SH.ConvElc.SH.Elec</t>
  </si>
  <si>
    <t>TES.ktoe.HU.Res.HH.Thermal.SH.ConvElc.SC</t>
  </si>
  <si>
    <t>TES.ktoe.HU.Res.HH.Thermal.SH.ConvElc.SC.AC.Elec</t>
  </si>
  <si>
    <t>TES.ktoe.HU.Res.HH.Thermal.SH.ConvElc.WH</t>
  </si>
  <si>
    <t>TES.ktoe.HU.Res.HH.Thermal.SH.ConvElc.WH.LPG.NoSolar.LPG</t>
  </si>
  <si>
    <t>TES.ktoe.HU.Res.HH.Thermal.SH.ConvElc.WH.LPG.Solar</t>
  </si>
  <si>
    <t>TES.ktoe.HU.Res.HH.Thermal.SH.ConvElc.WH.LPG.Solar.LPG</t>
  </si>
  <si>
    <t>TES.ktoe.HU.Res.HH.Thermal.SH.ConvElc.WH.LPG.Solar.Solar</t>
  </si>
  <si>
    <t>TES.ktoe.HU.Res.HH.Thermal.SH.ConvElc.WH.Elc.NoSolar.Elec</t>
  </si>
  <si>
    <t>TES.ktoe.HU.Res.HH.Thermal.SH.ConvElc.WH.Elc.Solar</t>
  </si>
  <si>
    <t>TES.ktoe.HU.Res.HH.Thermal.SH.ConvElc.WH.Elc.Solar.Elec</t>
  </si>
  <si>
    <t>TES.ktoe.HU.Res.HH.Thermal.SH.ConvElc.WH.Elc.Solar.Solar</t>
  </si>
  <si>
    <t>TES.ktoe.HU.Res.HH.Thermal.SH.ConvElc.CO</t>
  </si>
  <si>
    <t>TES.ktoe.HU.Res.HH.Thermal.SH.ConvElc.CO.LPG.LPG</t>
  </si>
  <si>
    <t>TES.ktoe.HU.Res.HH.Thermal.SH.ConvElc.CO.Elc.Elec</t>
  </si>
  <si>
    <t>HU - System efficiency indicator (detailed structure)</t>
  </si>
  <si>
    <t>Eff.ratio.HU.Res.HH.Thermal.SH.Solids</t>
  </si>
  <si>
    <t>Eff.ratio.HU.Res.HH.Thermal.SH.Solids.SH</t>
  </si>
  <si>
    <t>Eff.ratio.HU.Res.HH.Thermal.SH.Solids.SH.Solids</t>
  </si>
  <si>
    <t>Eff.ratio.HU.Res.HH.Thermal.SH.Solids.SH.Elec</t>
  </si>
  <si>
    <t>Eff.ratio.HU.Res.HH.Thermal.SH.Solids.SC</t>
  </si>
  <si>
    <t>Eff.ratio.HU.Res.HH.Thermal.SH.Solids.SC.AC.Elec</t>
  </si>
  <si>
    <t>Eff.ratio.HU.Res.HH.Thermal.SH.Solids.WH</t>
  </si>
  <si>
    <t>Eff.ratio.HU.Res.HH.Thermal.SH.Solids.WH.Solids.NoSolar.Solids</t>
  </si>
  <si>
    <t>Eff.ratio.HU.Res.HH.Thermal.SH.Solids.WH.LPG.NoSolar.LPG</t>
  </si>
  <si>
    <t>Eff.ratio.HU.Res.HH.Thermal.SH.Solids.WH.LPG.Solar</t>
  </si>
  <si>
    <t>Eff.ratio.HU.Res.HH.Thermal.SH.Solids.WH.LPG.Solar.LPG</t>
  </si>
  <si>
    <t>Eff.ratio.HU.Res.HH.Thermal.SH.Solids.WH.LPG.Solar.Solar</t>
  </si>
  <si>
    <t>Eff.ratio.HU.Res.HH.Thermal.SH.Solids.WH.Elc.NoSolar.Elec</t>
  </si>
  <si>
    <t>Eff.ratio.HU.Res.HH.Thermal.SH.Solids.WH.Elc.Solar</t>
  </si>
  <si>
    <t>Eff.ratio.HU.Res.HH.Thermal.SH.Solids.WH.Elc.Solar.Elec</t>
  </si>
  <si>
    <t>Eff.ratio.HU.Res.HH.Thermal.SH.Solids.WH.Elc.Solar.Solar</t>
  </si>
  <si>
    <t>Eff.ratio.HU.Res.HH.Thermal.SH.Solids.CO</t>
  </si>
  <si>
    <t>Eff.ratio.HU.Res.HH.Thermal.SH.Solids.CO.Solids.Solids</t>
  </si>
  <si>
    <t>Eff.ratio.HU.Res.HH.Thermal.SH.Solids.CO.LPG.LPG</t>
  </si>
  <si>
    <t>Eff.ratio.HU.Res.HH.Thermal.SH.Solids.CO.Elc.Elec</t>
  </si>
  <si>
    <t>Eff.ratio.HU.Res.HH.Thermal.SH.LPG</t>
  </si>
  <si>
    <t>Eff.ratio.HU.Res.HH.Thermal.SH.LPG.SH</t>
  </si>
  <si>
    <t>Eff.ratio.HU.Res.HH.Thermal.SH.LPG.SH.LPG</t>
  </si>
  <si>
    <t>Eff.ratio.HU.Res.HH.Thermal.SH.LPG.SH.Elec</t>
  </si>
  <si>
    <t>Eff.ratio.HU.Res.HH.Thermal.SH.LPG.SC</t>
  </si>
  <si>
    <t>Eff.ratio.HU.Res.HH.Thermal.SH.LPG.SC.AC.Elec</t>
  </si>
  <si>
    <t>Eff.ratio.HU.Res.HH.Thermal.SH.LPG.WH</t>
  </si>
  <si>
    <t>Eff.ratio.HU.Res.HH.Thermal.SH.LPG.WH.LPG.NoSolar.LPG</t>
  </si>
  <si>
    <t>Eff.ratio.HU.Res.HH.Thermal.SH.LPG.WH.LPG.Solar</t>
  </si>
  <si>
    <t>Eff.ratio.HU.Res.HH.Thermal.SH.LPG.WH.LPG.Solar.LPG</t>
  </si>
  <si>
    <t>Eff.ratio.HU.Res.HH.Thermal.SH.LPG.WH.LPG.Solar.Solar</t>
  </si>
  <si>
    <t>Eff.ratio.HU.Res.HH.Thermal.SH.LPG.WH.Elc.NoSolar.Elec</t>
  </si>
  <si>
    <t>Eff.ratio.HU.Res.HH.Thermal.SH.LPG.WH.Elc.Solar</t>
  </si>
  <si>
    <t>Eff.ratio.HU.Res.HH.Thermal.SH.LPG.WH.Elc.Solar.Elec</t>
  </si>
  <si>
    <t>Eff.ratio.HU.Res.HH.Thermal.SH.LPG.WH.Elc.Solar.Solar</t>
  </si>
  <si>
    <t>Eff.ratio.HU.Res.HH.Thermal.SH.LPG.CO</t>
  </si>
  <si>
    <t>Eff.ratio.HU.Res.HH.Thermal.SH.LPG.CO.LPG.LPG</t>
  </si>
  <si>
    <t>Eff.ratio.HU.Res.HH.Thermal.SH.LPG.CO.Elc.Elec</t>
  </si>
  <si>
    <t>Eff.ratio.HU.Res.HH.Thermal.SH.Oil</t>
  </si>
  <si>
    <t>Eff.ratio.HU.Res.HH.Thermal.SH.Oil.SH</t>
  </si>
  <si>
    <t>Eff.ratio.HU.Res.HH.Thermal.SH.Oil.SH.Oil</t>
  </si>
  <si>
    <t>Eff.ratio.HU.Res.HH.Thermal.SH.Oil.SH.Elec</t>
  </si>
  <si>
    <t>Eff.ratio.HU.Res.HH.Thermal.SH.Oil.SC</t>
  </si>
  <si>
    <t>Eff.ratio.HU.Res.HH.Thermal.SH.Oil.SC.AC.Elec</t>
  </si>
  <si>
    <t>Eff.ratio.HU.Res.HH.Thermal.SH.Oil.WH</t>
  </si>
  <si>
    <t>Eff.ratio.HU.Res.HH.Thermal.SH.Oil.WH.Oil.NoSolar.Oil</t>
  </si>
  <si>
    <t>Eff.ratio.HU.Res.HH.Thermal.SH.Oil.WH.Oil.Solar</t>
  </si>
  <si>
    <t>Eff.ratio.HU.Res.HH.Thermal.SH.Oil.WH.Oil.Solar.Oil</t>
  </si>
  <si>
    <t>Eff.ratio.HU.Res.HH.Thermal.SH.Oil.WH.Oil.Solar.Solar</t>
  </si>
  <si>
    <t>Eff.ratio.HU.Res.HH.Thermal.SH.Oil.WH.Elc.NoSolar.Elec</t>
  </si>
  <si>
    <t>Eff.ratio.HU.Res.HH.Thermal.SH.Oil.WH.Elc.Solar</t>
  </si>
  <si>
    <t>Eff.ratio.HU.Res.HH.Thermal.SH.Oil.WH.Elc.Solar.Elec</t>
  </si>
  <si>
    <t>Eff.ratio.HU.Res.HH.Thermal.SH.Oil.WH.Elc.Solar.Solar</t>
  </si>
  <si>
    <t>Eff.ratio.HU.Res.HH.Thermal.SH.Oil.CO</t>
  </si>
  <si>
    <t>Eff.ratio.HU.Res.HH.Thermal.SH.Oil.CO.LPG.LPG</t>
  </si>
  <si>
    <t>Eff.ratio.HU.Res.HH.Thermal.SH.Oil.CO.Elc.Elec</t>
  </si>
  <si>
    <t>Eff.ratio.HU.Res.HH.Thermal.SH.Gas</t>
  </si>
  <si>
    <t>Eff.ratio.HU.Res.HH.Thermal.SH.Gas.SH</t>
  </si>
  <si>
    <t>Eff.ratio.HU.Res.HH.Thermal.SH.Gas.SH.Gas</t>
  </si>
  <si>
    <t>Eff.ratio.HU.Res.HH.Thermal.SH.Gas.SH.Elec</t>
  </si>
  <si>
    <t>Eff.ratio.HU.Res.HH.Thermal.SH.Gas.SC</t>
  </si>
  <si>
    <t>Eff.ratio.HU.Res.HH.Thermal.SH.Gas.SC.AC.Elec</t>
  </si>
  <si>
    <t>Eff.ratio.HU.Res.HH.Thermal.SH.Gas.WH</t>
  </si>
  <si>
    <t>Eff.ratio.HU.Res.HH.Thermal.SH.Gas.WH.Gas.NoSolar.Gas</t>
  </si>
  <si>
    <t>Eff.ratio.HU.Res.HH.Thermal.SH.Gas.WH.Gas.Solar</t>
  </si>
  <si>
    <t>Eff.ratio.HU.Res.HH.Thermal.SH.Gas.WH.Gas.Solar.Gas</t>
  </si>
  <si>
    <t>Eff.ratio.HU.Res.HH.Thermal.SH.Gas.WH.Gas.Solar.Solar</t>
  </si>
  <si>
    <t>Eff.ratio.HU.Res.HH.Thermal.SH.Gas.WH.Elc.NoSolar.Elec</t>
  </si>
  <si>
    <t>Eff.ratio.HU.Res.HH.Thermal.SH.Gas.WH.Elc.Solar</t>
  </si>
  <si>
    <t>Eff.ratio.HU.Res.HH.Thermal.SH.Gas.WH.Elc.Solar.Elec</t>
  </si>
  <si>
    <t>Eff.ratio.HU.Res.HH.Thermal.SH.Gas.WH.Elc.Solar.Solar</t>
  </si>
  <si>
    <t>Eff.ratio.HU.Res.HH.Thermal.SH.Gas.CO</t>
  </si>
  <si>
    <t>Eff.ratio.HU.Res.HH.Thermal.SH.Gas.CO.Gas.Gas</t>
  </si>
  <si>
    <t>Eff.ratio.HU.Res.HH.Thermal.SH.Gas.CO.Elc.Elec</t>
  </si>
  <si>
    <t>Eff.ratio.HU.Res.HH.Thermal.SH.Biomass</t>
  </si>
  <si>
    <t>Eff.ratio.HU.Res.HH.Thermal.SH.Biomass.SH</t>
  </si>
  <si>
    <t>Eff.ratio.HU.Res.HH.Thermal.SH.Biomass.SH.Biomass</t>
  </si>
  <si>
    <t>Eff.ratio.HU.Res.HH.Thermal.SH.Biomass.SH.Elec</t>
  </si>
  <si>
    <t>Eff.ratio.HU.Res.HH.Thermal.SH.Biomass.SC</t>
  </si>
  <si>
    <t>Eff.ratio.HU.Res.HH.Thermal.SH.Biomass.SC.AC.Elec</t>
  </si>
  <si>
    <t>Eff.ratio.HU.Res.HH.Thermal.SH.Biomass.WH</t>
  </si>
  <si>
    <t>Eff.ratio.HU.Res.HH.Thermal.SH.Biomass.WH.Biomass.NoSolar.Biomass</t>
  </si>
  <si>
    <t>Eff.ratio.HU.Res.HH.Thermal.SH.Biomass.WH.Biomass.Solar</t>
  </si>
  <si>
    <t>Eff.ratio.HU.Res.HH.Thermal.SH.Biomass.WH.Biomass.Solar.Biomass</t>
  </si>
  <si>
    <t>Eff.ratio.HU.Res.HH.Thermal.SH.Biomass.WH.Biomass.Solar.Solar</t>
  </si>
  <si>
    <t>Eff.ratio.HU.Res.HH.Thermal.SH.Biomass.WH.LPG.NoSolar.LPG</t>
  </si>
  <si>
    <t>Eff.ratio.HU.Res.HH.Thermal.SH.Biomass.WH.LPG.Solar</t>
  </si>
  <si>
    <t>Eff.ratio.HU.Res.HH.Thermal.SH.Biomass.WH.LPG.Solar.LPG</t>
  </si>
  <si>
    <t>Eff.ratio.HU.Res.HH.Thermal.SH.Biomass.WH.LPG.Solar.Solar</t>
  </si>
  <si>
    <t>Eff.ratio.HU.Res.HH.Thermal.SH.Biomass.WH.Elc.NoSolar.Elec</t>
  </si>
  <si>
    <t>Eff.ratio.HU.Res.HH.Thermal.SH.Biomass.WH.Elc.Solar</t>
  </si>
  <si>
    <t>Eff.ratio.HU.Res.HH.Thermal.SH.Biomass.WH.Elc.Solar.Elec</t>
  </si>
  <si>
    <t>Eff.ratio.HU.Res.HH.Thermal.SH.Biomass.WH.Elc.Solar.Solar</t>
  </si>
  <si>
    <t>Eff.ratio.HU.Res.HH.Thermal.SH.Biomass.CO</t>
  </si>
  <si>
    <t>Eff.ratio.HU.Res.HH.Thermal.SH.Biomass.CO.Biomass.Biomass</t>
  </si>
  <si>
    <t>Eff.ratio.HU.Res.HH.Thermal.SH.Biomass.CO.LPG.LPG</t>
  </si>
  <si>
    <t>Eff.ratio.HU.Res.HH.Thermal.SH.Biomass.CO.Elc.Elec</t>
  </si>
  <si>
    <t>Eff.ratio.HU.Res.HH.Thermal.SH.Geo</t>
  </si>
  <si>
    <t>Eff.ratio.HU.Res.HH.Thermal.SH.Geo.SH</t>
  </si>
  <si>
    <t>Eff.ratio.HU.Res.HH.Thermal.SH.Geo.SH.Geo</t>
  </si>
  <si>
    <t>Eff.ratio.HU.Res.HH.Thermal.SH.Geo.SH.Elec</t>
  </si>
  <si>
    <t>Eff.ratio.HU.Res.HH.Thermal.SH.Geo.SC</t>
  </si>
  <si>
    <t>Eff.ratio.HU.Res.HH.Thermal.SH.Geo.SC.AC.Elec</t>
  </si>
  <si>
    <t>Eff.ratio.HU.Res.HH.Thermal.SH.Geo.WH</t>
  </si>
  <si>
    <t>Eff.ratio.HU.Res.HH.Thermal.SH.Geo.WH.Geo.NoSolar.Geo</t>
  </si>
  <si>
    <t>Eff.ratio.HU.Res.HH.Thermal.SH.Geo.WH.Geo.Solar</t>
  </si>
  <si>
    <t>Eff.ratio.HU.Res.HH.Thermal.SH.Geo.WH.Geo.Solar.Geo</t>
  </si>
  <si>
    <t>Eff.ratio.HU.Res.HH.Thermal.SH.Geo.WH.Geo.Solar.Solar</t>
  </si>
  <si>
    <t>Eff.ratio.HU.Res.HH.Thermal.SH.Geo.WH.Elc.NoSolar.Elec</t>
  </si>
  <si>
    <t>Eff.ratio.HU.Res.HH.Thermal.SH.Geo.WH.Elc.Solar</t>
  </si>
  <si>
    <t>Eff.ratio.HU.Res.HH.Thermal.SH.Geo.WH.Elc.Solar.Elec</t>
  </si>
  <si>
    <t>Eff.ratio.HU.Res.HH.Thermal.SH.Geo.WH.Elc.Solar.Solar</t>
  </si>
  <si>
    <t>Eff.ratio.HU.Res.HH.Thermal.SH.Geo.CO</t>
  </si>
  <si>
    <t>Eff.ratio.HU.Res.HH.Thermal.SH.Geo.CO.LPG.LPG</t>
  </si>
  <si>
    <t>Eff.ratio.HU.Res.HH.Thermal.SH.Geo.CO.Elc.Elec</t>
  </si>
  <si>
    <t>Eff.ratio.HU.Res.HH.Thermal.SH.DistrHeat</t>
  </si>
  <si>
    <t>Eff.ratio.HU.Res.HH.Thermal.SH.DistrHeat.SH</t>
  </si>
  <si>
    <t>Eff.ratio.HU.Res.HH.Thermal.SH.DistrHeat.SH.Steam_Distr</t>
  </si>
  <si>
    <t>Eff.ratio.HU.Res.HH.Thermal.SH.DistrHeat.SH.Elec</t>
  </si>
  <si>
    <t>Eff.ratio.HU.Res.HH.Thermal.SH.DistrHeat.SC</t>
  </si>
  <si>
    <t>Eff.ratio.HU.Res.HH.Thermal.SH.DistrHeat.SC.AC.Elec</t>
  </si>
  <si>
    <t>Eff.ratio.HU.Res.HH.Thermal.SH.DistrHeat.WH</t>
  </si>
  <si>
    <t>Eff.ratio.HU.Res.HH.Thermal.SH.DistrHeat.WH.DistrHeat.NoSolar.Steam_Distr</t>
  </si>
  <si>
    <t>Eff.ratio.HU.Res.HH.Thermal.SH.DistrHeat.WH.DistrHeat.Solar</t>
  </si>
  <si>
    <t>Eff.ratio.HU.Res.HH.Thermal.SH.DistrHeat.WH.DistrHeat.Solar.Steam_Distr</t>
  </si>
  <si>
    <t>Eff.ratio.HU.Res.HH.Thermal.SH.DistrHeat.WH.DistrHeat.Solar.Solar</t>
  </si>
  <si>
    <t>Eff.ratio.HU.Res.HH.Thermal.SH.DistrHeat.WH.Elc.NoSolar.Elec</t>
  </si>
  <si>
    <t>Eff.ratio.HU.Res.HH.Thermal.SH.DistrHeat.WH.Elc.Solar</t>
  </si>
  <si>
    <t>Eff.ratio.HU.Res.HH.Thermal.SH.DistrHeat.WH.Elc.Solar.Elec</t>
  </si>
  <si>
    <t>Eff.ratio.HU.Res.HH.Thermal.SH.DistrHeat.WH.Elc.Solar.Solar</t>
  </si>
  <si>
    <t>Eff.ratio.HU.Res.HH.Thermal.SH.DistrHeat.CO</t>
  </si>
  <si>
    <t>Eff.ratio.HU.Res.HH.Thermal.SH.DistrHeat.CO.LPG.LPG</t>
  </si>
  <si>
    <t>Eff.ratio.HU.Res.HH.Thermal.SH.DistrHeat.CO.Elc.Elec</t>
  </si>
  <si>
    <t>Eff.ratio.HU.Res.HH.Thermal.SH.AdvElc</t>
  </si>
  <si>
    <t>Eff.ratio.HU.Res.HH.Thermal.SH.AdvElc.SH</t>
  </si>
  <si>
    <t>Eff.ratio.HU.Res.HH.Thermal.SH.AdvElc.SH.Elec</t>
  </si>
  <si>
    <t>Eff.ratio.HU.Res.HH.Thermal.SH.AdvElc.SC</t>
  </si>
  <si>
    <t>Eff.ratio.HU.Res.HH.Thermal.SH.AdvElc.SC.AC.Elec</t>
  </si>
  <si>
    <t>Eff.ratio.HU.Res.HH.Thermal.SH.AdvElc.WH</t>
  </si>
  <si>
    <t>Eff.ratio.HU.Res.HH.Thermal.SH.AdvElc.WH.LPG.NoSolar.LPG</t>
  </si>
  <si>
    <t>Eff.ratio.HU.Res.HH.Thermal.SH.AdvElc.WH.LPG.Solar</t>
  </si>
  <si>
    <t>Eff.ratio.HU.Res.HH.Thermal.SH.AdvElc.WH.LPG.Solar.LPG</t>
  </si>
  <si>
    <t>Eff.ratio.HU.Res.HH.Thermal.SH.AdvElc.WH.LPG.Solar.Solar</t>
  </si>
  <si>
    <t>Eff.ratio.HU.Res.HH.Thermal.SH.AdvElc.WH.Elc.NoSolar.Elec</t>
  </si>
  <si>
    <t>Eff.ratio.HU.Res.HH.Thermal.SH.AdvElc.WH.Elc.Solar</t>
  </si>
  <si>
    <t>Eff.ratio.HU.Res.HH.Thermal.SH.AdvElc.WH.Elc.Solar.Elec</t>
  </si>
  <si>
    <t>Eff.ratio.HU.Res.HH.Thermal.SH.AdvElc.WH.Elc.Solar.Solar</t>
  </si>
  <si>
    <t>Eff.ratio.HU.Res.HH.Thermal.SH.AdvElc.CO</t>
  </si>
  <si>
    <t>Eff.ratio.HU.Res.HH.Thermal.SH.AdvElc.CO.LPG.LPG</t>
  </si>
  <si>
    <t>Eff.ratio.HU.Res.HH.Thermal.SH.AdvElc.CO.Elc.Elec</t>
  </si>
  <si>
    <t>Eff.ratio.HU.Res.HH.Thermal.SH.ConvElc</t>
  </si>
  <si>
    <t>Eff.ratio.HU.Res.HH.Thermal.SH.ConvElc.SH</t>
  </si>
  <si>
    <t>Eff.ratio.HU.Res.HH.Thermal.SH.ConvElc.SH.Elec</t>
  </si>
  <si>
    <t>Eff.ratio.HU.Res.HH.Thermal.SH.ConvElc.SC</t>
  </si>
  <si>
    <t>Eff.ratio.HU.Res.HH.Thermal.SH.ConvElc.SC.AC.Elec</t>
  </si>
  <si>
    <t>Eff.ratio.HU.Res.HH.Thermal.SH.ConvElc.WH</t>
  </si>
  <si>
    <t>Eff.ratio.HU.Res.HH.Thermal.SH.ConvElc.WH.LPG.NoSolar.LPG</t>
  </si>
  <si>
    <t>Eff.ratio.HU.Res.HH.Thermal.SH.ConvElc.WH.LPG.Solar</t>
  </si>
  <si>
    <t>Eff.ratio.HU.Res.HH.Thermal.SH.ConvElc.WH.LPG.Solar.LPG</t>
  </si>
  <si>
    <t>Eff.ratio.HU.Res.HH.Thermal.SH.ConvElc.WH.LPG.Solar.Solar</t>
  </si>
  <si>
    <t>Eff.ratio.HU.Res.HH.Thermal.SH.ConvElc.WH.Elc.NoSolar.Elec</t>
  </si>
  <si>
    <t>Eff.ratio.HU.Res.HH.Thermal.SH.ConvElc.WH.Elc.Solar</t>
  </si>
  <si>
    <t>Eff.ratio.HU.Res.HH.Thermal.SH.ConvElc.WH.Elc.Solar.Elec</t>
  </si>
  <si>
    <t>Eff.ratio.HU.Res.HH.Thermal.SH.ConvElc.WH.Elc.Solar.Solar</t>
  </si>
  <si>
    <t>Eff.ratio.HU.Res.HH.Thermal.SH.ConvElc.CO</t>
  </si>
  <si>
    <t>Eff.ratio.HU.Res.HH.Thermal.SH.ConvElc.CO.LPG.LPG</t>
  </si>
  <si>
    <t>Eff.ratio.HU.Res.HH.Thermal.SH.ConvElc.CO.Elc.Elec</t>
  </si>
  <si>
    <t>HU - CO2 emissions (detailed structure)</t>
  </si>
  <si>
    <t>EMI.ktCO2.HU.Res.HH.Thermal.SH.Solids</t>
  </si>
  <si>
    <t>EMI.ktCO2.HU.Res.HH.Thermal.SH.Solids.SH</t>
  </si>
  <si>
    <t>EMI.ktCO2.HU.Res.HH.Thermal.SH.Solids.SH.Solids</t>
  </si>
  <si>
    <t>EMI.ktCO2.HU.Res.HH.Thermal.SH.Solids.SH.Elec</t>
  </si>
  <si>
    <t>EMI.ktCO2.HU.Res.HH.Thermal.SH.Solids.SC</t>
  </si>
  <si>
    <t>EMI.ktCO2.HU.Res.HH.Thermal.SH.Solids.SC.AC.Elec</t>
  </si>
  <si>
    <t>EMI.ktCO2.HU.Res.HH.Thermal.SH.Solids.WH</t>
  </si>
  <si>
    <t>EMI.ktCO2.HU.Res.HH.Thermal.SH.Solids.WH.Solids.NoSolar.Solids</t>
  </si>
  <si>
    <t>EMI.ktCO2.HU.Res.HH.Thermal.SH.Solids.WH.LPG.NoSolar.LPG</t>
  </si>
  <si>
    <t>EMI.ktCO2.HU.Res.HH.Thermal.SH.Solids.WH.LPG.Solar</t>
  </si>
  <si>
    <t>EMI.ktCO2.HU.Res.HH.Thermal.SH.Solids.WH.LPG.Solar.LPG</t>
  </si>
  <si>
    <t>EMI.ktCO2.HU.Res.HH.Thermal.SH.Solids.WH.LPG.Solar.Solar</t>
  </si>
  <si>
    <t>EMI.ktCO2.HU.Res.HH.Thermal.SH.Solids.WH.Elc.NoSolar.Elec</t>
  </si>
  <si>
    <t>EMI.ktCO2.HU.Res.HH.Thermal.SH.Solids.WH.Elc.Solar</t>
  </si>
  <si>
    <t>EMI.ktCO2.HU.Res.HH.Thermal.SH.Solids.WH.Elc.Solar.Elec</t>
  </si>
  <si>
    <t>EMI.ktCO2.HU.Res.HH.Thermal.SH.Solids.WH.Elc.Solar.Solar</t>
  </si>
  <si>
    <t>EMI.ktCO2.HU.Res.HH.Thermal.SH.Solids.CO</t>
  </si>
  <si>
    <t>EMI.ktCO2.HU.Res.HH.Thermal.SH.Solids.CO.Solids.Solids</t>
  </si>
  <si>
    <t>EMI.ktCO2.HU.Res.HH.Thermal.SH.Solids.CO.LPG.LPG</t>
  </si>
  <si>
    <t>EMI.ktCO2.HU.Res.HH.Thermal.SH.Solids.CO.Elc.Elec</t>
  </si>
  <si>
    <t>EMI.ktCO2.HU.Res.HH.Thermal.SH.LPG</t>
  </si>
  <si>
    <t>EMI.ktCO2.HU.Res.HH.Thermal.SH.LPG.SH</t>
  </si>
  <si>
    <t>EMI.ktCO2.HU.Res.HH.Thermal.SH.LPG.SH.LPG</t>
  </si>
  <si>
    <t>EMI.ktCO2.HU.Res.HH.Thermal.SH.LPG.SH.Elec</t>
  </si>
  <si>
    <t>EMI.ktCO2.HU.Res.HH.Thermal.SH.LPG.SC</t>
  </si>
  <si>
    <t>EMI.ktCO2.HU.Res.HH.Thermal.SH.LPG.SC.AC.Elec</t>
  </si>
  <si>
    <t>EMI.ktCO2.HU.Res.HH.Thermal.SH.LPG.WH</t>
  </si>
  <si>
    <t>EMI.ktCO2.HU.Res.HH.Thermal.SH.LPG.WH.LPG.NoSolar.LPG</t>
  </si>
  <si>
    <t>EMI.ktCO2.HU.Res.HH.Thermal.SH.LPG.WH.LPG.Solar</t>
  </si>
  <si>
    <t>EMI.ktCO2.HU.Res.HH.Thermal.SH.LPG.WH.LPG.Solar.LPG</t>
  </si>
  <si>
    <t>EMI.ktCO2.HU.Res.HH.Thermal.SH.LPG.WH.LPG.Solar.Solar</t>
  </si>
  <si>
    <t>EMI.ktCO2.HU.Res.HH.Thermal.SH.LPG.WH.Elc.NoSolar.Elec</t>
  </si>
  <si>
    <t>EMI.ktCO2.HU.Res.HH.Thermal.SH.LPG.WH.Elc.Solar</t>
  </si>
  <si>
    <t>EMI.ktCO2.HU.Res.HH.Thermal.SH.LPG.WH.Elc.Solar.Elec</t>
  </si>
  <si>
    <t>EMI.ktCO2.HU.Res.HH.Thermal.SH.LPG.WH.Elc.Solar.Solar</t>
  </si>
  <si>
    <t>EMI.ktCO2.HU.Res.HH.Thermal.SH.LPG.CO</t>
  </si>
  <si>
    <t>EMI.ktCO2.HU.Res.HH.Thermal.SH.LPG.CO.LPG.LPG</t>
  </si>
  <si>
    <t>EMI.ktCO2.HU.Res.HH.Thermal.SH.LPG.CO.Elc.Elec</t>
  </si>
  <si>
    <t>EMI.ktCO2.HU.Res.HH.Thermal.SH.Oil</t>
  </si>
  <si>
    <t>EMI.ktCO2.HU.Res.HH.Thermal.SH.Oil.SH</t>
  </si>
  <si>
    <t>EMI.ktCO2.HU.Res.HH.Thermal.SH.Oil.SH.Oil</t>
  </si>
  <si>
    <t>EMI.ktCO2.HU.Res.HH.Thermal.SH.Oil.SH.Elec</t>
  </si>
  <si>
    <t>EMI.ktCO2.HU.Res.HH.Thermal.SH.Oil.SC</t>
  </si>
  <si>
    <t>EMI.ktCO2.HU.Res.HH.Thermal.SH.Oil.SC.AC.Elec</t>
  </si>
  <si>
    <t>EMI.ktCO2.HU.Res.HH.Thermal.SH.Oil.WH</t>
  </si>
  <si>
    <t>EMI.ktCO2.HU.Res.HH.Thermal.SH.Oil.WH.Oil.NoSolar.Oil</t>
  </si>
  <si>
    <t>EMI.ktCO2.HU.Res.HH.Thermal.SH.Oil.WH.Oil.Solar</t>
  </si>
  <si>
    <t>EMI.ktCO2.HU.Res.HH.Thermal.SH.Oil.WH.Oil.Solar.Oil</t>
  </si>
  <si>
    <t>EMI.ktCO2.HU.Res.HH.Thermal.SH.Oil.WH.Oil.Solar.Solar</t>
  </si>
  <si>
    <t>EMI.ktCO2.HU.Res.HH.Thermal.SH.Oil.WH.Elc.NoSolar.Elec</t>
  </si>
  <si>
    <t>EMI.ktCO2.HU.Res.HH.Thermal.SH.Oil.WH.Elc.Solar</t>
  </si>
  <si>
    <t>EMI.ktCO2.HU.Res.HH.Thermal.SH.Oil.WH.Elc.Solar.Elec</t>
  </si>
  <si>
    <t>EMI.ktCO2.HU.Res.HH.Thermal.SH.Oil.WH.Elc.Solar.Solar</t>
  </si>
  <si>
    <t>EMI.ktCO2.HU.Res.HH.Thermal.SH.Oil.CO</t>
  </si>
  <si>
    <t>EMI.ktCO2.HU.Res.HH.Thermal.SH.Oil.CO.LPG.LPG</t>
  </si>
  <si>
    <t>EMI.ktCO2.HU.Res.HH.Thermal.SH.Oil.CO.Elc.Elec</t>
  </si>
  <si>
    <t>EMI.ktCO2.HU.Res.HH.Thermal.SH.Gas</t>
  </si>
  <si>
    <t>EMI.ktCO2.HU.Res.HH.Thermal.SH.Gas.SH</t>
  </si>
  <si>
    <t>EMI.ktCO2.HU.Res.HH.Thermal.SH.Gas.SH.Gas</t>
  </si>
  <si>
    <t>EMI.ktCO2.HU.Res.HH.Thermal.SH.Gas.SH.Elec</t>
  </si>
  <si>
    <t>EMI.ktCO2.HU.Res.HH.Thermal.SH.Gas.SC</t>
  </si>
  <si>
    <t>EMI.ktCO2.HU.Res.HH.Thermal.SH.Gas.SC.AC.Elec</t>
  </si>
  <si>
    <t>EMI.ktCO2.HU.Res.HH.Thermal.SH.Gas.WH</t>
  </si>
  <si>
    <t>EMI.ktCO2.HU.Res.HH.Thermal.SH.Gas.WH.Gas.NoSolar.Gas</t>
  </si>
  <si>
    <t>EMI.ktCO2.HU.Res.HH.Thermal.SH.Gas.WH.Gas.Solar</t>
  </si>
  <si>
    <t>EMI.ktCO2.HU.Res.HH.Thermal.SH.Gas.WH.Gas.Solar.Gas</t>
  </si>
  <si>
    <t>EMI.ktCO2.HU.Res.HH.Thermal.SH.Gas.WH.Gas.Solar.Solar</t>
  </si>
  <si>
    <t>EMI.ktCO2.HU.Res.HH.Thermal.SH.Gas.WH.Elc.NoSolar.Elec</t>
  </si>
  <si>
    <t>EMI.ktCO2.HU.Res.HH.Thermal.SH.Gas.WH.Elc.Solar</t>
  </si>
  <si>
    <t>EMI.ktCO2.HU.Res.HH.Thermal.SH.Gas.WH.Elc.Solar.Elec</t>
  </si>
  <si>
    <t>EMI.ktCO2.HU.Res.HH.Thermal.SH.Gas.WH.Elc.Solar.Solar</t>
  </si>
  <si>
    <t>EMI.ktCO2.HU.Res.HH.Thermal.SH.Gas.CO</t>
  </si>
  <si>
    <t>EMI.ktCO2.HU.Res.HH.Thermal.SH.Gas.CO.Gas.Gas</t>
  </si>
  <si>
    <t>EMI.ktCO2.HU.Res.HH.Thermal.SH.Gas.CO.Elc.Elec</t>
  </si>
  <si>
    <t>EMI.ktCO2.HU.Res.HH.Thermal.SH.Biomass</t>
  </si>
  <si>
    <t>EMI.ktCO2.HU.Res.HH.Thermal.SH.Biomass.SH</t>
  </si>
  <si>
    <t>EMI.ktCO2.HU.Res.HH.Thermal.SH.Biomass.SH.Biomass</t>
  </si>
  <si>
    <t>EMI.ktCO2.HU.Res.HH.Thermal.SH.Biomass.SH.Elec</t>
  </si>
  <si>
    <t>EMI.ktCO2.HU.Res.HH.Thermal.SH.Biomass.SC</t>
  </si>
  <si>
    <t>EMI.ktCO2.HU.Res.HH.Thermal.SH.Biomass.SC.AC.Elec</t>
  </si>
  <si>
    <t>EMI.ktCO2.HU.Res.HH.Thermal.SH.Biomass.WH</t>
  </si>
  <si>
    <t>EMI.ktCO2.HU.Res.HH.Thermal.SH.Biomass.WH.Biomass.NoSolar.Biomass</t>
  </si>
  <si>
    <t>EMI.ktCO2.HU.Res.HH.Thermal.SH.Biomass.WH.Biomass.Solar</t>
  </si>
  <si>
    <t>EMI.ktCO2.HU.Res.HH.Thermal.SH.Biomass.WH.Biomass.Solar.Biomass</t>
  </si>
  <si>
    <t>EMI.ktCO2.HU.Res.HH.Thermal.SH.Biomass.WH.Biomass.Solar.Solar</t>
  </si>
  <si>
    <t>EMI.ktCO2.HU.Res.HH.Thermal.SH.Biomass.WH.LPG.NoSolar.LPG</t>
  </si>
  <si>
    <t>EMI.ktCO2.HU.Res.HH.Thermal.SH.Biomass.WH.LPG.Solar</t>
  </si>
  <si>
    <t>EMI.ktCO2.HU.Res.HH.Thermal.SH.Biomass.WH.LPG.Solar.LPG</t>
  </si>
  <si>
    <t>EMI.ktCO2.HU.Res.HH.Thermal.SH.Biomass.WH.LPG.Solar.Solar</t>
  </si>
  <si>
    <t>EMI.ktCO2.HU.Res.HH.Thermal.SH.Biomass.WH.Elc.NoSolar.Elec</t>
  </si>
  <si>
    <t>EMI.ktCO2.HU.Res.HH.Thermal.SH.Biomass.WH.Elc.Solar</t>
  </si>
  <si>
    <t>EMI.ktCO2.HU.Res.HH.Thermal.SH.Biomass.WH.Elc.Solar.Elec</t>
  </si>
  <si>
    <t>EMI.ktCO2.HU.Res.HH.Thermal.SH.Biomass.WH.Elc.Solar.Solar</t>
  </si>
  <si>
    <t>EMI.ktCO2.HU.Res.HH.Thermal.SH.Biomass.CO</t>
  </si>
  <si>
    <t>EMI.ktCO2.HU.Res.HH.Thermal.SH.Biomass.CO.Biomass.Biomass</t>
  </si>
  <si>
    <t>EMI.ktCO2.HU.Res.HH.Thermal.SH.Biomass.CO.LPG.LPG</t>
  </si>
  <si>
    <t>EMI.ktCO2.HU.Res.HH.Thermal.SH.Biomass.CO.Elc.Elec</t>
  </si>
  <si>
    <t>EMI.ktCO2.HU.Res.HH.Thermal.SH.Geo</t>
  </si>
  <si>
    <t>EMI.ktCO2.HU.Res.HH.Thermal.SH.Geo.SH</t>
  </si>
  <si>
    <t>EMI.ktCO2.HU.Res.HH.Thermal.SH.Geo.SH.Geo</t>
  </si>
  <si>
    <t>EMI.ktCO2.HU.Res.HH.Thermal.SH.Geo.SH.Elec</t>
  </si>
  <si>
    <t>EMI.ktCO2.HU.Res.HH.Thermal.SH.Geo.SC</t>
  </si>
  <si>
    <t>EMI.ktCO2.HU.Res.HH.Thermal.SH.Geo.SC.AC.Elec</t>
  </si>
  <si>
    <t>EMI.ktCO2.HU.Res.HH.Thermal.SH.Geo.WH</t>
  </si>
  <si>
    <t>EMI.ktCO2.HU.Res.HH.Thermal.SH.Geo.WH.Geo.NoSolar.Geo</t>
  </si>
  <si>
    <t>EMI.ktCO2.HU.Res.HH.Thermal.SH.Geo.WH.Geo.Solar</t>
  </si>
  <si>
    <t>EMI.ktCO2.HU.Res.HH.Thermal.SH.Geo.WH.Geo.Solar.Geo</t>
  </si>
  <si>
    <t>EMI.ktCO2.HU.Res.HH.Thermal.SH.Geo.WH.Geo.Solar.Solar</t>
  </si>
  <si>
    <t>EMI.ktCO2.HU.Res.HH.Thermal.SH.Geo.WH.Elc.NoSolar.Elec</t>
  </si>
  <si>
    <t>EMI.ktCO2.HU.Res.HH.Thermal.SH.Geo.WH.Elc.Solar</t>
  </si>
  <si>
    <t>EMI.ktCO2.HU.Res.HH.Thermal.SH.Geo.WH.Elc.Solar.Elec</t>
  </si>
  <si>
    <t>EMI.ktCO2.HU.Res.HH.Thermal.SH.Geo.WH.Elc.Solar.Solar</t>
  </si>
  <si>
    <t>EMI.ktCO2.HU.Res.HH.Thermal.SH.Geo.CO</t>
  </si>
  <si>
    <t>EMI.ktCO2.HU.Res.HH.Thermal.SH.Geo.CO.LPG.LPG</t>
  </si>
  <si>
    <t>EMI.ktCO2.HU.Res.HH.Thermal.SH.Geo.CO.Elc.Elec</t>
  </si>
  <si>
    <t>EMI.ktCO2.HU.Res.HH.Thermal.SH.DistrHeat</t>
  </si>
  <si>
    <t>EMI.ktCO2.HU.Res.HH.Thermal.SH.DistrHeat.SH</t>
  </si>
  <si>
    <t>EMI.ktCO2.HU.Res.HH.Thermal.SH.DistrHeat.SH.Steam_Distr</t>
  </si>
  <si>
    <t>EMI.ktCO2.HU.Res.HH.Thermal.SH.DistrHeat.SH.Elec</t>
  </si>
  <si>
    <t>EMI.ktCO2.HU.Res.HH.Thermal.SH.DistrHeat.SC</t>
  </si>
  <si>
    <t>EMI.ktCO2.HU.Res.HH.Thermal.SH.DistrHeat.SC.AC.Elec</t>
  </si>
  <si>
    <t>EMI.ktCO2.HU.Res.HH.Thermal.SH.DistrHeat.WH</t>
  </si>
  <si>
    <t>EMI.ktCO2.HU.Res.HH.Thermal.SH.DistrHeat.WH.DistrHeat.NoSolar.Steam_Distr</t>
  </si>
  <si>
    <t>EMI.ktCO2.HU.Res.HH.Thermal.SH.DistrHeat.WH.DistrHeat.Solar</t>
  </si>
  <si>
    <t>EMI.ktCO2.HU.Res.HH.Thermal.SH.DistrHeat.WH.DistrHeat.Solar.Steam_Distr</t>
  </si>
  <si>
    <t>EMI.ktCO2.HU.Res.HH.Thermal.SH.DistrHeat.WH.DistrHeat.Solar.Solar</t>
  </si>
  <si>
    <t>EMI.ktCO2.HU.Res.HH.Thermal.SH.DistrHeat.WH.Elc.NoSolar.Elec</t>
  </si>
  <si>
    <t>EMI.ktCO2.HU.Res.HH.Thermal.SH.DistrHeat.WH.Elc.Solar</t>
  </si>
  <si>
    <t>EMI.ktCO2.HU.Res.HH.Thermal.SH.DistrHeat.WH.Elc.Solar.Elec</t>
  </si>
  <si>
    <t>EMI.ktCO2.HU.Res.HH.Thermal.SH.DistrHeat.WH.Elc.Solar.Solar</t>
  </si>
  <si>
    <t>EMI.ktCO2.HU.Res.HH.Thermal.SH.DistrHeat.CO</t>
  </si>
  <si>
    <t>EMI.ktCO2.HU.Res.HH.Thermal.SH.DistrHeat.CO.LPG.LPG</t>
  </si>
  <si>
    <t>EMI.ktCO2.HU.Res.HH.Thermal.SH.DistrHeat.CO.Elc.Elec</t>
  </si>
  <si>
    <t>EMI.ktCO2.HU.Res.HH.Thermal.SH.AdvElc</t>
  </si>
  <si>
    <t>EMI.ktCO2.HU.Res.HH.Thermal.SH.AdvElc.SH</t>
  </si>
  <si>
    <t>EMI.ktCO2.HU.Res.HH.Thermal.SH.AdvElc.SH.Elec</t>
  </si>
  <si>
    <t>EMI.ktCO2.HU.Res.HH.Thermal.SH.AdvElc.SC</t>
  </si>
  <si>
    <t>EMI.ktCO2.HU.Res.HH.Thermal.SH.AdvElc.SC.AC.Elec</t>
  </si>
  <si>
    <t>EMI.ktCO2.HU.Res.HH.Thermal.SH.AdvElc.WH</t>
  </si>
  <si>
    <t>EMI.ktCO2.HU.Res.HH.Thermal.SH.AdvElc.WH.LPG.NoSolar.LPG</t>
  </si>
  <si>
    <t>EMI.ktCO2.HU.Res.HH.Thermal.SH.AdvElc.WH.LPG.Solar</t>
  </si>
  <si>
    <t>EMI.ktCO2.HU.Res.HH.Thermal.SH.AdvElc.WH.LPG.Solar.LPG</t>
  </si>
  <si>
    <t>EMI.ktCO2.HU.Res.HH.Thermal.SH.AdvElc.WH.LPG.Solar.Solar</t>
  </si>
  <si>
    <t>EMI.ktCO2.HU.Res.HH.Thermal.SH.AdvElc.WH.Elc.NoSolar.Elec</t>
  </si>
  <si>
    <t>EMI.ktCO2.HU.Res.HH.Thermal.SH.AdvElc.WH.Elc.Solar</t>
  </si>
  <si>
    <t>EMI.ktCO2.HU.Res.HH.Thermal.SH.AdvElc.WH.Elc.Solar.Elec</t>
  </si>
  <si>
    <t>EMI.ktCO2.HU.Res.HH.Thermal.SH.AdvElc.WH.Elc.Solar.Solar</t>
  </si>
  <si>
    <t>EMI.ktCO2.HU.Res.HH.Thermal.SH.AdvElc.CO</t>
  </si>
  <si>
    <t>EMI.ktCO2.HU.Res.HH.Thermal.SH.AdvElc.CO.LPG.LPG</t>
  </si>
  <si>
    <t>EMI.ktCO2.HU.Res.HH.Thermal.SH.AdvElc.CO.Elc.Elec</t>
  </si>
  <si>
    <t>EMI.ktCO2.HU.Res.HH.Thermal.SH.ConvElc</t>
  </si>
  <si>
    <t>EMI.ktCO2.HU.Res.HH.Thermal.SH.ConvElc.SH</t>
  </si>
  <si>
    <t>EMI.ktCO2.HU.Res.HH.Thermal.SH.ConvElc.SH.Elec</t>
  </si>
  <si>
    <t>EMI.ktCO2.HU.Res.HH.Thermal.SH.ConvElc.SC</t>
  </si>
  <si>
    <t>EMI.ktCO2.HU.Res.HH.Thermal.SH.ConvElc.SC.AC.Elec</t>
  </si>
  <si>
    <t>EMI.ktCO2.HU.Res.HH.Thermal.SH.ConvElc.WH</t>
  </si>
  <si>
    <t>EMI.ktCO2.HU.Res.HH.Thermal.SH.ConvElc.WH.LPG.NoSolar.LPG</t>
  </si>
  <si>
    <t>EMI.ktCO2.HU.Res.HH.Thermal.SH.ConvElc.WH.LPG.Solar</t>
  </si>
  <si>
    <t>EMI.ktCO2.HU.Res.HH.Thermal.SH.ConvElc.WH.LPG.Solar.LPG</t>
  </si>
  <si>
    <t>EMI.ktCO2.HU.Res.HH.Thermal.SH.ConvElc.WH.LPG.Solar.Solar</t>
  </si>
  <si>
    <t>EMI.ktCO2.HU.Res.HH.Thermal.SH.ConvElc.WH.Elc.NoSolar.Elec</t>
  </si>
  <si>
    <t>EMI.ktCO2.HU.Res.HH.Thermal.SH.ConvElc.WH.Elc.Solar</t>
  </si>
  <si>
    <t>EMI.ktCO2.HU.Res.HH.Thermal.SH.ConvElc.WH.Elc.Solar.Elec</t>
  </si>
  <si>
    <t>EMI.ktCO2.HU.Res.HH.Thermal.SH.ConvElc.WH.Elc.Solar.Solar</t>
  </si>
  <si>
    <t>EMI.ktCO2.HU.Res.HH.Thermal.SH.ConvElc.CO</t>
  </si>
  <si>
    <t>EMI.ktCO2.HU.Res.HH.Thermal.SH.ConvElc.CO.LPG.LPG</t>
  </si>
  <si>
    <t>EMI.ktCO2.HU.Res.HH.Thermal.SH.ConvElc.CO.Elc.Elec</t>
  </si>
  <si>
    <t>HU - Final energy consumption per household (detailed structure)</t>
  </si>
  <si>
    <t>FEC_per_household.kWh.HU.Res.HH.Thermal.SH.Solids</t>
  </si>
  <si>
    <t>FEC_per_household.kWh.HU.Res.HH.Thermal.SH.Solids.SH</t>
  </si>
  <si>
    <t>FEC_per_household.kWh.HU.Res.HH.Thermal.SH.Solids.SH.Solids</t>
  </si>
  <si>
    <t>FEC_per_household.kWh.HU.Res.HH.Thermal.SH.Solids.SH.Elec</t>
  </si>
  <si>
    <t>FEC_per_household.kWh.HU.Res.HH.Thermal.SH.Solids.SC</t>
  </si>
  <si>
    <t>FEC_per_household.kWh.HU.Res.HH.Thermal.SH.Solids.SC.AC.Elec</t>
  </si>
  <si>
    <t>FEC_per_household.kWh.HU.Res.HH.Thermal.SH.Solids.WH</t>
  </si>
  <si>
    <t>FEC_per_household.kWh.HU.Res.HH.Thermal.SH.Solids.WH.Solids.NoSolar.Solids</t>
  </si>
  <si>
    <t>FEC_per_household.kWh.HU.Res.HH.Thermal.SH.Solids.WH.LPG.NoSolar.LPG</t>
  </si>
  <si>
    <t>FEC_per_household.kWh.HU.Res.HH.Thermal.SH.Solids.WH.LPG.Solar</t>
  </si>
  <si>
    <t>FEC_per_household.kWh.HU.Res.HH.Thermal.SH.Solids.WH.LPG.Solar.LPG</t>
  </si>
  <si>
    <t>FEC_per_household.kWh.HU.Res.HH.Thermal.SH.Solids.WH.LPG.Solar.Solar</t>
  </si>
  <si>
    <t>FEC_per_household.kWh.HU.Res.HH.Thermal.SH.Solids.WH.Elc.NoSolar.Elec</t>
  </si>
  <si>
    <t>FEC_per_household.kWh.HU.Res.HH.Thermal.SH.Solids.WH.Elc.Solar</t>
  </si>
  <si>
    <t>FEC_per_household.kWh.HU.Res.HH.Thermal.SH.Solids.WH.Elc.Solar.Elec</t>
  </si>
  <si>
    <t>FEC_per_household.kWh.HU.Res.HH.Thermal.SH.Solids.WH.Elc.Solar.Solar</t>
  </si>
  <si>
    <t>FEC_per_household.kWh.HU.Res.HH.Thermal.SH.Solids.CO</t>
  </si>
  <si>
    <t>FEC_per_household.kWh.HU.Res.HH.Thermal.SH.Solids.CO.Solids.Solids</t>
  </si>
  <si>
    <t>FEC_per_household.kWh.HU.Res.HH.Thermal.SH.Solids.CO.LPG.LPG</t>
  </si>
  <si>
    <t>FEC_per_household.kWh.HU.Res.HH.Thermal.SH.Solids.CO.Elc.Elec</t>
  </si>
  <si>
    <t>FEC_per_household.kWh.HU.Res.HH.Thermal.SH.LPG</t>
  </si>
  <si>
    <t>FEC_per_household.kWh.HU.Res.HH.Thermal.SH.LPG.SH</t>
  </si>
  <si>
    <t>FEC_per_household.kWh.HU.Res.HH.Thermal.SH.LPG.SH.LPG</t>
  </si>
  <si>
    <t>FEC_per_household.kWh.HU.Res.HH.Thermal.SH.LPG.SH.Elec</t>
  </si>
  <si>
    <t>FEC_per_household.kWh.HU.Res.HH.Thermal.SH.LPG.SC</t>
  </si>
  <si>
    <t>FEC_per_household.kWh.HU.Res.HH.Thermal.SH.LPG.SC.AC.Elec</t>
  </si>
  <si>
    <t>FEC_per_household.kWh.HU.Res.HH.Thermal.SH.LPG.WH</t>
  </si>
  <si>
    <t>FEC_per_household.kWh.HU.Res.HH.Thermal.SH.LPG.WH.LPG.NoSolar.LPG</t>
  </si>
  <si>
    <t>FEC_per_household.kWh.HU.Res.HH.Thermal.SH.LPG.WH.LPG.Solar</t>
  </si>
  <si>
    <t>FEC_per_household.kWh.HU.Res.HH.Thermal.SH.LPG.WH.LPG.Solar.LPG</t>
  </si>
  <si>
    <t>FEC_per_household.kWh.HU.Res.HH.Thermal.SH.LPG.WH.LPG.Solar.Solar</t>
  </si>
  <si>
    <t>FEC_per_household.kWh.HU.Res.HH.Thermal.SH.LPG.WH.Elc.NoSolar.Elec</t>
  </si>
  <si>
    <t>FEC_per_household.kWh.HU.Res.HH.Thermal.SH.LPG.WH.Elc.Solar</t>
  </si>
  <si>
    <t>FEC_per_household.kWh.HU.Res.HH.Thermal.SH.LPG.WH.Elc.Solar.Elec</t>
  </si>
  <si>
    <t>FEC_per_household.kWh.HU.Res.HH.Thermal.SH.LPG.WH.Elc.Solar.Solar</t>
  </si>
  <si>
    <t>FEC_per_household.kWh.HU.Res.HH.Thermal.SH.LPG.CO</t>
  </si>
  <si>
    <t>FEC_per_household.kWh.HU.Res.HH.Thermal.SH.LPG.CO.LPG.LPG</t>
  </si>
  <si>
    <t>FEC_per_household.kWh.HU.Res.HH.Thermal.SH.LPG.CO.Elc.Elec</t>
  </si>
  <si>
    <t>FEC_per_household.kWh.HU.Res.HH.Thermal.SH.Oil</t>
  </si>
  <si>
    <t>FEC_per_household.kWh.HU.Res.HH.Thermal.SH.Oil.SH</t>
  </si>
  <si>
    <t>FEC_per_household.kWh.HU.Res.HH.Thermal.SH.Oil.SH.Oil</t>
  </si>
  <si>
    <t>FEC_per_household.kWh.HU.Res.HH.Thermal.SH.Oil.SH.Elec</t>
  </si>
  <si>
    <t>FEC_per_household.kWh.HU.Res.HH.Thermal.SH.Oil.SC</t>
  </si>
  <si>
    <t>FEC_per_household.kWh.HU.Res.HH.Thermal.SH.Oil.SC.AC.Elec</t>
  </si>
  <si>
    <t>FEC_per_household.kWh.HU.Res.HH.Thermal.SH.Oil.WH</t>
  </si>
  <si>
    <t>FEC_per_household.kWh.HU.Res.HH.Thermal.SH.Oil.WH.Oil.NoSolar.Oil</t>
  </si>
  <si>
    <t>FEC_per_household.kWh.HU.Res.HH.Thermal.SH.Oil.WH.Oil.Solar</t>
  </si>
  <si>
    <t>FEC_per_household.kWh.HU.Res.HH.Thermal.SH.Oil.WH.Oil.Solar.Oil</t>
  </si>
  <si>
    <t>FEC_per_household.kWh.HU.Res.HH.Thermal.SH.Oil.WH.Oil.Solar.Solar</t>
  </si>
  <si>
    <t>FEC_per_household.kWh.HU.Res.HH.Thermal.SH.Oil.WH.Elc.NoSolar.Elec</t>
  </si>
  <si>
    <t>FEC_per_household.kWh.HU.Res.HH.Thermal.SH.Oil.WH.Elc.Solar</t>
  </si>
  <si>
    <t>FEC_per_household.kWh.HU.Res.HH.Thermal.SH.Oil.WH.Elc.Solar.Elec</t>
  </si>
  <si>
    <t>FEC_per_household.kWh.HU.Res.HH.Thermal.SH.Oil.WH.Elc.Solar.Solar</t>
  </si>
  <si>
    <t>FEC_per_household.kWh.HU.Res.HH.Thermal.SH.Oil.CO</t>
  </si>
  <si>
    <t>FEC_per_household.kWh.HU.Res.HH.Thermal.SH.Oil.CO.LPG.LPG</t>
  </si>
  <si>
    <t>FEC_per_household.kWh.HU.Res.HH.Thermal.SH.Oil.CO.Elc.Elec</t>
  </si>
  <si>
    <t>FEC_per_household.kWh.HU.Res.HH.Thermal.SH.Gas</t>
  </si>
  <si>
    <t>FEC_per_household.kWh.HU.Res.HH.Thermal.SH.Gas.SH</t>
  </si>
  <si>
    <t>FEC_per_household.kWh.HU.Res.HH.Thermal.SH.Gas.SH.Gas</t>
  </si>
  <si>
    <t>FEC_per_household.kWh.HU.Res.HH.Thermal.SH.Gas.SH.Elec</t>
  </si>
  <si>
    <t>FEC_per_household.kWh.HU.Res.HH.Thermal.SH.Gas.SC</t>
  </si>
  <si>
    <t>FEC_per_household.kWh.HU.Res.HH.Thermal.SH.Gas.SC.AC.Elec</t>
  </si>
  <si>
    <t>FEC_per_household.kWh.HU.Res.HH.Thermal.SH.Gas.WH</t>
  </si>
  <si>
    <t>FEC_per_household.kWh.HU.Res.HH.Thermal.SH.Gas.WH.Gas.NoSolar.Gas</t>
  </si>
  <si>
    <t>FEC_per_household.kWh.HU.Res.HH.Thermal.SH.Gas.WH.Gas.Solar</t>
  </si>
  <si>
    <t>FEC_per_household.kWh.HU.Res.HH.Thermal.SH.Gas.WH.Gas.Solar.Gas</t>
  </si>
  <si>
    <t>FEC_per_household.kWh.HU.Res.HH.Thermal.SH.Gas.WH.Gas.Solar.Solar</t>
  </si>
  <si>
    <t>FEC_per_household.kWh.HU.Res.HH.Thermal.SH.Gas.WH.Elc.NoSolar.Elec</t>
  </si>
  <si>
    <t>FEC_per_household.kWh.HU.Res.HH.Thermal.SH.Gas.WH.Elc.Solar</t>
  </si>
  <si>
    <t>FEC_per_household.kWh.HU.Res.HH.Thermal.SH.Gas.WH.Elc.Solar.Elec</t>
  </si>
  <si>
    <t>FEC_per_household.kWh.HU.Res.HH.Thermal.SH.Gas.WH.Elc.Solar.Solar</t>
  </si>
  <si>
    <t>FEC_per_household.kWh.HU.Res.HH.Thermal.SH.Gas.CO</t>
  </si>
  <si>
    <t>FEC_per_household.kWh.HU.Res.HH.Thermal.SH.Gas.CO.Gas.Gas</t>
  </si>
  <si>
    <t>FEC_per_household.kWh.HU.Res.HH.Thermal.SH.Gas.CO.Elc.Elec</t>
  </si>
  <si>
    <t>FEC_per_household.kWh.HU.Res.HH.Thermal.SH.Biomass</t>
  </si>
  <si>
    <t>FEC_per_household.kWh.HU.Res.HH.Thermal.SH.Biomass.SH</t>
  </si>
  <si>
    <t>FEC_per_household.kWh.HU.Res.HH.Thermal.SH.Biomass.SH.Biomass</t>
  </si>
  <si>
    <t>FEC_per_household.kWh.HU.Res.HH.Thermal.SH.Biomass.SH.Elec</t>
  </si>
  <si>
    <t>FEC_per_household.kWh.HU.Res.HH.Thermal.SH.Biomass.SC</t>
  </si>
  <si>
    <t>FEC_per_household.kWh.HU.Res.HH.Thermal.SH.Biomass.SC.AC.Elec</t>
  </si>
  <si>
    <t>FEC_per_household.kWh.HU.Res.HH.Thermal.SH.Biomass.WH</t>
  </si>
  <si>
    <t>FEC_per_household.kWh.HU.Res.HH.Thermal.SH.Biomass.WH.Biomass.NoSolar.Biomass</t>
  </si>
  <si>
    <t>FEC_per_household.kWh.HU.Res.HH.Thermal.SH.Biomass.WH.Biomass.Solar</t>
  </si>
  <si>
    <t>FEC_per_household.kWh.HU.Res.HH.Thermal.SH.Biomass.WH.Biomass.Solar.Biomass</t>
  </si>
  <si>
    <t>FEC_per_household.kWh.HU.Res.HH.Thermal.SH.Biomass.WH.Biomass.Solar.Solar</t>
  </si>
  <si>
    <t>FEC_per_household.kWh.HU.Res.HH.Thermal.SH.Biomass.WH.LPG.NoSolar.LPG</t>
  </si>
  <si>
    <t>FEC_per_household.kWh.HU.Res.HH.Thermal.SH.Biomass.WH.LPG.Solar</t>
  </si>
  <si>
    <t>FEC_per_household.kWh.HU.Res.HH.Thermal.SH.Biomass.WH.LPG.Solar.LPG</t>
  </si>
  <si>
    <t>FEC_per_household.kWh.HU.Res.HH.Thermal.SH.Biomass.WH.LPG.Solar.Solar</t>
  </si>
  <si>
    <t>FEC_per_household.kWh.HU.Res.HH.Thermal.SH.Biomass.WH.Elc.NoSolar.Elec</t>
  </si>
  <si>
    <t>FEC_per_household.kWh.HU.Res.HH.Thermal.SH.Biomass.WH.Elc.Solar</t>
  </si>
  <si>
    <t>FEC_per_household.kWh.HU.Res.HH.Thermal.SH.Biomass.WH.Elc.Solar.Elec</t>
  </si>
  <si>
    <t>FEC_per_household.kWh.HU.Res.HH.Thermal.SH.Biomass.WH.Elc.Solar.Solar</t>
  </si>
  <si>
    <t>FEC_per_household.kWh.HU.Res.HH.Thermal.SH.Biomass.CO</t>
  </si>
  <si>
    <t>FEC_per_household.kWh.HU.Res.HH.Thermal.SH.Biomass.CO.Biomass.Biomass</t>
  </si>
  <si>
    <t>FEC_per_household.kWh.HU.Res.HH.Thermal.SH.Biomass.CO.LPG.LPG</t>
  </si>
  <si>
    <t>FEC_per_household.kWh.HU.Res.HH.Thermal.SH.Biomass.CO.Elc.Elec</t>
  </si>
  <si>
    <t>FEC_per_household.kWh.HU.Res.HH.Thermal.SH.Geo</t>
  </si>
  <si>
    <t>FEC_per_household.kWh.HU.Res.HH.Thermal.SH.Geo.SH</t>
  </si>
  <si>
    <t>FEC_per_household.kWh.HU.Res.HH.Thermal.SH.Geo.SH.Geo</t>
  </si>
  <si>
    <t>FEC_per_household.kWh.HU.Res.HH.Thermal.SH.Geo.SH.Elec</t>
  </si>
  <si>
    <t>FEC_per_household.kWh.HU.Res.HH.Thermal.SH.Geo.SC</t>
  </si>
  <si>
    <t>FEC_per_household.kWh.HU.Res.HH.Thermal.SH.Geo.SC.AC.Elec</t>
  </si>
  <si>
    <t>FEC_per_household.kWh.HU.Res.HH.Thermal.SH.Geo.WH</t>
  </si>
  <si>
    <t>FEC_per_household.kWh.HU.Res.HH.Thermal.SH.Geo.WH.Geo.NoSolar.Geo</t>
  </si>
  <si>
    <t>FEC_per_household.kWh.HU.Res.HH.Thermal.SH.Geo.WH.Geo.Solar</t>
  </si>
  <si>
    <t>FEC_per_household.kWh.HU.Res.HH.Thermal.SH.Geo.WH.Geo.Solar.Geo</t>
  </si>
  <si>
    <t>FEC_per_household.kWh.HU.Res.HH.Thermal.SH.Geo.WH.Geo.Solar.Solar</t>
  </si>
  <si>
    <t>FEC_per_household.kWh.HU.Res.HH.Thermal.SH.Geo.WH.Elc.NoSolar.Elec</t>
  </si>
  <si>
    <t>FEC_per_household.kWh.HU.Res.HH.Thermal.SH.Geo.WH.Elc.Solar</t>
  </si>
  <si>
    <t>FEC_per_household.kWh.HU.Res.HH.Thermal.SH.Geo.WH.Elc.Solar.Elec</t>
  </si>
  <si>
    <t>FEC_per_household.kWh.HU.Res.HH.Thermal.SH.Geo.WH.Elc.Solar.Solar</t>
  </si>
  <si>
    <t>FEC_per_household.kWh.HU.Res.HH.Thermal.SH.Geo.CO</t>
  </si>
  <si>
    <t>FEC_per_household.kWh.HU.Res.HH.Thermal.SH.Geo.CO.LPG.LPG</t>
  </si>
  <si>
    <t>FEC_per_household.kWh.HU.Res.HH.Thermal.SH.Geo.CO.Elc.Elec</t>
  </si>
  <si>
    <t>FEC_per_household.kWh.HU.Res.HH.Thermal.SH.DistrHeat</t>
  </si>
  <si>
    <t>FEC_per_household.kWh.HU.Res.HH.Thermal.SH.DistrHeat.SH</t>
  </si>
  <si>
    <t>FEC_per_household.kWh.HU.Res.HH.Thermal.SH.DistrHeat.SH.Steam_Distr</t>
  </si>
  <si>
    <t>FEC_per_household.kWh.HU.Res.HH.Thermal.SH.DistrHeat.SH.Elec</t>
  </si>
  <si>
    <t>FEC_per_household.kWh.HU.Res.HH.Thermal.SH.DistrHeat.SC</t>
  </si>
  <si>
    <t>FEC_per_household.kWh.HU.Res.HH.Thermal.SH.DistrHeat.SC.AC.Elec</t>
  </si>
  <si>
    <t>FEC_per_household.kWh.HU.Res.HH.Thermal.SH.DistrHeat.WH</t>
  </si>
  <si>
    <t>FEC_per_household.kWh.HU.Res.HH.Thermal.SH.DistrHeat.WH.DistrHeat.NoSolar.Steam_Distr</t>
  </si>
  <si>
    <t>FEC_per_household.kWh.HU.Res.HH.Thermal.SH.DistrHeat.WH.DistrHeat.Solar</t>
  </si>
  <si>
    <t>FEC_per_household.kWh.HU.Res.HH.Thermal.SH.DistrHeat.WH.DistrHeat.Solar.Steam_Distr</t>
  </si>
  <si>
    <t>FEC_per_household.kWh.HU.Res.HH.Thermal.SH.DistrHeat.WH.DistrHeat.Solar.Solar</t>
  </si>
  <si>
    <t>FEC_per_household.kWh.HU.Res.HH.Thermal.SH.DistrHeat.WH.Elc.NoSolar.Elec</t>
  </si>
  <si>
    <t>FEC_per_household.kWh.HU.Res.HH.Thermal.SH.DistrHeat.WH.Elc.Solar</t>
  </si>
  <si>
    <t>FEC_per_household.kWh.HU.Res.HH.Thermal.SH.DistrHeat.WH.Elc.Solar.Elec</t>
  </si>
  <si>
    <t>FEC_per_household.kWh.HU.Res.HH.Thermal.SH.DistrHeat.WH.Elc.Solar.Solar</t>
  </si>
  <si>
    <t>FEC_per_household.kWh.HU.Res.HH.Thermal.SH.DistrHeat.CO</t>
  </si>
  <si>
    <t>FEC_per_household.kWh.HU.Res.HH.Thermal.SH.DistrHeat.CO.LPG.LPG</t>
  </si>
  <si>
    <t>FEC_per_household.kWh.HU.Res.HH.Thermal.SH.DistrHeat.CO.Elc.Elec</t>
  </si>
  <si>
    <t>FEC_per_household.kWh.HU.Res.HH.Thermal.SH.AdvElc</t>
  </si>
  <si>
    <t>FEC_per_household.kWh.HU.Res.HH.Thermal.SH.AdvElc.SH</t>
  </si>
  <si>
    <t>FEC_per_household.kWh.HU.Res.HH.Thermal.SH.AdvElc.SH.Elec</t>
  </si>
  <si>
    <t>FEC_per_household.kWh.HU.Res.HH.Thermal.SH.AdvElc.SC</t>
  </si>
  <si>
    <t>FEC_per_household.kWh.HU.Res.HH.Thermal.SH.AdvElc.SC.AC.Elec</t>
  </si>
  <si>
    <t>FEC_per_household.kWh.HU.Res.HH.Thermal.SH.AdvElc.WH</t>
  </si>
  <si>
    <t>FEC_per_household.kWh.HU.Res.HH.Thermal.SH.AdvElc.WH.LPG.NoSolar.LPG</t>
  </si>
  <si>
    <t>FEC_per_household.kWh.HU.Res.HH.Thermal.SH.AdvElc.WH.LPG.Solar</t>
  </si>
  <si>
    <t>FEC_per_household.kWh.HU.Res.HH.Thermal.SH.AdvElc.WH.LPG.Solar.LPG</t>
  </si>
  <si>
    <t>FEC_per_household.kWh.HU.Res.HH.Thermal.SH.AdvElc.WH.LPG.Solar.Solar</t>
  </si>
  <si>
    <t>FEC_per_household.kWh.HU.Res.HH.Thermal.SH.AdvElc.WH.Elc.NoSolar.Elec</t>
  </si>
  <si>
    <t>FEC_per_household.kWh.HU.Res.HH.Thermal.SH.AdvElc.WH.Elc.Solar</t>
  </si>
  <si>
    <t>FEC_per_household.kWh.HU.Res.HH.Thermal.SH.AdvElc.WH.Elc.Solar.Elec</t>
  </si>
  <si>
    <t>FEC_per_household.kWh.HU.Res.HH.Thermal.SH.AdvElc.WH.Elc.Solar.Solar</t>
  </si>
  <si>
    <t>FEC_per_household.kWh.HU.Res.HH.Thermal.SH.AdvElc.CO</t>
  </si>
  <si>
    <t>FEC_per_household.kWh.HU.Res.HH.Thermal.SH.AdvElc.CO.LPG.LPG</t>
  </si>
  <si>
    <t>FEC_per_household.kWh.HU.Res.HH.Thermal.SH.AdvElc.CO.Elc.Elec</t>
  </si>
  <si>
    <t>FEC_per_household.kWh.HU.Res.HH.Thermal.SH.ConvElc</t>
  </si>
  <si>
    <t>FEC_per_household.kWh.HU.Res.HH.Thermal.SH.ConvElc.SH</t>
  </si>
  <si>
    <t>FEC_per_household.kWh.HU.Res.HH.Thermal.SH.ConvElc.SH.Elec</t>
  </si>
  <si>
    <t>FEC_per_household.kWh.HU.Res.HH.Thermal.SH.ConvElc.SC</t>
  </si>
  <si>
    <t>FEC_per_household.kWh.HU.Res.HH.Thermal.SH.ConvElc.SC.AC.Elec</t>
  </si>
  <si>
    <t>FEC_per_household.kWh.HU.Res.HH.Thermal.SH.ConvElc.WH</t>
  </si>
  <si>
    <t>FEC_per_household.kWh.HU.Res.HH.Thermal.SH.ConvElc.WH.LPG.NoSolar.LPG</t>
  </si>
  <si>
    <t>FEC_per_household.kWh.HU.Res.HH.Thermal.SH.ConvElc.WH.LPG.Solar</t>
  </si>
  <si>
    <t>FEC_per_household.kWh.HU.Res.HH.Thermal.SH.ConvElc.WH.LPG.Solar.LPG</t>
  </si>
  <si>
    <t>FEC_per_household.kWh.HU.Res.HH.Thermal.SH.ConvElc.WH.LPG.Solar.Solar</t>
  </si>
  <si>
    <t>FEC_per_household.kWh.HU.Res.HH.Thermal.SH.ConvElc.WH.Elc.NoSolar.Elec</t>
  </si>
  <si>
    <t>FEC_per_household.kWh.HU.Res.HH.Thermal.SH.ConvElc.WH.Elc.Solar</t>
  </si>
  <si>
    <t>FEC_per_household.kWh.HU.Res.HH.Thermal.SH.ConvElc.WH.Elc.Solar.Elec</t>
  </si>
  <si>
    <t>FEC_per_household.kWh.HU.Res.HH.Thermal.SH.ConvElc.WH.Elc.Solar.Solar</t>
  </si>
  <si>
    <t>FEC_per_household.kWh.HU.Res.HH.Thermal.SH.ConvElc.CO</t>
  </si>
  <si>
    <t>FEC_per_household.kWh.HU.Res.HH.Thermal.SH.ConvElc.CO.LPG.LPG</t>
  </si>
  <si>
    <t>FEC_per_household.kWh.HU.Res.HH.Thermal.SH.ConvElc.CO.Elc.Elec</t>
  </si>
  <si>
    <t>HU - Thermal energy service per household (detailed structure)</t>
  </si>
  <si>
    <t>TES_per_household.kWh.HU.Res.HH.Thermal.SH.Solids</t>
  </si>
  <si>
    <t>TES_per_household.kWh.HU.Res.HH.Thermal.SH.Solids.SH</t>
  </si>
  <si>
    <t>TES_per_household.kWh.HU.Res.HH.Thermal.SH.Solids.SH.Solids</t>
  </si>
  <si>
    <t>TES_per_household.kWh.HU.Res.HH.Thermal.SH.Solids.SH.Elec</t>
  </si>
  <si>
    <t>TES_per_household.kWh.HU.Res.HH.Thermal.SH.Solids.SC</t>
  </si>
  <si>
    <t>TES_per_household.kWh.HU.Res.HH.Thermal.SH.Solids.SC.AC.Elec</t>
  </si>
  <si>
    <t>TES_per_household.kWh.HU.Res.HH.Thermal.SH.Solids.WH</t>
  </si>
  <si>
    <t>TES_per_household.kWh.HU.Res.HH.Thermal.SH.Solids.WH.Solids.NoSolar.Solids</t>
  </si>
  <si>
    <t>TES_per_household.kWh.HU.Res.HH.Thermal.SH.Solids.WH.LPG.NoSolar.LPG</t>
  </si>
  <si>
    <t>TES_per_household.kWh.HU.Res.HH.Thermal.SH.Solids.WH.LPG.Solar</t>
  </si>
  <si>
    <t>TES_per_household.kWh.HU.Res.HH.Thermal.SH.Solids.WH.LPG.Solar.LPG</t>
  </si>
  <si>
    <t>TES_per_household.kWh.HU.Res.HH.Thermal.SH.Solids.WH.LPG.Solar.Solar</t>
  </si>
  <si>
    <t>TES_per_household.kWh.HU.Res.HH.Thermal.SH.Solids.WH.Elc.NoSolar.Elec</t>
  </si>
  <si>
    <t>TES_per_household.kWh.HU.Res.HH.Thermal.SH.Solids.WH.Elc.Solar</t>
  </si>
  <si>
    <t>TES_per_household.kWh.HU.Res.HH.Thermal.SH.Solids.WH.Elc.Solar.Elec</t>
  </si>
  <si>
    <t>TES_per_household.kWh.HU.Res.HH.Thermal.SH.Solids.WH.Elc.Solar.Solar</t>
  </si>
  <si>
    <t>TES_per_household.kWh.HU.Res.HH.Thermal.SH.Solids.CO</t>
  </si>
  <si>
    <t>TES_per_household.kWh.HU.Res.HH.Thermal.SH.Solids.CO.Solids.Solids</t>
  </si>
  <si>
    <t>TES_per_household.kWh.HU.Res.HH.Thermal.SH.Solids.CO.LPG.LPG</t>
  </si>
  <si>
    <t>TES_per_household.kWh.HU.Res.HH.Thermal.SH.Solids.CO.Elc.Elec</t>
  </si>
  <si>
    <t>TES_per_household.kWh.HU.Res.HH.Thermal.SH.LPG</t>
  </si>
  <si>
    <t>TES_per_household.kWh.HU.Res.HH.Thermal.SH.LPG.SH</t>
  </si>
  <si>
    <t>TES_per_household.kWh.HU.Res.HH.Thermal.SH.LPG.SH.LPG</t>
  </si>
  <si>
    <t>TES_per_household.kWh.HU.Res.HH.Thermal.SH.LPG.SH.Elec</t>
  </si>
  <si>
    <t>TES_per_household.kWh.HU.Res.HH.Thermal.SH.LPG.SC</t>
  </si>
  <si>
    <t>TES_per_household.kWh.HU.Res.HH.Thermal.SH.LPG.SC.AC.Elec</t>
  </si>
  <si>
    <t>TES_per_household.kWh.HU.Res.HH.Thermal.SH.LPG.WH</t>
  </si>
  <si>
    <t>TES_per_household.kWh.HU.Res.HH.Thermal.SH.LPG.WH.LPG.NoSolar.LPG</t>
  </si>
  <si>
    <t>TES_per_household.kWh.HU.Res.HH.Thermal.SH.LPG.WH.LPG.Solar</t>
  </si>
  <si>
    <t>TES_per_household.kWh.HU.Res.HH.Thermal.SH.LPG.WH.LPG.Solar.LPG</t>
  </si>
  <si>
    <t>TES_per_household.kWh.HU.Res.HH.Thermal.SH.LPG.WH.LPG.Solar.Solar</t>
  </si>
  <si>
    <t>TES_per_household.kWh.HU.Res.HH.Thermal.SH.LPG.WH.Elc.NoSolar.Elec</t>
  </si>
  <si>
    <t>TES_per_household.kWh.HU.Res.HH.Thermal.SH.LPG.WH.Elc.Solar</t>
  </si>
  <si>
    <t>TES_per_household.kWh.HU.Res.HH.Thermal.SH.LPG.WH.Elc.Solar.Elec</t>
  </si>
  <si>
    <t>TES_per_household.kWh.HU.Res.HH.Thermal.SH.LPG.WH.Elc.Solar.Solar</t>
  </si>
  <si>
    <t>TES_per_household.kWh.HU.Res.HH.Thermal.SH.LPG.CO</t>
  </si>
  <si>
    <t>TES_per_household.kWh.HU.Res.HH.Thermal.SH.LPG.CO.LPG.LPG</t>
  </si>
  <si>
    <t>TES_per_household.kWh.HU.Res.HH.Thermal.SH.LPG.CO.Elc.Elec</t>
  </si>
  <si>
    <t>TES_per_household.kWh.HU.Res.HH.Thermal.SH.Oil</t>
  </si>
  <si>
    <t>TES_per_household.kWh.HU.Res.HH.Thermal.SH.Oil.SH</t>
  </si>
  <si>
    <t>TES_per_household.kWh.HU.Res.HH.Thermal.SH.Oil.SH.Oil</t>
  </si>
  <si>
    <t>TES_per_household.kWh.HU.Res.HH.Thermal.SH.Oil.SH.Elec</t>
  </si>
  <si>
    <t>TES_per_household.kWh.HU.Res.HH.Thermal.SH.Oil.SC</t>
  </si>
  <si>
    <t>TES_per_household.kWh.HU.Res.HH.Thermal.SH.Oil.SC.AC.Elec</t>
  </si>
  <si>
    <t>TES_per_household.kWh.HU.Res.HH.Thermal.SH.Oil.WH</t>
  </si>
  <si>
    <t>TES_per_household.kWh.HU.Res.HH.Thermal.SH.Oil.WH.Oil.NoSolar.Oil</t>
  </si>
  <si>
    <t>TES_per_household.kWh.HU.Res.HH.Thermal.SH.Oil.WH.Oil.Solar</t>
  </si>
  <si>
    <t>TES_per_household.kWh.HU.Res.HH.Thermal.SH.Oil.WH.Oil.Solar.Oil</t>
  </si>
  <si>
    <t>TES_per_household.kWh.HU.Res.HH.Thermal.SH.Oil.WH.Oil.Solar.Solar</t>
  </si>
  <si>
    <t>TES_per_household.kWh.HU.Res.HH.Thermal.SH.Oil.WH.Elc.NoSolar.Elec</t>
  </si>
  <si>
    <t>TES_per_household.kWh.HU.Res.HH.Thermal.SH.Oil.WH.Elc.Solar</t>
  </si>
  <si>
    <t>TES_per_household.kWh.HU.Res.HH.Thermal.SH.Oil.WH.Elc.Solar.Elec</t>
  </si>
  <si>
    <t>TES_per_household.kWh.HU.Res.HH.Thermal.SH.Oil.WH.Elc.Solar.Solar</t>
  </si>
  <si>
    <t>TES_per_household.kWh.HU.Res.HH.Thermal.SH.Oil.CO</t>
  </si>
  <si>
    <t>TES_per_household.kWh.HU.Res.HH.Thermal.SH.Oil.CO.LPG.LPG</t>
  </si>
  <si>
    <t>TES_per_household.kWh.HU.Res.HH.Thermal.SH.Oil.CO.Elc.Elec</t>
  </si>
  <si>
    <t>TES_per_household.kWh.HU.Res.HH.Thermal.SH.Gas</t>
  </si>
  <si>
    <t>TES_per_household.kWh.HU.Res.HH.Thermal.SH.Gas.SH</t>
  </si>
  <si>
    <t>TES_per_household.kWh.HU.Res.HH.Thermal.SH.Gas.SH.Gas</t>
  </si>
  <si>
    <t>TES_per_household.kWh.HU.Res.HH.Thermal.SH.Gas.SH.Elec</t>
  </si>
  <si>
    <t>TES_per_household.kWh.HU.Res.HH.Thermal.SH.Gas.SC</t>
  </si>
  <si>
    <t>TES_per_household.kWh.HU.Res.HH.Thermal.SH.Gas.SC.AC.Elec</t>
  </si>
  <si>
    <t>TES_per_household.kWh.HU.Res.HH.Thermal.SH.Gas.WH</t>
  </si>
  <si>
    <t>TES_per_household.kWh.HU.Res.HH.Thermal.SH.Gas.WH.Gas.NoSolar.Gas</t>
  </si>
  <si>
    <t>TES_per_household.kWh.HU.Res.HH.Thermal.SH.Gas.WH.Gas.Solar</t>
  </si>
  <si>
    <t>TES_per_household.kWh.HU.Res.HH.Thermal.SH.Gas.WH.Gas.Solar.Gas</t>
  </si>
  <si>
    <t>TES_per_household.kWh.HU.Res.HH.Thermal.SH.Gas.WH.Gas.Solar.Solar</t>
  </si>
  <si>
    <t>TES_per_household.kWh.HU.Res.HH.Thermal.SH.Gas.WH.Elc.NoSolar.Elec</t>
  </si>
  <si>
    <t>TES_per_household.kWh.HU.Res.HH.Thermal.SH.Gas.WH.Elc.Solar</t>
  </si>
  <si>
    <t>TES_per_household.kWh.HU.Res.HH.Thermal.SH.Gas.WH.Elc.Solar.Elec</t>
  </si>
  <si>
    <t>TES_per_household.kWh.HU.Res.HH.Thermal.SH.Gas.WH.Elc.Solar.Solar</t>
  </si>
  <si>
    <t>TES_per_household.kWh.HU.Res.HH.Thermal.SH.Gas.CO</t>
  </si>
  <si>
    <t>TES_per_household.kWh.HU.Res.HH.Thermal.SH.Gas.CO.Gas.Gas</t>
  </si>
  <si>
    <t>TES_per_household.kWh.HU.Res.HH.Thermal.SH.Gas.CO.Elc.Elec</t>
  </si>
  <si>
    <t>TES_per_household.kWh.HU.Res.HH.Thermal.SH.Biomass</t>
  </si>
  <si>
    <t>TES_per_household.kWh.HU.Res.HH.Thermal.SH.Biomass.SH</t>
  </si>
  <si>
    <t>TES_per_household.kWh.HU.Res.HH.Thermal.SH.Biomass.SH.Biomass</t>
  </si>
  <si>
    <t>TES_per_household.kWh.HU.Res.HH.Thermal.SH.Biomass.SH.Elec</t>
  </si>
  <si>
    <t>TES_per_household.kWh.HU.Res.HH.Thermal.SH.Biomass.SC</t>
  </si>
  <si>
    <t>TES_per_household.kWh.HU.Res.HH.Thermal.SH.Biomass.SC.AC.Elec</t>
  </si>
  <si>
    <t>TES_per_household.kWh.HU.Res.HH.Thermal.SH.Biomass.WH</t>
  </si>
  <si>
    <t>TES_per_household.kWh.HU.Res.HH.Thermal.SH.Biomass.WH.Biomass.NoSolar.Biomass</t>
  </si>
  <si>
    <t>TES_per_household.kWh.HU.Res.HH.Thermal.SH.Biomass.WH.Biomass.Solar</t>
  </si>
  <si>
    <t>TES_per_household.kWh.HU.Res.HH.Thermal.SH.Biomass.WH.Biomass.Solar.Biomass</t>
  </si>
  <si>
    <t>TES_per_household.kWh.HU.Res.HH.Thermal.SH.Biomass.WH.Biomass.Solar.Solar</t>
  </si>
  <si>
    <t>TES_per_household.kWh.HU.Res.HH.Thermal.SH.Biomass.WH.LPG.NoSolar.LPG</t>
  </si>
  <si>
    <t>TES_per_household.kWh.HU.Res.HH.Thermal.SH.Biomass.WH.LPG.Solar</t>
  </si>
  <si>
    <t>TES_per_household.kWh.HU.Res.HH.Thermal.SH.Biomass.WH.LPG.Solar.LPG</t>
  </si>
  <si>
    <t>TES_per_household.kWh.HU.Res.HH.Thermal.SH.Biomass.WH.LPG.Solar.Solar</t>
  </si>
  <si>
    <t>TES_per_household.kWh.HU.Res.HH.Thermal.SH.Biomass.WH.Elc.NoSolar.Elec</t>
  </si>
  <si>
    <t>TES_per_household.kWh.HU.Res.HH.Thermal.SH.Biomass.WH.Elc.Solar</t>
  </si>
  <si>
    <t>TES_per_household.kWh.HU.Res.HH.Thermal.SH.Biomass.WH.Elc.Solar.Elec</t>
  </si>
  <si>
    <t>TES_per_household.kWh.HU.Res.HH.Thermal.SH.Biomass.WH.Elc.Solar.Solar</t>
  </si>
  <si>
    <t>TES_per_household.kWh.HU.Res.HH.Thermal.SH.Biomass.CO</t>
  </si>
  <si>
    <t>TES_per_household.kWh.HU.Res.HH.Thermal.SH.Biomass.CO.Biomass.Biomass</t>
  </si>
  <si>
    <t>TES_per_household.kWh.HU.Res.HH.Thermal.SH.Biomass.CO.LPG.LPG</t>
  </si>
  <si>
    <t>TES_per_household.kWh.HU.Res.HH.Thermal.SH.Biomass.CO.Elc.Elec</t>
  </si>
  <si>
    <t>TES_per_household.kWh.HU.Res.HH.Thermal.SH.Geo</t>
  </si>
  <si>
    <t>TES_per_household.kWh.HU.Res.HH.Thermal.SH.Geo.SH</t>
  </si>
  <si>
    <t>TES_per_household.kWh.HU.Res.HH.Thermal.SH.Geo.SH.Geo</t>
  </si>
  <si>
    <t>TES_per_household.kWh.HU.Res.HH.Thermal.SH.Geo.SH.Elec</t>
  </si>
  <si>
    <t>TES_per_household.kWh.HU.Res.HH.Thermal.SH.Geo.SC</t>
  </si>
  <si>
    <t>TES_per_household.kWh.HU.Res.HH.Thermal.SH.Geo.SC.AC.Elec</t>
  </si>
  <si>
    <t>TES_per_household.kWh.HU.Res.HH.Thermal.SH.Geo.WH</t>
  </si>
  <si>
    <t>TES_per_household.kWh.HU.Res.HH.Thermal.SH.Geo.WH.Geo.NoSolar.Geo</t>
  </si>
  <si>
    <t>TES_per_household.kWh.HU.Res.HH.Thermal.SH.Geo.WH.Geo.Solar</t>
  </si>
  <si>
    <t>TES_per_household.kWh.HU.Res.HH.Thermal.SH.Geo.WH.Geo.Solar.Geo</t>
  </si>
  <si>
    <t>TES_per_household.kWh.HU.Res.HH.Thermal.SH.Geo.WH.Geo.Solar.Solar</t>
  </si>
  <si>
    <t>TES_per_household.kWh.HU.Res.HH.Thermal.SH.Geo.WH.Elc.NoSolar.Elec</t>
  </si>
  <si>
    <t>TES_per_household.kWh.HU.Res.HH.Thermal.SH.Geo.WH.Elc.Solar</t>
  </si>
  <si>
    <t>TES_per_household.kWh.HU.Res.HH.Thermal.SH.Geo.WH.Elc.Solar.Elec</t>
  </si>
  <si>
    <t>TES_per_household.kWh.HU.Res.HH.Thermal.SH.Geo.WH.Elc.Solar.Solar</t>
  </si>
  <si>
    <t>TES_per_household.kWh.HU.Res.HH.Thermal.SH.Geo.CO</t>
  </si>
  <si>
    <t>TES_per_household.kWh.HU.Res.HH.Thermal.SH.Geo.CO.LPG.LPG</t>
  </si>
  <si>
    <t>TES_per_household.kWh.HU.Res.HH.Thermal.SH.Geo.CO.Elc.Elec</t>
  </si>
  <si>
    <t>TES_per_household.kWh.HU.Res.HH.Thermal.SH.DistrHeat</t>
  </si>
  <si>
    <t>TES_per_household.kWh.HU.Res.HH.Thermal.SH.DistrHeat.SH</t>
  </si>
  <si>
    <t>TES_per_household.kWh.HU.Res.HH.Thermal.SH.DistrHeat.SH.Steam_Distr</t>
  </si>
  <si>
    <t>TES_per_household.kWh.HU.Res.HH.Thermal.SH.DistrHeat.SH.Elec</t>
  </si>
  <si>
    <t>TES_per_household.kWh.HU.Res.HH.Thermal.SH.DistrHeat.SC</t>
  </si>
  <si>
    <t>TES_per_household.kWh.HU.Res.HH.Thermal.SH.DistrHeat.SC.AC.Elec</t>
  </si>
  <si>
    <t>TES_per_household.kWh.HU.Res.HH.Thermal.SH.DistrHeat.WH</t>
  </si>
  <si>
    <t>TES_per_household.kWh.HU.Res.HH.Thermal.SH.DistrHeat.WH.DistrHeat.NoSolar.Steam_Distr</t>
  </si>
  <si>
    <t>TES_per_household.kWh.HU.Res.HH.Thermal.SH.DistrHeat.WH.DistrHeat.Solar</t>
  </si>
  <si>
    <t>TES_per_household.kWh.HU.Res.HH.Thermal.SH.DistrHeat.WH.DistrHeat.Solar.Steam_Distr</t>
  </si>
  <si>
    <t>TES_per_household.kWh.HU.Res.HH.Thermal.SH.DistrHeat.WH.DistrHeat.Solar.Solar</t>
  </si>
  <si>
    <t>TES_per_household.kWh.HU.Res.HH.Thermal.SH.DistrHeat.WH.Elc.NoSolar.Elec</t>
  </si>
  <si>
    <t>TES_per_household.kWh.HU.Res.HH.Thermal.SH.DistrHeat.WH.Elc.Solar</t>
  </si>
  <si>
    <t>TES_per_household.kWh.HU.Res.HH.Thermal.SH.DistrHeat.WH.Elc.Solar.Elec</t>
  </si>
  <si>
    <t>TES_per_household.kWh.HU.Res.HH.Thermal.SH.DistrHeat.WH.Elc.Solar.Solar</t>
  </si>
  <si>
    <t>TES_per_household.kWh.HU.Res.HH.Thermal.SH.DistrHeat.CO</t>
  </si>
  <si>
    <t>TES_per_household.kWh.HU.Res.HH.Thermal.SH.DistrHeat.CO.LPG.LPG</t>
  </si>
  <si>
    <t>TES_per_household.kWh.HU.Res.HH.Thermal.SH.DistrHeat.CO.Elc.Elec</t>
  </si>
  <si>
    <t>TES_per_household.kWh.HU.Res.HH.Thermal.SH.AdvElc</t>
  </si>
  <si>
    <t>TES_per_household.kWh.HU.Res.HH.Thermal.SH.AdvElc.SH</t>
  </si>
  <si>
    <t>TES_per_household.kWh.HU.Res.HH.Thermal.SH.AdvElc.SH.Elec</t>
  </si>
  <si>
    <t>TES_per_household.kWh.HU.Res.HH.Thermal.SH.AdvElc.SC</t>
  </si>
  <si>
    <t>TES_per_household.kWh.HU.Res.HH.Thermal.SH.AdvElc.SC.AC.Elec</t>
  </si>
  <si>
    <t>TES_per_household.kWh.HU.Res.HH.Thermal.SH.AdvElc.WH</t>
  </si>
  <si>
    <t>TES_per_household.kWh.HU.Res.HH.Thermal.SH.AdvElc.WH.LPG.NoSolar.LPG</t>
  </si>
  <si>
    <t>TES_per_household.kWh.HU.Res.HH.Thermal.SH.AdvElc.WH.LPG.Solar</t>
  </si>
  <si>
    <t>TES_per_household.kWh.HU.Res.HH.Thermal.SH.AdvElc.WH.LPG.Solar.LPG</t>
  </si>
  <si>
    <t>TES_per_household.kWh.HU.Res.HH.Thermal.SH.AdvElc.WH.LPG.Solar.Solar</t>
  </si>
  <si>
    <t>TES_per_household.kWh.HU.Res.HH.Thermal.SH.AdvElc.WH.Elc.NoSolar.Elec</t>
  </si>
  <si>
    <t>TES_per_household.kWh.HU.Res.HH.Thermal.SH.AdvElc.WH.Elc.Solar</t>
  </si>
  <si>
    <t>TES_per_household.kWh.HU.Res.HH.Thermal.SH.AdvElc.WH.Elc.Solar.Elec</t>
  </si>
  <si>
    <t>TES_per_household.kWh.HU.Res.HH.Thermal.SH.AdvElc.WH.Elc.Solar.Solar</t>
  </si>
  <si>
    <t>TES_per_household.kWh.HU.Res.HH.Thermal.SH.AdvElc.CO</t>
  </si>
  <si>
    <t>TES_per_household.kWh.HU.Res.HH.Thermal.SH.AdvElc.CO.LPG.LPG</t>
  </si>
  <si>
    <t>TES_per_household.kWh.HU.Res.HH.Thermal.SH.AdvElc.CO.Elc.Elec</t>
  </si>
  <si>
    <t>TES_per_household.kWh.HU.Res.HH.Thermal.SH.ConvElc</t>
  </si>
  <si>
    <t>TES_per_household.kWh.HU.Res.HH.Thermal.SH.ConvElc.SH</t>
  </si>
  <si>
    <t>TES_per_household.kWh.HU.Res.HH.Thermal.SH.ConvElc.SH.Elec</t>
  </si>
  <si>
    <t>TES_per_household.kWh.HU.Res.HH.Thermal.SH.ConvElc.SC</t>
  </si>
  <si>
    <t>TES_per_household.kWh.HU.Res.HH.Thermal.SH.ConvElc.SC.AC.Elec</t>
  </si>
  <si>
    <t>TES_per_household.kWh.HU.Res.HH.Thermal.SH.ConvElc.WH</t>
  </si>
  <si>
    <t>TES_per_household.kWh.HU.Res.HH.Thermal.SH.ConvElc.WH.LPG.NoSolar.LPG</t>
  </si>
  <si>
    <t>TES_per_household.kWh.HU.Res.HH.Thermal.SH.ConvElc.WH.LPG.Solar</t>
  </si>
  <si>
    <t>TES_per_household.kWh.HU.Res.HH.Thermal.SH.ConvElc.WH.LPG.Solar.LPG</t>
  </si>
  <si>
    <t>TES_per_household.kWh.HU.Res.HH.Thermal.SH.ConvElc.WH.LPG.Solar.Solar</t>
  </si>
  <si>
    <t>TES_per_household.kWh.HU.Res.HH.Thermal.SH.ConvElc.WH.Elc.NoSolar.Elec</t>
  </si>
  <si>
    <t>TES_per_household.kWh.HU.Res.HH.Thermal.SH.ConvElc.WH.Elc.Solar</t>
  </si>
  <si>
    <t>TES_per_household.kWh.HU.Res.HH.Thermal.SH.ConvElc.WH.Elc.Solar.Elec</t>
  </si>
  <si>
    <t>TES_per_household.kWh.HU.Res.HH.Thermal.SH.ConvElc.WH.Elc.Solar.Solar</t>
  </si>
  <si>
    <t>TES_per_household.kWh.HU.Res.HH.Thermal.SH.ConvElc.CO</t>
  </si>
  <si>
    <t>TES_per_household.kWh.HU.Res.HH.Thermal.SH.ConvElc.CO.LPG.LPG</t>
  </si>
  <si>
    <t>TES_per_household.kWh.HU.Res.HH.Thermal.SH.ConvElc.CO.Elc.Elec</t>
  </si>
  <si>
    <t>HU - CO2 emissions per household (detailed structure)</t>
  </si>
  <si>
    <t>EMI_per_household.kgCO2.HU.Res.HH.Thermal.SH.Solids</t>
  </si>
  <si>
    <t>EMI_per_household.kgCO2.HU.Res.HH.Thermal.SH.Solids.SH</t>
  </si>
  <si>
    <t>EMI_per_household.kgCO2.HU.Res.HH.Thermal.SH.Solids.SH.Solids</t>
  </si>
  <si>
    <t>EMI_per_household.kgCO2.HU.Res.HH.Thermal.SH.Solids.SH.Elec</t>
  </si>
  <si>
    <t>EMI_per_household.kgCO2.HU.Res.HH.Thermal.SH.Solids.SC</t>
  </si>
  <si>
    <t>EMI_per_household.kgCO2.HU.Res.HH.Thermal.SH.Solids.SC.AC.Elec</t>
  </si>
  <si>
    <t>EMI_per_household.kgCO2.HU.Res.HH.Thermal.SH.Solids.WH</t>
  </si>
  <si>
    <t>EMI_per_household.kgCO2.HU.Res.HH.Thermal.SH.Solids.WH.Solids.NoSolar.Solids</t>
  </si>
  <si>
    <t>EMI_per_household.kgCO2.HU.Res.HH.Thermal.SH.Solids.WH.LPG.NoSolar.LPG</t>
  </si>
  <si>
    <t>EMI_per_household.kgCO2.HU.Res.HH.Thermal.SH.Solids.WH.LPG.Solar</t>
  </si>
  <si>
    <t>EMI_per_household.kgCO2.HU.Res.HH.Thermal.SH.Solids.WH.LPG.Solar.LPG</t>
  </si>
  <si>
    <t>EMI_per_household.kgCO2.HU.Res.HH.Thermal.SH.Solids.WH.LPG.Solar.Solar</t>
  </si>
  <si>
    <t>EMI_per_household.kgCO2.HU.Res.HH.Thermal.SH.Solids.WH.Elc.NoSolar.Elec</t>
  </si>
  <si>
    <t>EMI_per_household.kgCO2.HU.Res.HH.Thermal.SH.Solids.WH.Elc.Solar</t>
  </si>
  <si>
    <t>EMI_per_household.kgCO2.HU.Res.HH.Thermal.SH.Solids.WH.Elc.Solar.Elec</t>
  </si>
  <si>
    <t>EMI_per_household.kgCO2.HU.Res.HH.Thermal.SH.Solids.WH.Elc.Solar.Solar</t>
  </si>
  <si>
    <t>EMI_per_household.kgCO2.HU.Res.HH.Thermal.SH.Solids.CO</t>
  </si>
  <si>
    <t>EMI_per_household.kgCO2.HU.Res.HH.Thermal.SH.Solids.CO.Solids.Solids</t>
  </si>
  <si>
    <t>EMI_per_household.kgCO2.HU.Res.HH.Thermal.SH.Solids.CO.LPG.LPG</t>
  </si>
  <si>
    <t>EMI_per_household.kgCO2.HU.Res.HH.Thermal.SH.Solids.CO.Elc.Elec</t>
  </si>
  <si>
    <t>EMI_per_household.kgCO2.HU.Res.HH.Thermal.SH.LPG</t>
  </si>
  <si>
    <t>EMI_per_household.kgCO2.HU.Res.HH.Thermal.SH.LPG.SH</t>
  </si>
  <si>
    <t>EMI_per_household.kgCO2.HU.Res.HH.Thermal.SH.LPG.SH.LPG</t>
  </si>
  <si>
    <t>EMI_per_household.kgCO2.HU.Res.HH.Thermal.SH.LPG.SH.Elec</t>
  </si>
  <si>
    <t>EMI_per_household.kgCO2.HU.Res.HH.Thermal.SH.LPG.SC</t>
  </si>
  <si>
    <t>EMI_per_household.kgCO2.HU.Res.HH.Thermal.SH.LPG.SC.AC.Elec</t>
  </si>
  <si>
    <t>EMI_per_household.kgCO2.HU.Res.HH.Thermal.SH.LPG.WH</t>
  </si>
  <si>
    <t>EMI_per_household.kgCO2.HU.Res.HH.Thermal.SH.LPG.WH.LPG.NoSolar.LPG</t>
  </si>
  <si>
    <t>EMI_per_household.kgCO2.HU.Res.HH.Thermal.SH.LPG.WH.LPG.Solar</t>
  </si>
  <si>
    <t>EMI_per_household.kgCO2.HU.Res.HH.Thermal.SH.LPG.WH.LPG.Solar.LPG</t>
  </si>
  <si>
    <t>EMI_per_household.kgCO2.HU.Res.HH.Thermal.SH.LPG.WH.LPG.Solar.Solar</t>
  </si>
  <si>
    <t>EMI_per_household.kgCO2.HU.Res.HH.Thermal.SH.LPG.WH.Elc.NoSolar.Elec</t>
  </si>
  <si>
    <t>EMI_per_household.kgCO2.HU.Res.HH.Thermal.SH.LPG.WH.Elc.Solar</t>
  </si>
  <si>
    <t>EMI_per_household.kgCO2.HU.Res.HH.Thermal.SH.LPG.WH.Elc.Solar.Elec</t>
  </si>
  <si>
    <t>EMI_per_household.kgCO2.HU.Res.HH.Thermal.SH.LPG.WH.Elc.Solar.Solar</t>
  </si>
  <si>
    <t>EMI_per_household.kgCO2.HU.Res.HH.Thermal.SH.LPG.CO</t>
  </si>
  <si>
    <t>EMI_per_household.kgCO2.HU.Res.HH.Thermal.SH.LPG.CO.LPG.LPG</t>
  </si>
  <si>
    <t>EMI_per_household.kgCO2.HU.Res.HH.Thermal.SH.LPG.CO.Elc.Elec</t>
  </si>
  <si>
    <t>EMI_per_household.kgCO2.HU.Res.HH.Thermal.SH.Oil</t>
  </si>
  <si>
    <t>EMI_per_household.kgCO2.HU.Res.HH.Thermal.SH.Oil.SH</t>
  </si>
  <si>
    <t>EMI_per_household.kgCO2.HU.Res.HH.Thermal.SH.Oil.SH.Oil</t>
  </si>
  <si>
    <t>EMI_per_household.kgCO2.HU.Res.HH.Thermal.SH.Oil.SH.Elec</t>
  </si>
  <si>
    <t>EMI_per_household.kgCO2.HU.Res.HH.Thermal.SH.Oil.SC</t>
  </si>
  <si>
    <t>EMI_per_household.kgCO2.HU.Res.HH.Thermal.SH.Oil.SC.AC.Elec</t>
  </si>
  <si>
    <t>EMI_per_household.kgCO2.HU.Res.HH.Thermal.SH.Oil.WH</t>
  </si>
  <si>
    <t>EMI_per_household.kgCO2.HU.Res.HH.Thermal.SH.Oil.WH.Oil.NoSolar.Oil</t>
  </si>
  <si>
    <t>EMI_per_household.kgCO2.HU.Res.HH.Thermal.SH.Oil.WH.Oil.Solar</t>
  </si>
  <si>
    <t>EMI_per_household.kgCO2.HU.Res.HH.Thermal.SH.Oil.WH.Oil.Solar.Oil</t>
  </si>
  <si>
    <t>EMI_per_household.kgCO2.HU.Res.HH.Thermal.SH.Oil.WH.Oil.Solar.Solar</t>
  </si>
  <si>
    <t>EMI_per_household.kgCO2.HU.Res.HH.Thermal.SH.Oil.WH.Elc.NoSolar.Elec</t>
  </si>
  <si>
    <t>EMI_per_household.kgCO2.HU.Res.HH.Thermal.SH.Oil.WH.Elc.Solar</t>
  </si>
  <si>
    <t>EMI_per_household.kgCO2.HU.Res.HH.Thermal.SH.Oil.WH.Elc.Solar.Elec</t>
  </si>
  <si>
    <t>EMI_per_household.kgCO2.HU.Res.HH.Thermal.SH.Oil.WH.Elc.Solar.Solar</t>
  </si>
  <si>
    <t>EMI_per_household.kgCO2.HU.Res.HH.Thermal.SH.Oil.CO</t>
  </si>
  <si>
    <t>EMI_per_household.kgCO2.HU.Res.HH.Thermal.SH.Oil.CO.LPG.LPG</t>
  </si>
  <si>
    <t>EMI_per_household.kgCO2.HU.Res.HH.Thermal.SH.Oil.CO.Elc.Elec</t>
  </si>
  <si>
    <t>EMI_per_household.kgCO2.HU.Res.HH.Thermal.SH.Gas</t>
  </si>
  <si>
    <t>EMI_per_household.kgCO2.HU.Res.HH.Thermal.SH.Gas.SH</t>
  </si>
  <si>
    <t>EMI_per_household.kgCO2.HU.Res.HH.Thermal.SH.Gas.SH.Gas</t>
  </si>
  <si>
    <t>EMI_per_household.kgCO2.HU.Res.HH.Thermal.SH.Gas.SH.Elec</t>
  </si>
  <si>
    <t>EMI_per_household.kgCO2.HU.Res.HH.Thermal.SH.Gas.SC</t>
  </si>
  <si>
    <t>EMI_per_household.kgCO2.HU.Res.HH.Thermal.SH.Gas.SC.AC.Elec</t>
  </si>
  <si>
    <t>EMI_per_household.kgCO2.HU.Res.HH.Thermal.SH.Gas.WH</t>
  </si>
  <si>
    <t>EMI_per_household.kgCO2.HU.Res.HH.Thermal.SH.Gas.WH.Gas.NoSolar.Gas</t>
  </si>
  <si>
    <t>EMI_per_household.kgCO2.HU.Res.HH.Thermal.SH.Gas.WH.Gas.Solar</t>
  </si>
  <si>
    <t>EMI_per_household.kgCO2.HU.Res.HH.Thermal.SH.Gas.WH.Gas.Solar.Gas</t>
  </si>
  <si>
    <t>EMI_per_household.kgCO2.HU.Res.HH.Thermal.SH.Gas.WH.Gas.Solar.Solar</t>
  </si>
  <si>
    <t>EMI_per_household.kgCO2.HU.Res.HH.Thermal.SH.Gas.WH.Elc.NoSolar.Elec</t>
  </si>
  <si>
    <t>EMI_per_household.kgCO2.HU.Res.HH.Thermal.SH.Gas.WH.Elc.Solar</t>
  </si>
  <si>
    <t>EMI_per_household.kgCO2.HU.Res.HH.Thermal.SH.Gas.WH.Elc.Solar.Elec</t>
  </si>
  <si>
    <t>EMI_per_household.kgCO2.HU.Res.HH.Thermal.SH.Gas.WH.Elc.Solar.Solar</t>
  </si>
  <si>
    <t>EMI_per_household.kgCO2.HU.Res.HH.Thermal.SH.Gas.CO</t>
  </si>
  <si>
    <t>EMI_per_household.kgCO2.HU.Res.HH.Thermal.SH.Gas.CO.Gas.Gas</t>
  </si>
  <si>
    <t>EMI_per_household.kgCO2.HU.Res.HH.Thermal.SH.Gas.CO.Elc.Elec</t>
  </si>
  <si>
    <t>EMI_per_household.kgCO2.HU.Res.HH.Thermal.SH.Biomass</t>
  </si>
  <si>
    <t>EMI_per_household.kgCO2.HU.Res.HH.Thermal.SH.Biomass.SH</t>
  </si>
  <si>
    <t>EMI_per_household.kgCO2.HU.Res.HH.Thermal.SH.Biomass.SH.Biomass</t>
  </si>
  <si>
    <t>EMI_per_household.kgCO2.HU.Res.HH.Thermal.SH.Biomass.SH.Elec</t>
  </si>
  <si>
    <t>EMI_per_household.kgCO2.HU.Res.HH.Thermal.SH.Biomass.SC</t>
  </si>
  <si>
    <t>EMI_per_household.kgCO2.HU.Res.HH.Thermal.SH.Biomass.SC.AC.Elec</t>
  </si>
  <si>
    <t>EMI_per_household.kgCO2.HU.Res.HH.Thermal.SH.Biomass.WH</t>
  </si>
  <si>
    <t>EMI_per_household.kgCO2.HU.Res.HH.Thermal.SH.Biomass.WH.Biomass.NoSolar.Biomass</t>
  </si>
  <si>
    <t>EMI_per_household.kgCO2.HU.Res.HH.Thermal.SH.Biomass.WH.Biomass.Solar</t>
  </si>
  <si>
    <t>EMI_per_household.kgCO2.HU.Res.HH.Thermal.SH.Biomass.WH.Biomass.Solar.Biomass</t>
  </si>
  <si>
    <t>EMI_per_household.kgCO2.HU.Res.HH.Thermal.SH.Biomass.WH.Biomass.Solar.Solar</t>
  </si>
  <si>
    <t>EMI_per_household.kgCO2.HU.Res.HH.Thermal.SH.Biomass.WH.LPG.NoSolar.LPG</t>
  </si>
  <si>
    <t>EMI_per_household.kgCO2.HU.Res.HH.Thermal.SH.Biomass.WH.LPG.Solar</t>
  </si>
  <si>
    <t>EMI_per_household.kgCO2.HU.Res.HH.Thermal.SH.Biomass.WH.LPG.Solar.LPG</t>
  </si>
  <si>
    <t>EMI_per_household.kgCO2.HU.Res.HH.Thermal.SH.Biomass.WH.LPG.Solar.Solar</t>
  </si>
  <si>
    <t>EMI_per_household.kgCO2.HU.Res.HH.Thermal.SH.Biomass.WH.Elc.NoSolar.Elec</t>
  </si>
  <si>
    <t>EMI_per_household.kgCO2.HU.Res.HH.Thermal.SH.Biomass.WH.Elc.Solar</t>
  </si>
  <si>
    <t>EMI_per_household.kgCO2.HU.Res.HH.Thermal.SH.Biomass.WH.Elc.Solar.Elec</t>
  </si>
  <si>
    <t>EMI_per_household.kgCO2.HU.Res.HH.Thermal.SH.Biomass.WH.Elc.Solar.Solar</t>
  </si>
  <si>
    <t>EMI_per_household.kgCO2.HU.Res.HH.Thermal.SH.Biomass.CO</t>
  </si>
  <si>
    <t>EMI_per_household.kgCO2.HU.Res.HH.Thermal.SH.Biomass.CO.Biomass.Biomass</t>
  </si>
  <si>
    <t>EMI_per_household.kgCO2.HU.Res.HH.Thermal.SH.Biomass.CO.LPG.LPG</t>
  </si>
  <si>
    <t>EMI_per_household.kgCO2.HU.Res.HH.Thermal.SH.Biomass.CO.Elc.Elec</t>
  </si>
  <si>
    <t>EMI_per_household.kgCO2.HU.Res.HH.Thermal.SH.Geo</t>
  </si>
  <si>
    <t>EMI_per_household.kgCO2.HU.Res.HH.Thermal.SH.Geo.SH</t>
  </si>
  <si>
    <t>EMI_per_household.kgCO2.HU.Res.HH.Thermal.SH.Geo.SH.Geo</t>
  </si>
  <si>
    <t>EMI_per_household.kgCO2.HU.Res.HH.Thermal.SH.Geo.SH.Elec</t>
  </si>
  <si>
    <t>EMI_per_household.kgCO2.HU.Res.HH.Thermal.SH.Geo.SC</t>
  </si>
  <si>
    <t>EMI_per_household.kgCO2.HU.Res.HH.Thermal.SH.Geo.SC.AC.Elec</t>
  </si>
  <si>
    <t>EMI_per_household.kgCO2.HU.Res.HH.Thermal.SH.Geo.WH</t>
  </si>
  <si>
    <t>EMI_per_household.kgCO2.HU.Res.HH.Thermal.SH.Geo.WH.Geo.NoSolar.Geo</t>
  </si>
  <si>
    <t>EMI_per_household.kgCO2.HU.Res.HH.Thermal.SH.Geo.WH.Geo.Solar</t>
  </si>
  <si>
    <t>EMI_per_household.kgCO2.HU.Res.HH.Thermal.SH.Geo.WH.Geo.Solar.Geo</t>
  </si>
  <si>
    <t>EMI_per_household.kgCO2.HU.Res.HH.Thermal.SH.Geo.WH.Geo.Solar.Solar</t>
  </si>
  <si>
    <t>EMI_per_household.kgCO2.HU.Res.HH.Thermal.SH.Geo.WH.Elc.NoSolar.Elec</t>
  </si>
  <si>
    <t>EMI_per_household.kgCO2.HU.Res.HH.Thermal.SH.Geo.WH.Elc.Solar</t>
  </si>
  <si>
    <t>EMI_per_household.kgCO2.HU.Res.HH.Thermal.SH.Geo.WH.Elc.Solar.Elec</t>
  </si>
  <si>
    <t>EMI_per_household.kgCO2.HU.Res.HH.Thermal.SH.Geo.WH.Elc.Solar.Solar</t>
  </si>
  <si>
    <t>EMI_per_household.kgCO2.HU.Res.HH.Thermal.SH.Geo.CO</t>
  </si>
  <si>
    <t>EMI_per_household.kgCO2.HU.Res.HH.Thermal.SH.Geo.CO.LPG.LPG</t>
  </si>
  <si>
    <t>EMI_per_household.kgCO2.HU.Res.HH.Thermal.SH.Geo.CO.Elc.Elec</t>
  </si>
  <si>
    <t>EMI_per_household.kgCO2.HU.Res.HH.Thermal.SH.DistrHeat</t>
  </si>
  <si>
    <t>EMI_per_household.kgCO2.HU.Res.HH.Thermal.SH.DistrHeat.SH</t>
  </si>
  <si>
    <t>EMI_per_household.kgCO2.HU.Res.HH.Thermal.SH.DistrHeat.SH.Steam_Distr</t>
  </si>
  <si>
    <t>EMI_per_household.kgCO2.HU.Res.HH.Thermal.SH.DistrHeat.SH.Elec</t>
  </si>
  <si>
    <t>EMI_per_household.kgCO2.HU.Res.HH.Thermal.SH.DistrHeat.SC</t>
  </si>
  <si>
    <t>EMI_per_household.kgCO2.HU.Res.HH.Thermal.SH.DistrHeat.SC.AC.Elec</t>
  </si>
  <si>
    <t>EMI_per_household.kgCO2.HU.Res.HH.Thermal.SH.DistrHeat.WH</t>
  </si>
  <si>
    <t>EMI_per_household.kgCO2.HU.Res.HH.Thermal.SH.DistrHeat.WH.DistrHeat.NoSolar.Steam_Distr</t>
  </si>
  <si>
    <t>EMI_per_household.kgCO2.HU.Res.HH.Thermal.SH.DistrHeat.WH.DistrHeat.Solar</t>
  </si>
  <si>
    <t>EMI_per_household.kgCO2.HU.Res.HH.Thermal.SH.DistrHeat.WH.DistrHeat.Solar.Steam_Distr</t>
  </si>
  <si>
    <t>EMI_per_household.kgCO2.HU.Res.HH.Thermal.SH.DistrHeat.WH.DistrHeat.Solar.Solar</t>
  </si>
  <si>
    <t>EMI_per_household.kgCO2.HU.Res.HH.Thermal.SH.DistrHeat.WH.Elc.NoSolar.Elec</t>
  </si>
  <si>
    <t>EMI_per_household.kgCO2.HU.Res.HH.Thermal.SH.DistrHeat.WH.Elc.Solar</t>
  </si>
  <si>
    <t>EMI_per_household.kgCO2.HU.Res.HH.Thermal.SH.DistrHeat.WH.Elc.Solar.Elec</t>
  </si>
  <si>
    <t>EMI_per_household.kgCO2.HU.Res.HH.Thermal.SH.DistrHeat.WH.Elc.Solar.Solar</t>
  </si>
  <si>
    <t>EMI_per_household.kgCO2.HU.Res.HH.Thermal.SH.DistrHeat.CO</t>
  </si>
  <si>
    <t>EMI_per_household.kgCO2.HU.Res.HH.Thermal.SH.DistrHeat.CO.LPG.LPG</t>
  </si>
  <si>
    <t>EMI_per_household.kgCO2.HU.Res.HH.Thermal.SH.DistrHeat.CO.Elc.Elec</t>
  </si>
  <si>
    <t>EMI_per_household.kgCO2.HU.Res.HH.Thermal.SH.AdvElc</t>
  </si>
  <si>
    <t>EMI_per_household.kgCO2.HU.Res.HH.Thermal.SH.AdvElc.SH</t>
  </si>
  <si>
    <t>EMI_per_household.kgCO2.HU.Res.HH.Thermal.SH.AdvElc.SH.Elec</t>
  </si>
  <si>
    <t>EMI_per_household.kgCO2.HU.Res.HH.Thermal.SH.AdvElc.SC</t>
  </si>
  <si>
    <t>EMI_per_household.kgCO2.HU.Res.HH.Thermal.SH.AdvElc.SC.AC.Elec</t>
  </si>
  <si>
    <t>EMI_per_household.kgCO2.HU.Res.HH.Thermal.SH.AdvElc.WH</t>
  </si>
  <si>
    <t>EMI_per_household.kgCO2.HU.Res.HH.Thermal.SH.AdvElc.WH.LPG.NoSolar.LPG</t>
  </si>
  <si>
    <t>EMI_per_household.kgCO2.HU.Res.HH.Thermal.SH.AdvElc.WH.LPG.Solar</t>
  </si>
  <si>
    <t>EMI_per_household.kgCO2.HU.Res.HH.Thermal.SH.AdvElc.WH.LPG.Solar.LPG</t>
  </si>
  <si>
    <t>EMI_per_household.kgCO2.HU.Res.HH.Thermal.SH.AdvElc.WH.LPG.Solar.Solar</t>
  </si>
  <si>
    <t>EMI_per_household.kgCO2.HU.Res.HH.Thermal.SH.AdvElc.WH.Elc.NoSolar.Elec</t>
  </si>
  <si>
    <t>EMI_per_household.kgCO2.HU.Res.HH.Thermal.SH.AdvElc.WH.Elc.Solar</t>
  </si>
  <si>
    <t>EMI_per_household.kgCO2.HU.Res.HH.Thermal.SH.AdvElc.WH.Elc.Solar.Elec</t>
  </si>
  <si>
    <t>EMI_per_household.kgCO2.HU.Res.HH.Thermal.SH.AdvElc.WH.Elc.Solar.Solar</t>
  </si>
  <si>
    <t>EMI_per_household.kgCO2.HU.Res.HH.Thermal.SH.AdvElc.CO</t>
  </si>
  <si>
    <t>EMI_per_household.kgCO2.HU.Res.HH.Thermal.SH.AdvElc.CO.LPG.LPG</t>
  </si>
  <si>
    <t>EMI_per_household.kgCO2.HU.Res.HH.Thermal.SH.AdvElc.CO.Elc.Elec</t>
  </si>
  <si>
    <t>EMI_per_household.kgCO2.HU.Res.HH.Thermal.SH.ConvElc</t>
  </si>
  <si>
    <t>EMI_per_household.kgCO2.HU.Res.HH.Thermal.SH.ConvElc.SH</t>
  </si>
  <si>
    <t>EMI_per_household.kgCO2.HU.Res.HH.Thermal.SH.ConvElc.SH.Elec</t>
  </si>
  <si>
    <t>EMI_per_household.kgCO2.HU.Res.HH.Thermal.SH.ConvElc.SC</t>
  </si>
  <si>
    <t>EMI_per_household.kgCO2.HU.Res.HH.Thermal.SH.ConvElc.SC.AC.Elec</t>
  </si>
  <si>
    <t>EMI_per_household.kgCO2.HU.Res.HH.Thermal.SH.ConvElc.WH</t>
  </si>
  <si>
    <t>EMI_per_household.kgCO2.HU.Res.HH.Thermal.SH.ConvElc.WH.LPG.NoSolar.LPG</t>
  </si>
  <si>
    <t>EMI_per_household.kgCO2.HU.Res.HH.Thermal.SH.ConvElc.WH.LPG.Solar</t>
  </si>
  <si>
    <t>EMI_per_household.kgCO2.HU.Res.HH.Thermal.SH.ConvElc.WH.LPG.Solar.LPG</t>
  </si>
  <si>
    <t>EMI_per_household.kgCO2.HU.Res.HH.Thermal.SH.ConvElc.WH.LPG.Solar.Solar</t>
  </si>
  <si>
    <t>EMI_per_household.kgCO2.HU.Res.HH.Thermal.SH.ConvElc.WH.Elc.NoSolar.Elec</t>
  </si>
  <si>
    <t>EMI_per_household.kgCO2.HU.Res.HH.Thermal.SH.ConvElc.WH.Elc.Solar</t>
  </si>
  <si>
    <t>EMI_per_household.kgCO2.HU.Res.HH.Thermal.SH.ConvElc.WH.Elc.Solar.Elec</t>
  </si>
  <si>
    <t>EMI_per_household.kgCO2.HU.Res.HH.Thermal.SH.ConvElc.WH.Elc.Solar.Solar</t>
  </si>
  <si>
    <t>EMI_per_household.kgCO2.HU.Res.HH.Thermal.SH.ConvElc.CO</t>
  </si>
  <si>
    <t>EMI_per_household.kgCO2.HU.Res.HH.Thermal.SH.ConvElc.CO.LPG.LPG</t>
  </si>
  <si>
    <t>EMI_per_household.kgCO2.HU.Res.HH.Thermal.SH.ConvElc.CO.Elc.Elec</t>
  </si>
  <si>
    <t>HU - Final energy consumption per surface area (detailed structure)</t>
  </si>
  <si>
    <t>FEC_per_sqm.kWh.HU.Res.HH.Thermal.SH.Solids</t>
  </si>
  <si>
    <t>FEC_per_sqm.kWh.HU.Res.HH.Thermal.SH.Solids.SH</t>
  </si>
  <si>
    <t>FEC_per_sqm.kWh.HU.Res.HH.Thermal.SH.Solids.SH.Solids</t>
  </si>
  <si>
    <t>FEC_per_sqm.kWh.HU.Res.HH.Thermal.SH.Solids.SH.Elec</t>
  </si>
  <si>
    <t>FEC_per_sqm.kWh.HU.Res.HH.Thermal.SH.Solids.SC</t>
  </si>
  <si>
    <t>FEC_per_sqm.kWh.HU.Res.HH.Thermal.SH.Solids.SC.AC.Elec</t>
  </si>
  <si>
    <t>FEC_per_sqm.kWh.HU.Res.HH.Thermal.SH.Solids.WH</t>
  </si>
  <si>
    <t>FEC_per_sqm.kWh.HU.Res.HH.Thermal.SH.Solids.WH.Solids.NoSolar.Solids</t>
  </si>
  <si>
    <t>FEC_per_sqm.kWh.HU.Res.HH.Thermal.SH.Solids.WH.LPG.NoSolar.LPG</t>
  </si>
  <si>
    <t>FEC_per_sqm.kWh.HU.Res.HH.Thermal.SH.Solids.WH.LPG.Solar</t>
  </si>
  <si>
    <t>FEC_per_sqm.kWh.HU.Res.HH.Thermal.SH.Solids.WH.LPG.Solar.LPG</t>
  </si>
  <si>
    <t>FEC_per_sqm.kWh.HU.Res.HH.Thermal.SH.Solids.WH.LPG.Solar.Solar</t>
  </si>
  <si>
    <t>FEC_per_sqm.kWh.HU.Res.HH.Thermal.SH.Solids.WH.Elc.NoSolar.Elec</t>
  </si>
  <si>
    <t>FEC_per_sqm.kWh.HU.Res.HH.Thermal.SH.Solids.WH.Elc.Solar</t>
  </si>
  <si>
    <t>FEC_per_sqm.kWh.HU.Res.HH.Thermal.SH.Solids.WH.Elc.Solar.Elec</t>
  </si>
  <si>
    <t>FEC_per_sqm.kWh.HU.Res.HH.Thermal.SH.Solids.WH.Elc.Solar.Solar</t>
  </si>
  <si>
    <t>FEC_per_sqm.kWh.HU.Res.HH.Thermal.SH.Solids.CO</t>
  </si>
  <si>
    <t>FEC_per_sqm.kWh.HU.Res.HH.Thermal.SH.Solids.CO.Solids.Solids</t>
  </si>
  <si>
    <t>FEC_per_sqm.kWh.HU.Res.HH.Thermal.SH.Solids.CO.LPG.LPG</t>
  </si>
  <si>
    <t>FEC_per_sqm.kWh.HU.Res.HH.Thermal.SH.Solids.CO.Elc.Elec</t>
  </si>
  <si>
    <t>FEC_per_sqm.kWh.HU.Res.HH.Thermal.SH.LPG</t>
  </si>
  <si>
    <t>FEC_per_sqm.kWh.HU.Res.HH.Thermal.SH.LPG.SH</t>
  </si>
  <si>
    <t>FEC_per_sqm.kWh.HU.Res.HH.Thermal.SH.LPG.SH.LPG</t>
  </si>
  <si>
    <t>FEC_per_sqm.kWh.HU.Res.HH.Thermal.SH.LPG.SH.Elec</t>
  </si>
  <si>
    <t>FEC_per_sqm.kWh.HU.Res.HH.Thermal.SH.LPG.SC</t>
  </si>
  <si>
    <t>FEC_per_sqm.kWh.HU.Res.HH.Thermal.SH.LPG.SC.AC.Elec</t>
  </si>
  <si>
    <t>FEC_per_sqm.kWh.HU.Res.HH.Thermal.SH.LPG.WH</t>
  </si>
  <si>
    <t>FEC_per_sqm.kWh.HU.Res.HH.Thermal.SH.LPG.WH.LPG.NoSolar.LPG</t>
  </si>
  <si>
    <t>FEC_per_sqm.kWh.HU.Res.HH.Thermal.SH.LPG.WH.LPG.Solar</t>
  </si>
  <si>
    <t>FEC_per_sqm.kWh.HU.Res.HH.Thermal.SH.LPG.WH.LPG.Solar.LPG</t>
  </si>
  <si>
    <t>FEC_per_sqm.kWh.HU.Res.HH.Thermal.SH.LPG.WH.LPG.Solar.Solar</t>
  </si>
  <si>
    <t>FEC_per_sqm.kWh.HU.Res.HH.Thermal.SH.LPG.WH.Elc.NoSolar.Elec</t>
  </si>
  <si>
    <t>FEC_per_sqm.kWh.HU.Res.HH.Thermal.SH.LPG.WH.Elc.Solar</t>
  </si>
  <si>
    <t>FEC_per_sqm.kWh.HU.Res.HH.Thermal.SH.LPG.WH.Elc.Solar.Elec</t>
  </si>
  <si>
    <t>FEC_per_sqm.kWh.HU.Res.HH.Thermal.SH.LPG.WH.Elc.Solar.Solar</t>
  </si>
  <si>
    <t>FEC_per_sqm.kWh.HU.Res.HH.Thermal.SH.LPG.CO</t>
  </si>
  <si>
    <t>FEC_per_sqm.kWh.HU.Res.HH.Thermal.SH.LPG.CO.LPG.LPG</t>
  </si>
  <si>
    <t>FEC_per_sqm.kWh.HU.Res.HH.Thermal.SH.LPG.CO.Elc.Elec</t>
  </si>
  <si>
    <t>FEC_per_sqm.kWh.HU.Res.HH.Thermal.SH.Oil</t>
  </si>
  <si>
    <t>FEC_per_sqm.kWh.HU.Res.HH.Thermal.SH.Oil.SH</t>
  </si>
  <si>
    <t>FEC_per_sqm.kWh.HU.Res.HH.Thermal.SH.Oil.SH.Oil</t>
  </si>
  <si>
    <t>FEC_per_sqm.kWh.HU.Res.HH.Thermal.SH.Oil.SH.Elec</t>
  </si>
  <si>
    <t>FEC_per_sqm.kWh.HU.Res.HH.Thermal.SH.Oil.SC</t>
  </si>
  <si>
    <t>FEC_per_sqm.kWh.HU.Res.HH.Thermal.SH.Oil.SC.AC.Elec</t>
  </si>
  <si>
    <t>FEC_per_sqm.kWh.HU.Res.HH.Thermal.SH.Oil.WH</t>
  </si>
  <si>
    <t>FEC_per_sqm.kWh.HU.Res.HH.Thermal.SH.Oil.WH.Oil.NoSolar.Oil</t>
  </si>
  <si>
    <t>FEC_per_sqm.kWh.HU.Res.HH.Thermal.SH.Oil.WH.Oil.Solar</t>
  </si>
  <si>
    <t>FEC_per_sqm.kWh.HU.Res.HH.Thermal.SH.Oil.WH.Oil.Solar.Oil</t>
  </si>
  <si>
    <t>FEC_per_sqm.kWh.HU.Res.HH.Thermal.SH.Oil.WH.Oil.Solar.Solar</t>
  </si>
  <si>
    <t>FEC_per_sqm.kWh.HU.Res.HH.Thermal.SH.Oil.WH.Elc.NoSolar.Elec</t>
  </si>
  <si>
    <t>FEC_per_sqm.kWh.HU.Res.HH.Thermal.SH.Oil.WH.Elc.Solar</t>
  </si>
  <si>
    <t>FEC_per_sqm.kWh.HU.Res.HH.Thermal.SH.Oil.WH.Elc.Solar.Elec</t>
  </si>
  <si>
    <t>FEC_per_sqm.kWh.HU.Res.HH.Thermal.SH.Oil.WH.Elc.Solar.Solar</t>
  </si>
  <si>
    <t>FEC_per_sqm.kWh.HU.Res.HH.Thermal.SH.Oil.CO</t>
  </si>
  <si>
    <t>FEC_per_sqm.kWh.HU.Res.HH.Thermal.SH.Oil.CO.LPG.LPG</t>
  </si>
  <si>
    <t>FEC_per_sqm.kWh.HU.Res.HH.Thermal.SH.Oil.CO.Elc.Elec</t>
  </si>
  <si>
    <t>FEC_per_sqm.kWh.HU.Res.HH.Thermal.SH.Gas</t>
  </si>
  <si>
    <t>FEC_per_sqm.kWh.HU.Res.HH.Thermal.SH.Gas.SH</t>
  </si>
  <si>
    <t>FEC_per_sqm.kWh.HU.Res.HH.Thermal.SH.Gas.SH.Gas</t>
  </si>
  <si>
    <t>FEC_per_sqm.kWh.HU.Res.HH.Thermal.SH.Gas.SH.Elec</t>
  </si>
  <si>
    <t>FEC_per_sqm.kWh.HU.Res.HH.Thermal.SH.Gas.SC</t>
  </si>
  <si>
    <t>FEC_per_sqm.kWh.HU.Res.HH.Thermal.SH.Gas.SC.AC.Elec</t>
  </si>
  <si>
    <t>FEC_per_sqm.kWh.HU.Res.HH.Thermal.SH.Gas.WH</t>
  </si>
  <si>
    <t>FEC_per_sqm.kWh.HU.Res.HH.Thermal.SH.Gas.WH.Gas.NoSolar.Gas</t>
  </si>
  <si>
    <t>FEC_per_sqm.kWh.HU.Res.HH.Thermal.SH.Gas.WH.Gas.Solar</t>
  </si>
  <si>
    <t>FEC_per_sqm.kWh.HU.Res.HH.Thermal.SH.Gas.WH.Gas.Solar.Gas</t>
  </si>
  <si>
    <t>FEC_per_sqm.kWh.HU.Res.HH.Thermal.SH.Gas.WH.Gas.Solar.Solar</t>
  </si>
  <si>
    <t>FEC_per_sqm.kWh.HU.Res.HH.Thermal.SH.Gas.WH.Elc.NoSolar.Elec</t>
  </si>
  <si>
    <t>FEC_per_sqm.kWh.HU.Res.HH.Thermal.SH.Gas.WH.Elc.Solar</t>
  </si>
  <si>
    <t>FEC_per_sqm.kWh.HU.Res.HH.Thermal.SH.Gas.WH.Elc.Solar.Elec</t>
  </si>
  <si>
    <t>FEC_per_sqm.kWh.HU.Res.HH.Thermal.SH.Gas.WH.Elc.Solar.Solar</t>
  </si>
  <si>
    <t>FEC_per_sqm.kWh.HU.Res.HH.Thermal.SH.Gas.CO</t>
  </si>
  <si>
    <t>FEC_per_sqm.kWh.HU.Res.HH.Thermal.SH.Gas.CO.Gas.Gas</t>
  </si>
  <si>
    <t>FEC_per_sqm.kWh.HU.Res.HH.Thermal.SH.Gas.CO.Elc.Elec</t>
  </si>
  <si>
    <t>FEC_per_sqm.kWh.HU.Res.HH.Thermal.SH.Biomass</t>
  </si>
  <si>
    <t>FEC_per_sqm.kWh.HU.Res.HH.Thermal.SH.Biomass.SH</t>
  </si>
  <si>
    <t>FEC_per_sqm.kWh.HU.Res.HH.Thermal.SH.Biomass.SH.Biomass</t>
  </si>
  <si>
    <t>FEC_per_sqm.kWh.HU.Res.HH.Thermal.SH.Biomass.SH.Elec</t>
  </si>
  <si>
    <t>FEC_per_sqm.kWh.HU.Res.HH.Thermal.SH.Biomass.SC</t>
  </si>
  <si>
    <t>FEC_per_sqm.kWh.HU.Res.HH.Thermal.SH.Biomass.SC.AC.Elec</t>
  </si>
  <si>
    <t>FEC_per_sqm.kWh.HU.Res.HH.Thermal.SH.Biomass.WH</t>
  </si>
  <si>
    <t>FEC_per_sqm.kWh.HU.Res.HH.Thermal.SH.Biomass.WH.Biomass.NoSolar.Biomass</t>
  </si>
  <si>
    <t>FEC_per_sqm.kWh.HU.Res.HH.Thermal.SH.Biomass.WH.Biomass.Solar</t>
  </si>
  <si>
    <t>FEC_per_sqm.kWh.HU.Res.HH.Thermal.SH.Biomass.WH.Biomass.Solar.Biomass</t>
  </si>
  <si>
    <t>FEC_per_sqm.kWh.HU.Res.HH.Thermal.SH.Biomass.WH.Biomass.Solar.Solar</t>
  </si>
  <si>
    <t>FEC_per_sqm.kWh.HU.Res.HH.Thermal.SH.Biomass.WH.LPG.NoSolar.LPG</t>
  </si>
  <si>
    <t>FEC_per_sqm.kWh.HU.Res.HH.Thermal.SH.Biomass.WH.LPG.Solar</t>
  </si>
  <si>
    <t>FEC_per_sqm.kWh.HU.Res.HH.Thermal.SH.Biomass.WH.LPG.Solar.LPG</t>
  </si>
  <si>
    <t>FEC_per_sqm.kWh.HU.Res.HH.Thermal.SH.Biomass.WH.LPG.Solar.Solar</t>
  </si>
  <si>
    <t>FEC_per_sqm.kWh.HU.Res.HH.Thermal.SH.Biomass.WH.Elc.NoSolar.Elec</t>
  </si>
  <si>
    <t>FEC_per_sqm.kWh.HU.Res.HH.Thermal.SH.Biomass.WH.Elc.Solar</t>
  </si>
  <si>
    <t>FEC_per_sqm.kWh.HU.Res.HH.Thermal.SH.Biomass.WH.Elc.Solar.Elec</t>
  </si>
  <si>
    <t>FEC_per_sqm.kWh.HU.Res.HH.Thermal.SH.Biomass.WH.Elc.Solar.Solar</t>
  </si>
  <si>
    <t>FEC_per_sqm.kWh.HU.Res.HH.Thermal.SH.Biomass.CO</t>
  </si>
  <si>
    <t>FEC_per_sqm.kWh.HU.Res.HH.Thermal.SH.Biomass.CO.Biomass.Biomass</t>
  </si>
  <si>
    <t>FEC_per_sqm.kWh.HU.Res.HH.Thermal.SH.Biomass.CO.LPG.LPG</t>
  </si>
  <si>
    <t>FEC_per_sqm.kWh.HU.Res.HH.Thermal.SH.Biomass.CO.Elc.Elec</t>
  </si>
  <si>
    <t>FEC_per_sqm.kWh.HU.Res.HH.Thermal.SH.Geo</t>
  </si>
  <si>
    <t>FEC_per_sqm.kWh.HU.Res.HH.Thermal.SH.Geo.SH</t>
  </si>
  <si>
    <t>FEC_per_sqm.kWh.HU.Res.HH.Thermal.SH.Geo.SH.Geo</t>
  </si>
  <si>
    <t>FEC_per_sqm.kWh.HU.Res.HH.Thermal.SH.Geo.SH.Elec</t>
  </si>
  <si>
    <t>FEC_per_sqm.kWh.HU.Res.HH.Thermal.SH.Geo.SC</t>
  </si>
  <si>
    <t>FEC_per_sqm.kWh.HU.Res.HH.Thermal.SH.Geo.SC.AC.Elec</t>
  </si>
  <si>
    <t>FEC_per_sqm.kWh.HU.Res.HH.Thermal.SH.Geo.WH</t>
  </si>
  <si>
    <t>FEC_per_sqm.kWh.HU.Res.HH.Thermal.SH.Geo.WH.Geo.NoSolar.Geo</t>
  </si>
  <si>
    <t>FEC_per_sqm.kWh.HU.Res.HH.Thermal.SH.Geo.WH.Geo.Solar</t>
  </si>
  <si>
    <t>FEC_per_sqm.kWh.HU.Res.HH.Thermal.SH.Geo.WH.Geo.Solar.Geo</t>
  </si>
  <si>
    <t>FEC_per_sqm.kWh.HU.Res.HH.Thermal.SH.Geo.WH.Geo.Solar.Solar</t>
  </si>
  <si>
    <t>FEC_per_sqm.kWh.HU.Res.HH.Thermal.SH.Geo.WH.Elc.NoSolar.Elec</t>
  </si>
  <si>
    <t>FEC_per_sqm.kWh.HU.Res.HH.Thermal.SH.Geo.WH.Elc.Solar</t>
  </si>
  <si>
    <t>FEC_per_sqm.kWh.HU.Res.HH.Thermal.SH.Geo.WH.Elc.Solar.Elec</t>
  </si>
  <si>
    <t>FEC_per_sqm.kWh.HU.Res.HH.Thermal.SH.Geo.WH.Elc.Solar.Solar</t>
  </si>
  <si>
    <t>FEC_per_sqm.kWh.HU.Res.HH.Thermal.SH.Geo.CO</t>
  </si>
  <si>
    <t>FEC_per_sqm.kWh.HU.Res.HH.Thermal.SH.Geo.CO.LPG.LPG</t>
  </si>
  <si>
    <t>FEC_per_sqm.kWh.HU.Res.HH.Thermal.SH.Geo.CO.Elc.Elec</t>
  </si>
  <si>
    <t>FEC_per_sqm.kWh.HU.Res.HH.Thermal.SH.DistrHeat</t>
  </si>
  <si>
    <t>FEC_per_sqm.kWh.HU.Res.HH.Thermal.SH.DistrHeat.SH</t>
  </si>
  <si>
    <t>FEC_per_sqm.kWh.HU.Res.HH.Thermal.SH.DistrHeat.SH.Steam_Distr</t>
  </si>
  <si>
    <t>FEC_per_sqm.kWh.HU.Res.HH.Thermal.SH.DistrHeat.SH.Elec</t>
  </si>
  <si>
    <t>FEC_per_sqm.kWh.HU.Res.HH.Thermal.SH.DistrHeat.SC</t>
  </si>
  <si>
    <t>FEC_per_sqm.kWh.HU.Res.HH.Thermal.SH.DistrHeat.SC.AC.Elec</t>
  </si>
  <si>
    <t>FEC_per_sqm.kWh.HU.Res.HH.Thermal.SH.DistrHeat.WH</t>
  </si>
  <si>
    <t>FEC_per_sqm.kWh.HU.Res.HH.Thermal.SH.DistrHeat.WH.DistrHeat.NoSolar.Steam_Distr</t>
  </si>
  <si>
    <t>FEC_per_sqm.kWh.HU.Res.HH.Thermal.SH.DistrHeat.WH.DistrHeat.Solar</t>
  </si>
  <si>
    <t>FEC_per_sqm.kWh.HU.Res.HH.Thermal.SH.DistrHeat.WH.DistrHeat.Solar.Steam_Distr</t>
  </si>
  <si>
    <t>FEC_per_sqm.kWh.HU.Res.HH.Thermal.SH.DistrHeat.WH.DistrHeat.Solar.Solar</t>
  </si>
  <si>
    <t>FEC_per_sqm.kWh.HU.Res.HH.Thermal.SH.DistrHeat.WH.Elc.NoSolar.Elec</t>
  </si>
  <si>
    <t>FEC_per_sqm.kWh.HU.Res.HH.Thermal.SH.DistrHeat.WH.Elc.Solar</t>
  </si>
  <si>
    <t>FEC_per_sqm.kWh.HU.Res.HH.Thermal.SH.DistrHeat.WH.Elc.Solar.Elec</t>
  </si>
  <si>
    <t>FEC_per_sqm.kWh.HU.Res.HH.Thermal.SH.DistrHeat.WH.Elc.Solar.Solar</t>
  </si>
  <si>
    <t>FEC_per_sqm.kWh.HU.Res.HH.Thermal.SH.DistrHeat.CO</t>
  </si>
  <si>
    <t>FEC_per_sqm.kWh.HU.Res.HH.Thermal.SH.DistrHeat.CO.LPG.LPG</t>
  </si>
  <si>
    <t>FEC_per_sqm.kWh.HU.Res.HH.Thermal.SH.DistrHeat.CO.Elc.Elec</t>
  </si>
  <si>
    <t>FEC_per_sqm.kWh.HU.Res.HH.Thermal.SH.AdvElc</t>
  </si>
  <si>
    <t>FEC_per_sqm.kWh.HU.Res.HH.Thermal.SH.AdvElc.SH</t>
  </si>
  <si>
    <t>FEC_per_sqm.kWh.HU.Res.HH.Thermal.SH.AdvElc.SH.Elec</t>
  </si>
  <si>
    <t>FEC_per_sqm.kWh.HU.Res.HH.Thermal.SH.AdvElc.SC</t>
  </si>
  <si>
    <t>FEC_per_sqm.kWh.HU.Res.HH.Thermal.SH.AdvElc.SC.AC.Elec</t>
  </si>
  <si>
    <t>FEC_per_sqm.kWh.HU.Res.HH.Thermal.SH.AdvElc.WH</t>
  </si>
  <si>
    <t>FEC_per_sqm.kWh.HU.Res.HH.Thermal.SH.AdvElc.WH.LPG.NoSolar.LPG</t>
  </si>
  <si>
    <t>FEC_per_sqm.kWh.HU.Res.HH.Thermal.SH.AdvElc.WH.LPG.Solar</t>
  </si>
  <si>
    <t>FEC_per_sqm.kWh.HU.Res.HH.Thermal.SH.AdvElc.WH.LPG.Solar.LPG</t>
  </si>
  <si>
    <t>FEC_per_sqm.kWh.HU.Res.HH.Thermal.SH.AdvElc.WH.LPG.Solar.Solar</t>
  </si>
  <si>
    <t>FEC_per_sqm.kWh.HU.Res.HH.Thermal.SH.AdvElc.WH.Elc.NoSolar.Elec</t>
  </si>
  <si>
    <t>FEC_per_sqm.kWh.HU.Res.HH.Thermal.SH.AdvElc.WH.Elc.Solar</t>
  </si>
  <si>
    <t>FEC_per_sqm.kWh.HU.Res.HH.Thermal.SH.AdvElc.WH.Elc.Solar.Elec</t>
  </si>
  <si>
    <t>FEC_per_sqm.kWh.HU.Res.HH.Thermal.SH.AdvElc.WH.Elc.Solar.Solar</t>
  </si>
  <si>
    <t>FEC_per_sqm.kWh.HU.Res.HH.Thermal.SH.AdvElc.CO</t>
  </si>
  <si>
    <t>FEC_per_sqm.kWh.HU.Res.HH.Thermal.SH.AdvElc.CO.LPG.LPG</t>
  </si>
  <si>
    <t>FEC_per_sqm.kWh.HU.Res.HH.Thermal.SH.AdvElc.CO.Elc.Elec</t>
  </si>
  <si>
    <t>FEC_per_sqm.kWh.HU.Res.HH.Thermal.SH.ConvElc</t>
  </si>
  <si>
    <t>FEC_per_sqm.kWh.HU.Res.HH.Thermal.SH.ConvElc.SH</t>
  </si>
  <si>
    <t>FEC_per_sqm.kWh.HU.Res.HH.Thermal.SH.ConvElc.SH.Elec</t>
  </si>
  <si>
    <t>FEC_per_sqm.kWh.HU.Res.HH.Thermal.SH.ConvElc.SC</t>
  </si>
  <si>
    <t>FEC_per_sqm.kWh.HU.Res.HH.Thermal.SH.ConvElc.SC.AC.Elec</t>
  </si>
  <si>
    <t>FEC_per_sqm.kWh.HU.Res.HH.Thermal.SH.ConvElc.WH</t>
  </si>
  <si>
    <t>FEC_per_sqm.kWh.HU.Res.HH.Thermal.SH.ConvElc.WH.LPG.NoSolar.LPG</t>
  </si>
  <si>
    <t>FEC_per_sqm.kWh.HU.Res.HH.Thermal.SH.ConvElc.WH.LPG.Solar</t>
  </si>
  <si>
    <t>FEC_per_sqm.kWh.HU.Res.HH.Thermal.SH.ConvElc.WH.LPG.Solar.LPG</t>
  </si>
  <si>
    <t>FEC_per_sqm.kWh.HU.Res.HH.Thermal.SH.ConvElc.WH.LPG.Solar.Solar</t>
  </si>
  <si>
    <t>FEC_per_sqm.kWh.HU.Res.HH.Thermal.SH.ConvElc.WH.Elc.NoSolar.Elec</t>
  </si>
  <si>
    <t>FEC_per_sqm.kWh.HU.Res.HH.Thermal.SH.ConvElc.WH.Elc.Solar</t>
  </si>
  <si>
    <t>FEC_per_sqm.kWh.HU.Res.HH.Thermal.SH.ConvElc.WH.Elc.Solar.Elec</t>
  </si>
  <si>
    <t>FEC_per_sqm.kWh.HU.Res.HH.Thermal.SH.ConvElc.WH.Elc.Solar.Solar</t>
  </si>
  <si>
    <t>FEC_per_sqm.kWh.HU.Res.HH.Thermal.SH.ConvElc.CO</t>
  </si>
  <si>
    <t>FEC_per_sqm.kWh.HU.Res.HH.Thermal.SH.ConvElc.CO.LPG.LPG</t>
  </si>
  <si>
    <t>FEC_per_sqm.kWh.HU.Res.HH.Thermal.SH.ConvElc.CO.Elc.Elec</t>
  </si>
  <si>
    <t>HU - Thermal energy service per surface area (detailed structure)</t>
  </si>
  <si>
    <t>TES_per_sqm.kWh.HU.Res.HH.Thermal.SH.Solids</t>
  </si>
  <si>
    <t>TES_per_sqm.kWh.HU.Res.HH.Thermal.SH.Solids.SH</t>
  </si>
  <si>
    <t>TES_per_sqm.kWh.HU.Res.HH.Thermal.SH.Solids.SH.Solids</t>
  </si>
  <si>
    <t>TES_per_sqm.kWh.HU.Res.HH.Thermal.SH.Solids.SH.Elec</t>
  </si>
  <si>
    <t>TES_per_sqm.kWh.HU.Res.HH.Thermal.SH.Solids.SC</t>
  </si>
  <si>
    <t>TES_per_sqm.kWh.HU.Res.HH.Thermal.SH.Solids.SC.AC.Elec</t>
  </si>
  <si>
    <t>TES_per_sqm.kWh.HU.Res.HH.Thermal.SH.Solids.WH</t>
  </si>
  <si>
    <t>TES_per_sqm.kWh.HU.Res.HH.Thermal.SH.Solids.WH.Solids.NoSolar.Solids</t>
  </si>
  <si>
    <t>TES_per_sqm.kWh.HU.Res.HH.Thermal.SH.Solids.WH.LPG.NoSolar.LPG</t>
  </si>
  <si>
    <t>TES_per_sqm.kWh.HU.Res.HH.Thermal.SH.Solids.WH.LPG.Solar</t>
  </si>
  <si>
    <t>TES_per_sqm.kWh.HU.Res.HH.Thermal.SH.Solids.WH.LPG.Solar.LPG</t>
  </si>
  <si>
    <t>TES_per_sqm.kWh.HU.Res.HH.Thermal.SH.Solids.WH.LPG.Solar.Solar</t>
  </si>
  <si>
    <t>TES_per_sqm.kWh.HU.Res.HH.Thermal.SH.Solids.WH.Elc.NoSolar.Elec</t>
  </si>
  <si>
    <t>TES_per_sqm.kWh.HU.Res.HH.Thermal.SH.Solids.WH.Elc.Solar</t>
  </si>
  <si>
    <t>TES_per_sqm.kWh.HU.Res.HH.Thermal.SH.Solids.WH.Elc.Solar.Elec</t>
  </si>
  <si>
    <t>TES_per_sqm.kWh.HU.Res.HH.Thermal.SH.Solids.WH.Elc.Solar.Solar</t>
  </si>
  <si>
    <t>TES_per_sqm.kWh.HU.Res.HH.Thermal.SH.Solids.CO</t>
  </si>
  <si>
    <t>TES_per_sqm.kWh.HU.Res.HH.Thermal.SH.Solids.CO.Solids.Solids</t>
  </si>
  <si>
    <t>TES_per_sqm.kWh.HU.Res.HH.Thermal.SH.Solids.CO.LPG.LPG</t>
  </si>
  <si>
    <t>TES_per_sqm.kWh.HU.Res.HH.Thermal.SH.Solids.CO.Elc.Elec</t>
  </si>
  <si>
    <t>TES_per_sqm.kWh.HU.Res.HH.Thermal.SH.LPG</t>
  </si>
  <si>
    <t>TES_per_sqm.kWh.HU.Res.HH.Thermal.SH.LPG.SH</t>
  </si>
  <si>
    <t>TES_per_sqm.kWh.HU.Res.HH.Thermal.SH.LPG.SH.LPG</t>
  </si>
  <si>
    <t>TES_per_sqm.kWh.HU.Res.HH.Thermal.SH.LPG.SH.Elec</t>
  </si>
  <si>
    <t>TES_per_sqm.kWh.HU.Res.HH.Thermal.SH.LPG.SC</t>
  </si>
  <si>
    <t>TES_per_sqm.kWh.HU.Res.HH.Thermal.SH.LPG.SC.AC.Elec</t>
  </si>
  <si>
    <t>TES_per_sqm.kWh.HU.Res.HH.Thermal.SH.LPG.WH</t>
  </si>
  <si>
    <t>TES_per_sqm.kWh.HU.Res.HH.Thermal.SH.LPG.WH.LPG.NoSolar.LPG</t>
  </si>
  <si>
    <t>TES_per_sqm.kWh.HU.Res.HH.Thermal.SH.LPG.WH.LPG.Solar</t>
  </si>
  <si>
    <t>TES_per_sqm.kWh.HU.Res.HH.Thermal.SH.LPG.WH.LPG.Solar.LPG</t>
  </si>
  <si>
    <t>TES_per_sqm.kWh.HU.Res.HH.Thermal.SH.LPG.WH.LPG.Solar.Solar</t>
  </si>
  <si>
    <t>TES_per_sqm.kWh.HU.Res.HH.Thermal.SH.LPG.WH.Elc.NoSolar.Elec</t>
  </si>
  <si>
    <t>TES_per_sqm.kWh.HU.Res.HH.Thermal.SH.LPG.WH.Elc.Solar</t>
  </si>
  <si>
    <t>TES_per_sqm.kWh.HU.Res.HH.Thermal.SH.LPG.WH.Elc.Solar.Elec</t>
  </si>
  <si>
    <t>TES_per_sqm.kWh.HU.Res.HH.Thermal.SH.LPG.WH.Elc.Solar.Solar</t>
  </si>
  <si>
    <t>TES_per_sqm.kWh.HU.Res.HH.Thermal.SH.LPG.CO</t>
  </si>
  <si>
    <t>TES_per_sqm.kWh.HU.Res.HH.Thermal.SH.LPG.CO.LPG.LPG</t>
  </si>
  <si>
    <t>TES_per_sqm.kWh.HU.Res.HH.Thermal.SH.LPG.CO.Elc.Elec</t>
  </si>
  <si>
    <t>TES_per_sqm.kWh.HU.Res.HH.Thermal.SH.Oil</t>
  </si>
  <si>
    <t>TES_per_sqm.kWh.HU.Res.HH.Thermal.SH.Oil.SH</t>
  </si>
  <si>
    <t>TES_per_sqm.kWh.HU.Res.HH.Thermal.SH.Oil.SH.Oil</t>
  </si>
  <si>
    <t>TES_per_sqm.kWh.HU.Res.HH.Thermal.SH.Oil.SH.Elec</t>
  </si>
  <si>
    <t>TES_per_sqm.kWh.HU.Res.HH.Thermal.SH.Oil.SC</t>
  </si>
  <si>
    <t>TES_per_sqm.kWh.HU.Res.HH.Thermal.SH.Oil.SC.AC.Elec</t>
  </si>
  <si>
    <t>TES_per_sqm.kWh.HU.Res.HH.Thermal.SH.Oil.WH</t>
  </si>
  <si>
    <t>TES_per_sqm.kWh.HU.Res.HH.Thermal.SH.Oil.WH.Oil.NoSolar.Oil</t>
  </si>
  <si>
    <t>TES_per_sqm.kWh.HU.Res.HH.Thermal.SH.Oil.WH.Oil.Solar</t>
  </si>
  <si>
    <t>TES_per_sqm.kWh.HU.Res.HH.Thermal.SH.Oil.WH.Oil.Solar.Oil</t>
  </si>
  <si>
    <t>TES_per_sqm.kWh.HU.Res.HH.Thermal.SH.Oil.WH.Oil.Solar.Solar</t>
  </si>
  <si>
    <t>TES_per_sqm.kWh.HU.Res.HH.Thermal.SH.Oil.WH.Elc.NoSolar.Elec</t>
  </si>
  <si>
    <t>TES_per_sqm.kWh.HU.Res.HH.Thermal.SH.Oil.WH.Elc.Solar</t>
  </si>
  <si>
    <t>TES_per_sqm.kWh.HU.Res.HH.Thermal.SH.Oil.WH.Elc.Solar.Elec</t>
  </si>
  <si>
    <t>TES_per_sqm.kWh.HU.Res.HH.Thermal.SH.Oil.WH.Elc.Solar.Solar</t>
  </si>
  <si>
    <t>TES_per_sqm.kWh.HU.Res.HH.Thermal.SH.Oil.CO</t>
  </si>
  <si>
    <t>TES_per_sqm.kWh.HU.Res.HH.Thermal.SH.Oil.CO.LPG.LPG</t>
  </si>
  <si>
    <t>TES_per_sqm.kWh.HU.Res.HH.Thermal.SH.Oil.CO.Elc.Elec</t>
  </si>
  <si>
    <t>TES_per_sqm.kWh.HU.Res.HH.Thermal.SH.Gas</t>
  </si>
  <si>
    <t>TES_per_sqm.kWh.HU.Res.HH.Thermal.SH.Gas.SH</t>
  </si>
  <si>
    <t>TES_per_sqm.kWh.HU.Res.HH.Thermal.SH.Gas.SH.Gas</t>
  </si>
  <si>
    <t>TES_per_sqm.kWh.HU.Res.HH.Thermal.SH.Gas.SH.Elec</t>
  </si>
  <si>
    <t>TES_per_sqm.kWh.HU.Res.HH.Thermal.SH.Gas.SC</t>
  </si>
  <si>
    <t>TES_per_sqm.kWh.HU.Res.HH.Thermal.SH.Gas.SC.AC.Elec</t>
  </si>
  <si>
    <t>TES_per_sqm.kWh.HU.Res.HH.Thermal.SH.Gas.WH</t>
  </si>
  <si>
    <t>TES_per_sqm.kWh.HU.Res.HH.Thermal.SH.Gas.WH.Gas.NoSolar.Gas</t>
  </si>
  <si>
    <t>TES_per_sqm.kWh.HU.Res.HH.Thermal.SH.Gas.WH.Gas.Solar</t>
  </si>
  <si>
    <t>TES_per_sqm.kWh.HU.Res.HH.Thermal.SH.Gas.WH.Gas.Solar.Gas</t>
  </si>
  <si>
    <t>TES_per_sqm.kWh.HU.Res.HH.Thermal.SH.Gas.WH.Gas.Solar.Solar</t>
  </si>
  <si>
    <t>TES_per_sqm.kWh.HU.Res.HH.Thermal.SH.Gas.WH.Elc.NoSolar.Elec</t>
  </si>
  <si>
    <t>TES_per_sqm.kWh.HU.Res.HH.Thermal.SH.Gas.WH.Elc.Solar</t>
  </si>
  <si>
    <t>TES_per_sqm.kWh.HU.Res.HH.Thermal.SH.Gas.WH.Elc.Solar.Elec</t>
  </si>
  <si>
    <t>TES_per_sqm.kWh.HU.Res.HH.Thermal.SH.Gas.WH.Elc.Solar.Solar</t>
  </si>
  <si>
    <t>TES_per_sqm.kWh.HU.Res.HH.Thermal.SH.Gas.CO</t>
  </si>
  <si>
    <t>TES_per_sqm.kWh.HU.Res.HH.Thermal.SH.Gas.CO.Gas.Gas</t>
  </si>
  <si>
    <t>TES_per_sqm.kWh.HU.Res.HH.Thermal.SH.Gas.CO.Elc.Elec</t>
  </si>
  <si>
    <t>TES_per_sqm.kWh.HU.Res.HH.Thermal.SH.Biomass</t>
  </si>
  <si>
    <t>TES_per_sqm.kWh.HU.Res.HH.Thermal.SH.Biomass.SH</t>
  </si>
  <si>
    <t>TES_per_sqm.kWh.HU.Res.HH.Thermal.SH.Biomass.SH.Biomass</t>
  </si>
  <si>
    <t>TES_per_sqm.kWh.HU.Res.HH.Thermal.SH.Biomass.SH.Elec</t>
  </si>
  <si>
    <t>TES_per_sqm.kWh.HU.Res.HH.Thermal.SH.Biomass.SC</t>
  </si>
  <si>
    <t>TES_per_sqm.kWh.HU.Res.HH.Thermal.SH.Biomass.SC.AC.Elec</t>
  </si>
  <si>
    <t>TES_per_sqm.kWh.HU.Res.HH.Thermal.SH.Biomass.WH</t>
  </si>
  <si>
    <t>TES_per_sqm.kWh.HU.Res.HH.Thermal.SH.Biomass.WH.Biomass.NoSolar.Biomass</t>
  </si>
  <si>
    <t>TES_per_sqm.kWh.HU.Res.HH.Thermal.SH.Biomass.WH.Biomass.Solar</t>
  </si>
  <si>
    <t>TES_per_sqm.kWh.HU.Res.HH.Thermal.SH.Biomass.WH.Biomass.Solar.Biomass</t>
  </si>
  <si>
    <t>TES_per_sqm.kWh.HU.Res.HH.Thermal.SH.Biomass.WH.Biomass.Solar.Solar</t>
  </si>
  <si>
    <t>TES_per_sqm.kWh.HU.Res.HH.Thermal.SH.Biomass.WH.LPG.NoSolar.LPG</t>
  </si>
  <si>
    <t>TES_per_sqm.kWh.HU.Res.HH.Thermal.SH.Biomass.WH.LPG.Solar</t>
  </si>
  <si>
    <t>TES_per_sqm.kWh.HU.Res.HH.Thermal.SH.Biomass.WH.LPG.Solar.LPG</t>
  </si>
  <si>
    <t>TES_per_sqm.kWh.HU.Res.HH.Thermal.SH.Biomass.WH.LPG.Solar.Solar</t>
  </si>
  <si>
    <t>TES_per_sqm.kWh.HU.Res.HH.Thermal.SH.Biomass.WH.Elc.NoSolar.Elec</t>
  </si>
  <si>
    <t>TES_per_sqm.kWh.HU.Res.HH.Thermal.SH.Biomass.WH.Elc.Solar</t>
  </si>
  <si>
    <t>TES_per_sqm.kWh.HU.Res.HH.Thermal.SH.Biomass.WH.Elc.Solar.Elec</t>
  </si>
  <si>
    <t>TES_per_sqm.kWh.HU.Res.HH.Thermal.SH.Biomass.WH.Elc.Solar.Solar</t>
  </si>
  <si>
    <t>TES_per_sqm.kWh.HU.Res.HH.Thermal.SH.Biomass.CO</t>
  </si>
  <si>
    <t>TES_per_sqm.kWh.HU.Res.HH.Thermal.SH.Biomass.CO.Biomass.Biomass</t>
  </si>
  <si>
    <t>TES_per_sqm.kWh.HU.Res.HH.Thermal.SH.Biomass.CO.LPG.LPG</t>
  </si>
  <si>
    <t>TES_per_sqm.kWh.HU.Res.HH.Thermal.SH.Biomass.CO.Elc.Elec</t>
  </si>
  <si>
    <t>TES_per_sqm.kWh.HU.Res.HH.Thermal.SH.Geo</t>
  </si>
  <si>
    <t>TES_per_sqm.kWh.HU.Res.HH.Thermal.SH.Geo.SH</t>
  </si>
  <si>
    <t>TES_per_sqm.kWh.HU.Res.HH.Thermal.SH.Geo.SH.Geo</t>
  </si>
  <si>
    <t>TES_per_sqm.kWh.HU.Res.HH.Thermal.SH.Geo.SH.Elec</t>
  </si>
  <si>
    <t>TES_per_sqm.kWh.HU.Res.HH.Thermal.SH.Geo.SC</t>
  </si>
  <si>
    <t>TES_per_sqm.kWh.HU.Res.HH.Thermal.SH.Geo.SC.AC.Elec</t>
  </si>
  <si>
    <t>TES_per_sqm.kWh.HU.Res.HH.Thermal.SH.Geo.WH</t>
  </si>
  <si>
    <t>TES_per_sqm.kWh.HU.Res.HH.Thermal.SH.Geo.WH.Geo.NoSolar.Geo</t>
  </si>
  <si>
    <t>TES_per_sqm.kWh.HU.Res.HH.Thermal.SH.Geo.WH.Geo.Solar</t>
  </si>
  <si>
    <t>TES_per_sqm.kWh.HU.Res.HH.Thermal.SH.Geo.WH.Geo.Solar.Geo</t>
  </si>
  <si>
    <t>TES_per_sqm.kWh.HU.Res.HH.Thermal.SH.Geo.WH.Geo.Solar.Solar</t>
  </si>
  <si>
    <t>TES_per_sqm.kWh.HU.Res.HH.Thermal.SH.Geo.WH.Elc.NoSolar.Elec</t>
  </si>
  <si>
    <t>TES_per_sqm.kWh.HU.Res.HH.Thermal.SH.Geo.WH.Elc.Solar</t>
  </si>
  <si>
    <t>TES_per_sqm.kWh.HU.Res.HH.Thermal.SH.Geo.WH.Elc.Solar.Elec</t>
  </si>
  <si>
    <t>TES_per_sqm.kWh.HU.Res.HH.Thermal.SH.Geo.WH.Elc.Solar.Solar</t>
  </si>
  <si>
    <t>TES_per_sqm.kWh.HU.Res.HH.Thermal.SH.Geo.CO</t>
  </si>
  <si>
    <t>TES_per_sqm.kWh.HU.Res.HH.Thermal.SH.Geo.CO.LPG.LPG</t>
  </si>
  <si>
    <t>TES_per_sqm.kWh.HU.Res.HH.Thermal.SH.Geo.CO.Elc.Elec</t>
  </si>
  <si>
    <t>TES_per_sqm.kWh.HU.Res.HH.Thermal.SH.DistrHeat</t>
  </si>
  <si>
    <t>TES_per_sqm.kWh.HU.Res.HH.Thermal.SH.DistrHeat.SH</t>
  </si>
  <si>
    <t>TES_per_sqm.kWh.HU.Res.HH.Thermal.SH.DistrHeat.SH.Steam_Distr</t>
  </si>
  <si>
    <t>TES_per_sqm.kWh.HU.Res.HH.Thermal.SH.DistrHeat.SH.Elec</t>
  </si>
  <si>
    <t>TES_per_sqm.kWh.HU.Res.HH.Thermal.SH.DistrHeat.SC</t>
  </si>
  <si>
    <t>TES_per_sqm.kWh.HU.Res.HH.Thermal.SH.DistrHeat.SC.AC.Elec</t>
  </si>
  <si>
    <t>TES_per_sqm.kWh.HU.Res.HH.Thermal.SH.DistrHeat.WH</t>
  </si>
  <si>
    <t>TES_per_sqm.kWh.HU.Res.HH.Thermal.SH.DistrHeat.WH.DistrHeat.NoSolar.Steam_Distr</t>
  </si>
  <si>
    <t>TES_per_sqm.kWh.HU.Res.HH.Thermal.SH.DistrHeat.WH.DistrHeat.Solar</t>
  </si>
  <si>
    <t>TES_per_sqm.kWh.HU.Res.HH.Thermal.SH.DistrHeat.WH.DistrHeat.Solar.Steam_Distr</t>
  </si>
  <si>
    <t>TES_per_sqm.kWh.HU.Res.HH.Thermal.SH.DistrHeat.WH.DistrHeat.Solar.Solar</t>
  </si>
  <si>
    <t>TES_per_sqm.kWh.HU.Res.HH.Thermal.SH.DistrHeat.WH.Elc.NoSolar.Elec</t>
  </si>
  <si>
    <t>TES_per_sqm.kWh.HU.Res.HH.Thermal.SH.DistrHeat.WH.Elc.Solar</t>
  </si>
  <si>
    <t>TES_per_sqm.kWh.HU.Res.HH.Thermal.SH.DistrHeat.WH.Elc.Solar.Elec</t>
  </si>
  <si>
    <t>TES_per_sqm.kWh.HU.Res.HH.Thermal.SH.DistrHeat.WH.Elc.Solar.Solar</t>
  </si>
  <si>
    <t>TES_per_sqm.kWh.HU.Res.HH.Thermal.SH.DistrHeat.CO</t>
  </si>
  <si>
    <t>TES_per_sqm.kWh.HU.Res.HH.Thermal.SH.DistrHeat.CO.LPG.LPG</t>
  </si>
  <si>
    <t>TES_per_sqm.kWh.HU.Res.HH.Thermal.SH.DistrHeat.CO.Elc.Elec</t>
  </si>
  <si>
    <t>TES_per_sqm.kWh.HU.Res.HH.Thermal.SH.AdvElc</t>
  </si>
  <si>
    <t>TES_per_sqm.kWh.HU.Res.HH.Thermal.SH.AdvElc.SH</t>
  </si>
  <si>
    <t>TES_per_sqm.kWh.HU.Res.HH.Thermal.SH.AdvElc.SH.Elec</t>
  </si>
  <si>
    <t>TES_per_sqm.kWh.HU.Res.HH.Thermal.SH.AdvElc.SC</t>
  </si>
  <si>
    <t>TES_per_sqm.kWh.HU.Res.HH.Thermal.SH.AdvElc.SC.AC.Elec</t>
  </si>
  <si>
    <t>TES_per_sqm.kWh.HU.Res.HH.Thermal.SH.AdvElc.WH</t>
  </si>
  <si>
    <t>TES_per_sqm.kWh.HU.Res.HH.Thermal.SH.AdvElc.WH.LPG.NoSolar.LPG</t>
  </si>
  <si>
    <t>TES_per_sqm.kWh.HU.Res.HH.Thermal.SH.AdvElc.WH.LPG.Solar</t>
  </si>
  <si>
    <t>TES_per_sqm.kWh.HU.Res.HH.Thermal.SH.AdvElc.WH.LPG.Solar.LPG</t>
  </si>
  <si>
    <t>TES_per_sqm.kWh.HU.Res.HH.Thermal.SH.AdvElc.WH.LPG.Solar.Solar</t>
  </si>
  <si>
    <t>TES_per_sqm.kWh.HU.Res.HH.Thermal.SH.AdvElc.WH.Elc.NoSolar.Elec</t>
  </si>
  <si>
    <t>TES_per_sqm.kWh.HU.Res.HH.Thermal.SH.AdvElc.WH.Elc.Solar</t>
  </si>
  <si>
    <t>TES_per_sqm.kWh.HU.Res.HH.Thermal.SH.AdvElc.WH.Elc.Solar.Elec</t>
  </si>
  <si>
    <t>TES_per_sqm.kWh.HU.Res.HH.Thermal.SH.AdvElc.WH.Elc.Solar.Solar</t>
  </si>
  <si>
    <t>TES_per_sqm.kWh.HU.Res.HH.Thermal.SH.AdvElc.CO</t>
  </si>
  <si>
    <t>TES_per_sqm.kWh.HU.Res.HH.Thermal.SH.AdvElc.CO.LPG.LPG</t>
  </si>
  <si>
    <t>TES_per_sqm.kWh.HU.Res.HH.Thermal.SH.AdvElc.CO.Elc.Elec</t>
  </si>
  <si>
    <t>TES_per_sqm.kWh.HU.Res.HH.Thermal.SH.ConvElc</t>
  </si>
  <si>
    <t>TES_per_sqm.kWh.HU.Res.HH.Thermal.SH.ConvElc.SH</t>
  </si>
  <si>
    <t>TES_per_sqm.kWh.HU.Res.HH.Thermal.SH.ConvElc.SH.Elec</t>
  </si>
  <si>
    <t>TES_per_sqm.kWh.HU.Res.HH.Thermal.SH.ConvElc.SC</t>
  </si>
  <si>
    <t>TES_per_sqm.kWh.HU.Res.HH.Thermal.SH.ConvElc.SC.AC.Elec</t>
  </si>
  <si>
    <t>TES_per_sqm.kWh.HU.Res.HH.Thermal.SH.ConvElc.WH</t>
  </si>
  <si>
    <t>TES_per_sqm.kWh.HU.Res.HH.Thermal.SH.ConvElc.WH.LPG.NoSolar.LPG</t>
  </si>
  <si>
    <t>TES_per_sqm.kWh.HU.Res.HH.Thermal.SH.ConvElc.WH.LPG.Solar</t>
  </si>
  <si>
    <t>TES_per_sqm.kWh.HU.Res.HH.Thermal.SH.ConvElc.WH.LPG.Solar.LPG</t>
  </si>
  <si>
    <t>TES_per_sqm.kWh.HU.Res.HH.Thermal.SH.ConvElc.WH.LPG.Solar.Solar</t>
  </si>
  <si>
    <t>TES_per_sqm.kWh.HU.Res.HH.Thermal.SH.ConvElc.WH.Elc.NoSolar.Elec</t>
  </si>
  <si>
    <t>TES_per_sqm.kWh.HU.Res.HH.Thermal.SH.ConvElc.WH.Elc.Solar</t>
  </si>
  <si>
    <t>TES_per_sqm.kWh.HU.Res.HH.Thermal.SH.ConvElc.WH.Elc.Solar.Elec</t>
  </si>
  <si>
    <t>TES_per_sqm.kWh.HU.Res.HH.Thermal.SH.ConvElc.WH.Elc.Solar.Solar</t>
  </si>
  <si>
    <t>TES_per_sqm.kWh.HU.Res.HH.Thermal.SH.ConvElc.CO</t>
  </si>
  <si>
    <t>TES_per_sqm.kWh.HU.Res.HH.Thermal.SH.ConvElc.CO.LPG.LPG</t>
  </si>
  <si>
    <t>TES_per_sqm.kWh.HU.Res.HH.Thermal.SH.ConvElc.CO.Elc.Elec</t>
  </si>
  <si>
    <t>HU - CO2 emissions per surface area (detailed structure)</t>
  </si>
  <si>
    <t>EMI_per_sqm.kgCO2.HU.Res.HH.Thermal.SH.Solids</t>
  </si>
  <si>
    <t>EMI_per_sqm.kgCO2.HU.Res.HH.Thermal.SH.Solids.SH</t>
  </si>
  <si>
    <t>EMI_per_sqm.kgCO2.HU.Res.HH.Thermal.SH.Solids.SH.Solids</t>
  </si>
  <si>
    <t>EMI_per_sqm.kgCO2.HU.Res.HH.Thermal.SH.Solids.SH.Elec</t>
  </si>
  <si>
    <t>EMI_per_sqm.kgCO2.HU.Res.HH.Thermal.SH.Solids.SC</t>
  </si>
  <si>
    <t>EMI_per_sqm.kgCO2.HU.Res.HH.Thermal.SH.Solids.SC.AC.Elec</t>
  </si>
  <si>
    <t>EMI_per_sqm.kgCO2.HU.Res.HH.Thermal.SH.Solids.WH</t>
  </si>
  <si>
    <t>EMI_per_sqm.kgCO2.HU.Res.HH.Thermal.SH.Solids.WH.Solids.NoSolar.Solids</t>
  </si>
  <si>
    <t>EMI_per_sqm.kgCO2.HU.Res.HH.Thermal.SH.Solids.WH.LPG.NoSolar.LPG</t>
  </si>
  <si>
    <t>EMI_per_sqm.kgCO2.HU.Res.HH.Thermal.SH.Solids.WH.LPG.Solar</t>
  </si>
  <si>
    <t>EMI_per_sqm.kgCO2.HU.Res.HH.Thermal.SH.Solids.WH.LPG.Solar.LPG</t>
  </si>
  <si>
    <t>EMI_per_sqm.kgCO2.HU.Res.HH.Thermal.SH.Solids.WH.LPG.Solar.Solar</t>
  </si>
  <si>
    <t>EMI_per_sqm.kgCO2.HU.Res.HH.Thermal.SH.Solids.WH.Elc.NoSolar.Elec</t>
  </si>
  <si>
    <t>EMI_per_sqm.kgCO2.HU.Res.HH.Thermal.SH.Solids.WH.Elc.Solar</t>
  </si>
  <si>
    <t>EMI_per_sqm.kgCO2.HU.Res.HH.Thermal.SH.Solids.WH.Elc.Solar.Elec</t>
  </si>
  <si>
    <t>EMI_per_sqm.kgCO2.HU.Res.HH.Thermal.SH.Solids.WH.Elc.Solar.Solar</t>
  </si>
  <si>
    <t>EMI_per_sqm.kgCO2.HU.Res.HH.Thermal.SH.Solids.CO</t>
  </si>
  <si>
    <t>EMI_per_sqm.kgCO2.HU.Res.HH.Thermal.SH.Solids.CO.Solids.Solids</t>
  </si>
  <si>
    <t>EMI_per_sqm.kgCO2.HU.Res.HH.Thermal.SH.Solids.CO.LPG.LPG</t>
  </si>
  <si>
    <t>EMI_per_sqm.kgCO2.HU.Res.HH.Thermal.SH.Solids.CO.Elc.Elec</t>
  </si>
  <si>
    <t>EMI_per_sqm.kgCO2.HU.Res.HH.Thermal.SH.LPG</t>
  </si>
  <si>
    <t>EMI_per_sqm.kgCO2.HU.Res.HH.Thermal.SH.LPG.SH</t>
  </si>
  <si>
    <t>EMI_per_sqm.kgCO2.HU.Res.HH.Thermal.SH.LPG.SH.LPG</t>
  </si>
  <si>
    <t>EMI_per_sqm.kgCO2.HU.Res.HH.Thermal.SH.LPG.SH.Elec</t>
  </si>
  <si>
    <t>EMI_per_sqm.kgCO2.HU.Res.HH.Thermal.SH.LPG.SC</t>
  </si>
  <si>
    <t>EMI_per_sqm.kgCO2.HU.Res.HH.Thermal.SH.LPG.SC.AC.Elec</t>
  </si>
  <si>
    <t>EMI_per_sqm.kgCO2.HU.Res.HH.Thermal.SH.LPG.WH</t>
  </si>
  <si>
    <t>EMI_per_sqm.kgCO2.HU.Res.HH.Thermal.SH.LPG.WH.LPG.NoSolar.LPG</t>
  </si>
  <si>
    <t>EMI_per_sqm.kgCO2.HU.Res.HH.Thermal.SH.LPG.WH.LPG.Solar</t>
  </si>
  <si>
    <t>EMI_per_sqm.kgCO2.HU.Res.HH.Thermal.SH.LPG.WH.LPG.Solar.LPG</t>
  </si>
  <si>
    <t>EMI_per_sqm.kgCO2.HU.Res.HH.Thermal.SH.LPG.WH.LPG.Solar.Solar</t>
  </si>
  <si>
    <t>EMI_per_sqm.kgCO2.HU.Res.HH.Thermal.SH.LPG.WH.Elc.NoSolar.Elec</t>
  </si>
  <si>
    <t>EMI_per_sqm.kgCO2.HU.Res.HH.Thermal.SH.LPG.WH.Elc.Solar</t>
  </si>
  <si>
    <t>EMI_per_sqm.kgCO2.HU.Res.HH.Thermal.SH.LPG.WH.Elc.Solar.Elec</t>
  </si>
  <si>
    <t>EMI_per_sqm.kgCO2.HU.Res.HH.Thermal.SH.LPG.WH.Elc.Solar.Solar</t>
  </si>
  <si>
    <t>EMI_per_sqm.kgCO2.HU.Res.HH.Thermal.SH.LPG.CO</t>
  </si>
  <si>
    <t>EMI_per_sqm.kgCO2.HU.Res.HH.Thermal.SH.LPG.CO.LPG.LPG</t>
  </si>
  <si>
    <t>EMI_per_sqm.kgCO2.HU.Res.HH.Thermal.SH.LPG.CO.Elc.Elec</t>
  </si>
  <si>
    <t>EMI_per_sqm.kgCO2.HU.Res.HH.Thermal.SH.Oil</t>
  </si>
  <si>
    <t>EMI_per_sqm.kgCO2.HU.Res.HH.Thermal.SH.Oil.SH</t>
  </si>
  <si>
    <t>EMI_per_sqm.kgCO2.HU.Res.HH.Thermal.SH.Oil.SH.Oil</t>
  </si>
  <si>
    <t>EMI_per_sqm.kgCO2.HU.Res.HH.Thermal.SH.Oil.SH.Elec</t>
  </si>
  <si>
    <t>EMI_per_sqm.kgCO2.HU.Res.HH.Thermal.SH.Oil.SC</t>
  </si>
  <si>
    <t>EMI_per_sqm.kgCO2.HU.Res.HH.Thermal.SH.Oil.SC.AC.Elec</t>
  </si>
  <si>
    <t>EMI_per_sqm.kgCO2.HU.Res.HH.Thermal.SH.Oil.WH</t>
  </si>
  <si>
    <t>EMI_per_sqm.kgCO2.HU.Res.HH.Thermal.SH.Oil.WH.Oil.NoSolar.Oil</t>
  </si>
  <si>
    <t>EMI_per_sqm.kgCO2.HU.Res.HH.Thermal.SH.Oil.WH.Oil.Solar</t>
  </si>
  <si>
    <t>EMI_per_sqm.kgCO2.HU.Res.HH.Thermal.SH.Oil.WH.Oil.Solar.Oil</t>
  </si>
  <si>
    <t>EMI_per_sqm.kgCO2.HU.Res.HH.Thermal.SH.Oil.WH.Oil.Solar.Solar</t>
  </si>
  <si>
    <t>EMI_per_sqm.kgCO2.HU.Res.HH.Thermal.SH.Oil.WH.Elc.NoSolar.Elec</t>
  </si>
  <si>
    <t>EMI_per_sqm.kgCO2.HU.Res.HH.Thermal.SH.Oil.WH.Elc.Solar</t>
  </si>
  <si>
    <t>EMI_per_sqm.kgCO2.HU.Res.HH.Thermal.SH.Oil.WH.Elc.Solar.Elec</t>
  </si>
  <si>
    <t>EMI_per_sqm.kgCO2.HU.Res.HH.Thermal.SH.Oil.WH.Elc.Solar.Solar</t>
  </si>
  <si>
    <t>EMI_per_sqm.kgCO2.HU.Res.HH.Thermal.SH.Oil.CO</t>
  </si>
  <si>
    <t>EMI_per_sqm.kgCO2.HU.Res.HH.Thermal.SH.Oil.CO.LPG.LPG</t>
  </si>
  <si>
    <t>EMI_per_sqm.kgCO2.HU.Res.HH.Thermal.SH.Oil.CO.Elc.Elec</t>
  </si>
  <si>
    <t>EMI_per_sqm.kgCO2.HU.Res.HH.Thermal.SH.Gas</t>
  </si>
  <si>
    <t>EMI_per_sqm.kgCO2.HU.Res.HH.Thermal.SH.Gas.SH</t>
  </si>
  <si>
    <t>EMI_per_sqm.kgCO2.HU.Res.HH.Thermal.SH.Gas.SH.Gas</t>
  </si>
  <si>
    <t>EMI_per_sqm.kgCO2.HU.Res.HH.Thermal.SH.Gas.SH.Elec</t>
  </si>
  <si>
    <t>EMI_per_sqm.kgCO2.HU.Res.HH.Thermal.SH.Gas.SC</t>
  </si>
  <si>
    <t>EMI_per_sqm.kgCO2.HU.Res.HH.Thermal.SH.Gas.SC.AC.Elec</t>
  </si>
  <si>
    <t>EMI_per_sqm.kgCO2.HU.Res.HH.Thermal.SH.Gas.WH</t>
  </si>
  <si>
    <t>EMI_per_sqm.kgCO2.HU.Res.HH.Thermal.SH.Gas.WH.Gas.NoSolar.Gas</t>
  </si>
  <si>
    <t>EMI_per_sqm.kgCO2.HU.Res.HH.Thermal.SH.Gas.WH.Gas.Solar</t>
  </si>
  <si>
    <t>EMI_per_sqm.kgCO2.HU.Res.HH.Thermal.SH.Gas.WH.Gas.Solar.Gas</t>
  </si>
  <si>
    <t>EMI_per_sqm.kgCO2.HU.Res.HH.Thermal.SH.Gas.WH.Gas.Solar.Solar</t>
  </si>
  <si>
    <t>EMI_per_sqm.kgCO2.HU.Res.HH.Thermal.SH.Gas.WH.Elc.NoSolar.Elec</t>
  </si>
  <si>
    <t>EMI_per_sqm.kgCO2.HU.Res.HH.Thermal.SH.Gas.WH.Elc.Solar</t>
  </si>
  <si>
    <t>EMI_per_sqm.kgCO2.HU.Res.HH.Thermal.SH.Gas.WH.Elc.Solar.Elec</t>
  </si>
  <si>
    <t>EMI_per_sqm.kgCO2.HU.Res.HH.Thermal.SH.Gas.WH.Elc.Solar.Solar</t>
  </si>
  <si>
    <t>EMI_per_sqm.kgCO2.HU.Res.HH.Thermal.SH.Gas.CO</t>
  </si>
  <si>
    <t>EMI_per_sqm.kgCO2.HU.Res.HH.Thermal.SH.Gas.CO.Gas.Gas</t>
  </si>
  <si>
    <t>EMI_per_sqm.kgCO2.HU.Res.HH.Thermal.SH.Gas.CO.Elc.Elec</t>
  </si>
  <si>
    <t>EMI_per_sqm.kgCO2.HU.Res.HH.Thermal.SH.Biomass</t>
  </si>
  <si>
    <t>EMI_per_sqm.kgCO2.HU.Res.HH.Thermal.SH.Biomass.SH</t>
  </si>
  <si>
    <t>EMI_per_sqm.kgCO2.HU.Res.HH.Thermal.SH.Biomass.SH.Biomass</t>
  </si>
  <si>
    <t>EMI_per_sqm.kgCO2.HU.Res.HH.Thermal.SH.Biomass.SH.Elec</t>
  </si>
  <si>
    <t>EMI_per_sqm.kgCO2.HU.Res.HH.Thermal.SH.Biomass.SC</t>
  </si>
  <si>
    <t>EMI_per_sqm.kgCO2.HU.Res.HH.Thermal.SH.Biomass.SC.AC.Elec</t>
  </si>
  <si>
    <t>EMI_per_sqm.kgCO2.HU.Res.HH.Thermal.SH.Biomass.WH</t>
  </si>
  <si>
    <t>EMI_per_sqm.kgCO2.HU.Res.HH.Thermal.SH.Biomass.WH.Biomass.NoSolar.Biomass</t>
  </si>
  <si>
    <t>EMI_per_sqm.kgCO2.HU.Res.HH.Thermal.SH.Biomass.WH.Biomass.Solar</t>
  </si>
  <si>
    <t>EMI_per_sqm.kgCO2.HU.Res.HH.Thermal.SH.Biomass.WH.Biomass.Solar.Biomass</t>
  </si>
  <si>
    <t>EMI_per_sqm.kgCO2.HU.Res.HH.Thermal.SH.Biomass.WH.Biomass.Solar.Solar</t>
  </si>
  <si>
    <t>EMI_per_sqm.kgCO2.HU.Res.HH.Thermal.SH.Biomass.WH.LPG.NoSolar.LPG</t>
  </si>
  <si>
    <t>EMI_per_sqm.kgCO2.HU.Res.HH.Thermal.SH.Biomass.WH.LPG.Solar</t>
  </si>
  <si>
    <t>EMI_per_sqm.kgCO2.HU.Res.HH.Thermal.SH.Biomass.WH.LPG.Solar.LPG</t>
  </si>
  <si>
    <t>EMI_per_sqm.kgCO2.HU.Res.HH.Thermal.SH.Biomass.WH.LPG.Solar.Solar</t>
  </si>
  <si>
    <t>EMI_per_sqm.kgCO2.HU.Res.HH.Thermal.SH.Biomass.WH.Elc.NoSolar.Elec</t>
  </si>
  <si>
    <t>EMI_per_sqm.kgCO2.HU.Res.HH.Thermal.SH.Biomass.WH.Elc.Solar</t>
  </si>
  <si>
    <t>EMI_per_sqm.kgCO2.HU.Res.HH.Thermal.SH.Biomass.WH.Elc.Solar.Elec</t>
  </si>
  <si>
    <t>EMI_per_sqm.kgCO2.HU.Res.HH.Thermal.SH.Biomass.WH.Elc.Solar.Solar</t>
  </si>
  <si>
    <t>EMI_per_sqm.kgCO2.HU.Res.HH.Thermal.SH.Biomass.CO</t>
  </si>
  <si>
    <t>EMI_per_sqm.kgCO2.HU.Res.HH.Thermal.SH.Biomass.CO.Biomass.Biomass</t>
  </si>
  <si>
    <t>EMI_per_sqm.kgCO2.HU.Res.HH.Thermal.SH.Biomass.CO.LPG.LPG</t>
  </si>
  <si>
    <t>EMI_per_sqm.kgCO2.HU.Res.HH.Thermal.SH.Biomass.CO.Elc.Elec</t>
  </si>
  <si>
    <t>EMI_per_sqm.kgCO2.HU.Res.HH.Thermal.SH.Geo</t>
  </si>
  <si>
    <t>EMI_per_sqm.kgCO2.HU.Res.HH.Thermal.SH.Geo.SH</t>
  </si>
  <si>
    <t>EMI_per_sqm.kgCO2.HU.Res.HH.Thermal.SH.Geo.SH.Geo</t>
  </si>
  <si>
    <t>EMI_per_sqm.kgCO2.HU.Res.HH.Thermal.SH.Geo.SH.Elec</t>
  </si>
  <si>
    <t>EMI_per_sqm.kgCO2.HU.Res.HH.Thermal.SH.Geo.SC</t>
  </si>
  <si>
    <t>EMI_per_sqm.kgCO2.HU.Res.HH.Thermal.SH.Geo.SC.AC.Elec</t>
  </si>
  <si>
    <t>EMI_per_sqm.kgCO2.HU.Res.HH.Thermal.SH.Geo.WH</t>
  </si>
  <si>
    <t>EMI_per_sqm.kgCO2.HU.Res.HH.Thermal.SH.Geo.WH.Geo.NoSolar.Geo</t>
  </si>
  <si>
    <t>EMI_per_sqm.kgCO2.HU.Res.HH.Thermal.SH.Geo.WH.Geo.Solar</t>
  </si>
  <si>
    <t>EMI_per_sqm.kgCO2.HU.Res.HH.Thermal.SH.Geo.WH.Geo.Solar.Geo</t>
  </si>
  <si>
    <t>EMI_per_sqm.kgCO2.HU.Res.HH.Thermal.SH.Geo.WH.Geo.Solar.Solar</t>
  </si>
  <si>
    <t>EMI_per_sqm.kgCO2.HU.Res.HH.Thermal.SH.Geo.WH.Elc.NoSolar.Elec</t>
  </si>
  <si>
    <t>EMI_per_sqm.kgCO2.HU.Res.HH.Thermal.SH.Geo.WH.Elc.Solar</t>
  </si>
  <si>
    <t>EMI_per_sqm.kgCO2.HU.Res.HH.Thermal.SH.Geo.WH.Elc.Solar.Elec</t>
  </si>
  <si>
    <t>EMI_per_sqm.kgCO2.HU.Res.HH.Thermal.SH.Geo.WH.Elc.Solar.Solar</t>
  </si>
  <si>
    <t>EMI_per_sqm.kgCO2.HU.Res.HH.Thermal.SH.Geo.CO</t>
  </si>
  <si>
    <t>EMI_per_sqm.kgCO2.HU.Res.HH.Thermal.SH.Geo.CO.LPG.LPG</t>
  </si>
  <si>
    <t>EMI_per_sqm.kgCO2.HU.Res.HH.Thermal.SH.Geo.CO.Elc.Elec</t>
  </si>
  <si>
    <t>EMI_per_sqm.kgCO2.HU.Res.HH.Thermal.SH.DistrHeat</t>
  </si>
  <si>
    <t>EMI_per_sqm.kgCO2.HU.Res.HH.Thermal.SH.DistrHeat.SH</t>
  </si>
  <si>
    <t>EMI_per_sqm.kgCO2.HU.Res.HH.Thermal.SH.DistrHeat.SH.Steam_Distr</t>
  </si>
  <si>
    <t>EMI_per_sqm.kgCO2.HU.Res.HH.Thermal.SH.DistrHeat.SH.Elec</t>
  </si>
  <si>
    <t>EMI_per_sqm.kgCO2.HU.Res.HH.Thermal.SH.DistrHeat.SC</t>
  </si>
  <si>
    <t>EMI_per_sqm.kgCO2.HU.Res.HH.Thermal.SH.DistrHeat.SC.AC.Elec</t>
  </si>
  <si>
    <t>EMI_per_sqm.kgCO2.HU.Res.HH.Thermal.SH.DistrHeat.WH</t>
  </si>
  <si>
    <t>EMI_per_sqm.kgCO2.HU.Res.HH.Thermal.SH.DistrHeat.WH.DistrHeat.NoSolar.Steam_Distr</t>
  </si>
  <si>
    <t>EMI_per_sqm.kgCO2.HU.Res.HH.Thermal.SH.DistrHeat.WH.DistrHeat.Solar</t>
  </si>
  <si>
    <t>EMI_per_sqm.kgCO2.HU.Res.HH.Thermal.SH.DistrHeat.WH.DistrHeat.Solar.Steam_Distr</t>
  </si>
  <si>
    <t>EMI_per_sqm.kgCO2.HU.Res.HH.Thermal.SH.DistrHeat.WH.DistrHeat.Solar.Solar</t>
  </si>
  <si>
    <t>EMI_per_sqm.kgCO2.HU.Res.HH.Thermal.SH.DistrHeat.WH.Elc.NoSolar.Elec</t>
  </si>
  <si>
    <t>EMI_per_sqm.kgCO2.HU.Res.HH.Thermal.SH.DistrHeat.WH.Elc.Solar</t>
  </si>
  <si>
    <t>EMI_per_sqm.kgCO2.HU.Res.HH.Thermal.SH.DistrHeat.WH.Elc.Solar.Elec</t>
  </si>
  <si>
    <t>EMI_per_sqm.kgCO2.HU.Res.HH.Thermal.SH.DistrHeat.WH.Elc.Solar.Solar</t>
  </si>
  <si>
    <t>EMI_per_sqm.kgCO2.HU.Res.HH.Thermal.SH.DistrHeat.CO</t>
  </si>
  <si>
    <t>EMI_per_sqm.kgCO2.HU.Res.HH.Thermal.SH.DistrHeat.CO.LPG.LPG</t>
  </si>
  <si>
    <t>EMI_per_sqm.kgCO2.HU.Res.HH.Thermal.SH.DistrHeat.CO.Elc.Elec</t>
  </si>
  <si>
    <t>EMI_per_sqm.kgCO2.HU.Res.HH.Thermal.SH.AdvElc</t>
  </si>
  <si>
    <t>EMI_per_sqm.kgCO2.HU.Res.HH.Thermal.SH.AdvElc.SH</t>
  </si>
  <si>
    <t>EMI_per_sqm.kgCO2.HU.Res.HH.Thermal.SH.AdvElc.SH.Elec</t>
  </si>
  <si>
    <t>EMI_per_sqm.kgCO2.HU.Res.HH.Thermal.SH.AdvElc.SC</t>
  </si>
  <si>
    <t>EMI_per_sqm.kgCO2.HU.Res.HH.Thermal.SH.AdvElc.SC.AC.Elec</t>
  </si>
  <si>
    <t>EMI_per_sqm.kgCO2.HU.Res.HH.Thermal.SH.AdvElc.WH</t>
  </si>
  <si>
    <t>EMI_per_sqm.kgCO2.HU.Res.HH.Thermal.SH.AdvElc.WH.LPG.NoSolar.LPG</t>
  </si>
  <si>
    <t>EMI_per_sqm.kgCO2.HU.Res.HH.Thermal.SH.AdvElc.WH.LPG.Solar</t>
  </si>
  <si>
    <t>EMI_per_sqm.kgCO2.HU.Res.HH.Thermal.SH.AdvElc.WH.LPG.Solar.LPG</t>
  </si>
  <si>
    <t>EMI_per_sqm.kgCO2.HU.Res.HH.Thermal.SH.AdvElc.WH.LPG.Solar.Solar</t>
  </si>
  <si>
    <t>EMI_per_sqm.kgCO2.HU.Res.HH.Thermal.SH.AdvElc.WH.Elc.NoSolar.Elec</t>
  </si>
  <si>
    <t>EMI_per_sqm.kgCO2.HU.Res.HH.Thermal.SH.AdvElc.WH.Elc.Solar</t>
  </si>
  <si>
    <t>EMI_per_sqm.kgCO2.HU.Res.HH.Thermal.SH.AdvElc.WH.Elc.Solar.Elec</t>
  </si>
  <si>
    <t>EMI_per_sqm.kgCO2.HU.Res.HH.Thermal.SH.AdvElc.WH.Elc.Solar.Solar</t>
  </si>
  <si>
    <t>EMI_per_sqm.kgCO2.HU.Res.HH.Thermal.SH.AdvElc.CO</t>
  </si>
  <si>
    <t>EMI_per_sqm.kgCO2.HU.Res.HH.Thermal.SH.AdvElc.CO.LPG.LPG</t>
  </si>
  <si>
    <t>EMI_per_sqm.kgCO2.HU.Res.HH.Thermal.SH.AdvElc.CO.Elc.Elec</t>
  </si>
  <si>
    <t>EMI_per_sqm.kgCO2.HU.Res.HH.Thermal.SH.ConvElc</t>
  </si>
  <si>
    <t>EMI_per_sqm.kgCO2.HU.Res.HH.Thermal.SH.ConvElc.SH</t>
  </si>
  <si>
    <t>EMI_per_sqm.kgCO2.HU.Res.HH.Thermal.SH.ConvElc.SH.Elec</t>
  </si>
  <si>
    <t>EMI_per_sqm.kgCO2.HU.Res.HH.Thermal.SH.ConvElc.SC</t>
  </si>
  <si>
    <t>EMI_per_sqm.kgCO2.HU.Res.HH.Thermal.SH.ConvElc.SC.AC.Elec</t>
  </si>
  <si>
    <t>EMI_per_sqm.kgCO2.HU.Res.HH.Thermal.SH.ConvElc.WH</t>
  </si>
  <si>
    <t>EMI_per_sqm.kgCO2.HU.Res.HH.Thermal.SH.ConvElc.WH.LPG.NoSolar.LPG</t>
  </si>
  <si>
    <t>EMI_per_sqm.kgCO2.HU.Res.HH.Thermal.SH.ConvElc.WH.LPG.Solar</t>
  </si>
  <si>
    <t>EMI_per_sqm.kgCO2.HU.Res.HH.Thermal.SH.ConvElc.WH.LPG.Solar.LPG</t>
  </si>
  <si>
    <t>EMI_per_sqm.kgCO2.HU.Res.HH.Thermal.SH.ConvElc.WH.LPG.Solar.Solar</t>
  </si>
  <si>
    <t>EMI_per_sqm.kgCO2.HU.Res.HH.Thermal.SH.ConvElc.WH.Elc.NoSolar.Elec</t>
  </si>
  <si>
    <t>EMI_per_sqm.kgCO2.HU.Res.HH.Thermal.SH.ConvElc.WH.Elc.Solar</t>
  </si>
  <si>
    <t>EMI_per_sqm.kgCO2.HU.Res.HH.Thermal.SH.ConvElc.WH.Elc.Solar.Elec</t>
  </si>
  <si>
    <t>EMI_per_sqm.kgCO2.HU.Res.HH.Thermal.SH.ConvElc.WH.Elc.Solar.Solar</t>
  </si>
  <si>
    <t>EMI_per_sqm.kgCO2.HU.Res.HH.Thermal.SH.ConvElc.CO</t>
  </si>
  <si>
    <t>EMI_per_sqm.kgCO2.HU.Res.HH.Thermal.SH.ConvElc.CO.LPG.LPG</t>
  </si>
  <si>
    <t>EMI_per_sqm.kgCO2.HU.Res.HH.Thermal.SH.ConvElc.CO.Elc.Elec</t>
  </si>
  <si>
    <t>HU - Final energy consumption in new and renovated households (detailed structure)</t>
  </si>
  <si>
    <t>FEC.ktoe.HU.Res.HHnew.Thermal.SH.Solids</t>
  </si>
  <si>
    <t>FEC.ktoe.HU.Res.HHnew.Thermal.SH.Solids.SH</t>
  </si>
  <si>
    <t>FEC.ktoe.HU.Res.HHnew.Thermal.SH.Solids.SH.Solids</t>
  </si>
  <si>
    <t>FEC.ktoe.HU.Res.HHnew.Thermal.SH.Solids.SH.Elec</t>
  </si>
  <si>
    <t>FEC.ktoe.HU.Res.HHnew.Thermal.SH.Solids.SC</t>
  </si>
  <si>
    <t>FEC.ktoe.HU.Res.HHnew.Thermal.SH.Solids.SC.AC.Elec</t>
  </si>
  <si>
    <t>FEC.ktoe.HU.Res.HHnew.Thermal.SH.Solids.WH</t>
  </si>
  <si>
    <t>FEC.ktoe.HU.Res.HHnew.Thermal.SH.Solids.WH.Solids.NoSolar.Solids</t>
  </si>
  <si>
    <t>FEC.ktoe.HU.Res.HHnew.Thermal.SH.Solids.WH.LPG.NoSolar.LPG</t>
  </si>
  <si>
    <t>FEC.ktoe.HU.Res.HHnew.Thermal.SH.Solids.WH.LPG.Solar</t>
  </si>
  <si>
    <t>FEC.ktoe.HU.Res.HHnew.Thermal.SH.Solids.WH.LPG.Solar.LPG</t>
  </si>
  <si>
    <t>FEC.ktoe.HU.Res.HHnew.Thermal.SH.Solids.WH.LPG.Solar.Solar</t>
  </si>
  <si>
    <t>FEC.ktoe.HU.Res.HHnew.Thermal.SH.Solids.WH.Elc.NoSolar.Elec</t>
  </si>
  <si>
    <t>FEC.ktoe.HU.Res.HHnew.Thermal.SH.Solids.WH.Elc.Solar</t>
  </si>
  <si>
    <t>FEC.ktoe.HU.Res.HHnew.Thermal.SH.Solids.WH.Elc.Solar.Elec</t>
  </si>
  <si>
    <t>FEC.ktoe.HU.Res.HHnew.Thermal.SH.Solids.WH.Elc.Solar.Solar</t>
  </si>
  <si>
    <t>FEC.ktoe.HU.Res.HHnew.Thermal.SH.Solids.CO</t>
  </si>
  <si>
    <t>FEC.ktoe.HU.Res.HHnew.Thermal.SH.Solids.CO.Solids.Solids</t>
  </si>
  <si>
    <t>FEC.ktoe.HU.Res.HHnew.Thermal.SH.Solids.CO.LPG.LPG</t>
  </si>
  <si>
    <t>FEC.ktoe.HU.Res.HHnew.Thermal.SH.Solids.CO.Elc.Elec</t>
  </si>
  <si>
    <t>FEC.ktoe.HU.Res.HHnew.Thermal.SH.LPG</t>
  </si>
  <si>
    <t>FEC.ktoe.HU.Res.HHnew.Thermal.SH.LPG.SH</t>
  </si>
  <si>
    <t>FEC.ktoe.HU.Res.HHnew.Thermal.SH.LPG.SH.LPG</t>
  </si>
  <si>
    <t>FEC.ktoe.HU.Res.HHnew.Thermal.SH.LPG.SH.Elec</t>
  </si>
  <si>
    <t>FEC.ktoe.HU.Res.HHnew.Thermal.SH.LPG.SC</t>
  </si>
  <si>
    <t>FEC.ktoe.HU.Res.HHnew.Thermal.SH.LPG.SC.AC.Elec</t>
  </si>
  <si>
    <t>FEC.ktoe.HU.Res.HHnew.Thermal.SH.LPG.WH</t>
  </si>
  <si>
    <t>FEC.ktoe.HU.Res.HHnew.Thermal.SH.LPG.WH.LPG.NoSolar.LPG</t>
  </si>
  <si>
    <t>FEC.ktoe.HU.Res.HHnew.Thermal.SH.LPG.WH.LPG.Solar</t>
  </si>
  <si>
    <t>FEC.ktoe.HU.Res.HHnew.Thermal.SH.LPG.WH.LPG.Solar.LPG</t>
  </si>
  <si>
    <t>FEC.ktoe.HU.Res.HHnew.Thermal.SH.LPG.WH.LPG.Solar.Solar</t>
  </si>
  <si>
    <t>FEC.ktoe.HU.Res.HHnew.Thermal.SH.LPG.WH.Elc.NoSolar.Elec</t>
  </si>
  <si>
    <t>FEC.ktoe.HU.Res.HHnew.Thermal.SH.LPG.WH.Elc.Solar</t>
  </si>
  <si>
    <t>FEC.ktoe.HU.Res.HHnew.Thermal.SH.LPG.WH.Elc.Solar.Elec</t>
  </si>
  <si>
    <t>FEC.ktoe.HU.Res.HHnew.Thermal.SH.LPG.WH.Elc.Solar.Solar</t>
  </si>
  <si>
    <t>FEC.ktoe.HU.Res.HHnew.Thermal.SH.LPG.CO</t>
  </si>
  <si>
    <t>FEC.ktoe.HU.Res.HHnew.Thermal.SH.LPG.CO.LPG.LPG</t>
  </si>
  <si>
    <t>FEC.ktoe.HU.Res.HHnew.Thermal.SH.LPG.CO.Elc.Elec</t>
  </si>
  <si>
    <t>FEC.ktoe.HU.Res.HHnew.Thermal.SH.Oil</t>
  </si>
  <si>
    <t>FEC.ktoe.HU.Res.HHnew.Thermal.SH.Oil.SH</t>
  </si>
  <si>
    <t>FEC.ktoe.HU.Res.HHnew.Thermal.SH.Oil.SH.Oil</t>
  </si>
  <si>
    <t>FEC.ktoe.HU.Res.HHnew.Thermal.SH.Oil.SH.Elec</t>
  </si>
  <si>
    <t>FEC.ktoe.HU.Res.HHnew.Thermal.SH.Oil.SC</t>
  </si>
  <si>
    <t>FEC.ktoe.HU.Res.HHnew.Thermal.SH.Oil.SC.AC.Elec</t>
  </si>
  <si>
    <t>FEC.ktoe.HU.Res.HHnew.Thermal.SH.Oil.WH</t>
  </si>
  <si>
    <t>FEC.ktoe.HU.Res.HHnew.Thermal.SH.Oil.WH.Oil.NoSolar.Oil</t>
  </si>
  <si>
    <t>FEC.ktoe.HU.Res.HHnew.Thermal.SH.Oil.WH.Oil.Solar</t>
  </si>
  <si>
    <t>FEC.ktoe.HU.Res.HHnew.Thermal.SH.Oil.WH.Oil.Solar.Oil</t>
  </si>
  <si>
    <t>FEC.ktoe.HU.Res.HHnew.Thermal.SH.Oil.WH.Oil.Solar.Solar</t>
  </si>
  <si>
    <t>FEC.ktoe.HU.Res.HHnew.Thermal.SH.Oil.WH.Elc.NoSolar.Elec</t>
  </si>
  <si>
    <t>FEC.ktoe.HU.Res.HHnew.Thermal.SH.Oil.WH.Elc.Solar</t>
  </si>
  <si>
    <t>FEC.ktoe.HU.Res.HHnew.Thermal.SH.Oil.WH.Elc.Solar.Elec</t>
  </si>
  <si>
    <t>FEC.ktoe.HU.Res.HHnew.Thermal.SH.Oil.WH.Elc.Solar.Solar</t>
  </si>
  <si>
    <t>FEC.ktoe.HU.Res.HHnew.Thermal.SH.Oil.CO</t>
  </si>
  <si>
    <t>FEC.ktoe.HU.Res.HHnew.Thermal.SH.Oil.CO.LPG.LPG</t>
  </si>
  <si>
    <t>FEC.ktoe.HU.Res.HHnew.Thermal.SH.Oil.CO.Elc.Elec</t>
  </si>
  <si>
    <t>FEC.ktoe.HU.Res.HHnew.Thermal.SH.Gas</t>
  </si>
  <si>
    <t>FEC.ktoe.HU.Res.HHnew.Thermal.SH.Gas.SH</t>
  </si>
  <si>
    <t>FEC.ktoe.HU.Res.HHnew.Thermal.SH.Gas.SH.Gas</t>
  </si>
  <si>
    <t>FEC.ktoe.HU.Res.HHnew.Thermal.SH.Gas.SH.Elec</t>
  </si>
  <si>
    <t>FEC.ktoe.HU.Res.HHnew.Thermal.SH.Gas.SC</t>
  </si>
  <si>
    <t>FEC.ktoe.HU.Res.HHnew.Thermal.SH.Gas.SC.AC.Elec</t>
  </si>
  <si>
    <t>FEC.ktoe.HU.Res.HHnew.Thermal.SH.Gas.WH</t>
  </si>
  <si>
    <t>FEC.ktoe.HU.Res.HHnew.Thermal.SH.Gas.WH.Gas.NoSolar.Gas</t>
  </si>
  <si>
    <t>FEC.ktoe.HU.Res.HHnew.Thermal.SH.Gas.WH.Gas.Solar</t>
  </si>
  <si>
    <t>FEC.ktoe.HU.Res.HHnew.Thermal.SH.Gas.WH.Gas.Solar.Gas</t>
  </si>
  <si>
    <t>FEC.ktoe.HU.Res.HHnew.Thermal.SH.Gas.WH.Gas.Solar.Solar</t>
  </si>
  <si>
    <t>FEC.ktoe.HU.Res.HHnew.Thermal.SH.Gas.WH.Elc.NoSolar.Elec</t>
  </si>
  <si>
    <t>FEC.ktoe.HU.Res.HHnew.Thermal.SH.Gas.WH.Elc.Solar</t>
  </si>
  <si>
    <t>FEC.ktoe.HU.Res.HHnew.Thermal.SH.Gas.WH.Elc.Solar.Elec</t>
  </si>
  <si>
    <t>FEC.ktoe.HU.Res.HHnew.Thermal.SH.Gas.WH.Elc.Solar.Solar</t>
  </si>
  <si>
    <t>FEC.ktoe.HU.Res.HHnew.Thermal.SH.Gas.CO</t>
  </si>
  <si>
    <t>FEC.ktoe.HU.Res.HHnew.Thermal.SH.Gas.CO.Gas.Gas</t>
  </si>
  <si>
    <t>FEC.ktoe.HU.Res.HHnew.Thermal.SH.Gas.CO.Elc.Elec</t>
  </si>
  <si>
    <t>FEC.ktoe.HU.Res.HHnew.Thermal.SH.Biomass</t>
  </si>
  <si>
    <t>FEC.ktoe.HU.Res.HHnew.Thermal.SH.Biomass.SH</t>
  </si>
  <si>
    <t>FEC.ktoe.HU.Res.HHnew.Thermal.SH.Biomass.SH.Biomass</t>
  </si>
  <si>
    <t>FEC.ktoe.HU.Res.HHnew.Thermal.SH.Biomass.SH.Elec</t>
  </si>
  <si>
    <t>FEC.ktoe.HU.Res.HHnew.Thermal.SH.Biomass.SC</t>
  </si>
  <si>
    <t>FEC.ktoe.HU.Res.HHnew.Thermal.SH.Biomass.SC.AC.Elec</t>
  </si>
  <si>
    <t>FEC.ktoe.HU.Res.HHnew.Thermal.SH.Biomass.WH</t>
  </si>
  <si>
    <t>FEC.ktoe.HU.Res.HHnew.Thermal.SH.Biomass.WH.Biomass.NoSolar.Biomass</t>
  </si>
  <si>
    <t>FEC.ktoe.HU.Res.HHnew.Thermal.SH.Biomass.WH.Biomass.Solar</t>
  </si>
  <si>
    <t>FEC.ktoe.HU.Res.HHnew.Thermal.SH.Biomass.WH.Biomass.Solar.Biomass</t>
  </si>
  <si>
    <t>FEC.ktoe.HU.Res.HHnew.Thermal.SH.Biomass.WH.Biomass.Solar.Solar</t>
  </si>
  <si>
    <t>FEC.ktoe.HU.Res.HHnew.Thermal.SH.Biomass.WH.LPG.NoSolar.LPG</t>
  </si>
  <si>
    <t>FEC.ktoe.HU.Res.HHnew.Thermal.SH.Biomass.WH.LPG.Solar</t>
  </si>
  <si>
    <t>FEC.ktoe.HU.Res.HHnew.Thermal.SH.Biomass.WH.LPG.Solar.LPG</t>
  </si>
  <si>
    <t>FEC.ktoe.HU.Res.HHnew.Thermal.SH.Biomass.WH.LPG.Solar.Solar</t>
  </si>
  <si>
    <t>FEC.ktoe.HU.Res.HHnew.Thermal.SH.Biomass.WH.Elc.NoSolar.Elec</t>
  </si>
  <si>
    <t>FEC.ktoe.HU.Res.HHnew.Thermal.SH.Biomass.WH.Elc.Solar</t>
  </si>
  <si>
    <t>FEC.ktoe.HU.Res.HHnew.Thermal.SH.Biomass.WH.Elc.Solar.Elec</t>
  </si>
  <si>
    <t>FEC.ktoe.HU.Res.HHnew.Thermal.SH.Biomass.WH.Elc.Solar.Solar</t>
  </si>
  <si>
    <t>FEC.ktoe.HU.Res.HHnew.Thermal.SH.Biomass.CO</t>
  </si>
  <si>
    <t>FEC.ktoe.HU.Res.HHnew.Thermal.SH.Biomass.CO.Biomass.Biomass</t>
  </si>
  <si>
    <t>FEC.ktoe.HU.Res.HHnew.Thermal.SH.Biomass.CO.LPG.LPG</t>
  </si>
  <si>
    <t>FEC.ktoe.HU.Res.HHnew.Thermal.SH.Biomass.CO.Elc.Elec</t>
  </si>
  <si>
    <t>FEC.ktoe.HU.Res.HHnew.Thermal.SH.Geo</t>
  </si>
  <si>
    <t>FEC.ktoe.HU.Res.HHnew.Thermal.SH.Geo.SH</t>
  </si>
  <si>
    <t>FEC.ktoe.HU.Res.HHnew.Thermal.SH.Geo.SH.Geo</t>
  </si>
  <si>
    <t>FEC.ktoe.HU.Res.HHnew.Thermal.SH.Geo.SH.Elec</t>
  </si>
  <si>
    <t>FEC.ktoe.HU.Res.HHnew.Thermal.SH.Geo.SC</t>
  </si>
  <si>
    <t>FEC.ktoe.HU.Res.HHnew.Thermal.SH.Geo.SC.AC.Elec</t>
  </si>
  <si>
    <t>FEC.ktoe.HU.Res.HHnew.Thermal.SH.Geo.WH</t>
  </si>
  <si>
    <t>FEC.ktoe.HU.Res.HHnew.Thermal.SH.Geo.WH.Geo.NoSolar.Geo</t>
  </si>
  <si>
    <t>FEC.ktoe.HU.Res.HHnew.Thermal.SH.Geo.WH.Geo.Solar</t>
  </si>
  <si>
    <t>FEC.ktoe.HU.Res.HHnew.Thermal.SH.Geo.WH.Geo.Solar.Geo</t>
  </si>
  <si>
    <t>FEC.ktoe.HU.Res.HHnew.Thermal.SH.Geo.WH.Geo.Solar.Solar</t>
  </si>
  <si>
    <t>FEC.ktoe.HU.Res.HHnew.Thermal.SH.Geo.WH.Elc.NoSolar.Elec</t>
  </si>
  <si>
    <t>FEC.ktoe.HU.Res.HHnew.Thermal.SH.Geo.WH.Elc.Solar</t>
  </si>
  <si>
    <t>FEC.ktoe.HU.Res.HHnew.Thermal.SH.Geo.WH.Elc.Solar.Elec</t>
  </si>
  <si>
    <t>FEC.ktoe.HU.Res.HHnew.Thermal.SH.Geo.WH.Elc.Solar.Solar</t>
  </si>
  <si>
    <t>FEC.ktoe.HU.Res.HHnew.Thermal.SH.Geo.CO</t>
  </si>
  <si>
    <t>FEC.ktoe.HU.Res.HHnew.Thermal.SH.Geo.CO.LPG.LPG</t>
  </si>
  <si>
    <t>FEC.ktoe.HU.Res.HHnew.Thermal.SH.Geo.CO.Elc.Elec</t>
  </si>
  <si>
    <t>FEC.ktoe.HU.Res.HHnew.Thermal.SH.DistrHeat</t>
  </si>
  <si>
    <t>FEC.ktoe.HU.Res.HHnew.Thermal.SH.DistrHeat.SH</t>
  </si>
  <si>
    <t>FEC.ktoe.HU.Res.HHnew.Thermal.SH.DistrHeat.SH.Steam_Distr</t>
  </si>
  <si>
    <t>FEC.ktoe.HU.Res.HHnew.Thermal.SH.DistrHeat.SH.Elec</t>
  </si>
  <si>
    <t>FEC.ktoe.HU.Res.HHnew.Thermal.SH.DistrHeat.SC</t>
  </si>
  <si>
    <t>FEC.ktoe.HU.Res.HHnew.Thermal.SH.DistrHeat.SC.AC.Elec</t>
  </si>
  <si>
    <t>FEC.ktoe.HU.Res.HHnew.Thermal.SH.DistrHeat.WH</t>
  </si>
  <si>
    <t>FEC.ktoe.HU.Res.HHnew.Thermal.SH.DistrHeat.WH.DistrHeat.NoSolar.Steam_Distr</t>
  </si>
  <si>
    <t>FEC.ktoe.HU.Res.HHnew.Thermal.SH.DistrHeat.WH.DistrHeat.Solar</t>
  </si>
  <si>
    <t>FEC.ktoe.HU.Res.HHnew.Thermal.SH.DistrHeat.WH.DistrHeat.Solar.Steam_Distr</t>
  </si>
  <si>
    <t>FEC.ktoe.HU.Res.HHnew.Thermal.SH.DistrHeat.WH.DistrHeat.Solar.Solar</t>
  </si>
  <si>
    <t>FEC.ktoe.HU.Res.HHnew.Thermal.SH.DistrHeat.WH.Elc.NoSolar.Elec</t>
  </si>
  <si>
    <t>FEC.ktoe.HU.Res.HHnew.Thermal.SH.DistrHeat.WH.Elc.Solar</t>
  </si>
  <si>
    <t>FEC.ktoe.HU.Res.HHnew.Thermal.SH.DistrHeat.WH.Elc.Solar.Elec</t>
  </si>
  <si>
    <t>FEC.ktoe.HU.Res.HHnew.Thermal.SH.DistrHeat.WH.Elc.Solar.Solar</t>
  </si>
  <si>
    <t>FEC.ktoe.HU.Res.HHnew.Thermal.SH.DistrHeat.CO</t>
  </si>
  <si>
    <t>FEC.ktoe.HU.Res.HHnew.Thermal.SH.DistrHeat.CO.LPG.LPG</t>
  </si>
  <si>
    <t>FEC.ktoe.HU.Res.HHnew.Thermal.SH.DistrHeat.CO.Elc.Elec</t>
  </si>
  <si>
    <t>FEC.ktoe.HU.Res.HHnew.Thermal.SH.AdvElc</t>
  </si>
  <si>
    <t>FEC.ktoe.HU.Res.HHnew.Thermal.SH.AdvElc.SH</t>
  </si>
  <si>
    <t>FEC.ktoe.HU.Res.HHnew.Thermal.SH.AdvElc.SH.Elec</t>
  </si>
  <si>
    <t>FEC.ktoe.HU.Res.HHnew.Thermal.SH.AdvElc.SC</t>
  </si>
  <si>
    <t>FEC.ktoe.HU.Res.HHnew.Thermal.SH.AdvElc.SC.AC.Elec</t>
  </si>
  <si>
    <t>FEC.ktoe.HU.Res.HHnew.Thermal.SH.AdvElc.WH</t>
  </si>
  <si>
    <t>FEC.ktoe.HU.Res.HHnew.Thermal.SH.AdvElc.WH.LPG.NoSolar.LPG</t>
  </si>
  <si>
    <t>FEC.ktoe.HU.Res.HHnew.Thermal.SH.AdvElc.WH.LPG.Solar</t>
  </si>
  <si>
    <t>FEC.ktoe.HU.Res.HHnew.Thermal.SH.AdvElc.WH.LPG.Solar.LPG</t>
  </si>
  <si>
    <t>FEC.ktoe.HU.Res.HHnew.Thermal.SH.AdvElc.WH.LPG.Solar.Solar</t>
  </si>
  <si>
    <t>FEC.ktoe.HU.Res.HHnew.Thermal.SH.AdvElc.WH.Elc.NoSolar.Elec</t>
  </si>
  <si>
    <t>FEC.ktoe.HU.Res.HHnew.Thermal.SH.AdvElc.WH.Elc.Solar</t>
  </si>
  <si>
    <t>FEC.ktoe.HU.Res.HHnew.Thermal.SH.AdvElc.WH.Elc.Solar.Elec</t>
  </si>
  <si>
    <t>FEC.ktoe.HU.Res.HHnew.Thermal.SH.AdvElc.WH.Elc.Solar.Solar</t>
  </si>
  <si>
    <t>FEC.ktoe.HU.Res.HHnew.Thermal.SH.AdvElc.CO</t>
  </si>
  <si>
    <t>FEC.ktoe.HU.Res.HHnew.Thermal.SH.AdvElc.CO.LPG.LPG</t>
  </si>
  <si>
    <t>FEC.ktoe.HU.Res.HHnew.Thermal.SH.AdvElc.CO.Elc.Elec</t>
  </si>
  <si>
    <t>FEC.ktoe.HU.Res.HHnew.Thermal.SH.ConvElc</t>
  </si>
  <si>
    <t>FEC.ktoe.HU.Res.HHnew.Thermal.SH.ConvElc.SH</t>
  </si>
  <si>
    <t>FEC.ktoe.HU.Res.HHnew.Thermal.SH.ConvElc.SH.Elec</t>
  </si>
  <si>
    <t>FEC.ktoe.HU.Res.HHnew.Thermal.SH.ConvElc.SC</t>
  </si>
  <si>
    <t>FEC.ktoe.HU.Res.HHnew.Thermal.SH.ConvElc.SC.AC.Elec</t>
  </si>
  <si>
    <t>FEC.ktoe.HU.Res.HHnew.Thermal.SH.ConvElc.WH</t>
  </si>
  <si>
    <t>FEC.ktoe.HU.Res.HHnew.Thermal.SH.ConvElc.WH.LPG.NoSolar.LPG</t>
  </si>
  <si>
    <t>FEC.ktoe.HU.Res.HHnew.Thermal.SH.ConvElc.WH.LPG.Solar</t>
  </si>
  <si>
    <t>FEC.ktoe.HU.Res.HHnew.Thermal.SH.ConvElc.WH.LPG.Solar.LPG</t>
  </si>
  <si>
    <t>FEC.ktoe.HU.Res.HHnew.Thermal.SH.ConvElc.WH.LPG.Solar.Solar</t>
  </si>
  <si>
    <t>FEC.ktoe.HU.Res.HHnew.Thermal.SH.ConvElc.WH.Elc.NoSolar.Elec</t>
  </si>
  <si>
    <t>FEC.ktoe.HU.Res.HHnew.Thermal.SH.ConvElc.WH.Elc.Solar</t>
  </si>
  <si>
    <t>FEC.ktoe.HU.Res.HHnew.Thermal.SH.ConvElc.WH.Elc.Solar.Elec</t>
  </si>
  <si>
    <t>FEC.ktoe.HU.Res.HHnew.Thermal.SH.ConvElc.WH.Elc.Solar.Solar</t>
  </si>
  <si>
    <t>FEC.ktoe.HU.Res.HHnew.Thermal.SH.ConvElc.CO</t>
  </si>
  <si>
    <t>FEC.ktoe.HU.Res.HHnew.Thermal.SH.ConvElc.CO.LPG.LPG</t>
  </si>
  <si>
    <t>FEC.ktoe.HU.Res.HHnew.Thermal.SH.ConvElc.CO.Elc.Elec</t>
  </si>
  <si>
    <t>HU - Thermal energy service in new and renovated households (detailed structure)</t>
  </si>
  <si>
    <t>TES.ktoe.HU.Res.HHnew.Thermal.SH.Solids</t>
  </si>
  <si>
    <t>TES.ktoe.HU.Res.HHnew.Thermal.SH.Solids.SH</t>
  </si>
  <si>
    <t>TES.ktoe.HU.Res.HHnew.Thermal.SH.Solids.SH.Solids</t>
  </si>
  <si>
    <t>TES.ktoe.HU.Res.HHnew.Thermal.SH.Solids.SH.Elec</t>
  </si>
  <si>
    <t>TES.ktoe.HU.Res.HHnew.Thermal.SH.Solids.SC</t>
  </si>
  <si>
    <t>TES.ktoe.HU.Res.HHnew.Thermal.SH.Solids.SC.AC.Elec</t>
  </si>
  <si>
    <t>TES.ktoe.HU.Res.HHnew.Thermal.SH.Solids.WH</t>
  </si>
  <si>
    <t>TES.ktoe.HU.Res.HHnew.Thermal.SH.Solids.WH.Solids.NoSolar.Solids</t>
  </si>
  <si>
    <t>TES.ktoe.HU.Res.HHnew.Thermal.SH.Solids.WH.LPG.NoSolar.LPG</t>
  </si>
  <si>
    <t>TES.ktoe.HU.Res.HHnew.Thermal.SH.Solids.WH.LPG.Solar</t>
  </si>
  <si>
    <t>TES.ktoe.HU.Res.HHnew.Thermal.SH.Solids.WH.LPG.Solar.LPG</t>
  </si>
  <si>
    <t>TES.ktoe.HU.Res.HHnew.Thermal.SH.Solids.WH.LPG.Solar.Solar</t>
  </si>
  <si>
    <t>TES.ktoe.HU.Res.HHnew.Thermal.SH.Solids.WH.Elc.NoSolar.Elec</t>
  </si>
  <si>
    <t>TES.ktoe.HU.Res.HHnew.Thermal.SH.Solids.WH.Elc.Solar</t>
  </si>
  <si>
    <t>TES.ktoe.HU.Res.HHnew.Thermal.SH.Solids.WH.Elc.Solar.Elec</t>
  </si>
  <si>
    <t>TES.ktoe.HU.Res.HHnew.Thermal.SH.Solids.WH.Elc.Solar.Solar</t>
  </si>
  <si>
    <t>TES.ktoe.HU.Res.HHnew.Thermal.SH.Solids.CO</t>
  </si>
  <si>
    <t>TES.ktoe.HU.Res.HHnew.Thermal.SH.Solids.CO.Solids.Solids</t>
  </si>
  <si>
    <t>TES.ktoe.HU.Res.HHnew.Thermal.SH.Solids.CO.LPG.LPG</t>
  </si>
  <si>
    <t>TES.ktoe.HU.Res.HHnew.Thermal.SH.Solids.CO.Elc.Elec</t>
  </si>
  <si>
    <t>TES.ktoe.HU.Res.HHnew.Thermal.SH.LPG</t>
  </si>
  <si>
    <t>TES.ktoe.HU.Res.HHnew.Thermal.SH.LPG.SH</t>
  </si>
  <si>
    <t>TES.ktoe.HU.Res.HHnew.Thermal.SH.LPG.SH.LPG</t>
  </si>
  <si>
    <t>TES.ktoe.HU.Res.HHnew.Thermal.SH.LPG.SH.Elec</t>
  </si>
  <si>
    <t>TES.ktoe.HU.Res.HHnew.Thermal.SH.LPG.SC</t>
  </si>
  <si>
    <t>TES.ktoe.HU.Res.HHnew.Thermal.SH.LPG.SC.AC.Elec</t>
  </si>
  <si>
    <t>TES.ktoe.HU.Res.HHnew.Thermal.SH.LPG.WH</t>
  </si>
  <si>
    <t>TES.ktoe.HU.Res.HHnew.Thermal.SH.LPG.WH.LPG.NoSolar.LPG</t>
  </si>
  <si>
    <t>TES.ktoe.HU.Res.HHnew.Thermal.SH.LPG.WH.LPG.Solar</t>
  </si>
  <si>
    <t>TES.ktoe.HU.Res.HHnew.Thermal.SH.LPG.WH.LPG.Solar.LPG</t>
  </si>
  <si>
    <t>TES.ktoe.HU.Res.HHnew.Thermal.SH.LPG.WH.LPG.Solar.Solar</t>
  </si>
  <si>
    <t>TES.ktoe.HU.Res.HHnew.Thermal.SH.LPG.WH.Elc.NoSolar.Elec</t>
  </si>
  <si>
    <t>TES.ktoe.HU.Res.HHnew.Thermal.SH.LPG.WH.Elc.Solar</t>
  </si>
  <si>
    <t>TES.ktoe.HU.Res.HHnew.Thermal.SH.LPG.WH.Elc.Solar.Elec</t>
  </si>
  <si>
    <t>TES.ktoe.HU.Res.HHnew.Thermal.SH.LPG.WH.Elc.Solar.Solar</t>
  </si>
  <si>
    <t>TES.ktoe.HU.Res.HHnew.Thermal.SH.LPG.CO</t>
  </si>
  <si>
    <t>TES.ktoe.HU.Res.HHnew.Thermal.SH.LPG.CO.LPG.LPG</t>
  </si>
  <si>
    <t>TES.ktoe.HU.Res.HHnew.Thermal.SH.LPG.CO.Elc.Elec</t>
  </si>
  <si>
    <t>TES.ktoe.HU.Res.HHnew.Thermal.SH.Oil</t>
  </si>
  <si>
    <t>TES.ktoe.HU.Res.HHnew.Thermal.SH.Oil.SH</t>
  </si>
  <si>
    <t>TES.ktoe.HU.Res.HHnew.Thermal.SH.Oil.SH.Oil</t>
  </si>
  <si>
    <t>TES.ktoe.HU.Res.HHnew.Thermal.SH.Oil.SH.Elec</t>
  </si>
  <si>
    <t>TES.ktoe.HU.Res.HHnew.Thermal.SH.Oil.SC</t>
  </si>
  <si>
    <t>TES.ktoe.HU.Res.HHnew.Thermal.SH.Oil.SC.AC.Elec</t>
  </si>
  <si>
    <t>TES.ktoe.HU.Res.HHnew.Thermal.SH.Oil.WH</t>
  </si>
  <si>
    <t>TES.ktoe.HU.Res.HHnew.Thermal.SH.Oil.WH.Oil.NoSolar.Oil</t>
  </si>
  <si>
    <t>TES.ktoe.HU.Res.HHnew.Thermal.SH.Oil.WH.Oil.Solar</t>
  </si>
  <si>
    <t>TES.ktoe.HU.Res.HHnew.Thermal.SH.Oil.WH.Oil.Solar.Oil</t>
  </si>
  <si>
    <t>TES.ktoe.HU.Res.HHnew.Thermal.SH.Oil.WH.Oil.Solar.Solar</t>
  </si>
  <si>
    <t>TES.ktoe.HU.Res.HHnew.Thermal.SH.Oil.WH.Elc.NoSolar.Elec</t>
  </si>
  <si>
    <t>TES.ktoe.HU.Res.HHnew.Thermal.SH.Oil.WH.Elc.Solar</t>
  </si>
  <si>
    <t>TES.ktoe.HU.Res.HHnew.Thermal.SH.Oil.WH.Elc.Solar.Elec</t>
  </si>
  <si>
    <t>TES.ktoe.HU.Res.HHnew.Thermal.SH.Oil.WH.Elc.Solar.Solar</t>
  </si>
  <si>
    <t>TES.ktoe.HU.Res.HHnew.Thermal.SH.Oil.CO</t>
  </si>
  <si>
    <t>TES.ktoe.HU.Res.HHnew.Thermal.SH.Oil.CO.LPG.LPG</t>
  </si>
  <si>
    <t>TES.ktoe.HU.Res.HHnew.Thermal.SH.Oil.CO.Elc.Elec</t>
  </si>
  <si>
    <t>TES.ktoe.HU.Res.HHnew.Thermal.SH.Gas</t>
  </si>
  <si>
    <t>TES.ktoe.HU.Res.HHnew.Thermal.SH.Gas.SH</t>
  </si>
  <si>
    <t>TES.ktoe.HU.Res.HHnew.Thermal.SH.Gas.SH.Gas</t>
  </si>
  <si>
    <t>TES.ktoe.HU.Res.HHnew.Thermal.SH.Gas.SH.Elec</t>
  </si>
  <si>
    <t>TES.ktoe.HU.Res.HHnew.Thermal.SH.Gas.SC</t>
  </si>
  <si>
    <t>TES.ktoe.HU.Res.HHnew.Thermal.SH.Gas.SC.AC.Elec</t>
  </si>
  <si>
    <t>TES.ktoe.HU.Res.HHnew.Thermal.SH.Gas.WH</t>
  </si>
  <si>
    <t>TES.ktoe.HU.Res.HHnew.Thermal.SH.Gas.WH.Gas.NoSolar.Gas</t>
  </si>
  <si>
    <t>TES.ktoe.HU.Res.HHnew.Thermal.SH.Gas.WH.Gas.Solar</t>
  </si>
  <si>
    <t>TES.ktoe.HU.Res.HHnew.Thermal.SH.Gas.WH.Gas.Solar.Gas</t>
  </si>
  <si>
    <t>TES.ktoe.HU.Res.HHnew.Thermal.SH.Gas.WH.Gas.Solar.Solar</t>
  </si>
  <si>
    <t>TES.ktoe.HU.Res.HHnew.Thermal.SH.Gas.WH.Elc.NoSolar.Elec</t>
  </si>
  <si>
    <t>TES.ktoe.HU.Res.HHnew.Thermal.SH.Gas.WH.Elc.Solar</t>
  </si>
  <si>
    <t>TES.ktoe.HU.Res.HHnew.Thermal.SH.Gas.WH.Elc.Solar.Elec</t>
  </si>
  <si>
    <t>TES.ktoe.HU.Res.HHnew.Thermal.SH.Gas.WH.Elc.Solar.Solar</t>
  </si>
  <si>
    <t>TES.ktoe.HU.Res.HHnew.Thermal.SH.Gas.CO</t>
  </si>
  <si>
    <t>TES.ktoe.HU.Res.HHnew.Thermal.SH.Gas.CO.Gas.Gas</t>
  </si>
  <si>
    <t>TES.ktoe.HU.Res.HHnew.Thermal.SH.Gas.CO.Elc.Elec</t>
  </si>
  <si>
    <t>TES.ktoe.HU.Res.HHnew.Thermal.SH.Biomass</t>
  </si>
  <si>
    <t>TES.ktoe.HU.Res.HHnew.Thermal.SH.Biomass.SH</t>
  </si>
  <si>
    <t>TES.ktoe.HU.Res.HHnew.Thermal.SH.Biomass.SH.Biomass</t>
  </si>
  <si>
    <t>TES.ktoe.HU.Res.HHnew.Thermal.SH.Biomass.SH.Elec</t>
  </si>
  <si>
    <t>TES.ktoe.HU.Res.HHnew.Thermal.SH.Biomass.SC</t>
  </si>
  <si>
    <t>TES.ktoe.HU.Res.HHnew.Thermal.SH.Biomass.SC.AC.Elec</t>
  </si>
  <si>
    <t>TES.ktoe.HU.Res.HHnew.Thermal.SH.Biomass.WH</t>
  </si>
  <si>
    <t>TES.ktoe.HU.Res.HHnew.Thermal.SH.Biomass.WH.Biomass.NoSolar.Biomass</t>
  </si>
  <si>
    <t>TES.ktoe.HU.Res.HHnew.Thermal.SH.Biomass.WH.Biomass.Solar</t>
  </si>
  <si>
    <t>TES.ktoe.HU.Res.HHnew.Thermal.SH.Biomass.WH.Biomass.Solar.Biomass</t>
  </si>
  <si>
    <t>TES.ktoe.HU.Res.HHnew.Thermal.SH.Biomass.WH.Biomass.Solar.Solar</t>
  </si>
  <si>
    <t>TES.ktoe.HU.Res.HHnew.Thermal.SH.Biomass.WH.LPG.NoSolar.LPG</t>
  </si>
  <si>
    <t>TES.ktoe.HU.Res.HHnew.Thermal.SH.Biomass.WH.LPG.Solar</t>
  </si>
  <si>
    <t>TES.ktoe.HU.Res.HHnew.Thermal.SH.Biomass.WH.LPG.Solar.LPG</t>
  </si>
  <si>
    <t>TES.ktoe.HU.Res.HHnew.Thermal.SH.Biomass.WH.LPG.Solar.Solar</t>
  </si>
  <si>
    <t>TES.ktoe.HU.Res.HHnew.Thermal.SH.Biomass.WH.Elc.NoSolar.Elec</t>
  </si>
  <si>
    <t>TES.ktoe.HU.Res.HHnew.Thermal.SH.Biomass.WH.Elc.Solar</t>
  </si>
  <si>
    <t>TES.ktoe.HU.Res.HHnew.Thermal.SH.Biomass.WH.Elc.Solar.Elec</t>
  </si>
  <si>
    <t>TES.ktoe.HU.Res.HHnew.Thermal.SH.Biomass.WH.Elc.Solar.Solar</t>
  </si>
  <si>
    <t>TES.ktoe.HU.Res.HHnew.Thermal.SH.Biomass.CO</t>
  </si>
  <si>
    <t>TES.ktoe.HU.Res.HHnew.Thermal.SH.Biomass.CO.Biomass.Biomass</t>
  </si>
  <si>
    <t>TES.ktoe.HU.Res.HHnew.Thermal.SH.Biomass.CO.LPG.LPG</t>
  </si>
  <si>
    <t>TES.ktoe.HU.Res.HHnew.Thermal.SH.Biomass.CO.Elc.Elec</t>
  </si>
  <si>
    <t>TES.ktoe.HU.Res.HHnew.Thermal.SH.Geo</t>
  </si>
  <si>
    <t>TES.ktoe.HU.Res.HHnew.Thermal.SH.Geo.SH</t>
  </si>
  <si>
    <t>TES.ktoe.HU.Res.HHnew.Thermal.SH.Geo.SH.Geo</t>
  </si>
  <si>
    <t>TES.ktoe.HU.Res.HHnew.Thermal.SH.Geo.SH.Elec</t>
  </si>
  <si>
    <t>TES.ktoe.HU.Res.HHnew.Thermal.SH.Geo.SC</t>
  </si>
  <si>
    <t>TES.ktoe.HU.Res.HHnew.Thermal.SH.Geo.SC.AC.Elec</t>
  </si>
  <si>
    <t>TES.ktoe.HU.Res.HHnew.Thermal.SH.Geo.WH</t>
  </si>
  <si>
    <t>TES.ktoe.HU.Res.HHnew.Thermal.SH.Geo.WH.Geo.NoSolar.Geo</t>
  </si>
  <si>
    <t>TES.ktoe.HU.Res.HHnew.Thermal.SH.Geo.WH.Geo.Solar</t>
  </si>
  <si>
    <t>TES.ktoe.HU.Res.HHnew.Thermal.SH.Geo.WH.Geo.Solar.Geo</t>
  </si>
  <si>
    <t>TES.ktoe.HU.Res.HHnew.Thermal.SH.Geo.WH.Geo.Solar.Solar</t>
  </si>
  <si>
    <t>TES.ktoe.HU.Res.HHnew.Thermal.SH.Geo.WH.Elc.NoSolar.Elec</t>
  </si>
  <si>
    <t>TES.ktoe.HU.Res.HHnew.Thermal.SH.Geo.WH.Elc.Solar</t>
  </si>
  <si>
    <t>TES.ktoe.HU.Res.HHnew.Thermal.SH.Geo.WH.Elc.Solar.Elec</t>
  </si>
  <si>
    <t>TES.ktoe.HU.Res.HHnew.Thermal.SH.Geo.WH.Elc.Solar.Solar</t>
  </si>
  <si>
    <t>TES.ktoe.HU.Res.HHnew.Thermal.SH.Geo.CO</t>
  </si>
  <si>
    <t>TES.ktoe.HU.Res.HHnew.Thermal.SH.Geo.CO.LPG.LPG</t>
  </si>
  <si>
    <t>TES.ktoe.HU.Res.HHnew.Thermal.SH.Geo.CO.Elc.Elec</t>
  </si>
  <si>
    <t>TES.ktoe.HU.Res.HHnew.Thermal.SH.DistrHeat</t>
  </si>
  <si>
    <t>TES.ktoe.HU.Res.HHnew.Thermal.SH.DistrHeat.SH</t>
  </si>
  <si>
    <t>TES.ktoe.HU.Res.HHnew.Thermal.SH.DistrHeat.SH.Steam_Distr</t>
  </si>
  <si>
    <t>TES.ktoe.HU.Res.HHnew.Thermal.SH.DistrHeat.SH.Elec</t>
  </si>
  <si>
    <t>TES.ktoe.HU.Res.HHnew.Thermal.SH.DistrHeat.SC</t>
  </si>
  <si>
    <t>TES.ktoe.HU.Res.HHnew.Thermal.SH.DistrHeat.SC.AC.Elec</t>
  </si>
  <si>
    <t>TES.ktoe.HU.Res.HHnew.Thermal.SH.DistrHeat.WH</t>
  </si>
  <si>
    <t>TES.ktoe.HU.Res.HHnew.Thermal.SH.DistrHeat.WH.DistrHeat.NoSolar.Steam_Distr</t>
  </si>
  <si>
    <t>TES.ktoe.HU.Res.HHnew.Thermal.SH.DistrHeat.WH.DistrHeat.Solar</t>
  </si>
  <si>
    <t>TES.ktoe.HU.Res.HHnew.Thermal.SH.DistrHeat.WH.DistrHeat.Solar.Steam_Distr</t>
  </si>
  <si>
    <t>TES.ktoe.HU.Res.HHnew.Thermal.SH.DistrHeat.WH.DistrHeat.Solar.Solar</t>
  </si>
  <si>
    <t>TES.ktoe.HU.Res.HHnew.Thermal.SH.DistrHeat.WH.Elc.NoSolar.Elec</t>
  </si>
  <si>
    <t>TES.ktoe.HU.Res.HHnew.Thermal.SH.DistrHeat.WH.Elc.Solar</t>
  </si>
  <si>
    <t>TES.ktoe.HU.Res.HHnew.Thermal.SH.DistrHeat.WH.Elc.Solar.Elec</t>
  </si>
  <si>
    <t>TES.ktoe.HU.Res.HHnew.Thermal.SH.DistrHeat.WH.Elc.Solar.Solar</t>
  </si>
  <si>
    <t>TES.ktoe.HU.Res.HHnew.Thermal.SH.DistrHeat.CO</t>
  </si>
  <si>
    <t>TES.ktoe.HU.Res.HHnew.Thermal.SH.DistrHeat.CO.LPG.LPG</t>
  </si>
  <si>
    <t>TES.ktoe.HU.Res.HHnew.Thermal.SH.DistrHeat.CO.Elc.Elec</t>
  </si>
  <si>
    <t>TES.ktoe.HU.Res.HHnew.Thermal.SH.AdvElc</t>
  </si>
  <si>
    <t>TES.ktoe.HU.Res.HHnew.Thermal.SH.AdvElc.SH</t>
  </si>
  <si>
    <t>TES.ktoe.HU.Res.HHnew.Thermal.SH.AdvElc.SH.Elec</t>
  </si>
  <si>
    <t>TES.ktoe.HU.Res.HHnew.Thermal.SH.AdvElc.SC</t>
  </si>
  <si>
    <t>TES.ktoe.HU.Res.HHnew.Thermal.SH.AdvElc.SC.AC.Elec</t>
  </si>
  <si>
    <t>TES.ktoe.HU.Res.HHnew.Thermal.SH.AdvElc.WH</t>
  </si>
  <si>
    <t>TES.ktoe.HU.Res.HHnew.Thermal.SH.AdvElc.WH.LPG.NoSolar.LPG</t>
  </si>
  <si>
    <t>TES.ktoe.HU.Res.HHnew.Thermal.SH.AdvElc.WH.LPG.Solar</t>
  </si>
  <si>
    <t>TES.ktoe.HU.Res.HHnew.Thermal.SH.AdvElc.WH.LPG.Solar.LPG</t>
  </si>
  <si>
    <t>TES.ktoe.HU.Res.HHnew.Thermal.SH.AdvElc.WH.LPG.Solar.Solar</t>
  </si>
  <si>
    <t>TES.ktoe.HU.Res.HHnew.Thermal.SH.AdvElc.WH.Elc.NoSolar.Elec</t>
  </si>
  <si>
    <t>TES.ktoe.HU.Res.HHnew.Thermal.SH.AdvElc.WH.Elc.Solar</t>
  </si>
  <si>
    <t>TES.ktoe.HU.Res.HHnew.Thermal.SH.AdvElc.WH.Elc.Solar.Elec</t>
  </si>
  <si>
    <t>TES.ktoe.HU.Res.HHnew.Thermal.SH.AdvElc.WH.Elc.Solar.Solar</t>
  </si>
  <si>
    <t>TES.ktoe.HU.Res.HHnew.Thermal.SH.AdvElc.CO</t>
  </si>
  <si>
    <t>TES.ktoe.HU.Res.HHnew.Thermal.SH.AdvElc.CO.LPG.LPG</t>
  </si>
  <si>
    <t>TES.ktoe.HU.Res.HHnew.Thermal.SH.AdvElc.CO.Elc.Elec</t>
  </si>
  <si>
    <t>TES.ktoe.HU.Res.HHnew.Thermal.SH.ConvElc</t>
  </si>
  <si>
    <t>TES.ktoe.HU.Res.HHnew.Thermal.SH.ConvElc.SH</t>
  </si>
  <si>
    <t>TES.ktoe.HU.Res.HHnew.Thermal.SH.ConvElc.SH.Elec</t>
  </si>
  <si>
    <t>TES.ktoe.HU.Res.HHnew.Thermal.SH.ConvElc.SC</t>
  </si>
  <si>
    <t>TES.ktoe.HU.Res.HHnew.Thermal.SH.ConvElc.SC.AC.Elec</t>
  </si>
  <si>
    <t>TES.ktoe.HU.Res.HHnew.Thermal.SH.ConvElc.WH</t>
  </si>
  <si>
    <t>TES.ktoe.HU.Res.HHnew.Thermal.SH.ConvElc.WH.LPG.NoSolar.LPG</t>
  </si>
  <si>
    <t>TES.ktoe.HU.Res.HHnew.Thermal.SH.ConvElc.WH.LPG.Solar</t>
  </si>
  <si>
    <t>TES.ktoe.HU.Res.HHnew.Thermal.SH.ConvElc.WH.LPG.Solar.LPG</t>
  </si>
  <si>
    <t>TES.ktoe.HU.Res.HHnew.Thermal.SH.ConvElc.WH.LPG.Solar.Solar</t>
  </si>
  <si>
    <t>TES.ktoe.HU.Res.HHnew.Thermal.SH.ConvElc.WH.Elc.NoSolar.Elec</t>
  </si>
  <si>
    <t>TES.ktoe.HU.Res.HHnew.Thermal.SH.ConvElc.WH.Elc.Solar</t>
  </si>
  <si>
    <t>TES.ktoe.HU.Res.HHnew.Thermal.SH.ConvElc.WH.Elc.Solar.Elec</t>
  </si>
  <si>
    <t>TES.ktoe.HU.Res.HHnew.Thermal.SH.ConvElc.WH.Elc.Solar.Solar</t>
  </si>
  <si>
    <t>TES.ktoe.HU.Res.HHnew.Thermal.SH.ConvElc.CO</t>
  </si>
  <si>
    <t>TES.ktoe.HU.Res.HHnew.Thermal.SH.ConvElc.CO.LPG.LPG</t>
  </si>
  <si>
    <t>TES.ktoe.HU.Res.HHnew.Thermal.SH.ConvElc.CO.Elc.Elec</t>
  </si>
  <si>
    <t>HU - System efficiency indicator of new and renovated households (detailed structure)</t>
  </si>
  <si>
    <t>Eff.ratio.HU.Res.HHnew.Thermal.SH.Solids</t>
  </si>
  <si>
    <t>Eff.ratio.HU.Res.HHnew.Thermal.SH.Solids.SH</t>
  </si>
  <si>
    <t>Eff.ratio.HU.Res.HHnew.Thermal.SH.Solids.SH.Solids</t>
  </si>
  <si>
    <t>Eff.ratio.HU.Res.HHnew.Thermal.SH.Solids.SH.Elec</t>
  </si>
  <si>
    <t>Eff.ratio.HU.Res.HHnew.Thermal.SH.Solids.SC</t>
  </si>
  <si>
    <t>Eff.ratio.HU.Res.HHnew.Thermal.SH.Solids.SC.AC.Elec</t>
  </si>
  <si>
    <t>Eff.ratio.HU.Res.HHnew.Thermal.SH.Solids.WH</t>
  </si>
  <si>
    <t>Eff.ratio.HU.Res.HHnew.Thermal.SH.Solids.WH.Solids.NoSolar.Solids</t>
  </si>
  <si>
    <t>Eff.ratio.HU.Res.HHnew.Thermal.SH.Solids.WH.LPG.NoSolar.LPG</t>
  </si>
  <si>
    <t>Eff.ratio.HU.Res.HHnew.Thermal.SH.Solids.WH.LPG.Solar</t>
  </si>
  <si>
    <t>Eff.ratio.HU.Res.HHnew.Thermal.SH.Solids.WH.LPG.Solar.LPG</t>
  </si>
  <si>
    <t>Eff.ratio.HU.Res.HHnew.Thermal.SH.Solids.WH.LPG.Solar.Solar</t>
  </si>
  <si>
    <t>Eff.ratio.HU.Res.HHnew.Thermal.SH.Solids.WH.Elc.NoSolar.Elec</t>
  </si>
  <si>
    <t>Eff.ratio.HU.Res.HHnew.Thermal.SH.Solids.WH.Elc.Solar</t>
  </si>
  <si>
    <t>Eff.ratio.HU.Res.HHnew.Thermal.SH.Solids.WH.Elc.Solar.Elec</t>
  </si>
  <si>
    <t>Eff.ratio.HU.Res.HHnew.Thermal.SH.Solids.WH.Elc.Solar.Solar</t>
  </si>
  <si>
    <t>Eff.ratio.HU.Res.HHnew.Thermal.SH.Solids.CO</t>
  </si>
  <si>
    <t>Eff.ratio.HU.Res.HHnew.Thermal.SH.Solids.CO.Solids.Solids</t>
  </si>
  <si>
    <t>Eff.ratio.HU.Res.HHnew.Thermal.SH.Solids.CO.LPG.LPG</t>
  </si>
  <si>
    <t>Eff.ratio.HU.Res.HHnew.Thermal.SH.Solids.CO.Elc.Elec</t>
  </si>
  <si>
    <t>Eff.ratio.HU.Res.HHnew.Thermal.SH.LPG</t>
  </si>
  <si>
    <t>Eff.ratio.HU.Res.HHnew.Thermal.SH.LPG.SH</t>
  </si>
  <si>
    <t>Eff.ratio.HU.Res.HHnew.Thermal.SH.LPG.SH.LPG</t>
  </si>
  <si>
    <t>Eff.ratio.HU.Res.HHnew.Thermal.SH.LPG.SH.Elec</t>
  </si>
  <si>
    <t>Eff.ratio.HU.Res.HHnew.Thermal.SH.LPG.SC</t>
  </si>
  <si>
    <t>Eff.ratio.HU.Res.HHnew.Thermal.SH.LPG.SC.AC.Elec</t>
  </si>
  <si>
    <t>Eff.ratio.HU.Res.HHnew.Thermal.SH.LPG.WH</t>
  </si>
  <si>
    <t>Eff.ratio.HU.Res.HHnew.Thermal.SH.LPG.WH.LPG.NoSolar.LPG</t>
  </si>
  <si>
    <t>Eff.ratio.HU.Res.HHnew.Thermal.SH.LPG.WH.LPG.Solar</t>
  </si>
  <si>
    <t>Eff.ratio.HU.Res.HHnew.Thermal.SH.LPG.WH.LPG.Solar.LPG</t>
  </si>
  <si>
    <t>Eff.ratio.HU.Res.HHnew.Thermal.SH.LPG.WH.LPG.Solar.Solar</t>
  </si>
  <si>
    <t>Eff.ratio.HU.Res.HHnew.Thermal.SH.LPG.WH.Elc.NoSolar.Elec</t>
  </si>
  <si>
    <t>Eff.ratio.HU.Res.HHnew.Thermal.SH.LPG.WH.Elc.Solar</t>
  </si>
  <si>
    <t>Eff.ratio.HU.Res.HHnew.Thermal.SH.LPG.WH.Elc.Solar.Elec</t>
  </si>
  <si>
    <t>Eff.ratio.HU.Res.HHnew.Thermal.SH.LPG.WH.Elc.Solar.Solar</t>
  </si>
  <si>
    <t>Eff.ratio.HU.Res.HHnew.Thermal.SH.LPG.CO</t>
  </si>
  <si>
    <t>Eff.ratio.HU.Res.HHnew.Thermal.SH.LPG.CO.LPG.LPG</t>
  </si>
  <si>
    <t>Eff.ratio.HU.Res.HHnew.Thermal.SH.LPG.CO.Elc.Elec</t>
  </si>
  <si>
    <t>Eff.ratio.HU.Res.HHnew.Thermal.SH.Oil</t>
  </si>
  <si>
    <t>Eff.ratio.HU.Res.HHnew.Thermal.SH.Oil.SH</t>
  </si>
  <si>
    <t>Eff.ratio.HU.Res.HHnew.Thermal.SH.Oil.SH.Oil</t>
  </si>
  <si>
    <t>Eff.ratio.HU.Res.HHnew.Thermal.SH.Oil.SH.Elec</t>
  </si>
  <si>
    <t>Eff.ratio.HU.Res.HHnew.Thermal.SH.Oil.SC</t>
  </si>
  <si>
    <t>Eff.ratio.HU.Res.HHnew.Thermal.SH.Oil.SC.AC.Elec</t>
  </si>
  <si>
    <t>Eff.ratio.HU.Res.HHnew.Thermal.SH.Oil.WH</t>
  </si>
  <si>
    <t>Eff.ratio.HU.Res.HHnew.Thermal.SH.Oil.WH.Oil.NoSolar.Oil</t>
  </si>
  <si>
    <t>Eff.ratio.HU.Res.HHnew.Thermal.SH.Oil.WH.Oil.Solar</t>
  </si>
  <si>
    <t>Eff.ratio.HU.Res.HHnew.Thermal.SH.Oil.WH.Oil.Solar.Oil</t>
  </si>
  <si>
    <t>Eff.ratio.HU.Res.HHnew.Thermal.SH.Oil.WH.Oil.Solar.Solar</t>
  </si>
  <si>
    <t>Eff.ratio.HU.Res.HHnew.Thermal.SH.Oil.WH.Elc.NoSolar.Elec</t>
  </si>
  <si>
    <t>Eff.ratio.HU.Res.HHnew.Thermal.SH.Oil.WH.Elc.Solar</t>
  </si>
  <si>
    <t>Eff.ratio.HU.Res.HHnew.Thermal.SH.Oil.WH.Elc.Solar.Elec</t>
  </si>
  <si>
    <t>Eff.ratio.HU.Res.HHnew.Thermal.SH.Oil.WH.Elc.Solar.Solar</t>
  </si>
  <si>
    <t>Eff.ratio.HU.Res.HHnew.Thermal.SH.Oil.CO</t>
  </si>
  <si>
    <t>Eff.ratio.HU.Res.HHnew.Thermal.SH.Oil.CO.LPG.LPG</t>
  </si>
  <si>
    <t>Eff.ratio.HU.Res.HHnew.Thermal.SH.Oil.CO.Elc.Elec</t>
  </si>
  <si>
    <t>Eff.ratio.HU.Res.HHnew.Thermal.SH.Gas</t>
  </si>
  <si>
    <t>Eff.ratio.HU.Res.HHnew.Thermal.SH.Gas.SH</t>
  </si>
  <si>
    <t>Eff.ratio.HU.Res.HHnew.Thermal.SH.Gas.SH.Gas</t>
  </si>
  <si>
    <t>Eff.ratio.HU.Res.HHnew.Thermal.SH.Gas.SH.Elec</t>
  </si>
  <si>
    <t>Eff.ratio.HU.Res.HHnew.Thermal.SH.Gas.SC</t>
  </si>
  <si>
    <t>Eff.ratio.HU.Res.HHnew.Thermal.SH.Gas.SC.AC.Elec</t>
  </si>
  <si>
    <t>Eff.ratio.HU.Res.HHnew.Thermal.SH.Gas.WH</t>
  </si>
  <si>
    <t>Eff.ratio.HU.Res.HHnew.Thermal.SH.Gas.WH.Gas.NoSolar.Gas</t>
  </si>
  <si>
    <t>Eff.ratio.HU.Res.HHnew.Thermal.SH.Gas.WH.Gas.Solar</t>
  </si>
  <si>
    <t>Eff.ratio.HU.Res.HHnew.Thermal.SH.Gas.WH.Gas.Solar.Gas</t>
  </si>
  <si>
    <t>Eff.ratio.HU.Res.HHnew.Thermal.SH.Gas.WH.Gas.Solar.Solar</t>
  </si>
  <si>
    <t>Eff.ratio.HU.Res.HHnew.Thermal.SH.Gas.WH.Elc.NoSolar.Elec</t>
  </si>
  <si>
    <t>Eff.ratio.HU.Res.HHnew.Thermal.SH.Gas.WH.Elc.Solar</t>
  </si>
  <si>
    <t>Eff.ratio.HU.Res.HHnew.Thermal.SH.Gas.WH.Elc.Solar.Elec</t>
  </si>
  <si>
    <t>Eff.ratio.HU.Res.HHnew.Thermal.SH.Gas.WH.Elc.Solar.Solar</t>
  </si>
  <si>
    <t>Eff.ratio.HU.Res.HHnew.Thermal.SH.Gas.CO</t>
  </si>
  <si>
    <t>Eff.ratio.HU.Res.HHnew.Thermal.SH.Gas.CO.Gas.Gas</t>
  </si>
  <si>
    <t>Eff.ratio.HU.Res.HHnew.Thermal.SH.Gas.CO.Elc.Elec</t>
  </si>
  <si>
    <t>Eff.ratio.HU.Res.HHnew.Thermal.SH.Biomass</t>
  </si>
  <si>
    <t>Eff.ratio.HU.Res.HHnew.Thermal.SH.Biomass.SH</t>
  </si>
  <si>
    <t>Eff.ratio.HU.Res.HHnew.Thermal.SH.Biomass.SH.Biomass</t>
  </si>
  <si>
    <t>Eff.ratio.HU.Res.HHnew.Thermal.SH.Biomass.SH.Elec</t>
  </si>
  <si>
    <t>Eff.ratio.HU.Res.HHnew.Thermal.SH.Biomass.SC</t>
  </si>
  <si>
    <t>Eff.ratio.HU.Res.HHnew.Thermal.SH.Biomass.SC.AC.Elec</t>
  </si>
  <si>
    <t>Eff.ratio.HU.Res.HHnew.Thermal.SH.Biomass.WH</t>
  </si>
  <si>
    <t>Eff.ratio.HU.Res.HHnew.Thermal.SH.Biomass.WH.Biomass.NoSolar.Biomass</t>
  </si>
  <si>
    <t>Eff.ratio.HU.Res.HHnew.Thermal.SH.Biomass.WH.Biomass.Solar</t>
  </si>
  <si>
    <t>Eff.ratio.HU.Res.HHnew.Thermal.SH.Biomass.WH.Biomass.Solar.Biomass</t>
  </si>
  <si>
    <t>Eff.ratio.HU.Res.HHnew.Thermal.SH.Biomass.WH.Biomass.Solar.Solar</t>
  </si>
  <si>
    <t>Eff.ratio.HU.Res.HHnew.Thermal.SH.Biomass.WH.LPG.NoSolar.LPG</t>
  </si>
  <si>
    <t>Eff.ratio.HU.Res.HHnew.Thermal.SH.Biomass.WH.LPG.Solar</t>
  </si>
  <si>
    <t>Eff.ratio.HU.Res.HHnew.Thermal.SH.Biomass.WH.LPG.Solar.LPG</t>
  </si>
  <si>
    <t>Eff.ratio.HU.Res.HHnew.Thermal.SH.Biomass.WH.LPG.Solar.Solar</t>
  </si>
  <si>
    <t>Eff.ratio.HU.Res.HHnew.Thermal.SH.Biomass.WH.Elc.NoSolar.Elec</t>
  </si>
  <si>
    <t>Eff.ratio.HU.Res.HHnew.Thermal.SH.Biomass.WH.Elc.Solar</t>
  </si>
  <si>
    <t>Eff.ratio.HU.Res.HHnew.Thermal.SH.Biomass.WH.Elc.Solar.Elec</t>
  </si>
  <si>
    <t>Eff.ratio.HU.Res.HHnew.Thermal.SH.Biomass.WH.Elc.Solar.Solar</t>
  </si>
  <si>
    <t>Eff.ratio.HU.Res.HHnew.Thermal.SH.Biomass.CO</t>
  </si>
  <si>
    <t>Eff.ratio.HU.Res.HHnew.Thermal.SH.Biomass.CO.Biomass.Biomass</t>
  </si>
  <si>
    <t>Eff.ratio.HU.Res.HHnew.Thermal.SH.Biomass.CO.LPG.LPG</t>
  </si>
  <si>
    <t>Eff.ratio.HU.Res.HHnew.Thermal.SH.Biomass.CO.Elc.Elec</t>
  </si>
  <si>
    <t>Eff.ratio.HU.Res.HHnew.Thermal.SH.Geo</t>
  </si>
  <si>
    <t>Eff.ratio.HU.Res.HHnew.Thermal.SH.Geo.SH</t>
  </si>
  <si>
    <t>Eff.ratio.HU.Res.HHnew.Thermal.SH.Geo.SH.Geo</t>
  </si>
  <si>
    <t>Eff.ratio.HU.Res.HHnew.Thermal.SH.Geo.SH.Elec</t>
  </si>
  <si>
    <t>Eff.ratio.HU.Res.HHnew.Thermal.SH.Geo.SC</t>
  </si>
  <si>
    <t>Eff.ratio.HU.Res.HHnew.Thermal.SH.Geo.SC.AC.Elec</t>
  </si>
  <si>
    <t>Eff.ratio.HU.Res.HHnew.Thermal.SH.Geo.WH</t>
  </si>
  <si>
    <t>Eff.ratio.HU.Res.HHnew.Thermal.SH.Geo.WH.Geo.NoSolar.Geo</t>
  </si>
  <si>
    <t>Eff.ratio.HU.Res.HHnew.Thermal.SH.Geo.WH.Geo.Solar</t>
  </si>
  <si>
    <t>Eff.ratio.HU.Res.HHnew.Thermal.SH.Geo.WH.Geo.Solar.Geo</t>
  </si>
  <si>
    <t>Eff.ratio.HU.Res.HHnew.Thermal.SH.Geo.WH.Geo.Solar.Solar</t>
  </si>
  <si>
    <t>Eff.ratio.HU.Res.HHnew.Thermal.SH.Geo.WH.Elc.NoSolar.Elec</t>
  </si>
  <si>
    <t>Eff.ratio.HU.Res.HHnew.Thermal.SH.Geo.WH.Elc.Solar</t>
  </si>
  <si>
    <t>Eff.ratio.HU.Res.HHnew.Thermal.SH.Geo.WH.Elc.Solar.Elec</t>
  </si>
  <si>
    <t>Eff.ratio.HU.Res.HHnew.Thermal.SH.Geo.WH.Elc.Solar.Solar</t>
  </si>
  <si>
    <t>Eff.ratio.HU.Res.HHnew.Thermal.SH.Geo.CO</t>
  </si>
  <si>
    <t>Eff.ratio.HU.Res.HHnew.Thermal.SH.Geo.CO.LPG.LPG</t>
  </si>
  <si>
    <t>Eff.ratio.HU.Res.HHnew.Thermal.SH.Geo.CO.Elc.Elec</t>
  </si>
  <si>
    <t>Eff.ratio.HU.Res.HHnew.Thermal.SH.DistrHeat</t>
  </si>
  <si>
    <t>Eff.ratio.HU.Res.HHnew.Thermal.SH.DistrHeat.SH</t>
  </si>
  <si>
    <t>Eff.ratio.HU.Res.HHnew.Thermal.SH.DistrHeat.SH.Steam_Distr</t>
  </si>
  <si>
    <t>Eff.ratio.HU.Res.HHnew.Thermal.SH.DistrHeat.SH.Elec</t>
  </si>
  <si>
    <t>Eff.ratio.HU.Res.HHnew.Thermal.SH.DistrHeat.SC</t>
  </si>
  <si>
    <t>Eff.ratio.HU.Res.HHnew.Thermal.SH.DistrHeat.SC.AC.Elec</t>
  </si>
  <si>
    <t>Eff.ratio.HU.Res.HHnew.Thermal.SH.DistrHeat.WH</t>
  </si>
  <si>
    <t>Eff.ratio.HU.Res.HHnew.Thermal.SH.DistrHeat.WH.DistrHeat.NoSolar.Steam_Distr</t>
  </si>
  <si>
    <t>Eff.ratio.HU.Res.HHnew.Thermal.SH.DistrHeat.WH.DistrHeat.Solar</t>
  </si>
  <si>
    <t>Eff.ratio.HU.Res.HHnew.Thermal.SH.DistrHeat.WH.DistrHeat.Solar.Steam_Distr</t>
  </si>
  <si>
    <t>Eff.ratio.HU.Res.HHnew.Thermal.SH.DistrHeat.WH.DistrHeat.Solar.Solar</t>
  </si>
  <si>
    <t>Eff.ratio.HU.Res.HHnew.Thermal.SH.DistrHeat.WH.Elc.NoSolar.Elec</t>
  </si>
  <si>
    <t>Eff.ratio.HU.Res.HHnew.Thermal.SH.DistrHeat.WH.Elc.Solar</t>
  </si>
  <si>
    <t>Eff.ratio.HU.Res.HHnew.Thermal.SH.DistrHeat.WH.Elc.Solar.Elec</t>
  </si>
  <si>
    <t>Eff.ratio.HU.Res.HHnew.Thermal.SH.DistrHeat.WH.Elc.Solar.Solar</t>
  </si>
  <si>
    <t>Eff.ratio.HU.Res.HHnew.Thermal.SH.DistrHeat.CO</t>
  </si>
  <si>
    <t>Eff.ratio.HU.Res.HHnew.Thermal.SH.DistrHeat.CO.LPG.LPG</t>
  </si>
  <si>
    <t>Eff.ratio.HU.Res.HHnew.Thermal.SH.DistrHeat.CO.Elc.Elec</t>
  </si>
  <si>
    <t>Eff.ratio.HU.Res.HHnew.Thermal.SH.AdvElc</t>
  </si>
  <si>
    <t>Eff.ratio.HU.Res.HHnew.Thermal.SH.AdvElc.SH</t>
  </si>
  <si>
    <t>Eff.ratio.HU.Res.HHnew.Thermal.SH.AdvElc.SH.Elec</t>
  </si>
  <si>
    <t>Eff.ratio.HU.Res.HHnew.Thermal.SH.AdvElc.SC</t>
  </si>
  <si>
    <t>Eff.ratio.HU.Res.HHnew.Thermal.SH.AdvElc.SC.AC.Elec</t>
  </si>
  <si>
    <t>Eff.ratio.HU.Res.HHnew.Thermal.SH.AdvElc.WH</t>
  </si>
  <si>
    <t>Eff.ratio.HU.Res.HHnew.Thermal.SH.AdvElc.WH.LPG.NoSolar.LPG</t>
  </si>
  <si>
    <t>Eff.ratio.HU.Res.HHnew.Thermal.SH.AdvElc.WH.LPG.Solar</t>
  </si>
  <si>
    <t>Eff.ratio.HU.Res.HHnew.Thermal.SH.AdvElc.WH.LPG.Solar.LPG</t>
  </si>
  <si>
    <t>Eff.ratio.HU.Res.HHnew.Thermal.SH.AdvElc.WH.LPG.Solar.Solar</t>
  </si>
  <si>
    <t>Eff.ratio.HU.Res.HHnew.Thermal.SH.AdvElc.WH.Elc.NoSolar.Elec</t>
  </si>
  <si>
    <t>Eff.ratio.HU.Res.HHnew.Thermal.SH.AdvElc.WH.Elc.Solar</t>
  </si>
  <si>
    <t>Eff.ratio.HU.Res.HHnew.Thermal.SH.AdvElc.WH.Elc.Solar.Elec</t>
  </si>
  <si>
    <t>Eff.ratio.HU.Res.HHnew.Thermal.SH.AdvElc.WH.Elc.Solar.Solar</t>
  </si>
  <si>
    <t>Eff.ratio.HU.Res.HHnew.Thermal.SH.AdvElc.CO</t>
  </si>
  <si>
    <t>Eff.ratio.HU.Res.HHnew.Thermal.SH.AdvElc.CO.LPG.LPG</t>
  </si>
  <si>
    <t>Eff.ratio.HU.Res.HHnew.Thermal.SH.AdvElc.CO.Elc.Elec</t>
  </si>
  <si>
    <t>Eff.ratio.HU.Res.HHnew.Thermal.SH.ConvElc</t>
  </si>
  <si>
    <t>Eff.ratio.HU.Res.HHnew.Thermal.SH.ConvElc.SH</t>
  </si>
  <si>
    <t>Eff.ratio.HU.Res.HHnew.Thermal.SH.ConvElc.SH.Elec</t>
  </si>
  <si>
    <t>Eff.ratio.HU.Res.HHnew.Thermal.SH.ConvElc.SC</t>
  </si>
  <si>
    <t>Eff.ratio.HU.Res.HHnew.Thermal.SH.ConvElc.SC.AC.Elec</t>
  </si>
  <si>
    <t>Eff.ratio.HU.Res.HHnew.Thermal.SH.ConvElc.WH</t>
  </si>
  <si>
    <t>Eff.ratio.HU.Res.HHnew.Thermal.SH.ConvElc.WH.LPG.NoSolar.LPG</t>
  </si>
  <si>
    <t>Eff.ratio.HU.Res.HHnew.Thermal.SH.ConvElc.WH.LPG.Solar</t>
  </si>
  <si>
    <t>Eff.ratio.HU.Res.HHnew.Thermal.SH.ConvElc.WH.LPG.Solar.LPG</t>
  </si>
  <si>
    <t>Eff.ratio.HU.Res.HHnew.Thermal.SH.ConvElc.WH.LPG.Solar.Solar</t>
  </si>
  <si>
    <t>Eff.ratio.HU.Res.HHnew.Thermal.SH.ConvElc.WH.Elc.NoSolar.Elec</t>
  </si>
  <si>
    <t>Eff.ratio.HU.Res.HHnew.Thermal.SH.ConvElc.WH.Elc.Solar</t>
  </si>
  <si>
    <t>Eff.ratio.HU.Res.HHnew.Thermal.SH.ConvElc.WH.Elc.Solar.Elec</t>
  </si>
  <si>
    <t>Eff.ratio.HU.Res.HHnew.Thermal.SH.ConvElc.WH.Elc.Solar.Solar</t>
  </si>
  <si>
    <t>Eff.ratio.HU.Res.HHnew.Thermal.SH.ConvElc.CO</t>
  </si>
  <si>
    <t>Eff.ratio.HU.Res.HHnew.Thermal.SH.ConvElc.CO.LPG.LPG</t>
  </si>
  <si>
    <t>Eff.ratio.HU.Res.HHnew.Thermal.SH.ConvElc.CO.Elc.Elec</t>
  </si>
  <si>
    <t>HU - CO2 emissions in new and renovated households (detailed structure)</t>
  </si>
  <si>
    <t>EMI.ktCO2.HU.Res.HHnew.Thermal.SH.Solids</t>
  </si>
  <si>
    <t>EMI.ktCO2.HU.Res.HHnew.Thermal.SH.Solids.SH</t>
  </si>
  <si>
    <t>EMI.ktCO2.HU.Res.HHnew.Thermal.SH.Solids.SH.Solids</t>
  </si>
  <si>
    <t>EMI.ktCO2.HU.Res.HHnew.Thermal.SH.Solids.SH.Elec</t>
  </si>
  <si>
    <t>EMI.ktCO2.HU.Res.HHnew.Thermal.SH.Solids.SC</t>
  </si>
  <si>
    <t>EMI.ktCO2.HU.Res.HHnew.Thermal.SH.Solids.SC.AC.Elec</t>
  </si>
  <si>
    <t>EMI.ktCO2.HU.Res.HHnew.Thermal.SH.Solids.WH</t>
  </si>
  <si>
    <t>EMI.ktCO2.HU.Res.HHnew.Thermal.SH.Solids.WH.Solids.NoSolar.Solids</t>
  </si>
  <si>
    <t>EMI.ktCO2.HU.Res.HHnew.Thermal.SH.Solids.WH.LPG.NoSolar.LPG</t>
  </si>
  <si>
    <t>EMI.ktCO2.HU.Res.HHnew.Thermal.SH.Solids.WH.LPG.Solar</t>
  </si>
  <si>
    <t>EMI.ktCO2.HU.Res.HHnew.Thermal.SH.Solids.WH.LPG.Solar.LPG</t>
  </si>
  <si>
    <t>EMI.ktCO2.HU.Res.HHnew.Thermal.SH.Solids.WH.LPG.Solar.Solar</t>
  </si>
  <si>
    <t>EMI.ktCO2.HU.Res.HHnew.Thermal.SH.Solids.WH.Elc.NoSolar.Elec</t>
  </si>
  <si>
    <t>EMI.ktCO2.HU.Res.HHnew.Thermal.SH.Solids.WH.Elc.Solar</t>
  </si>
  <si>
    <t>EMI.ktCO2.HU.Res.HHnew.Thermal.SH.Solids.WH.Elc.Solar.Elec</t>
  </si>
  <si>
    <t>EMI.ktCO2.HU.Res.HHnew.Thermal.SH.Solids.WH.Elc.Solar.Solar</t>
  </si>
  <si>
    <t>EMI.ktCO2.HU.Res.HHnew.Thermal.SH.Solids.CO</t>
  </si>
  <si>
    <t>EMI.ktCO2.HU.Res.HHnew.Thermal.SH.Solids.CO.Solids.Solids</t>
  </si>
  <si>
    <t>EMI.ktCO2.HU.Res.HHnew.Thermal.SH.Solids.CO.LPG.LPG</t>
  </si>
  <si>
    <t>EMI.ktCO2.HU.Res.HHnew.Thermal.SH.Solids.CO.Elc.Elec</t>
  </si>
  <si>
    <t>EMI.ktCO2.HU.Res.HHnew.Thermal.SH.LPG</t>
  </si>
  <si>
    <t>EMI.ktCO2.HU.Res.HHnew.Thermal.SH.LPG.SH</t>
  </si>
  <si>
    <t>EMI.ktCO2.HU.Res.HHnew.Thermal.SH.LPG.SH.LPG</t>
  </si>
  <si>
    <t>EMI.ktCO2.HU.Res.HHnew.Thermal.SH.LPG.SH.Elec</t>
  </si>
  <si>
    <t>EMI.ktCO2.HU.Res.HHnew.Thermal.SH.LPG.SC</t>
  </si>
  <si>
    <t>EMI.ktCO2.HU.Res.HHnew.Thermal.SH.LPG.SC.AC.Elec</t>
  </si>
  <si>
    <t>EMI.ktCO2.HU.Res.HHnew.Thermal.SH.LPG.WH</t>
  </si>
  <si>
    <t>EMI.ktCO2.HU.Res.HHnew.Thermal.SH.LPG.WH.LPG.NoSolar.LPG</t>
  </si>
  <si>
    <t>EMI.ktCO2.HU.Res.HHnew.Thermal.SH.LPG.WH.LPG.Solar</t>
  </si>
  <si>
    <t>EMI.ktCO2.HU.Res.HHnew.Thermal.SH.LPG.WH.LPG.Solar.LPG</t>
  </si>
  <si>
    <t>EMI.ktCO2.HU.Res.HHnew.Thermal.SH.LPG.WH.LPG.Solar.Solar</t>
  </si>
  <si>
    <t>EMI.ktCO2.HU.Res.HHnew.Thermal.SH.LPG.WH.Elc.NoSolar.Elec</t>
  </si>
  <si>
    <t>EMI.ktCO2.HU.Res.HHnew.Thermal.SH.LPG.WH.Elc.Solar</t>
  </si>
  <si>
    <t>EMI.ktCO2.HU.Res.HHnew.Thermal.SH.LPG.WH.Elc.Solar.Elec</t>
  </si>
  <si>
    <t>EMI.ktCO2.HU.Res.HHnew.Thermal.SH.LPG.WH.Elc.Solar.Solar</t>
  </si>
  <si>
    <t>EMI.ktCO2.HU.Res.HHnew.Thermal.SH.LPG.CO</t>
  </si>
  <si>
    <t>EMI.ktCO2.HU.Res.HHnew.Thermal.SH.LPG.CO.LPG.LPG</t>
  </si>
  <si>
    <t>EMI.ktCO2.HU.Res.HHnew.Thermal.SH.LPG.CO.Elc.Elec</t>
  </si>
  <si>
    <t>EMI.ktCO2.HU.Res.HHnew.Thermal.SH.Oil</t>
  </si>
  <si>
    <t>EMI.ktCO2.HU.Res.HHnew.Thermal.SH.Oil.SH</t>
  </si>
  <si>
    <t>EMI.ktCO2.HU.Res.HHnew.Thermal.SH.Oil.SH.Oil</t>
  </si>
  <si>
    <t>EMI.ktCO2.HU.Res.HHnew.Thermal.SH.Oil.SH.Elec</t>
  </si>
  <si>
    <t>EMI.ktCO2.HU.Res.HHnew.Thermal.SH.Oil.SC</t>
  </si>
  <si>
    <t>EMI.ktCO2.HU.Res.HHnew.Thermal.SH.Oil.SC.AC.Elec</t>
  </si>
  <si>
    <t>EMI.ktCO2.HU.Res.HHnew.Thermal.SH.Oil.WH</t>
  </si>
  <si>
    <t>EMI.ktCO2.HU.Res.HHnew.Thermal.SH.Oil.WH.Oil.NoSolar.Oil</t>
  </si>
  <si>
    <t>EMI.ktCO2.HU.Res.HHnew.Thermal.SH.Oil.WH.Oil.Solar</t>
  </si>
  <si>
    <t>EMI.ktCO2.HU.Res.HHnew.Thermal.SH.Oil.WH.Oil.Solar.Oil</t>
  </si>
  <si>
    <t>EMI.ktCO2.HU.Res.HHnew.Thermal.SH.Oil.WH.Oil.Solar.Solar</t>
  </si>
  <si>
    <t>EMI.ktCO2.HU.Res.HHnew.Thermal.SH.Oil.WH.Elc.NoSolar.Elec</t>
  </si>
  <si>
    <t>EMI.ktCO2.HU.Res.HHnew.Thermal.SH.Oil.WH.Elc.Solar</t>
  </si>
  <si>
    <t>EMI.ktCO2.HU.Res.HHnew.Thermal.SH.Oil.WH.Elc.Solar.Elec</t>
  </si>
  <si>
    <t>EMI.ktCO2.HU.Res.HHnew.Thermal.SH.Oil.WH.Elc.Solar.Solar</t>
  </si>
  <si>
    <t>EMI.ktCO2.HU.Res.HHnew.Thermal.SH.Oil.CO</t>
  </si>
  <si>
    <t>EMI.ktCO2.HU.Res.HHnew.Thermal.SH.Oil.CO.LPG.LPG</t>
  </si>
  <si>
    <t>EMI.ktCO2.HU.Res.HHnew.Thermal.SH.Oil.CO.Elc.Elec</t>
  </si>
  <si>
    <t>EMI.ktCO2.HU.Res.HHnew.Thermal.SH.Gas</t>
  </si>
  <si>
    <t>EMI.ktCO2.HU.Res.HHnew.Thermal.SH.Gas.SH</t>
  </si>
  <si>
    <t>EMI.ktCO2.HU.Res.HHnew.Thermal.SH.Gas.SH.Gas</t>
  </si>
  <si>
    <t>EMI.ktCO2.HU.Res.HHnew.Thermal.SH.Gas.SH.Elec</t>
  </si>
  <si>
    <t>EMI.ktCO2.HU.Res.HHnew.Thermal.SH.Gas.SC</t>
  </si>
  <si>
    <t>EMI.ktCO2.HU.Res.HHnew.Thermal.SH.Gas.SC.AC.Elec</t>
  </si>
  <si>
    <t>EMI.ktCO2.HU.Res.HHnew.Thermal.SH.Gas.WH</t>
  </si>
  <si>
    <t>EMI.ktCO2.HU.Res.HHnew.Thermal.SH.Gas.WH.Gas.NoSolar.Gas</t>
  </si>
  <si>
    <t>EMI.ktCO2.HU.Res.HHnew.Thermal.SH.Gas.WH.Gas.Solar</t>
  </si>
  <si>
    <t>EMI.ktCO2.HU.Res.HHnew.Thermal.SH.Gas.WH.Gas.Solar.Gas</t>
  </si>
  <si>
    <t>EMI.ktCO2.HU.Res.HHnew.Thermal.SH.Gas.WH.Gas.Solar.Solar</t>
  </si>
  <si>
    <t>EMI.ktCO2.HU.Res.HHnew.Thermal.SH.Gas.WH.Elc.NoSolar.Elec</t>
  </si>
  <si>
    <t>EMI.ktCO2.HU.Res.HHnew.Thermal.SH.Gas.WH.Elc.Solar</t>
  </si>
  <si>
    <t>EMI.ktCO2.HU.Res.HHnew.Thermal.SH.Gas.WH.Elc.Solar.Elec</t>
  </si>
  <si>
    <t>EMI.ktCO2.HU.Res.HHnew.Thermal.SH.Gas.WH.Elc.Solar.Solar</t>
  </si>
  <si>
    <t>EMI.ktCO2.HU.Res.HHnew.Thermal.SH.Gas.CO</t>
  </si>
  <si>
    <t>EMI.ktCO2.HU.Res.HHnew.Thermal.SH.Gas.CO.Gas.Gas</t>
  </si>
  <si>
    <t>EMI.ktCO2.HU.Res.HHnew.Thermal.SH.Gas.CO.Elc.Elec</t>
  </si>
  <si>
    <t>EMI.ktCO2.HU.Res.HHnew.Thermal.SH.Biomass</t>
  </si>
  <si>
    <t>EMI.ktCO2.HU.Res.HHnew.Thermal.SH.Biomass.SH</t>
  </si>
  <si>
    <t>EMI.ktCO2.HU.Res.HHnew.Thermal.SH.Biomass.SH.Biomass</t>
  </si>
  <si>
    <t>EMI.ktCO2.HU.Res.HHnew.Thermal.SH.Biomass.SH.Elec</t>
  </si>
  <si>
    <t>EMI.ktCO2.HU.Res.HHnew.Thermal.SH.Biomass.SC</t>
  </si>
  <si>
    <t>EMI.ktCO2.HU.Res.HHnew.Thermal.SH.Biomass.SC.AC.Elec</t>
  </si>
  <si>
    <t>EMI.ktCO2.HU.Res.HHnew.Thermal.SH.Biomass.WH</t>
  </si>
  <si>
    <t>EMI.ktCO2.HU.Res.HHnew.Thermal.SH.Biomass.WH.Biomass.NoSolar.Biomass</t>
  </si>
  <si>
    <t>EMI.ktCO2.HU.Res.HHnew.Thermal.SH.Biomass.WH.Biomass.Solar</t>
  </si>
  <si>
    <t>EMI.ktCO2.HU.Res.HHnew.Thermal.SH.Biomass.WH.Biomass.Solar.Biomass</t>
  </si>
  <si>
    <t>EMI.ktCO2.HU.Res.HHnew.Thermal.SH.Biomass.WH.Biomass.Solar.Solar</t>
  </si>
  <si>
    <t>EMI.ktCO2.HU.Res.HHnew.Thermal.SH.Biomass.WH.LPG.NoSolar.LPG</t>
  </si>
  <si>
    <t>EMI.ktCO2.HU.Res.HHnew.Thermal.SH.Biomass.WH.LPG.Solar</t>
  </si>
  <si>
    <t>EMI.ktCO2.HU.Res.HHnew.Thermal.SH.Biomass.WH.LPG.Solar.LPG</t>
  </si>
  <si>
    <t>EMI.ktCO2.HU.Res.HHnew.Thermal.SH.Biomass.WH.LPG.Solar.Solar</t>
  </si>
  <si>
    <t>EMI.ktCO2.HU.Res.HHnew.Thermal.SH.Biomass.WH.Elc.NoSolar.Elec</t>
  </si>
  <si>
    <t>EMI.ktCO2.HU.Res.HHnew.Thermal.SH.Biomass.WH.Elc.Solar</t>
  </si>
  <si>
    <t>EMI.ktCO2.HU.Res.HHnew.Thermal.SH.Biomass.WH.Elc.Solar.Elec</t>
  </si>
  <si>
    <t>EMI.ktCO2.HU.Res.HHnew.Thermal.SH.Biomass.WH.Elc.Solar.Solar</t>
  </si>
  <si>
    <t>EMI.ktCO2.HU.Res.HHnew.Thermal.SH.Biomass.CO</t>
  </si>
  <si>
    <t>EMI.ktCO2.HU.Res.HHnew.Thermal.SH.Biomass.CO.Biomass.Biomass</t>
  </si>
  <si>
    <t>EMI.ktCO2.HU.Res.HHnew.Thermal.SH.Biomass.CO.LPG.LPG</t>
  </si>
  <si>
    <t>EMI.ktCO2.HU.Res.HHnew.Thermal.SH.Biomass.CO.Elc.Elec</t>
  </si>
  <si>
    <t>EMI.ktCO2.HU.Res.HHnew.Thermal.SH.Geo</t>
  </si>
  <si>
    <t>EMI.ktCO2.HU.Res.HHnew.Thermal.SH.Geo.SH</t>
  </si>
  <si>
    <t>EMI.ktCO2.HU.Res.HHnew.Thermal.SH.Geo.SH.Geo</t>
  </si>
  <si>
    <t>EMI.ktCO2.HU.Res.HHnew.Thermal.SH.Geo.SH.Elec</t>
  </si>
  <si>
    <t>EMI.ktCO2.HU.Res.HHnew.Thermal.SH.Geo.SC</t>
  </si>
  <si>
    <t>EMI.ktCO2.HU.Res.HHnew.Thermal.SH.Geo.SC.AC.Elec</t>
  </si>
  <si>
    <t>EMI.ktCO2.HU.Res.HHnew.Thermal.SH.Geo.WH</t>
  </si>
  <si>
    <t>EMI.ktCO2.HU.Res.HHnew.Thermal.SH.Geo.WH.Geo.NoSolar.Geo</t>
  </si>
  <si>
    <t>EMI.ktCO2.HU.Res.HHnew.Thermal.SH.Geo.WH.Geo.Solar</t>
  </si>
  <si>
    <t>EMI.ktCO2.HU.Res.HHnew.Thermal.SH.Geo.WH.Geo.Solar.Geo</t>
  </si>
  <si>
    <t>EMI.ktCO2.HU.Res.HHnew.Thermal.SH.Geo.WH.Geo.Solar.Solar</t>
  </si>
  <si>
    <t>EMI.ktCO2.HU.Res.HHnew.Thermal.SH.Geo.WH.Elc.NoSolar.Elec</t>
  </si>
  <si>
    <t>EMI.ktCO2.HU.Res.HHnew.Thermal.SH.Geo.WH.Elc.Solar</t>
  </si>
  <si>
    <t>EMI.ktCO2.HU.Res.HHnew.Thermal.SH.Geo.WH.Elc.Solar.Elec</t>
  </si>
  <si>
    <t>EMI.ktCO2.HU.Res.HHnew.Thermal.SH.Geo.WH.Elc.Solar.Solar</t>
  </si>
  <si>
    <t>EMI.ktCO2.HU.Res.HHnew.Thermal.SH.Geo.CO</t>
  </si>
  <si>
    <t>EMI.ktCO2.HU.Res.HHnew.Thermal.SH.Geo.CO.LPG.LPG</t>
  </si>
  <si>
    <t>EMI.ktCO2.HU.Res.HHnew.Thermal.SH.Geo.CO.Elc.Elec</t>
  </si>
  <si>
    <t>EMI.ktCO2.HU.Res.HHnew.Thermal.SH.DistrHeat</t>
  </si>
  <si>
    <t>EMI.ktCO2.HU.Res.HHnew.Thermal.SH.DistrHeat.SH</t>
  </si>
  <si>
    <t>EMI.ktCO2.HU.Res.HHnew.Thermal.SH.DistrHeat.SH.Steam_Distr</t>
  </si>
  <si>
    <t>EMI.ktCO2.HU.Res.HHnew.Thermal.SH.DistrHeat.SH.Elec</t>
  </si>
  <si>
    <t>EMI.ktCO2.HU.Res.HHnew.Thermal.SH.DistrHeat.SC</t>
  </si>
  <si>
    <t>EMI.ktCO2.HU.Res.HHnew.Thermal.SH.DistrHeat.SC.AC.Elec</t>
  </si>
  <si>
    <t>EMI.ktCO2.HU.Res.HHnew.Thermal.SH.DistrHeat.WH</t>
  </si>
  <si>
    <t>EMI.ktCO2.HU.Res.HHnew.Thermal.SH.DistrHeat.WH.DistrHeat.NoSolar.Steam_Distr</t>
  </si>
  <si>
    <t>EMI.ktCO2.HU.Res.HHnew.Thermal.SH.DistrHeat.WH.DistrHeat.Solar</t>
  </si>
  <si>
    <t>EMI.ktCO2.HU.Res.HHnew.Thermal.SH.DistrHeat.WH.DistrHeat.Solar.Steam_Distr</t>
  </si>
  <si>
    <t>EMI.ktCO2.HU.Res.HHnew.Thermal.SH.DistrHeat.WH.DistrHeat.Solar.Solar</t>
  </si>
  <si>
    <t>EMI.ktCO2.HU.Res.HHnew.Thermal.SH.DistrHeat.WH.Elc.NoSolar.Elec</t>
  </si>
  <si>
    <t>EMI.ktCO2.HU.Res.HHnew.Thermal.SH.DistrHeat.WH.Elc.Solar</t>
  </si>
  <si>
    <t>EMI.ktCO2.HU.Res.HHnew.Thermal.SH.DistrHeat.WH.Elc.Solar.Elec</t>
  </si>
  <si>
    <t>EMI.ktCO2.HU.Res.HHnew.Thermal.SH.DistrHeat.WH.Elc.Solar.Solar</t>
  </si>
  <si>
    <t>EMI.ktCO2.HU.Res.HHnew.Thermal.SH.DistrHeat.CO</t>
  </si>
  <si>
    <t>EMI.ktCO2.HU.Res.HHnew.Thermal.SH.DistrHeat.CO.LPG.LPG</t>
  </si>
  <si>
    <t>EMI.ktCO2.HU.Res.HHnew.Thermal.SH.DistrHeat.CO.Elc.Elec</t>
  </si>
  <si>
    <t>EMI.ktCO2.HU.Res.HHnew.Thermal.SH.AdvElc</t>
  </si>
  <si>
    <t>EMI.ktCO2.HU.Res.HHnew.Thermal.SH.AdvElc.SH</t>
  </si>
  <si>
    <t>EMI.ktCO2.HU.Res.HHnew.Thermal.SH.AdvElc.SH.Elec</t>
  </si>
  <si>
    <t>EMI.ktCO2.HU.Res.HHnew.Thermal.SH.AdvElc.SC</t>
  </si>
  <si>
    <t>EMI.ktCO2.HU.Res.HHnew.Thermal.SH.AdvElc.SC.AC.Elec</t>
  </si>
  <si>
    <t>EMI.ktCO2.HU.Res.HHnew.Thermal.SH.AdvElc.WH</t>
  </si>
  <si>
    <t>EMI.ktCO2.HU.Res.HHnew.Thermal.SH.AdvElc.WH.LPG.NoSolar.LPG</t>
  </si>
  <si>
    <t>EMI.ktCO2.HU.Res.HHnew.Thermal.SH.AdvElc.WH.LPG.Solar</t>
  </si>
  <si>
    <t>EMI.ktCO2.HU.Res.HHnew.Thermal.SH.AdvElc.WH.LPG.Solar.LPG</t>
  </si>
  <si>
    <t>EMI.ktCO2.HU.Res.HHnew.Thermal.SH.AdvElc.WH.LPG.Solar.Solar</t>
  </si>
  <si>
    <t>EMI.ktCO2.HU.Res.HHnew.Thermal.SH.AdvElc.WH.Elc.NoSolar.Elec</t>
  </si>
  <si>
    <t>EMI.ktCO2.HU.Res.HHnew.Thermal.SH.AdvElc.WH.Elc.Solar</t>
  </si>
  <si>
    <t>EMI.ktCO2.HU.Res.HHnew.Thermal.SH.AdvElc.WH.Elc.Solar.Elec</t>
  </si>
  <si>
    <t>EMI.ktCO2.HU.Res.HHnew.Thermal.SH.AdvElc.WH.Elc.Solar.Solar</t>
  </si>
  <si>
    <t>EMI.ktCO2.HU.Res.HHnew.Thermal.SH.AdvElc.CO</t>
  </si>
  <si>
    <t>EMI.ktCO2.HU.Res.HHnew.Thermal.SH.AdvElc.CO.LPG.LPG</t>
  </si>
  <si>
    <t>EMI.ktCO2.HU.Res.HHnew.Thermal.SH.AdvElc.CO.Elc.Elec</t>
  </si>
  <si>
    <t>EMI.ktCO2.HU.Res.HHnew.Thermal.SH.ConvElc</t>
  </si>
  <si>
    <t>EMI.ktCO2.HU.Res.HHnew.Thermal.SH.ConvElc.SH</t>
  </si>
  <si>
    <t>EMI.ktCO2.HU.Res.HHnew.Thermal.SH.ConvElc.SH.Elec</t>
  </si>
  <si>
    <t>EMI.ktCO2.HU.Res.HHnew.Thermal.SH.ConvElc.SC</t>
  </si>
  <si>
    <t>EMI.ktCO2.HU.Res.HHnew.Thermal.SH.ConvElc.SC.AC.Elec</t>
  </si>
  <si>
    <t>EMI.ktCO2.HU.Res.HHnew.Thermal.SH.ConvElc.WH</t>
  </si>
  <si>
    <t>EMI.ktCO2.HU.Res.HHnew.Thermal.SH.ConvElc.WH.LPG.NoSolar.LPG</t>
  </si>
  <si>
    <t>EMI.ktCO2.HU.Res.HHnew.Thermal.SH.ConvElc.WH.LPG.Solar</t>
  </si>
  <si>
    <t>EMI.ktCO2.HU.Res.HHnew.Thermal.SH.ConvElc.WH.LPG.Solar.LPG</t>
  </si>
  <si>
    <t>EMI.ktCO2.HU.Res.HHnew.Thermal.SH.ConvElc.WH.LPG.Solar.Solar</t>
  </si>
  <si>
    <t>EMI.ktCO2.HU.Res.HHnew.Thermal.SH.ConvElc.WH.Elc.NoSolar.Elec</t>
  </si>
  <si>
    <t>EMI.ktCO2.HU.Res.HHnew.Thermal.SH.ConvElc.WH.Elc.Solar</t>
  </si>
  <si>
    <t>EMI.ktCO2.HU.Res.HHnew.Thermal.SH.ConvElc.WH.Elc.Solar.Elec</t>
  </si>
  <si>
    <t>EMI.ktCO2.HU.Res.HHnew.Thermal.SH.ConvElc.WH.Elc.Solar.Solar</t>
  </si>
  <si>
    <t>EMI.ktCO2.HU.Res.HHnew.Thermal.SH.ConvElc.CO</t>
  </si>
  <si>
    <t>EMI.ktCO2.HU.Res.HHnew.Thermal.SH.ConvElc.CO.LPG.LPG</t>
  </si>
  <si>
    <t>EMI.ktCO2.HU.Res.HHnew.Thermal.SH.ConvElc.CO.Elc.Elec</t>
  </si>
  <si>
    <t>HU - Final energy consumption of new and renovated households (detailed structure)</t>
  </si>
  <si>
    <t>FEC_per_household.kWh.HU.Res.HHnew.Thermal.SH.Solids</t>
  </si>
  <si>
    <t>FEC_per_household.kWh.HU.Res.HHnew.Thermal.SH.Solids.SH</t>
  </si>
  <si>
    <t>FEC_per_household.kWh.HU.Res.HHnew.Thermal.SH.Solids.SH.Solids</t>
  </si>
  <si>
    <t>FEC_per_household.kWh.HU.Res.HHnew.Thermal.SH.Solids.SH.Elec</t>
  </si>
  <si>
    <t>FEC_per_household.kWh.HU.Res.HHnew.Thermal.SH.Solids.SC</t>
  </si>
  <si>
    <t>FEC_per_household.kWh.HU.Res.HHnew.Thermal.SH.Solids.SC.AC.Elec</t>
  </si>
  <si>
    <t>FEC_per_household.kWh.HU.Res.HHnew.Thermal.SH.Solids.WH</t>
  </si>
  <si>
    <t>FEC_per_household.kWh.HU.Res.HHnew.Thermal.SH.Solids.WH.Solids.NoSolar.Solids</t>
  </si>
  <si>
    <t>FEC_per_household.kWh.HU.Res.HHnew.Thermal.SH.Solids.WH.LPG.NoSolar.LPG</t>
  </si>
  <si>
    <t>FEC_per_household.kWh.HU.Res.HHnew.Thermal.SH.Solids.WH.LPG.Solar</t>
  </si>
  <si>
    <t>FEC_per_household.kWh.HU.Res.HHnew.Thermal.SH.Solids.WH.LPG.Solar.LPG</t>
  </si>
  <si>
    <t>FEC_per_household.kWh.HU.Res.HHnew.Thermal.SH.Solids.WH.LPG.Solar.Solar</t>
  </si>
  <si>
    <t>FEC_per_household.kWh.HU.Res.HHnew.Thermal.SH.Solids.WH.Elc.NoSolar.Elec</t>
  </si>
  <si>
    <t>FEC_per_household.kWh.HU.Res.HHnew.Thermal.SH.Solids.WH.Elc.Solar</t>
  </si>
  <si>
    <t>FEC_per_household.kWh.HU.Res.HHnew.Thermal.SH.Solids.WH.Elc.Solar.Elec</t>
  </si>
  <si>
    <t>FEC_per_household.kWh.HU.Res.HHnew.Thermal.SH.Solids.WH.Elc.Solar.Solar</t>
  </si>
  <si>
    <t>FEC_per_household.kWh.HU.Res.HHnew.Thermal.SH.Solids.CO</t>
  </si>
  <si>
    <t>FEC_per_household.kWh.HU.Res.HHnew.Thermal.SH.Solids.CO.Solids.Solids</t>
  </si>
  <si>
    <t>FEC_per_household.kWh.HU.Res.HHnew.Thermal.SH.Solids.CO.LPG.LPG</t>
  </si>
  <si>
    <t>FEC_per_household.kWh.HU.Res.HHnew.Thermal.SH.Solids.CO.Elc.Elec</t>
  </si>
  <si>
    <t>FEC_per_household.kWh.HU.Res.HHnew.Thermal.SH.LPG</t>
  </si>
  <si>
    <t>FEC_per_household.kWh.HU.Res.HHnew.Thermal.SH.LPG.SH</t>
  </si>
  <si>
    <t>FEC_per_household.kWh.HU.Res.HHnew.Thermal.SH.LPG.SH.LPG</t>
  </si>
  <si>
    <t>FEC_per_household.kWh.HU.Res.HHnew.Thermal.SH.LPG.SH.Elec</t>
  </si>
  <si>
    <t>FEC_per_household.kWh.HU.Res.HHnew.Thermal.SH.LPG.SC</t>
  </si>
  <si>
    <t>FEC_per_household.kWh.HU.Res.HHnew.Thermal.SH.LPG.SC.AC.Elec</t>
  </si>
  <si>
    <t>FEC_per_household.kWh.HU.Res.HHnew.Thermal.SH.LPG.WH</t>
  </si>
  <si>
    <t>FEC_per_household.kWh.HU.Res.HHnew.Thermal.SH.LPG.WH.LPG.NoSolar.LPG</t>
  </si>
  <si>
    <t>FEC_per_household.kWh.HU.Res.HHnew.Thermal.SH.LPG.WH.LPG.Solar</t>
  </si>
  <si>
    <t>FEC_per_household.kWh.HU.Res.HHnew.Thermal.SH.LPG.WH.LPG.Solar.LPG</t>
  </si>
  <si>
    <t>FEC_per_household.kWh.HU.Res.HHnew.Thermal.SH.LPG.WH.LPG.Solar.Solar</t>
  </si>
  <si>
    <t>FEC_per_household.kWh.HU.Res.HHnew.Thermal.SH.LPG.WH.Elc.NoSolar.Elec</t>
  </si>
  <si>
    <t>FEC_per_household.kWh.HU.Res.HHnew.Thermal.SH.LPG.WH.Elc.Solar</t>
  </si>
  <si>
    <t>FEC_per_household.kWh.HU.Res.HHnew.Thermal.SH.LPG.WH.Elc.Solar.Elec</t>
  </si>
  <si>
    <t>FEC_per_household.kWh.HU.Res.HHnew.Thermal.SH.LPG.WH.Elc.Solar.Solar</t>
  </si>
  <si>
    <t>FEC_per_household.kWh.HU.Res.HHnew.Thermal.SH.LPG.CO</t>
  </si>
  <si>
    <t>FEC_per_household.kWh.HU.Res.HHnew.Thermal.SH.LPG.CO.LPG.LPG</t>
  </si>
  <si>
    <t>FEC_per_household.kWh.HU.Res.HHnew.Thermal.SH.LPG.CO.Elc.Elec</t>
  </si>
  <si>
    <t>FEC_per_household.kWh.HU.Res.HHnew.Thermal.SH.Oil</t>
  </si>
  <si>
    <t>FEC_per_household.kWh.HU.Res.HHnew.Thermal.SH.Oil.SH</t>
  </si>
  <si>
    <t>FEC_per_household.kWh.HU.Res.HHnew.Thermal.SH.Oil.SH.Oil</t>
  </si>
  <si>
    <t>FEC_per_household.kWh.HU.Res.HHnew.Thermal.SH.Oil.SH.Elec</t>
  </si>
  <si>
    <t>FEC_per_household.kWh.HU.Res.HHnew.Thermal.SH.Oil.SC</t>
  </si>
  <si>
    <t>FEC_per_household.kWh.HU.Res.HHnew.Thermal.SH.Oil.SC.AC.Elec</t>
  </si>
  <si>
    <t>FEC_per_household.kWh.HU.Res.HHnew.Thermal.SH.Oil.WH</t>
  </si>
  <si>
    <t>FEC_per_household.kWh.HU.Res.HHnew.Thermal.SH.Oil.WH.Oil.NoSolar.Oil</t>
  </si>
  <si>
    <t>FEC_per_household.kWh.HU.Res.HHnew.Thermal.SH.Oil.WH.Oil.Solar</t>
  </si>
  <si>
    <t>FEC_per_household.kWh.HU.Res.HHnew.Thermal.SH.Oil.WH.Oil.Solar.Oil</t>
  </si>
  <si>
    <t>FEC_per_household.kWh.HU.Res.HHnew.Thermal.SH.Oil.WH.Oil.Solar.Solar</t>
  </si>
  <si>
    <t>FEC_per_household.kWh.HU.Res.HHnew.Thermal.SH.Oil.WH.Elc.NoSolar.Elec</t>
  </si>
  <si>
    <t>FEC_per_household.kWh.HU.Res.HHnew.Thermal.SH.Oil.WH.Elc.Solar</t>
  </si>
  <si>
    <t>FEC_per_household.kWh.HU.Res.HHnew.Thermal.SH.Oil.WH.Elc.Solar.Elec</t>
  </si>
  <si>
    <t>FEC_per_household.kWh.HU.Res.HHnew.Thermal.SH.Oil.WH.Elc.Solar.Solar</t>
  </si>
  <si>
    <t>FEC_per_household.kWh.HU.Res.HHnew.Thermal.SH.Oil.CO</t>
  </si>
  <si>
    <t>FEC_per_household.kWh.HU.Res.HHnew.Thermal.SH.Oil.CO.LPG.LPG</t>
  </si>
  <si>
    <t>FEC_per_household.kWh.HU.Res.HHnew.Thermal.SH.Oil.CO.Elc.Elec</t>
  </si>
  <si>
    <t>FEC_per_household.kWh.HU.Res.HHnew.Thermal.SH.Gas</t>
  </si>
  <si>
    <t>FEC_per_household.kWh.HU.Res.HHnew.Thermal.SH.Gas.SH</t>
  </si>
  <si>
    <t>FEC_per_household.kWh.HU.Res.HHnew.Thermal.SH.Gas.SH.Gas</t>
  </si>
  <si>
    <t>FEC_per_household.kWh.HU.Res.HHnew.Thermal.SH.Gas.SH.Elec</t>
  </si>
  <si>
    <t>FEC_per_household.kWh.HU.Res.HHnew.Thermal.SH.Gas.SC</t>
  </si>
  <si>
    <t>FEC_per_household.kWh.HU.Res.HHnew.Thermal.SH.Gas.SC.AC.Elec</t>
  </si>
  <si>
    <t>FEC_per_household.kWh.HU.Res.HHnew.Thermal.SH.Gas.WH</t>
  </si>
  <si>
    <t>FEC_per_household.kWh.HU.Res.HHnew.Thermal.SH.Gas.WH.Gas.NoSolar.Gas</t>
  </si>
  <si>
    <t>FEC_per_household.kWh.HU.Res.HHnew.Thermal.SH.Gas.WH.Gas.Solar</t>
  </si>
  <si>
    <t>FEC_per_household.kWh.HU.Res.HHnew.Thermal.SH.Gas.WH.Gas.Solar.Gas</t>
  </si>
  <si>
    <t>FEC_per_household.kWh.HU.Res.HHnew.Thermal.SH.Gas.WH.Gas.Solar.Solar</t>
  </si>
  <si>
    <t>FEC_per_household.kWh.HU.Res.HHnew.Thermal.SH.Gas.WH.Elc.NoSolar.Elec</t>
  </si>
  <si>
    <t>FEC_per_household.kWh.HU.Res.HHnew.Thermal.SH.Gas.WH.Elc.Solar</t>
  </si>
  <si>
    <t>FEC_per_household.kWh.HU.Res.HHnew.Thermal.SH.Gas.WH.Elc.Solar.Elec</t>
  </si>
  <si>
    <t>FEC_per_household.kWh.HU.Res.HHnew.Thermal.SH.Gas.WH.Elc.Solar.Solar</t>
  </si>
  <si>
    <t>FEC_per_household.kWh.HU.Res.HHnew.Thermal.SH.Gas.CO</t>
  </si>
  <si>
    <t>FEC_per_household.kWh.HU.Res.HHnew.Thermal.SH.Gas.CO.Gas.Gas</t>
  </si>
  <si>
    <t>FEC_per_household.kWh.HU.Res.HHnew.Thermal.SH.Gas.CO.Elc.Elec</t>
  </si>
  <si>
    <t>FEC_per_household.kWh.HU.Res.HHnew.Thermal.SH.Biomass</t>
  </si>
  <si>
    <t>FEC_per_household.kWh.HU.Res.HHnew.Thermal.SH.Biomass.SH</t>
  </si>
  <si>
    <t>FEC_per_household.kWh.HU.Res.HHnew.Thermal.SH.Biomass.SH.Biomass</t>
  </si>
  <si>
    <t>FEC_per_household.kWh.HU.Res.HHnew.Thermal.SH.Biomass.SH.Elec</t>
  </si>
  <si>
    <t>FEC_per_household.kWh.HU.Res.HHnew.Thermal.SH.Biomass.SC</t>
  </si>
  <si>
    <t>FEC_per_household.kWh.HU.Res.HHnew.Thermal.SH.Biomass.SC.AC.Elec</t>
  </si>
  <si>
    <t>FEC_per_household.kWh.HU.Res.HHnew.Thermal.SH.Biomass.WH</t>
  </si>
  <si>
    <t>FEC_per_household.kWh.HU.Res.HHnew.Thermal.SH.Biomass.WH.Biomass.NoSolar.Biomass</t>
  </si>
  <si>
    <t>FEC_per_household.kWh.HU.Res.HHnew.Thermal.SH.Biomass.WH.Biomass.Solar</t>
  </si>
  <si>
    <t>FEC_per_household.kWh.HU.Res.HHnew.Thermal.SH.Biomass.WH.Biomass.Solar.Biomass</t>
  </si>
  <si>
    <t>FEC_per_household.kWh.HU.Res.HHnew.Thermal.SH.Biomass.WH.Biomass.Solar.Solar</t>
  </si>
  <si>
    <t>FEC_per_household.kWh.HU.Res.HHnew.Thermal.SH.Biomass.WH.LPG.NoSolar.LPG</t>
  </si>
  <si>
    <t>FEC_per_household.kWh.HU.Res.HHnew.Thermal.SH.Biomass.WH.LPG.Solar</t>
  </si>
  <si>
    <t>FEC_per_household.kWh.HU.Res.HHnew.Thermal.SH.Biomass.WH.LPG.Solar.LPG</t>
  </si>
  <si>
    <t>FEC_per_household.kWh.HU.Res.HHnew.Thermal.SH.Biomass.WH.LPG.Solar.Solar</t>
  </si>
  <si>
    <t>FEC_per_household.kWh.HU.Res.HHnew.Thermal.SH.Biomass.WH.Elc.NoSolar.Elec</t>
  </si>
  <si>
    <t>FEC_per_household.kWh.HU.Res.HHnew.Thermal.SH.Biomass.WH.Elc.Solar</t>
  </si>
  <si>
    <t>FEC_per_household.kWh.HU.Res.HHnew.Thermal.SH.Biomass.WH.Elc.Solar.Elec</t>
  </si>
  <si>
    <t>FEC_per_household.kWh.HU.Res.HHnew.Thermal.SH.Biomass.WH.Elc.Solar.Solar</t>
  </si>
  <si>
    <t>FEC_per_household.kWh.HU.Res.HHnew.Thermal.SH.Biomass.CO</t>
  </si>
  <si>
    <t>FEC_per_household.kWh.HU.Res.HHnew.Thermal.SH.Biomass.CO.Biomass.Biomass</t>
  </si>
  <si>
    <t>FEC_per_household.kWh.HU.Res.HHnew.Thermal.SH.Biomass.CO.LPG.LPG</t>
  </si>
  <si>
    <t>FEC_per_household.kWh.HU.Res.HHnew.Thermal.SH.Biomass.CO.Elc.Elec</t>
  </si>
  <si>
    <t>FEC_per_household.kWh.HU.Res.HHnew.Thermal.SH.Geo</t>
  </si>
  <si>
    <t>FEC_per_household.kWh.HU.Res.HHnew.Thermal.SH.Geo.SH</t>
  </si>
  <si>
    <t>FEC_per_household.kWh.HU.Res.HHnew.Thermal.SH.Geo.SH.Geo</t>
  </si>
  <si>
    <t>FEC_per_household.kWh.HU.Res.HHnew.Thermal.SH.Geo.SH.Elec</t>
  </si>
  <si>
    <t>FEC_per_household.kWh.HU.Res.HHnew.Thermal.SH.Geo.SC</t>
  </si>
  <si>
    <t>FEC_per_household.kWh.HU.Res.HHnew.Thermal.SH.Geo.SC.AC.Elec</t>
  </si>
  <si>
    <t>FEC_per_household.kWh.HU.Res.HHnew.Thermal.SH.Geo.WH</t>
  </si>
  <si>
    <t>FEC_per_household.kWh.HU.Res.HHnew.Thermal.SH.Geo.WH.Geo.NoSolar.Geo</t>
  </si>
  <si>
    <t>FEC_per_household.kWh.HU.Res.HHnew.Thermal.SH.Geo.WH.Geo.Solar</t>
  </si>
  <si>
    <t>FEC_per_household.kWh.HU.Res.HHnew.Thermal.SH.Geo.WH.Geo.Solar.Geo</t>
  </si>
  <si>
    <t>FEC_per_household.kWh.HU.Res.HHnew.Thermal.SH.Geo.WH.Geo.Solar.Solar</t>
  </si>
  <si>
    <t>FEC_per_household.kWh.HU.Res.HHnew.Thermal.SH.Geo.WH.Elc.NoSolar.Elec</t>
  </si>
  <si>
    <t>FEC_per_household.kWh.HU.Res.HHnew.Thermal.SH.Geo.WH.Elc.Solar</t>
  </si>
  <si>
    <t>FEC_per_household.kWh.HU.Res.HHnew.Thermal.SH.Geo.WH.Elc.Solar.Elec</t>
  </si>
  <si>
    <t>FEC_per_household.kWh.HU.Res.HHnew.Thermal.SH.Geo.WH.Elc.Solar.Solar</t>
  </si>
  <si>
    <t>FEC_per_household.kWh.HU.Res.HHnew.Thermal.SH.Geo.CO</t>
  </si>
  <si>
    <t>FEC_per_household.kWh.HU.Res.HHnew.Thermal.SH.Geo.CO.LPG.LPG</t>
  </si>
  <si>
    <t>FEC_per_household.kWh.HU.Res.HHnew.Thermal.SH.Geo.CO.Elc.Elec</t>
  </si>
  <si>
    <t>FEC_per_household.kWh.HU.Res.HHnew.Thermal.SH.DistrHeat</t>
  </si>
  <si>
    <t>FEC_per_household.kWh.HU.Res.HHnew.Thermal.SH.DistrHeat.SH</t>
  </si>
  <si>
    <t>FEC_per_household.kWh.HU.Res.HHnew.Thermal.SH.DistrHeat.SH.Steam_Distr</t>
  </si>
  <si>
    <t>FEC_per_household.kWh.HU.Res.HHnew.Thermal.SH.DistrHeat.SH.Elec</t>
  </si>
  <si>
    <t>FEC_per_household.kWh.HU.Res.HHnew.Thermal.SH.DistrHeat.SC</t>
  </si>
  <si>
    <t>FEC_per_household.kWh.HU.Res.HHnew.Thermal.SH.DistrHeat.SC.AC.Elec</t>
  </si>
  <si>
    <t>FEC_per_household.kWh.HU.Res.HHnew.Thermal.SH.DistrHeat.WH</t>
  </si>
  <si>
    <t>FEC_per_household.kWh.HU.Res.HHnew.Thermal.SH.DistrHeat.WH.DistrHeat.NoSolar.Steam_Distr</t>
  </si>
  <si>
    <t>FEC_per_household.kWh.HU.Res.HHnew.Thermal.SH.DistrHeat.WH.DistrHeat.Solar</t>
  </si>
  <si>
    <t>FEC_per_household.kWh.HU.Res.HHnew.Thermal.SH.DistrHeat.WH.DistrHeat.Solar.Steam_Distr</t>
  </si>
  <si>
    <t>FEC_per_household.kWh.HU.Res.HHnew.Thermal.SH.DistrHeat.WH.DistrHeat.Solar.Solar</t>
  </si>
  <si>
    <t>FEC_per_household.kWh.HU.Res.HHnew.Thermal.SH.DistrHeat.WH.Elc.NoSolar.Elec</t>
  </si>
  <si>
    <t>FEC_per_household.kWh.HU.Res.HHnew.Thermal.SH.DistrHeat.WH.Elc.Solar</t>
  </si>
  <si>
    <t>FEC_per_household.kWh.HU.Res.HHnew.Thermal.SH.DistrHeat.WH.Elc.Solar.Elec</t>
  </si>
  <si>
    <t>FEC_per_household.kWh.HU.Res.HHnew.Thermal.SH.DistrHeat.WH.Elc.Solar.Solar</t>
  </si>
  <si>
    <t>FEC_per_household.kWh.HU.Res.HHnew.Thermal.SH.DistrHeat.CO</t>
  </si>
  <si>
    <t>FEC_per_household.kWh.HU.Res.HHnew.Thermal.SH.DistrHeat.CO.LPG.LPG</t>
  </si>
  <si>
    <t>FEC_per_household.kWh.HU.Res.HHnew.Thermal.SH.DistrHeat.CO.Elc.Elec</t>
  </si>
  <si>
    <t>FEC_per_household.kWh.HU.Res.HHnew.Thermal.SH.AdvElc</t>
  </si>
  <si>
    <t>FEC_per_household.kWh.HU.Res.HHnew.Thermal.SH.AdvElc.SH</t>
  </si>
  <si>
    <t>FEC_per_household.kWh.HU.Res.HHnew.Thermal.SH.AdvElc.SH.Elec</t>
  </si>
  <si>
    <t>FEC_per_household.kWh.HU.Res.HHnew.Thermal.SH.AdvElc.SC</t>
  </si>
  <si>
    <t>FEC_per_household.kWh.HU.Res.HHnew.Thermal.SH.AdvElc.SC.AC.Elec</t>
  </si>
  <si>
    <t>FEC_per_household.kWh.HU.Res.HHnew.Thermal.SH.AdvElc.WH</t>
  </si>
  <si>
    <t>FEC_per_household.kWh.HU.Res.HHnew.Thermal.SH.AdvElc.WH.LPG.NoSolar.LPG</t>
  </si>
  <si>
    <t>FEC_per_household.kWh.HU.Res.HHnew.Thermal.SH.AdvElc.WH.LPG.Solar</t>
  </si>
  <si>
    <t>FEC_per_household.kWh.HU.Res.HHnew.Thermal.SH.AdvElc.WH.LPG.Solar.LPG</t>
  </si>
  <si>
    <t>FEC_per_household.kWh.HU.Res.HHnew.Thermal.SH.AdvElc.WH.LPG.Solar.Solar</t>
  </si>
  <si>
    <t>FEC_per_household.kWh.HU.Res.HHnew.Thermal.SH.AdvElc.WH.Elc.NoSolar.Elec</t>
  </si>
  <si>
    <t>FEC_per_household.kWh.HU.Res.HHnew.Thermal.SH.AdvElc.WH.Elc.Solar</t>
  </si>
  <si>
    <t>FEC_per_household.kWh.HU.Res.HHnew.Thermal.SH.AdvElc.WH.Elc.Solar.Elec</t>
  </si>
  <si>
    <t>FEC_per_household.kWh.HU.Res.HHnew.Thermal.SH.AdvElc.WH.Elc.Solar.Solar</t>
  </si>
  <si>
    <t>FEC_per_household.kWh.HU.Res.HHnew.Thermal.SH.AdvElc.CO</t>
  </si>
  <si>
    <t>FEC_per_household.kWh.HU.Res.HHnew.Thermal.SH.AdvElc.CO.LPG.LPG</t>
  </si>
  <si>
    <t>FEC_per_household.kWh.HU.Res.HHnew.Thermal.SH.AdvElc.CO.Elc.Elec</t>
  </si>
  <si>
    <t>FEC_per_household.kWh.HU.Res.HHnew.Thermal.SH.ConvElc</t>
  </si>
  <si>
    <t>FEC_per_household.kWh.HU.Res.HHnew.Thermal.SH.ConvElc.SH</t>
  </si>
  <si>
    <t>FEC_per_household.kWh.HU.Res.HHnew.Thermal.SH.ConvElc.SH.Elec</t>
  </si>
  <si>
    <t>FEC_per_household.kWh.HU.Res.HHnew.Thermal.SH.ConvElc.SC</t>
  </si>
  <si>
    <t>FEC_per_household.kWh.HU.Res.HHnew.Thermal.SH.ConvElc.SC.AC.Elec</t>
  </si>
  <si>
    <t>FEC_per_household.kWh.HU.Res.HHnew.Thermal.SH.ConvElc.WH</t>
  </si>
  <si>
    <t>FEC_per_household.kWh.HU.Res.HHnew.Thermal.SH.ConvElc.WH.LPG.NoSolar.LPG</t>
  </si>
  <si>
    <t>FEC_per_household.kWh.HU.Res.HHnew.Thermal.SH.ConvElc.WH.LPG.Solar</t>
  </si>
  <si>
    <t>FEC_per_household.kWh.HU.Res.HHnew.Thermal.SH.ConvElc.WH.LPG.Solar.LPG</t>
  </si>
  <si>
    <t>FEC_per_household.kWh.HU.Res.HHnew.Thermal.SH.ConvElc.WH.LPG.Solar.Solar</t>
  </si>
  <si>
    <t>FEC_per_household.kWh.HU.Res.HHnew.Thermal.SH.ConvElc.WH.Elc.NoSolar.Elec</t>
  </si>
  <si>
    <t>FEC_per_household.kWh.HU.Res.HHnew.Thermal.SH.ConvElc.WH.Elc.Solar</t>
  </si>
  <si>
    <t>FEC_per_household.kWh.HU.Res.HHnew.Thermal.SH.ConvElc.WH.Elc.Solar.Elec</t>
  </si>
  <si>
    <t>FEC_per_household.kWh.HU.Res.HHnew.Thermal.SH.ConvElc.WH.Elc.Solar.Solar</t>
  </si>
  <si>
    <t>FEC_per_household.kWh.HU.Res.HHnew.Thermal.SH.ConvElc.CO</t>
  </si>
  <si>
    <t>FEC_per_household.kWh.HU.Res.HHnew.Thermal.SH.ConvElc.CO.LPG.LPG</t>
  </si>
  <si>
    <t>FEC_per_household.kWh.HU.Res.HHnew.Thermal.SH.ConvElc.CO.Elc.Elec</t>
  </si>
  <si>
    <t>HU - Thermal energy service of new and renovated households (detailed structure)</t>
  </si>
  <si>
    <t>TES_per_household.kWh.HU.Res.HHnew.Thermal.SH.Solids</t>
  </si>
  <si>
    <t>TES_per_household.kWh.HU.Res.HHnew.Thermal.SH.Solids.SH</t>
  </si>
  <si>
    <t>TES_per_household.kWh.HU.Res.HHnew.Thermal.SH.Solids.SH.Solids</t>
  </si>
  <si>
    <t>TES_per_household.kWh.HU.Res.HHnew.Thermal.SH.Solids.SH.Elec</t>
  </si>
  <si>
    <t>TES_per_household.kWh.HU.Res.HHnew.Thermal.SH.Solids.SC</t>
  </si>
  <si>
    <t>TES_per_household.kWh.HU.Res.HHnew.Thermal.SH.Solids.SC.AC.Elec</t>
  </si>
  <si>
    <t>TES_per_household.kWh.HU.Res.HHnew.Thermal.SH.Solids.WH</t>
  </si>
  <si>
    <t>TES_per_household.kWh.HU.Res.HHnew.Thermal.SH.Solids.WH.Solids.NoSolar.Solids</t>
  </si>
  <si>
    <t>TES_per_household.kWh.HU.Res.HHnew.Thermal.SH.Solids.WH.LPG.NoSolar.LPG</t>
  </si>
  <si>
    <t>TES_per_household.kWh.HU.Res.HHnew.Thermal.SH.Solids.WH.LPG.Solar</t>
  </si>
  <si>
    <t>TES_per_household.kWh.HU.Res.HHnew.Thermal.SH.Solids.WH.LPG.Solar.LPG</t>
  </si>
  <si>
    <t>TES_per_household.kWh.HU.Res.HHnew.Thermal.SH.Solids.WH.LPG.Solar.Solar</t>
  </si>
  <si>
    <t>TES_per_household.kWh.HU.Res.HHnew.Thermal.SH.Solids.WH.Elc.NoSolar.Elec</t>
  </si>
  <si>
    <t>TES_per_household.kWh.HU.Res.HHnew.Thermal.SH.Solids.WH.Elc.Solar</t>
  </si>
  <si>
    <t>TES_per_household.kWh.HU.Res.HHnew.Thermal.SH.Solids.WH.Elc.Solar.Elec</t>
  </si>
  <si>
    <t>TES_per_household.kWh.HU.Res.HHnew.Thermal.SH.Solids.WH.Elc.Solar.Solar</t>
  </si>
  <si>
    <t>TES_per_household.kWh.HU.Res.HHnew.Thermal.SH.Solids.CO</t>
  </si>
  <si>
    <t>TES_per_household.kWh.HU.Res.HHnew.Thermal.SH.Solids.CO.Solids.Solids</t>
  </si>
  <si>
    <t>TES_per_household.kWh.HU.Res.HHnew.Thermal.SH.Solids.CO.LPG.LPG</t>
  </si>
  <si>
    <t>TES_per_household.kWh.HU.Res.HHnew.Thermal.SH.Solids.CO.Elc.Elec</t>
  </si>
  <si>
    <t>TES_per_household.kWh.HU.Res.HHnew.Thermal.SH.LPG</t>
  </si>
  <si>
    <t>TES_per_household.kWh.HU.Res.HHnew.Thermal.SH.LPG.SH</t>
  </si>
  <si>
    <t>TES_per_household.kWh.HU.Res.HHnew.Thermal.SH.LPG.SH.LPG</t>
  </si>
  <si>
    <t>TES_per_household.kWh.HU.Res.HHnew.Thermal.SH.LPG.SH.Elec</t>
  </si>
  <si>
    <t>TES_per_household.kWh.HU.Res.HHnew.Thermal.SH.LPG.SC</t>
  </si>
  <si>
    <t>TES_per_household.kWh.HU.Res.HHnew.Thermal.SH.LPG.SC.AC.Elec</t>
  </si>
  <si>
    <t>TES_per_household.kWh.HU.Res.HHnew.Thermal.SH.LPG.WH</t>
  </si>
  <si>
    <t>TES_per_household.kWh.HU.Res.HHnew.Thermal.SH.LPG.WH.LPG.NoSolar.LPG</t>
  </si>
  <si>
    <t>TES_per_household.kWh.HU.Res.HHnew.Thermal.SH.LPG.WH.LPG.Solar</t>
  </si>
  <si>
    <t>TES_per_household.kWh.HU.Res.HHnew.Thermal.SH.LPG.WH.LPG.Solar.LPG</t>
  </si>
  <si>
    <t>TES_per_household.kWh.HU.Res.HHnew.Thermal.SH.LPG.WH.LPG.Solar.Solar</t>
  </si>
  <si>
    <t>TES_per_household.kWh.HU.Res.HHnew.Thermal.SH.LPG.WH.Elc.NoSolar.Elec</t>
  </si>
  <si>
    <t>TES_per_household.kWh.HU.Res.HHnew.Thermal.SH.LPG.WH.Elc.Solar</t>
  </si>
  <si>
    <t>TES_per_household.kWh.HU.Res.HHnew.Thermal.SH.LPG.WH.Elc.Solar.Elec</t>
  </si>
  <si>
    <t>TES_per_household.kWh.HU.Res.HHnew.Thermal.SH.LPG.WH.Elc.Solar.Solar</t>
  </si>
  <si>
    <t>TES_per_household.kWh.HU.Res.HHnew.Thermal.SH.LPG.CO</t>
  </si>
  <si>
    <t>TES_per_household.kWh.HU.Res.HHnew.Thermal.SH.LPG.CO.LPG.LPG</t>
  </si>
  <si>
    <t>TES_per_household.kWh.HU.Res.HHnew.Thermal.SH.LPG.CO.Elc.Elec</t>
  </si>
  <si>
    <t>TES_per_household.kWh.HU.Res.HHnew.Thermal.SH.Oil</t>
  </si>
  <si>
    <t>TES_per_household.kWh.HU.Res.HHnew.Thermal.SH.Oil.SH</t>
  </si>
  <si>
    <t>TES_per_household.kWh.HU.Res.HHnew.Thermal.SH.Oil.SH.Oil</t>
  </si>
  <si>
    <t>TES_per_household.kWh.HU.Res.HHnew.Thermal.SH.Oil.SH.Elec</t>
  </si>
  <si>
    <t>TES_per_household.kWh.HU.Res.HHnew.Thermal.SH.Oil.SC</t>
  </si>
  <si>
    <t>TES_per_household.kWh.HU.Res.HHnew.Thermal.SH.Oil.SC.AC.Elec</t>
  </si>
  <si>
    <t>TES_per_household.kWh.HU.Res.HHnew.Thermal.SH.Oil.WH</t>
  </si>
  <si>
    <t>TES_per_household.kWh.HU.Res.HHnew.Thermal.SH.Oil.WH.Oil.NoSolar.Oil</t>
  </si>
  <si>
    <t>TES_per_household.kWh.HU.Res.HHnew.Thermal.SH.Oil.WH.Oil.Solar</t>
  </si>
  <si>
    <t>TES_per_household.kWh.HU.Res.HHnew.Thermal.SH.Oil.WH.Oil.Solar.Oil</t>
  </si>
  <si>
    <t>TES_per_household.kWh.HU.Res.HHnew.Thermal.SH.Oil.WH.Oil.Solar.Solar</t>
  </si>
  <si>
    <t>TES_per_household.kWh.HU.Res.HHnew.Thermal.SH.Oil.WH.Elc.NoSolar.Elec</t>
  </si>
  <si>
    <t>TES_per_household.kWh.HU.Res.HHnew.Thermal.SH.Oil.WH.Elc.Solar</t>
  </si>
  <si>
    <t>TES_per_household.kWh.HU.Res.HHnew.Thermal.SH.Oil.WH.Elc.Solar.Elec</t>
  </si>
  <si>
    <t>TES_per_household.kWh.HU.Res.HHnew.Thermal.SH.Oil.WH.Elc.Solar.Solar</t>
  </si>
  <si>
    <t>TES_per_household.kWh.HU.Res.HHnew.Thermal.SH.Oil.CO</t>
  </si>
  <si>
    <t>TES_per_household.kWh.HU.Res.HHnew.Thermal.SH.Oil.CO.LPG.LPG</t>
  </si>
  <si>
    <t>TES_per_household.kWh.HU.Res.HHnew.Thermal.SH.Oil.CO.Elc.Elec</t>
  </si>
  <si>
    <t>TES_per_household.kWh.HU.Res.HHnew.Thermal.SH.Gas</t>
  </si>
  <si>
    <t>TES_per_household.kWh.HU.Res.HHnew.Thermal.SH.Gas.SH</t>
  </si>
  <si>
    <t>TES_per_household.kWh.HU.Res.HHnew.Thermal.SH.Gas.SH.Gas</t>
  </si>
  <si>
    <t>TES_per_household.kWh.HU.Res.HHnew.Thermal.SH.Gas.SH.Elec</t>
  </si>
  <si>
    <t>TES_per_household.kWh.HU.Res.HHnew.Thermal.SH.Gas.SC</t>
  </si>
  <si>
    <t>TES_per_household.kWh.HU.Res.HHnew.Thermal.SH.Gas.SC.AC.Elec</t>
  </si>
  <si>
    <t>TES_per_household.kWh.HU.Res.HHnew.Thermal.SH.Gas.WH</t>
  </si>
  <si>
    <t>TES_per_household.kWh.HU.Res.HHnew.Thermal.SH.Gas.WH.Gas.NoSolar.Gas</t>
  </si>
  <si>
    <t>TES_per_household.kWh.HU.Res.HHnew.Thermal.SH.Gas.WH.Gas.Solar</t>
  </si>
  <si>
    <t>TES_per_household.kWh.HU.Res.HHnew.Thermal.SH.Gas.WH.Gas.Solar.Gas</t>
  </si>
  <si>
    <t>TES_per_household.kWh.HU.Res.HHnew.Thermal.SH.Gas.WH.Gas.Solar.Solar</t>
  </si>
  <si>
    <t>TES_per_household.kWh.HU.Res.HHnew.Thermal.SH.Gas.WH.Elc.NoSolar.Elec</t>
  </si>
  <si>
    <t>TES_per_household.kWh.HU.Res.HHnew.Thermal.SH.Gas.WH.Elc.Solar</t>
  </si>
  <si>
    <t>TES_per_household.kWh.HU.Res.HHnew.Thermal.SH.Gas.WH.Elc.Solar.Elec</t>
  </si>
  <si>
    <t>TES_per_household.kWh.HU.Res.HHnew.Thermal.SH.Gas.WH.Elc.Solar.Solar</t>
  </si>
  <si>
    <t>TES_per_household.kWh.HU.Res.HHnew.Thermal.SH.Gas.CO</t>
  </si>
  <si>
    <t>TES_per_household.kWh.HU.Res.HHnew.Thermal.SH.Gas.CO.Gas.Gas</t>
  </si>
  <si>
    <t>TES_per_household.kWh.HU.Res.HHnew.Thermal.SH.Gas.CO.Elc.Elec</t>
  </si>
  <si>
    <t>TES_per_household.kWh.HU.Res.HHnew.Thermal.SH.Biomass</t>
  </si>
  <si>
    <t>TES_per_household.kWh.HU.Res.HHnew.Thermal.SH.Biomass.SH</t>
  </si>
  <si>
    <t>TES_per_household.kWh.HU.Res.HHnew.Thermal.SH.Biomass.SH.Biomass</t>
  </si>
  <si>
    <t>TES_per_household.kWh.HU.Res.HHnew.Thermal.SH.Biomass.SH.Elec</t>
  </si>
  <si>
    <t>TES_per_household.kWh.HU.Res.HHnew.Thermal.SH.Biomass.SC</t>
  </si>
  <si>
    <t>TES_per_household.kWh.HU.Res.HHnew.Thermal.SH.Biomass.SC.AC.Elec</t>
  </si>
  <si>
    <t>TES_per_household.kWh.HU.Res.HHnew.Thermal.SH.Biomass.WH</t>
  </si>
  <si>
    <t>TES_per_household.kWh.HU.Res.HHnew.Thermal.SH.Biomass.WH.Biomass.NoSolar.Biomass</t>
  </si>
  <si>
    <t>TES_per_household.kWh.HU.Res.HHnew.Thermal.SH.Biomass.WH.Biomass.Solar</t>
  </si>
  <si>
    <t>TES_per_household.kWh.HU.Res.HHnew.Thermal.SH.Biomass.WH.Biomass.Solar.Biomass</t>
  </si>
  <si>
    <t>TES_per_household.kWh.HU.Res.HHnew.Thermal.SH.Biomass.WH.Biomass.Solar.Solar</t>
  </si>
  <si>
    <t>TES_per_household.kWh.HU.Res.HHnew.Thermal.SH.Biomass.WH.LPG.NoSolar.LPG</t>
  </si>
  <si>
    <t>TES_per_household.kWh.HU.Res.HHnew.Thermal.SH.Biomass.WH.LPG.Solar</t>
  </si>
  <si>
    <t>TES_per_household.kWh.HU.Res.HHnew.Thermal.SH.Biomass.WH.LPG.Solar.LPG</t>
  </si>
  <si>
    <t>TES_per_household.kWh.HU.Res.HHnew.Thermal.SH.Biomass.WH.LPG.Solar.Solar</t>
  </si>
  <si>
    <t>TES_per_household.kWh.HU.Res.HHnew.Thermal.SH.Biomass.WH.Elc.NoSolar.Elec</t>
  </si>
  <si>
    <t>TES_per_household.kWh.HU.Res.HHnew.Thermal.SH.Biomass.WH.Elc.Solar</t>
  </si>
  <si>
    <t>TES_per_household.kWh.HU.Res.HHnew.Thermal.SH.Biomass.WH.Elc.Solar.Elec</t>
  </si>
  <si>
    <t>TES_per_household.kWh.HU.Res.HHnew.Thermal.SH.Biomass.WH.Elc.Solar.Solar</t>
  </si>
  <si>
    <t>TES_per_household.kWh.HU.Res.HHnew.Thermal.SH.Biomass.CO</t>
  </si>
  <si>
    <t>TES_per_household.kWh.HU.Res.HHnew.Thermal.SH.Biomass.CO.Biomass.Biomass</t>
  </si>
  <si>
    <t>TES_per_household.kWh.HU.Res.HHnew.Thermal.SH.Biomass.CO.LPG.LPG</t>
  </si>
  <si>
    <t>TES_per_household.kWh.HU.Res.HHnew.Thermal.SH.Biomass.CO.Elc.Elec</t>
  </si>
  <si>
    <t>TES_per_household.kWh.HU.Res.HHnew.Thermal.SH.Geo</t>
  </si>
  <si>
    <t>TES_per_household.kWh.HU.Res.HHnew.Thermal.SH.Geo.SH</t>
  </si>
  <si>
    <t>TES_per_household.kWh.HU.Res.HHnew.Thermal.SH.Geo.SH.Geo</t>
  </si>
  <si>
    <t>TES_per_household.kWh.HU.Res.HHnew.Thermal.SH.Geo.SH.Elec</t>
  </si>
  <si>
    <t>TES_per_household.kWh.HU.Res.HHnew.Thermal.SH.Geo.SC</t>
  </si>
  <si>
    <t>TES_per_household.kWh.HU.Res.HHnew.Thermal.SH.Geo.SC.AC.Elec</t>
  </si>
  <si>
    <t>TES_per_household.kWh.HU.Res.HHnew.Thermal.SH.Geo.WH</t>
  </si>
  <si>
    <t>TES_per_household.kWh.HU.Res.HHnew.Thermal.SH.Geo.WH.Geo.NoSolar.Geo</t>
  </si>
  <si>
    <t>TES_per_household.kWh.HU.Res.HHnew.Thermal.SH.Geo.WH.Geo.Solar</t>
  </si>
  <si>
    <t>TES_per_household.kWh.HU.Res.HHnew.Thermal.SH.Geo.WH.Geo.Solar.Geo</t>
  </si>
  <si>
    <t>TES_per_household.kWh.HU.Res.HHnew.Thermal.SH.Geo.WH.Geo.Solar.Solar</t>
  </si>
  <si>
    <t>TES_per_household.kWh.HU.Res.HHnew.Thermal.SH.Geo.WH.Elc.NoSolar.Elec</t>
  </si>
  <si>
    <t>TES_per_household.kWh.HU.Res.HHnew.Thermal.SH.Geo.WH.Elc.Solar</t>
  </si>
  <si>
    <t>TES_per_household.kWh.HU.Res.HHnew.Thermal.SH.Geo.WH.Elc.Solar.Elec</t>
  </si>
  <si>
    <t>TES_per_household.kWh.HU.Res.HHnew.Thermal.SH.Geo.WH.Elc.Solar.Solar</t>
  </si>
  <si>
    <t>TES_per_household.kWh.HU.Res.HHnew.Thermal.SH.Geo.CO</t>
  </si>
  <si>
    <t>TES_per_household.kWh.HU.Res.HHnew.Thermal.SH.Geo.CO.LPG.LPG</t>
  </si>
  <si>
    <t>TES_per_household.kWh.HU.Res.HHnew.Thermal.SH.Geo.CO.Elc.Elec</t>
  </si>
  <si>
    <t>TES_per_household.kWh.HU.Res.HHnew.Thermal.SH.DistrHeat</t>
  </si>
  <si>
    <t>TES_per_household.kWh.HU.Res.HHnew.Thermal.SH.DistrHeat.SH</t>
  </si>
  <si>
    <t>TES_per_household.kWh.HU.Res.HHnew.Thermal.SH.DistrHeat.SH.Steam_Distr</t>
  </si>
  <si>
    <t>TES_per_household.kWh.HU.Res.HHnew.Thermal.SH.DistrHeat.SH.Elec</t>
  </si>
  <si>
    <t>TES_per_household.kWh.HU.Res.HHnew.Thermal.SH.DistrHeat.SC</t>
  </si>
  <si>
    <t>TES_per_household.kWh.HU.Res.HHnew.Thermal.SH.DistrHeat.SC.AC.Elec</t>
  </si>
  <si>
    <t>TES_per_household.kWh.HU.Res.HHnew.Thermal.SH.DistrHeat.WH</t>
  </si>
  <si>
    <t>TES_per_household.kWh.HU.Res.HHnew.Thermal.SH.DistrHeat.WH.DistrHeat.NoSolar.Steam_Distr</t>
  </si>
  <si>
    <t>TES_per_household.kWh.HU.Res.HHnew.Thermal.SH.DistrHeat.WH.DistrHeat.Solar</t>
  </si>
  <si>
    <t>TES_per_household.kWh.HU.Res.HHnew.Thermal.SH.DistrHeat.WH.DistrHeat.Solar.Steam_Distr</t>
  </si>
  <si>
    <t>TES_per_household.kWh.HU.Res.HHnew.Thermal.SH.DistrHeat.WH.DistrHeat.Solar.Solar</t>
  </si>
  <si>
    <t>TES_per_household.kWh.HU.Res.HHnew.Thermal.SH.DistrHeat.WH.Elc.NoSolar.Elec</t>
  </si>
  <si>
    <t>TES_per_household.kWh.HU.Res.HHnew.Thermal.SH.DistrHeat.WH.Elc.Solar</t>
  </si>
  <si>
    <t>TES_per_household.kWh.HU.Res.HHnew.Thermal.SH.DistrHeat.WH.Elc.Solar.Elec</t>
  </si>
  <si>
    <t>TES_per_household.kWh.HU.Res.HHnew.Thermal.SH.DistrHeat.WH.Elc.Solar.Solar</t>
  </si>
  <si>
    <t>TES_per_household.kWh.HU.Res.HHnew.Thermal.SH.DistrHeat.CO</t>
  </si>
  <si>
    <t>TES_per_household.kWh.HU.Res.HHnew.Thermal.SH.DistrHeat.CO.LPG.LPG</t>
  </si>
  <si>
    <t>TES_per_household.kWh.HU.Res.HHnew.Thermal.SH.DistrHeat.CO.Elc.Elec</t>
  </si>
  <si>
    <t>TES_per_household.kWh.HU.Res.HHnew.Thermal.SH.AdvElc</t>
  </si>
  <si>
    <t>TES_per_household.kWh.HU.Res.HHnew.Thermal.SH.AdvElc.SH</t>
  </si>
  <si>
    <t>TES_per_household.kWh.HU.Res.HHnew.Thermal.SH.AdvElc.SH.Elec</t>
  </si>
  <si>
    <t>TES_per_household.kWh.HU.Res.HHnew.Thermal.SH.AdvElc.SC</t>
  </si>
  <si>
    <t>TES_per_household.kWh.HU.Res.HHnew.Thermal.SH.AdvElc.SC.AC.Elec</t>
  </si>
  <si>
    <t>TES_per_household.kWh.HU.Res.HHnew.Thermal.SH.AdvElc.WH</t>
  </si>
  <si>
    <t>TES_per_household.kWh.HU.Res.HHnew.Thermal.SH.AdvElc.WH.LPG.NoSolar.LPG</t>
  </si>
  <si>
    <t>TES_per_household.kWh.HU.Res.HHnew.Thermal.SH.AdvElc.WH.LPG.Solar</t>
  </si>
  <si>
    <t>TES_per_household.kWh.HU.Res.HHnew.Thermal.SH.AdvElc.WH.LPG.Solar.LPG</t>
  </si>
  <si>
    <t>TES_per_household.kWh.HU.Res.HHnew.Thermal.SH.AdvElc.WH.LPG.Solar.Solar</t>
  </si>
  <si>
    <t>TES_per_household.kWh.HU.Res.HHnew.Thermal.SH.AdvElc.WH.Elc.NoSolar.Elec</t>
  </si>
  <si>
    <t>TES_per_household.kWh.HU.Res.HHnew.Thermal.SH.AdvElc.WH.Elc.Solar</t>
  </si>
  <si>
    <t>TES_per_household.kWh.HU.Res.HHnew.Thermal.SH.AdvElc.WH.Elc.Solar.Elec</t>
  </si>
  <si>
    <t>TES_per_household.kWh.HU.Res.HHnew.Thermal.SH.AdvElc.WH.Elc.Solar.Solar</t>
  </si>
  <si>
    <t>TES_per_household.kWh.HU.Res.HHnew.Thermal.SH.AdvElc.CO</t>
  </si>
  <si>
    <t>TES_per_household.kWh.HU.Res.HHnew.Thermal.SH.AdvElc.CO.LPG.LPG</t>
  </si>
  <si>
    <t>TES_per_household.kWh.HU.Res.HHnew.Thermal.SH.AdvElc.CO.Elc.Elec</t>
  </si>
  <si>
    <t>TES_per_household.kWh.HU.Res.HHnew.Thermal.SH.ConvElc</t>
  </si>
  <si>
    <t>TES_per_household.kWh.HU.Res.HHnew.Thermal.SH.ConvElc.SH</t>
  </si>
  <si>
    <t>TES_per_household.kWh.HU.Res.HHnew.Thermal.SH.ConvElc.SH.Elec</t>
  </si>
  <si>
    <t>TES_per_household.kWh.HU.Res.HHnew.Thermal.SH.ConvElc.SC</t>
  </si>
  <si>
    <t>TES_per_household.kWh.HU.Res.HHnew.Thermal.SH.ConvElc.SC.AC.Elec</t>
  </si>
  <si>
    <t>TES_per_household.kWh.HU.Res.HHnew.Thermal.SH.ConvElc.WH</t>
  </si>
  <si>
    <t>TES_per_household.kWh.HU.Res.HHnew.Thermal.SH.ConvElc.WH.LPG.NoSolar.LPG</t>
  </si>
  <si>
    <t>TES_per_household.kWh.HU.Res.HHnew.Thermal.SH.ConvElc.WH.LPG.Solar</t>
  </si>
  <si>
    <t>TES_per_household.kWh.HU.Res.HHnew.Thermal.SH.ConvElc.WH.LPG.Solar.LPG</t>
  </si>
  <si>
    <t>TES_per_household.kWh.HU.Res.HHnew.Thermal.SH.ConvElc.WH.LPG.Solar.Solar</t>
  </si>
  <si>
    <t>TES_per_household.kWh.HU.Res.HHnew.Thermal.SH.ConvElc.WH.Elc.NoSolar.Elec</t>
  </si>
  <si>
    <t>TES_per_household.kWh.HU.Res.HHnew.Thermal.SH.ConvElc.WH.Elc.Solar</t>
  </si>
  <si>
    <t>TES_per_household.kWh.HU.Res.HHnew.Thermal.SH.ConvElc.WH.Elc.Solar.Elec</t>
  </si>
  <si>
    <t>TES_per_household.kWh.HU.Res.HHnew.Thermal.SH.ConvElc.WH.Elc.Solar.Solar</t>
  </si>
  <si>
    <t>TES_per_household.kWh.HU.Res.HHnew.Thermal.SH.ConvElc.CO</t>
  </si>
  <si>
    <t>TES_per_household.kWh.HU.Res.HHnew.Thermal.SH.ConvElc.CO.LPG.LPG</t>
  </si>
  <si>
    <t>TES_per_household.kWh.HU.Res.HHnew.Thermal.SH.ConvElc.CO.Elc.Elec</t>
  </si>
  <si>
    <t>EMI_per_household.kgCO2.HU.Res.HHnew.Thermal.SH.Solids</t>
  </si>
  <si>
    <t>EMI_per_household.kgCO2.HU.Res.HHnew.Thermal.SH.Solids.SH</t>
  </si>
  <si>
    <t>EMI_per_household.kgCO2.HU.Res.HHnew.Thermal.SH.Solids.SH.Solids</t>
  </si>
  <si>
    <t>EMI_per_household.kgCO2.HU.Res.HHnew.Thermal.SH.Solids.SH.Elec</t>
  </si>
  <si>
    <t>EMI_per_household.kgCO2.HU.Res.HHnew.Thermal.SH.Solids.SC</t>
  </si>
  <si>
    <t>EMI_per_household.kgCO2.HU.Res.HHnew.Thermal.SH.Solids.SC.AC.Elec</t>
  </si>
  <si>
    <t>EMI_per_household.kgCO2.HU.Res.HHnew.Thermal.SH.Solids.WH</t>
  </si>
  <si>
    <t>EMI_per_household.kgCO2.HU.Res.HHnew.Thermal.SH.Solids.WH.Solids.NoSolar.Solids</t>
  </si>
  <si>
    <t>EMI_per_household.kgCO2.HU.Res.HHnew.Thermal.SH.Solids.WH.LPG.NoSolar.LPG</t>
  </si>
  <si>
    <t>EMI_per_household.kgCO2.HU.Res.HHnew.Thermal.SH.Solids.WH.LPG.Solar</t>
  </si>
  <si>
    <t>EMI_per_household.kgCO2.HU.Res.HHnew.Thermal.SH.Solids.WH.LPG.Solar.LPG</t>
  </si>
  <si>
    <t>EMI_per_household.kgCO2.HU.Res.HHnew.Thermal.SH.Solids.WH.LPG.Solar.Solar</t>
  </si>
  <si>
    <t>EMI_per_household.kgCO2.HU.Res.HHnew.Thermal.SH.Solids.WH.Elc.NoSolar.Elec</t>
  </si>
  <si>
    <t>EMI_per_household.kgCO2.HU.Res.HHnew.Thermal.SH.Solids.WH.Elc.Solar</t>
  </si>
  <si>
    <t>EMI_per_household.kgCO2.HU.Res.HHnew.Thermal.SH.Solids.WH.Elc.Solar.Elec</t>
  </si>
  <si>
    <t>EMI_per_household.kgCO2.HU.Res.HHnew.Thermal.SH.Solids.WH.Elc.Solar.Solar</t>
  </si>
  <si>
    <t>EMI_per_household.kgCO2.HU.Res.HHnew.Thermal.SH.Solids.CO</t>
  </si>
  <si>
    <t>EMI_per_household.kgCO2.HU.Res.HHnew.Thermal.SH.Solids.CO.Solids.Solids</t>
  </si>
  <si>
    <t>EMI_per_household.kgCO2.HU.Res.HHnew.Thermal.SH.Solids.CO.LPG.LPG</t>
  </si>
  <si>
    <t>EMI_per_household.kgCO2.HU.Res.HHnew.Thermal.SH.Solids.CO.Elc.Elec</t>
  </si>
  <si>
    <t>EMI_per_household.kgCO2.HU.Res.HHnew.Thermal.SH.LPG</t>
  </si>
  <si>
    <t>EMI_per_household.kgCO2.HU.Res.HHnew.Thermal.SH.LPG.SH</t>
  </si>
  <si>
    <t>EMI_per_household.kgCO2.HU.Res.HHnew.Thermal.SH.LPG.SH.LPG</t>
  </si>
  <si>
    <t>EMI_per_household.kgCO2.HU.Res.HHnew.Thermal.SH.LPG.SH.Elec</t>
  </si>
  <si>
    <t>EMI_per_household.kgCO2.HU.Res.HHnew.Thermal.SH.LPG.SC</t>
  </si>
  <si>
    <t>EMI_per_household.kgCO2.HU.Res.HHnew.Thermal.SH.LPG.SC.AC.Elec</t>
  </si>
  <si>
    <t>EMI_per_household.kgCO2.HU.Res.HHnew.Thermal.SH.LPG.WH</t>
  </si>
  <si>
    <t>EMI_per_household.kgCO2.HU.Res.HHnew.Thermal.SH.LPG.WH.LPG.NoSolar.LPG</t>
  </si>
  <si>
    <t>EMI_per_household.kgCO2.HU.Res.HHnew.Thermal.SH.LPG.WH.LPG.Solar</t>
  </si>
  <si>
    <t>EMI_per_household.kgCO2.HU.Res.HHnew.Thermal.SH.LPG.WH.LPG.Solar.LPG</t>
  </si>
  <si>
    <t>EMI_per_household.kgCO2.HU.Res.HHnew.Thermal.SH.LPG.WH.LPG.Solar.Solar</t>
  </si>
  <si>
    <t>EMI_per_household.kgCO2.HU.Res.HHnew.Thermal.SH.LPG.WH.Elc.NoSolar.Elec</t>
  </si>
  <si>
    <t>EMI_per_household.kgCO2.HU.Res.HHnew.Thermal.SH.LPG.WH.Elc.Solar</t>
  </si>
  <si>
    <t>EMI_per_household.kgCO2.HU.Res.HHnew.Thermal.SH.LPG.WH.Elc.Solar.Elec</t>
  </si>
  <si>
    <t>EMI_per_household.kgCO2.HU.Res.HHnew.Thermal.SH.LPG.WH.Elc.Solar.Solar</t>
  </si>
  <si>
    <t>EMI_per_household.kgCO2.HU.Res.HHnew.Thermal.SH.LPG.CO</t>
  </si>
  <si>
    <t>EMI_per_household.kgCO2.HU.Res.HHnew.Thermal.SH.LPG.CO.LPG.LPG</t>
  </si>
  <si>
    <t>EMI_per_household.kgCO2.HU.Res.HHnew.Thermal.SH.LPG.CO.Elc.Elec</t>
  </si>
  <si>
    <t>EMI_per_household.kgCO2.HU.Res.HHnew.Thermal.SH.Oil</t>
  </si>
  <si>
    <t>EMI_per_household.kgCO2.HU.Res.HHnew.Thermal.SH.Oil.SH</t>
  </si>
  <si>
    <t>EMI_per_household.kgCO2.HU.Res.HHnew.Thermal.SH.Oil.SH.Oil</t>
  </si>
  <si>
    <t>EMI_per_household.kgCO2.HU.Res.HHnew.Thermal.SH.Oil.SH.Elec</t>
  </si>
  <si>
    <t>EMI_per_household.kgCO2.HU.Res.HHnew.Thermal.SH.Oil.SC</t>
  </si>
  <si>
    <t>EMI_per_household.kgCO2.HU.Res.HHnew.Thermal.SH.Oil.SC.AC.Elec</t>
  </si>
  <si>
    <t>EMI_per_household.kgCO2.HU.Res.HHnew.Thermal.SH.Oil.WH</t>
  </si>
  <si>
    <t>EMI_per_household.kgCO2.HU.Res.HHnew.Thermal.SH.Oil.WH.Oil.NoSolar.Oil</t>
  </si>
  <si>
    <t>EMI_per_household.kgCO2.HU.Res.HHnew.Thermal.SH.Oil.WH.Oil.Solar</t>
  </si>
  <si>
    <t>EMI_per_household.kgCO2.HU.Res.HHnew.Thermal.SH.Oil.WH.Oil.Solar.Oil</t>
  </si>
  <si>
    <t>EMI_per_household.kgCO2.HU.Res.HHnew.Thermal.SH.Oil.WH.Oil.Solar.Solar</t>
  </si>
  <si>
    <t>EMI_per_household.kgCO2.HU.Res.HHnew.Thermal.SH.Oil.WH.Elc.NoSolar.Elec</t>
  </si>
  <si>
    <t>EMI_per_household.kgCO2.HU.Res.HHnew.Thermal.SH.Oil.WH.Elc.Solar</t>
  </si>
  <si>
    <t>EMI_per_household.kgCO2.HU.Res.HHnew.Thermal.SH.Oil.WH.Elc.Solar.Elec</t>
  </si>
  <si>
    <t>EMI_per_household.kgCO2.HU.Res.HHnew.Thermal.SH.Oil.WH.Elc.Solar.Solar</t>
  </si>
  <si>
    <t>EMI_per_household.kgCO2.HU.Res.HHnew.Thermal.SH.Oil.CO</t>
  </si>
  <si>
    <t>EMI_per_household.kgCO2.HU.Res.HHnew.Thermal.SH.Oil.CO.LPG.LPG</t>
  </si>
  <si>
    <t>EMI_per_household.kgCO2.HU.Res.HHnew.Thermal.SH.Oil.CO.Elc.Elec</t>
  </si>
  <si>
    <t>EMI_per_household.kgCO2.HU.Res.HHnew.Thermal.SH.Gas</t>
  </si>
  <si>
    <t>EMI_per_household.kgCO2.HU.Res.HHnew.Thermal.SH.Gas.SH</t>
  </si>
  <si>
    <t>EMI_per_household.kgCO2.HU.Res.HHnew.Thermal.SH.Gas.SH.Gas</t>
  </si>
  <si>
    <t>EMI_per_household.kgCO2.HU.Res.HHnew.Thermal.SH.Gas.SH.Elec</t>
  </si>
  <si>
    <t>EMI_per_household.kgCO2.HU.Res.HHnew.Thermal.SH.Gas.SC</t>
  </si>
  <si>
    <t>EMI_per_household.kgCO2.HU.Res.HHnew.Thermal.SH.Gas.SC.AC.Elec</t>
  </si>
  <si>
    <t>EMI_per_household.kgCO2.HU.Res.HHnew.Thermal.SH.Gas.WH</t>
  </si>
  <si>
    <t>EMI_per_household.kgCO2.HU.Res.HHnew.Thermal.SH.Gas.WH.Gas.NoSolar.Gas</t>
  </si>
  <si>
    <t>EMI_per_household.kgCO2.HU.Res.HHnew.Thermal.SH.Gas.WH.Gas.Solar</t>
  </si>
  <si>
    <t>EMI_per_household.kgCO2.HU.Res.HHnew.Thermal.SH.Gas.WH.Gas.Solar.Gas</t>
  </si>
  <si>
    <t>EMI_per_household.kgCO2.HU.Res.HHnew.Thermal.SH.Gas.WH.Gas.Solar.Solar</t>
  </si>
  <si>
    <t>EMI_per_household.kgCO2.HU.Res.HHnew.Thermal.SH.Gas.WH.Elc.NoSolar.Elec</t>
  </si>
  <si>
    <t>EMI_per_household.kgCO2.HU.Res.HHnew.Thermal.SH.Gas.WH.Elc.Solar</t>
  </si>
  <si>
    <t>EMI_per_household.kgCO2.HU.Res.HHnew.Thermal.SH.Gas.WH.Elc.Solar.Elec</t>
  </si>
  <si>
    <t>EMI_per_household.kgCO2.HU.Res.HHnew.Thermal.SH.Gas.WH.Elc.Solar.Solar</t>
  </si>
  <si>
    <t>EMI_per_household.kgCO2.HU.Res.HHnew.Thermal.SH.Gas.CO</t>
  </si>
  <si>
    <t>EMI_per_household.kgCO2.HU.Res.HHnew.Thermal.SH.Gas.CO.Gas.Gas</t>
  </si>
  <si>
    <t>EMI_per_household.kgCO2.HU.Res.HHnew.Thermal.SH.Gas.CO.Elc.Elec</t>
  </si>
  <si>
    <t>EMI_per_household.kgCO2.HU.Res.HHnew.Thermal.SH.Biomass</t>
  </si>
  <si>
    <t>EMI_per_household.kgCO2.HU.Res.HHnew.Thermal.SH.Biomass.SH</t>
  </si>
  <si>
    <t>EMI_per_household.kgCO2.HU.Res.HHnew.Thermal.SH.Biomass.SH.Biomass</t>
  </si>
  <si>
    <t>EMI_per_household.kgCO2.HU.Res.HHnew.Thermal.SH.Biomass.SH.Elec</t>
  </si>
  <si>
    <t>EMI_per_household.kgCO2.HU.Res.HHnew.Thermal.SH.Biomass.SC</t>
  </si>
  <si>
    <t>EMI_per_household.kgCO2.HU.Res.HHnew.Thermal.SH.Biomass.SC.AC.Elec</t>
  </si>
  <si>
    <t>EMI_per_household.kgCO2.HU.Res.HHnew.Thermal.SH.Biomass.WH</t>
  </si>
  <si>
    <t>EMI_per_household.kgCO2.HU.Res.HHnew.Thermal.SH.Biomass.WH.Biomass.NoSolar.Biomass</t>
  </si>
  <si>
    <t>EMI_per_household.kgCO2.HU.Res.HHnew.Thermal.SH.Biomass.WH.Biomass.Solar</t>
  </si>
  <si>
    <t>EMI_per_household.kgCO2.HU.Res.HHnew.Thermal.SH.Biomass.WH.Biomass.Solar.Biomass</t>
  </si>
  <si>
    <t>EMI_per_household.kgCO2.HU.Res.HHnew.Thermal.SH.Biomass.WH.Biomass.Solar.Solar</t>
  </si>
  <si>
    <t>EMI_per_household.kgCO2.HU.Res.HHnew.Thermal.SH.Biomass.WH.LPG.NoSolar.LPG</t>
  </si>
  <si>
    <t>EMI_per_household.kgCO2.HU.Res.HHnew.Thermal.SH.Biomass.WH.LPG.Solar</t>
  </si>
  <si>
    <t>EMI_per_household.kgCO2.HU.Res.HHnew.Thermal.SH.Biomass.WH.LPG.Solar.LPG</t>
  </si>
  <si>
    <t>EMI_per_household.kgCO2.HU.Res.HHnew.Thermal.SH.Biomass.WH.LPG.Solar.Solar</t>
  </si>
  <si>
    <t>EMI_per_household.kgCO2.HU.Res.HHnew.Thermal.SH.Biomass.WH.Elc.NoSolar.Elec</t>
  </si>
  <si>
    <t>EMI_per_household.kgCO2.HU.Res.HHnew.Thermal.SH.Biomass.WH.Elc.Solar</t>
  </si>
  <si>
    <t>EMI_per_household.kgCO2.HU.Res.HHnew.Thermal.SH.Biomass.WH.Elc.Solar.Elec</t>
  </si>
  <si>
    <t>EMI_per_household.kgCO2.HU.Res.HHnew.Thermal.SH.Biomass.WH.Elc.Solar.Solar</t>
  </si>
  <si>
    <t>EMI_per_household.kgCO2.HU.Res.HHnew.Thermal.SH.Biomass.CO</t>
  </si>
  <si>
    <t>EMI_per_household.kgCO2.HU.Res.HHnew.Thermal.SH.Biomass.CO.Biomass.Biomass</t>
  </si>
  <si>
    <t>EMI_per_household.kgCO2.HU.Res.HHnew.Thermal.SH.Biomass.CO.LPG.LPG</t>
  </si>
  <si>
    <t>EMI_per_household.kgCO2.HU.Res.HHnew.Thermal.SH.Biomass.CO.Elc.Elec</t>
  </si>
  <si>
    <t>EMI_per_household.kgCO2.HU.Res.HHnew.Thermal.SH.Geo</t>
  </si>
  <si>
    <t>EMI_per_household.kgCO2.HU.Res.HHnew.Thermal.SH.Geo.SH</t>
  </si>
  <si>
    <t>EMI_per_household.kgCO2.HU.Res.HHnew.Thermal.SH.Geo.SH.Geo</t>
  </si>
  <si>
    <t>EMI_per_household.kgCO2.HU.Res.HHnew.Thermal.SH.Geo.SH.Elec</t>
  </si>
  <si>
    <t>EMI_per_household.kgCO2.HU.Res.HHnew.Thermal.SH.Geo.SC</t>
  </si>
  <si>
    <t>EMI_per_household.kgCO2.HU.Res.HHnew.Thermal.SH.Geo.SC.AC.Elec</t>
  </si>
  <si>
    <t>EMI_per_household.kgCO2.HU.Res.HHnew.Thermal.SH.Geo.WH</t>
  </si>
  <si>
    <t>EMI_per_household.kgCO2.HU.Res.HHnew.Thermal.SH.Geo.WH.Geo.NoSolar.Geo</t>
  </si>
  <si>
    <t>EMI_per_household.kgCO2.HU.Res.HHnew.Thermal.SH.Geo.WH.Geo.Solar</t>
  </si>
  <si>
    <t>EMI_per_household.kgCO2.HU.Res.HHnew.Thermal.SH.Geo.WH.Geo.Solar.Geo</t>
  </si>
  <si>
    <t>EMI_per_household.kgCO2.HU.Res.HHnew.Thermal.SH.Geo.WH.Geo.Solar.Solar</t>
  </si>
  <si>
    <t>EMI_per_household.kgCO2.HU.Res.HHnew.Thermal.SH.Geo.WH.Elc.NoSolar.Elec</t>
  </si>
  <si>
    <t>EMI_per_household.kgCO2.HU.Res.HHnew.Thermal.SH.Geo.WH.Elc.Solar</t>
  </si>
  <si>
    <t>EMI_per_household.kgCO2.HU.Res.HHnew.Thermal.SH.Geo.WH.Elc.Solar.Elec</t>
  </si>
  <si>
    <t>EMI_per_household.kgCO2.HU.Res.HHnew.Thermal.SH.Geo.WH.Elc.Solar.Solar</t>
  </si>
  <si>
    <t>EMI_per_household.kgCO2.HU.Res.HHnew.Thermal.SH.Geo.CO</t>
  </si>
  <si>
    <t>EMI_per_household.kgCO2.HU.Res.HHnew.Thermal.SH.Geo.CO.LPG.LPG</t>
  </si>
  <si>
    <t>EMI_per_household.kgCO2.HU.Res.HHnew.Thermal.SH.Geo.CO.Elc.Elec</t>
  </si>
  <si>
    <t>EMI_per_household.kgCO2.HU.Res.HHnew.Thermal.SH.DistrHeat</t>
  </si>
  <si>
    <t>EMI_per_household.kgCO2.HU.Res.HHnew.Thermal.SH.DistrHeat.SH</t>
  </si>
  <si>
    <t>EMI_per_household.kgCO2.HU.Res.HHnew.Thermal.SH.DistrHeat.SH.Steam_Distr</t>
  </si>
  <si>
    <t>EMI_per_household.kgCO2.HU.Res.HHnew.Thermal.SH.DistrHeat.SH.Elec</t>
  </si>
  <si>
    <t>EMI_per_household.kgCO2.HU.Res.HHnew.Thermal.SH.DistrHeat.SC</t>
  </si>
  <si>
    <t>EMI_per_household.kgCO2.HU.Res.HHnew.Thermal.SH.DistrHeat.SC.AC.Elec</t>
  </si>
  <si>
    <t>EMI_per_household.kgCO2.HU.Res.HHnew.Thermal.SH.DistrHeat.WH</t>
  </si>
  <si>
    <t>EMI_per_household.kgCO2.HU.Res.HHnew.Thermal.SH.DistrHeat.WH.DistrHeat.NoSolar.Steam_Distr</t>
  </si>
  <si>
    <t>EMI_per_household.kgCO2.HU.Res.HHnew.Thermal.SH.DistrHeat.WH.DistrHeat.Solar</t>
  </si>
  <si>
    <t>EMI_per_household.kgCO2.HU.Res.HHnew.Thermal.SH.DistrHeat.WH.DistrHeat.Solar.Steam_Distr</t>
  </si>
  <si>
    <t>EMI_per_household.kgCO2.HU.Res.HHnew.Thermal.SH.DistrHeat.WH.DistrHeat.Solar.Solar</t>
  </si>
  <si>
    <t>EMI_per_household.kgCO2.HU.Res.HHnew.Thermal.SH.DistrHeat.WH.Elc.NoSolar.Elec</t>
  </si>
  <si>
    <t>EMI_per_household.kgCO2.HU.Res.HHnew.Thermal.SH.DistrHeat.WH.Elc.Solar</t>
  </si>
  <si>
    <t>EMI_per_household.kgCO2.HU.Res.HHnew.Thermal.SH.DistrHeat.WH.Elc.Solar.Elec</t>
  </si>
  <si>
    <t>EMI_per_household.kgCO2.HU.Res.HHnew.Thermal.SH.DistrHeat.WH.Elc.Solar.Solar</t>
  </si>
  <si>
    <t>EMI_per_household.kgCO2.HU.Res.HHnew.Thermal.SH.DistrHeat.CO</t>
  </si>
  <si>
    <t>EMI_per_household.kgCO2.HU.Res.HHnew.Thermal.SH.DistrHeat.CO.LPG.LPG</t>
  </si>
  <si>
    <t>EMI_per_household.kgCO2.HU.Res.HHnew.Thermal.SH.DistrHeat.CO.Elc.Elec</t>
  </si>
  <si>
    <t>EMI_per_household.kgCO2.HU.Res.HHnew.Thermal.SH.AdvElc</t>
  </si>
  <si>
    <t>EMI_per_household.kgCO2.HU.Res.HHnew.Thermal.SH.AdvElc.SH</t>
  </si>
  <si>
    <t>EMI_per_household.kgCO2.HU.Res.HHnew.Thermal.SH.AdvElc.SH.Elec</t>
  </si>
  <si>
    <t>EMI_per_household.kgCO2.HU.Res.HHnew.Thermal.SH.AdvElc.SC</t>
  </si>
  <si>
    <t>EMI_per_household.kgCO2.HU.Res.HHnew.Thermal.SH.AdvElc.SC.AC.Elec</t>
  </si>
  <si>
    <t>EMI_per_household.kgCO2.HU.Res.HHnew.Thermal.SH.AdvElc.WH</t>
  </si>
  <si>
    <t>EMI_per_household.kgCO2.HU.Res.HHnew.Thermal.SH.AdvElc.WH.LPG.NoSolar.LPG</t>
  </si>
  <si>
    <t>EMI_per_household.kgCO2.HU.Res.HHnew.Thermal.SH.AdvElc.WH.LPG.Solar</t>
  </si>
  <si>
    <t>EMI_per_household.kgCO2.HU.Res.HHnew.Thermal.SH.AdvElc.WH.LPG.Solar.LPG</t>
  </si>
  <si>
    <t>EMI_per_household.kgCO2.HU.Res.HHnew.Thermal.SH.AdvElc.WH.LPG.Solar.Solar</t>
  </si>
  <si>
    <t>EMI_per_household.kgCO2.HU.Res.HHnew.Thermal.SH.AdvElc.WH.Elc.NoSolar.Elec</t>
  </si>
  <si>
    <t>EMI_per_household.kgCO2.HU.Res.HHnew.Thermal.SH.AdvElc.WH.Elc.Solar</t>
  </si>
  <si>
    <t>EMI_per_household.kgCO2.HU.Res.HHnew.Thermal.SH.AdvElc.WH.Elc.Solar.Elec</t>
  </si>
  <si>
    <t>EMI_per_household.kgCO2.HU.Res.HHnew.Thermal.SH.AdvElc.WH.Elc.Solar.Solar</t>
  </si>
  <si>
    <t>EMI_per_household.kgCO2.HU.Res.HHnew.Thermal.SH.AdvElc.CO</t>
  </si>
  <si>
    <t>EMI_per_household.kgCO2.HU.Res.HHnew.Thermal.SH.AdvElc.CO.LPG.LPG</t>
  </si>
  <si>
    <t>EMI_per_household.kgCO2.HU.Res.HHnew.Thermal.SH.AdvElc.CO.Elc.Elec</t>
  </si>
  <si>
    <t>EMI_per_household.kgCO2.HU.Res.HHnew.Thermal.SH.ConvElc</t>
  </si>
  <si>
    <t>EMI_per_household.kgCO2.HU.Res.HHnew.Thermal.SH.ConvElc.SH</t>
  </si>
  <si>
    <t>EMI_per_household.kgCO2.HU.Res.HHnew.Thermal.SH.ConvElc.SH.Elec</t>
  </si>
  <si>
    <t>EMI_per_household.kgCO2.HU.Res.HHnew.Thermal.SH.ConvElc.SC</t>
  </si>
  <si>
    <t>EMI_per_household.kgCO2.HU.Res.HHnew.Thermal.SH.ConvElc.SC.AC.Elec</t>
  </si>
  <si>
    <t>EMI_per_household.kgCO2.HU.Res.HHnew.Thermal.SH.ConvElc.WH</t>
  </si>
  <si>
    <t>EMI_per_household.kgCO2.HU.Res.HHnew.Thermal.SH.ConvElc.WH.LPG.NoSolar.LPG</t>
  </si>
  <si>
    <t>EMI_per_household.kgCO2.HU.Res.HHnew.Thermal.SH.ConvElc.WH.LPG.Solar</t>
  </si>
  <si>
    <t>EMI_per_household.kgCO2.HU.Res.HHnew.Thermal.SH.ConvElc.WH.LPG.Solar.LPG</t>
  </si>
  <si>
    <t>EMI_per_household.kgCO2.HU.Res.HHnew.Thermal.SH.ConvElc.WH.LPG.Solar.Solar</t>
  </si>
  <si>
    <t>EMI_per_household.kgCO2.HU.Res.HHnew.Thermal.SH.ConvElc.WH.Elc.NoSolar.Elec</t>
  </si>
  <si>
    <t>EMI_per_household.kgCO2.HU.Res.HHnew.Thermal.SH.ConvElc.WH.Elc.Solar</t>
  </si>
  <si>
    <t>EMI_per_household.kgCO2.HU.Res.HHnew.Thermal.SH.ConvElc.WH.Elc.Solar.Elec</t>
  </si>
  <si>
    <t>EMI_per_household.kgCO2.HU.Res.HHnew.Thermal.SH.ConvElc.WH.Elc.Solar.Solar</t>
  </si>
  <si>
    <t>EMI_per_household.kgCO2.HU.Res.HHnew.Thermal.SH.ConvElc.CO</t>
  </si>
  <si>
    <t>EMI_per_household.kgCO2.HU.Res.HHnew.Thermal.SH.ConvElc.CO.LPG.LPG</t>
  </si>
  <si>
    <t>EMI_per_household.kgCO2.HU.Res.HHnew.Thermal.SH.ConvElc.CO.Elc.Elec</t>
  </si>
  <si>
    <t>HU - Final energy consumption of new and renovated households per surface area (detailed structure)</t>
  </si>
  <si>
    <t>FEC_per_sqm.kWh.HU.Res.HHnew.Thermal.SH.Solids</t>
  </si>
  <si>
    <t>FEC_per_sqm.kWh.HU.Res.HHnew.Thermal.SH.Solids.SH</t>
  </si>
  <si>
    <t>FEC_per_sqm.kWh.HU.Res.HHnew.Thermal.SH.Solids.SH.Solids</t>
  </si>
  <si>
    <t>FEC_per_sqm.kWh.HU.Res.HHnew.Thermal.SH.Solids.SH.Elec</t>
  </si>
  <si>
    <t>FEC_per_sqm.kWh.HU.Res.HHnew.Thermal.SH.Solids.SC</t>
  </si>
  <si>
    <t>FEC_per_sqm.kWh.HU.Res.HHnew.Thermal.SH.Solids.SC.AC.Elec</t>
  </si>
  <si>
    <t>FEC_per_sqm.kWh.HU.Res.HHnew.Thermal.SH.Solids.WH</t>
  </si>
  <si>
    <t>FEC_per_sqm.kWh.HU.Res.HHnew.Thermal.SH.Solids.WH.Solids.NoSolar.Solids</t>
  </si>
  <si>
    <t>FEC_per_sqm.kWh.HU.Res.HHnew.Thermal.SH.Solids.WH.LPG.NoSolar.LPG</t>
  </si>
  <si>
    <t>FEC_per_sqm.kWh.HU.Res.HHnew.Thermal.SH.Solids.WH.LPG.Solar</t>
  </si>
  <si>
    <t>FEC_per_sqm.kWh.HU.Res.HHnew.Thermal.SH.Solids.WH.LPG.Solar.LPG</t>
  </si>
  <si>
    <t>FEC_per_sqm.kWh.HU.Res.HHnew.Thermal.SH.Solids.WH.LPG.Solar.Solar</t>
  </si>
  <si>
    <t>FEC_per_sqm.kWh.HU.Res.HHnew.Thermal.SH.Solids.WH.Elc.NoSolar.Elec</t>
  </si>
  <si>
    <t>FEC_per_sqm.kWh.HU.Res.HHnew.Thermal.SH.Solids.WH.Elc.Solar</t>
  </si>
  <si>
    <t>FEC_per_sqm.kWh.HU.Res.HHnew.Thermal.SH.Solids.WH.Elc.Solar.Elec</t>
  </si>
  <si>
    <t>FEC_per_sqm.kWh.HU.Res.HHnew.Thermal.SH.Solids.WH.Elc.Solar.Solar</t>
  </si>
  <si>
    <t>FEC_per_sqm.kWh.HU.Res.HHnew.Thermal.SH.Solids.CO</t>
  </si>
  <si>
    <t>FEC_per_sqm.kWh.HU.Res.HHnew.Thermal.SH.Solids.CO.Solids.Solids</t>
  </si>
  <si>
    <t>FEC_per_sqm.kWh.HU.Res.HHnew.Thermal.SH.Solids.CO.LPG.LPG</t>
  </si>
  <si>
    <t>FEC_per_sqm.kWh.HU.Res.HHnew.Thermal.SH.Solids.CO.Elc.Elec</t>
  </si>
  <si>
    <t>FEC_per_sqm.kWh.HU.Res.HHnew.Thermal.SH.LPG</t>
  </si>
  <si>
    <t>FEC_per_sqm.kWh.HU.Res.HHnew.Thermal.SH.LPG.SH</t>
  </si>
  <si>
    <t>FEC_per_sqm.kWh.HU.Res.HHnew.Thermal.SH.LPG.SH.LPG</t>
  </si>
  <si>
    <t>FEC_per_sqm.kWh.HU.Res.HHnew.Thermal.SH.LPG.SH.Elec</t>
  </si>
  <si>
    <t>FEC_per_sqm.kWh.HU.Res.HHnew.Thermal.SH.LPG.SC</t>
  </si>
  <si>
    <t>FEC_per_sqm.kWh.HU.Res.HHnew.Thermal.SH.LPG.SC.AC.Elec</t>
  </si>
  <si>
    <t>FEC_per_sqm.kWh.HU.Res.HHnew.Thermal.SH.LPG.WH</t>
  </si>
  <si>
    <t>FEC_per_sqm.kWh.HU.Res.HHnew.Thermal.SH.LPG.WH.LPG.NoSolar.LPG</t>
  </si>
  <si>
    <t>FEC_per_sqm.kWh.HU.Res.HHnew.Thermal.SH.LPG.WH.LPG.Solar</t>
  </si>
  <si>
    <t>FEC_per_sqm.kWh.HU.Res.HHnew.Thermal.SH.LPG.WH.LPG.Solar.LPG</t>
  </si>
  <si>
    <t>FEC_per_sqm.kWh.HU.Res.HHnew.Thermal.SH.LPG.WH.LPG.Solar.Solar</t>
  </si>
  <si>
    <t>FEC_per_sqm.kWh.HU.Res.HHnew.Thermal.SH.LPG.WH.Elc.NoSolar.Elec</t>
  </si>
  <si>
    <t>FEC_per_sqm.kWh.HU.Res.HHnew.Thermal.SH.LPG.WH.Elc.Solar</t>
  </si>
  <si>
    <t>FEC_per_sqm.kWh.HU.Res.HHnew.Thermal.SH.LPG.WH.Elc.Solar.Elec</t>
  </si>
  <si>
    <t>FEC_per_sqm.kWh.HU.Res.HHnew.Thermal.SH.LPG.WH.Elc.Solar.Solar</t>
  </si>
  <si>
    <t>FEC_per_sqm.kWh.HU.Res.HHnew.Thermal.SH.LPG.CO</t>
  </si>
  <si>
    <t>FEC_per_sqm.kWh.HU.Res.HHnew.Thermal.SH.LPG.CO.LPG.LPG</t>
  </si>
  <si>
    <t>FEC_per_sqm.kWh.HU.Res.HHnew.Thermal.SH.LPG.CO.Elc.Elec</t>
  </si>
  <si>
    <t>FEC_per_sqm.kWh.HU.Res.HHnew.Thermal.SH.Oil</t>
  </si>
  <si>
    <t>FEC_per_sqm.kWh.HU.Res.HHnew.Thermal.SH.Oil.SH</t>
  </si>
  <si>
    <t>FEC_per_sqm.kWh.HU.Res.HHnew.Thermal.SH.Oil.SH.Oil</t>
  </si>
  <si>
    <t>FEC_per_sqm.kWh.HU.Res.HHnew.Thermal.SH.Oil.SH.Elec</t>
  </si>
  <si>
    <t>FEC_per_sqm.kWh.HU.Res.HHnew.Thermal.SH.Oil.SC</t>
  </si>
  <si>
    <t>FEC_per_sqm.kWh.HU.Res.HHnew.Thermal.SH.Oil.SC.AC.Elec</t>
  </si>
  <si>
    <t>FEC_per_sqm.kWh.HU.Res.HHnew.Thermal.SH.Oil.WH</t>
  </si>
  <si>
    <t>FEC_per_sqm.kWh.HU.Res.HHnew.Thermal.SH.Oil.WH.Oil.NoSolar.Oil</t>
  </si>
  <si>
    <t>FEC_per_sqm.kWh.HU.Res.HHnew.Thermal.SH.Oil.WH.Oil.Solar</t>
  </si>
  <si>
    <t>FEC_per_sqm.kWh.HU.Res.HHnew.Thermal.SH.Oil.WH.Oil.Solar.Oil</t>
  </si>
  <si>
    <t>FEC_per_sqm.kWh.HU.Res.HHnew.Thermal.SH.Oil.WH.Oil.Solar.Solar</t>
  </si>
  <si>
    <t>FEC_per_sqm.kWh.HU.Res.HHnew.Thermal.SH.Oil.WH.Elc.NoSolar.Elec</t>
  </si>
  <si>
    <t>FEC_per_sqm.kWh.HU.Res.HHnew.Thermal.SH.Oil.WH.Elc.Solar</t>
  </si>
  <si>
    <t>FEC_per_sqm.kWh.HU.Res.HHnew.Thermal.SH.Oil.WH.Elc.Solar.Elec</t>
  </si>
  <si>
    <t>FEC_per_sqm.kWh.HU.Res.HHnew.Thermal.SH.Oil.WH.Elc.Solar.Solar</t>
  </si>
  <si>
    <t>FEC_per_sqm.kWh.HU.Res.HHnew.Thermal.SH.Oil.CO</t>
  </si>
  <si>
    <t>FEC_per_sqm.kWh.HU.Res.HHnew.Thermal.SH.Oil.CO.LPG.LPG</t>
  </si>
  <si>
    <t>FEC_per_sqm.kWh.HU.Res.HHnew.Thermal.SH.Oil.CO.Elc.Elec</t>
  </si>
  <si>
    <t>FEC_per_sqm.kWh.HU.Res.HHnew.Thermal.SH.Gas</t>
  </si>
  <si>
    <t>FEC_per_sqm.kWh.HU.Res.HHnew.Thermal.SH.Gas.SH</t>
  </si>
  <si>
    <t>FEC_per_sqm.kWh.HU.Res.HHnew.Thermal.SH.Gas.SH.Gas</t>
  </si>
  <si>
    <t>FEC_per_sqm.kWh.HU.Res.HHnew.Thermal.SH.Gas.SH.Elec</t>
  </si>
  <si>
    <t>FEC_per_sqm.kWh.HU.Res.HHnew.Thermal.SH.Gas.SC</t>
  </si>
  <si>
    <t>FEC_per_sqm.kWh.HU.Res.HHnew.Thermal.SH.Gas.SC.AC.Elec</t>
  </si>
  <si>
    <t>FEC_per_sqm.kWh.HU.Res.HHnew.Thermal.SH.Gas.WH</t>
  </si>
  <si>
    <t>FEC_per_sqm.kWh.HU.Res.HHnew.Thermal.SH.Gas.WH.Gas.NoSolar.Gas</t>
  </si>
  <si>
    <t>FEC_per_sqm.kWh.HU.Res.HHnew.Thermal.SH.Gas.WH.Gas.Solar</t>
  </si>
  <si>
    <t>FEC_per_sqm.kWh.HU.Res.HHnew.Thermal.SH.Gas.WH.Gas.Solar.Gas</t>
  </si>
  <si>
    <t>FEC_per_sqm.kWh.HU.Res.HHnew.Thermal.SH.Gas.WH.Gas.Solar.Solar</t>
  </si>
  <si>
    <t>FEC_per_sqm.kWh.HU.Res.HHnew.Thermal.SH.Gas.WH.Elc.NoSolar.Elec</t>
  </si>
  <si>
    <t>FEC_per_sqm.kWh.HU.Res.HHnew.Thermal.SH.Gas.WH.Elc.Solar</t>
  </si>
  <si>
    <t>FEC_per_sqm.kWh.HU.Res.HHnew.Thermal.SH.Gas.WH.Elc.Solar.Elec</t>
  </si>
  <si>
    <t>FEC_per_sqm.kWh.HU.Res.HHnew.Thermal.SH.Gas.WH.Elc.Solar.Solar</t>
  </si>
  <si>
    <t>FEC_per_sqm.kWh.HU.Res.HHnew.Thermal.SH.Gas.CO</t>
  </si>
  <si>
    <t>FEC_per_sqm.kWh.HU.Res.HHnew.Thermal.SH.Gas.CO.Gas.Gas</t>
  </si>
  <si>
    <t>FEC_per_sqm.kWh.HU.Res.HHnew.Thermal.SH.Gas.CO.Elc.Elec</t>
  </si>
  <si>
    <t>FEC_per_sqm.kWh.HU.Res.HHnew.Thermal.SH.Biomass</t>
  </si>
  <si>
    <t>FEC_per_sqm.kWh.HU.Res.HHnew.Thermal.SH.Biomass.SH</t>
  </si>
  <si>
    <t>FEC_per_sqm.kWh.HU.Res.HHnew.Thermal.SH.Biomass.SH.Biomass</t>
  </si>
  <si>
    <t>FEC_per_sqm.kWh.HU.Res.HHnew.Thermal.SH.Biomass.SH.Elec</t>
  </si>
  <si>
    <t>FEC_per_sqm.kWh.HU.Res.HHnew.Thermal.SH.Biomass.SC</t>
  </si>
  <si>
    <t>FEC_per_sqm.kWh.HU.Res.HHnew.Thermal.SH.Biomass.SC.AC.Elec</t>
  </si>
  <si>
    <t>FEC_per_sqm.kWh.HU.Res.HHnew.Thermal.SH.Biomass.WH</t>
  </si>
  <si>
    <t>FEC_per_sqm.kWh.HU.Res.HHnew.Thermal.SH.Biomass.WH.Biomass.NoSolar.Biomass</t>
  </si>
  <si>
    <t>FEC_per_sqm.kWh.HU.Res.HHnew.Thermal.SH.Biomass.WH.Biomass.Solar</t>
  </si>
  <si>
    <t>FEC_per_sqm.kWh.HU.Res.HHnew.Thermal.SH.Biomass.WH.Biomass.Solar.Biomass</t>
  </si>
  <si>
    <t>FEC_per_sqm.kWh.HU.Res.HHnew.Thermal.SH.Biomass.WH.Biomass.Solar.Solar</t>
  </si>
  <si>
    <t>FEC_per_sqm.kWh.HU.Res.HHnew.Thermal.SH.Biomass.WH.LPG.NoSolar.LPG</t>
  </si>
  <si>
    <t>FEC_per_sqm.kWh.HU.Res.HHnew.Thermal.SH.Biomass.WH.LPG.Solar</t>
  </si>
  <si>
    <t>FEC_per_sqm.kWh.HU.Res.HHnew.Thermal.SH.Biomass.WH.LPG.Solar.LPG</t>
  </si>
  <si>
    <t>FEC_per_sqm.kWh.HU.Res.HHnew.Thermal.SH.Biomass.WH.LPG.Solar.Solar</t>
  </si>
  <si>
    <t>FEC_per_sqm.kWh.HU.Res.HHnew.Thermal.SH.Biomass.WH.Elc.NoSolar.Elec</t>
  </si>
  <si>
    <t>FEC_per_sqm.kWh.HU.Res.HHnew.Thermal.SH.Biomass.WH.Elc.Solar</t>
  </si>
  <si>
    <t>FEC_per_sqm.kWh.HU.Res.HHnew.Thermal.SH.Biomass.WH.Elc.Solar.Elec</t>
  </si>
  <si>
    <t>FEC_per_sqm.kWh.HU.Res.HHnew.Thermal.SH.Biomass.WH.Elc.Solar.Solar</t>
  </si>
  <si>
    <t>FEC_per_sqm.kWh.HU.Res.HHnew.Thermal.SH.Biomass.CO</t>
  </si>
  <si>
    <t>FEC_per_sqm.kWh.HU.Res.HHnew.Thermal.SH.Biomass.CO.Biomass.Biomass</t>
  </si>
  <si>
    <t>FEC_per_sqm.kWh.HU.Res.HHnew.Thermal.SH.Biomass.CO.LPG.LPG</t>
  </si>
  <si>
    <t>FEC_per_sqm.kWh.HU.Res.HHnew.Thermal.SH.Biomass.CO.Elc.Elec</t>
  </si>
  <si>
    <t>FEC_per_sqm.kWh.HU.Res.HHnew.Thermal.SH.Geo</t>
  </si>
  <si>
    <t>FEC_per_sqm.kWh.HU.Res.HHnew.Thermal.SH.Geo.SH</t>
  </si>
  <si>
    <t>FEC_per_sqm.kWh.HU.Res.HHnew.Thermal.SH.Geo.SH.Geo</t>
  </si>
  <si>
    <t>FEC_per_sqm.kWh.HU.Res.HHnew.Thermal.SH.Geo.SH.Elec</t>
  </si>
  <si>
    <t>FEC_per_sqm.kWh.HU.Res.HHnew.Thermal.SH.Geo.SC</t>
  </si>
  <si>
    <t>FEC_per_sqm.kWh.HU.Res.HHnew.Thermal.SH.Geo.SC.AC.Elec</t>
  </si>
  <si>
    <t>FEC_per_sqm.kWh.HU.Res.HHnew.Thermal.SH.Geo.WH</t>
  </si>
  <si>
    <t>FEC_per_sqm.kWh.HU.Res.HHnew.Thermal.SH.Geo.WH.Geo.NoSolar.Geo</t>
  </si>
  <si>
    <t>FEC_per_sqm.kWh.HU.Res.HHnew.Thermal.SH.Geo.WH.Geo.Solar</t>
  </si>
  <si>
    <t>FEC_per_sqm.kWh.HU.Res.HHnew.Thermal.SH.Geo.WH.Geo.Solar.Geo</t>
  </si>
  <si>
    <t>FEC_per_sqm.kWh.HU.Res.HHnew.Thermal.SH.Geo.WH.Geo.Solar.Solar</t>
  </si>
  <si>
    <t>FEC_per_sqm.kWh.HU.Res.HHnew.Thermal.SH.Geo.WH.Elc.NoSolar.Elec</t>
  </si>
  <si>
    <t>FEC_per_sqm.kWh.HU.Res.HHnew.Thermal.SH.Geo.WH.Elc.Solar</t>
  </si>
  <si>
    <t>FEC_per_sqm.kWh.HU.Res.HHnew.Thermal.SH.Geo.WH.Elc.Solar.Elec</t>
  </si>
  <si>
    <t>FEC_per_sqm.kWh.HU.Res.HHnew.Thermal.SH.Geo.WH.Elc.Solar.Solar</t>
  </si>
  <si>
    <t>FEC_per_sqm.kWh.HU.Res.HHnew.Thermal.SH.Geo.CO</t>
  </si>
  <si>
    <t>FEC_per_sqm.kWh.HU.Res.HHnew.Thermal.SH.Geo.CO.LPG.LPG</t>
  </si>
  <si>
    <t>FEC_per_sqm.kWh.HU.Res.HHnew.Thermal.SH.Geo.CO.Elc.Elec</t>
  </si>
  <si>
    <t>FEC_per_sqm.kWh.HU.Res.HHnew.Thermal.SH.DistrHeat</t>
  </si>
  <si>
    <t>FEC_per_sqm.kWh.HU.Res.HHnew.Thermal.SH.DistrHeat.SH</t>
  </si>
  <si>
    <t>FEC_per_sqm.kWh.HU.Res.HHnew.Thermal.SH.DistrHeat.SH.Steam_Distr</t>
  </si>
  <si>
    <t>FEC_per_sqm.kWh.HU.Res.HHnew.Thermal.SH.DistrHeat.SH.Elec</t>
  </si>
  <si>
    <t>FEC_per_sqm.kWh.HU.Res.HHnew.Thermal.SH.DistrHeat.SC</t>
  </si>
  <si>
    <t>FEC_per_sqm.kWh.HU.Res.HHnew.Thermal.SH.DistrHeat.SC.AC.Elec</t>
  </si>
  <si>
    <t>FEC_per_sqm.kWh.HU.Res.HHnew.Thermal.SH.DistrHeat.WH</t>
  </si>
  <si>
    <t>FEC_per_sqm.kWh.HU.Res.HHnew.Thermal.SH.DistrHeat.WH.DistrHeat.NoSolar.Steam_Distr</t>
  </si>
  <si>
    <t>FEC_per_sqm.kWh.HU.Res.HHnew.Thermal.SH.DistrHeat.WH.DistrHeat.Solar</t>
  </si>
  <si>
    <t>FEC_per_sqm.kWh.HU.Res.HHnew.Thermal.SH.DistrHeat.WH.DistrHeat.Solar.Steam_Distr</t>
  </si>
  <si>
    <t>FEC_per_sqm.kWh.HU.Res.HHnew.Thermal.SH.DistrHeat.WH.DistrHeat.Solar.Solar</t>
  </si>
  <si>
    <t>FEC_per_sqm.kWh.HU.Res.HHnew.Thermal.SH.DistrHeat.WH.Elc.NoSolar.Elec</t>
  </si>
  <si>
    <t>FEC_per_sqm.kWh.HU.Res.HHnew.Thermal.SH.DistrHeat.WH.Elc.Solar</t>
  </si>
  <si>
    <t>FEC_per_sqm.kWh.HU.Res.HHnew.Thermal.SH.DistrHeat.WH.Elc.Solar.Elec</t>
  </si>
  <si>
    <t>FEC_per_sqm.kWh.HU.Res.HHnew.Thermal.SH.DistrHeat.WH.Elc.Solar.Solar</t>
  </si>
  <si>
    <t>FEC_per_sqm.kWh.HU.Res.HHnew.Thermal.SH.DistrHeat.CO</t>
  </si>
  <si>
    <t>FEC_per_sqm.kWh.HU.Res.HHnew.Thermal.SH.DistrHeat.CO.LPG.LPG</t>
  </si>
  <si>
    <t>FEC_per_sqm.kWh.HU.Res.HHnew.Thermal.SH.DistrHeat.CO.Elc.Elec</t>
  </si>
  <si>
    <t>FEC_per_sqm.kWh.HU.Res.HHnew.Thermal.SH.AdvElc</t>
  </si>
  <si>
    <t>FEC_per_sqm.kWh.HU.Res.HHnew.Thermal.SH.AdvElc.SH</t>
  </si>
  <si>
    <t>FEC_per_sqm.kWh.HU.Res.HHnew.Thermal.SH.AdvElc.SH.Elec</t>
  </si>
  <si>
    <t>FEC_per_sqm.kWh.HU.Res.HHnew.Thermal.SH.AdvElc.SC</t>
  </si>
  <si>
    <t>FEC_per_sqm.kWh.HU.Res.HHnew.Thermal.SH.AdvElc.SC.AC.Elec</t>
  </si>
  <si>
    <t>FEC_per_sqm.kWh.HU.Res.HHnew.Thermal.SH.AdvElc.WH</t>
  </si>
  <si>
    <t>FEC_per_sqm.kWh.HU.Res.HHnew.Thermal.SH.AdvElc.WH.LPG.NoSolar.LPG</t>
  </si>
  <si>
    <t>FEC_per_sqm.kWh.HU.Res.HHnew.Thermal.SH.AdvElc.WH.LPG.Solar</t>
  </si>
  <si>
    <t>FEC_per_sqm.kWh.HU.Res.HHnew.Thermal.SH.AdvElc.WH.LPG.Solar.LPG</t>
  </si>
  <si>
    <t>FEC_per_sqm.kWh.HU.Res.HHnew.Thermal.SH.AdvElc.WH.LPG.Solar.Solar</t>
  </si>
  <si>
    <t>FEC_per_sqm.kWh.HU.Res.HHnew.Thermal.SH.AdvElc.WH.Elc.NoSolar.Elec</t>
  </si>
  <si>
    <t>FEC_per_sqm.kWh.HU.Res.HHnew.Thermal.SH.AdvElc.WH.Elc.Solar</t>
  </si>
  <si>
    <t>FEC_per_sqm.kWh.HU.Res.HHnew.Thermal.SH.AdvElc.WH.Elc.Solar.Elec</t>
  </si>
  <si>
    <t>FEC_per_sqm.kWh.HU.Res.HHnew.Thermal.SH.AdvElc.WH.Elc.Solar.Solar</t>
  </si>
  <si>
    <t>FEC_per_sqm.kWh.HU.Res.HHnew.Thermal.SH.AdvElc.CO</t>
  </si>
  <si>
    <t>FEC_per_sqm.kWh.HU.Res.HHnew.Thermal.SH.AdvElc.CO.LPG.LPG</t>
  </si>
  <si>
    <t>FEC_per_sqm.kWh.HU.Res.HHnew.Thermal.SH.AdvElc.CO.Elc.Elec</t>
  </si>
  <si>
    <t>FEC_per_sqm.kWh.HU.Res.HHnew.Thermal.SH.ConvElc</t>
  </si>
  <si>
    <t>FEC_per_sqm.kWh.HU.Res.HHnew.Thermal.SH.ConvElc.SH</t>
  </si>
  <si>
    <t>FEC_per_sqm.kWh.HU.Res.HHnew.Thermal.SH.ConvElc.SH.Elec</t>
  </si>
  <si>
    <t>FEC_per_sqm.kWh.HU.Res.HHnew.Thermal.SH.ConvElc.SC</t>
  </si>
  <si>
    <t>FEC_per_sqm.kWh.HU.Res.HHnew.Thermal.SH.ConvElc.SC.AC.Elec</t>
  </si>
  <si>
    <t>FEC_per_sqm.kWh.HU.Res.HHnew.Thermal.SH.ConvElc.WH</t>
  </si>
  <si>
    <t>FEC_per_sqm.kWh.HU.Res.HHnew.Thermal.SH.ConvElc.WH.LPG.NoSolar.LPG</t>
  </si>
  <si>
    <t>FEC_per_sqm.kWh.HU.Res.HHnew.Thermal.SH.ConvElc.WH.LPG.Solar</t>
  </si>
  <si>
    <t>FEC_per_sqm.kWh.HU.Res.HHnew.Thermal.SH.ConvElc.WH.LPG.Solar.LPG</t>
  </si>
  <si>
    <t>FEC_per_sqm.kWh.HU.Res.HHnew.Thermal.SH.ConvElc.WH.LPG.Solar.Solar</t>
  </si>
  <si>
    <t>FEC_per_sqm.kWh.HU.Res.HHnew.Thermal.SH.ConvElc.WH.Elc.NoSolar.Elec</t>
  </si>
  <si>
    <t>FEC_per_sqm.kWh.HU.Res.HHnew.Thermal.SH.ConvElc.WH.Elc.Solar</t>
  </si>
  <si>
    <t>FEC_per_sqm.kWh.HU.Res.HHnew.Thermal.SH.ConvElc.WH.Elc.Solar.Elec</t>
  </si>
  <si>
    <t>FEC_per_sqm.kWh.HU.Res.HHnew.Thermal.SH.ConvElc.WH.Elc.Solar.Solar</t>
  </si>
  <si>
    <t>FEC_per_sqm.kWh.HU.Res.HHnew.Thermal.SH.ConvElc.CO</t>
  </si>
  <si>
    <t>FEC_per_sqm.kWh.HU.Res.HHnew.Thermal.SH.ConvElc.CO.LPG.LPG</t>
  </si>
  <si>
    <t>FEC_per_sqm.kWh.HU.Res.HHnew.Thermal.SH.ConvElc.CO.Elc.Elec</t>
  </si>
  <si>
    <t>HU - Thermal energy service of new and renovated households per surface area (detailed structure)</t>
  </si>
  <si>
    <t>TES_per_sqm.kWh.HU.Res.HHnew.Thermal.SH.Solids</t>
  </si>
  <si>
    <t>TES_per_sqm.kWh.HU.Res.HHnew.Thermal.SH.Solids.SH</t>
  </si>
  <si>
    <t>TES_per_sqm.kWh.HU.Res.HHnew.Thermal.SH.Solids.SH.Solids</t>
  </si>
  <si>
    <t>TES_per_sqm.kWh.HU.Res.HHnew.Thermal.SH.Solids.SH.Elec</t>
  </si>
  <si>
    <t>TES_per_sqm.kWh.HU.Res.HHnew.Thermal.SH.Solids.SC</t>
  </si>
  <si>
    <t>TES_per_sqm.kWh.HU.Res.HHnew.Thermal.SH.Solids.SC.AC.Elec</t>
  </si>
  <si>
    <t>TES_per_sqm.kWh.HU.Res.HHnew.Thermal.SH.Solids.WH</t>
  </si>
  <si>
    <t>TES_per_sqm.kWh.HU.Res.HHnew.Thermal.SH.Solids.WH.Solids.NoSolar.Solids</t>
  </si>
  <si>
    <t>TES_per_sqm.kWh.HU.Res.HHnew.Thermal.SH.Solids.WH.LPG.NoSolar.LPG</t>
  </si>
  <si>
    <t>TES_per_sqm.kWh.HU.Res.HHnew.Thermal.SH.Solids.WH.LPG.Solar</t>
  </si>
  <si>
    <t>TES_per_sqm.kWh.HU.Res.HHnew.Thermal.SH.Solids.WH.LPG.Solar.LPG</t>
  </si>
  <si>
    <t>TES_per_sqm.kWh.HU.Res.HHnew.Thermal.SH.Solids.WH.LPG.Solar.Solar</t>
  </si>
  <si>
    <t>TES_per_sqm.kWh.HU.Res.HHnew.Thermal.SH.Solids.WH.Elc.NoSolar.Elec</t>
  </si>
  <si>
    <t>TES_per_sqm.kWh.HU.Res.HHnew.Thermal.SH.Solids.WH.Elc.Solar</t>
  </si>
  <si>
    <t>TES_per_sqm.kWh.HU.Res.HHnew.Thermal.SH.Solids.WH.Elc.Solar.Elec</t>
  </si>
  <si>
    <t>TES_per_sqm.kWh.HU.Res.HHnew.Thermal.SH.Solids.WH.Elc.Solar.Solar</t>
  </si>
  <si>
    <t>TES_per_sqm.kWh.HU.Res.HHnew.Thermal.SH.Solids.CO</t>
  </si>
  <si>
    <t>TES_per_sqm.kWh.HU.Res.HHnew.Thermal.SH.Solids.CO.Solids.Solids</t>
  </si>
  <si>
    <t>TES_per_sqm.kWh.HU.Res.HHnew.Thermal.SH.Solids.CO.LPG.LPG</t>
  </si>
  <si>
    <t>TES_per_sqm.kWh.HU.Res.HHnew.Thermal.SH.Solids.CO.Elc.Elec</t>
  </si>
  <si>
    <t>TES_per_sqm.kWh.HU.Res.HHnew.Thermal.SH.LPG</t>
  </si>
  <si>
    <t>TES_per_sqm.kWh.HU.Res.HHnew.Thermal.SH.LPG.SH</t>
  </si>
  <si>
    <t>TES_per_sqm.kWh.HU.Res.HHnew.Thermal.SH.LPG.SH.LPG</t>
  </si>
  <si>
    <t>TES_per_sqm.kWh.HU.Res.HHnew.Thermal.SH.LPG.SH.Elec</t>
  </si>
  <si>
    <t>TES_per_sqm.kWh.HU.Res.HHnew.Thermal.SH.LPG.SC</t>
  </si>
  <si>
    <t>TES_per_sqm.kWh.HU.Res.HHnew.Thermal.SH.LPG.SC.AC.Elec</t>
  </si>
  <si>
    <t>TES_per_sqm.kWh.HU.Res.HHnew.Thermal.SH.LPG.WH</t>
  </si>
  <si>
    <t>TES_per_sqm.kWh.HU.Res.HHnew.Thermal.SH.LPG.WH.LPG.NoSolar.LPG</t>
  </si>
  <si>
    <t>TES_per_sqm.kWh.HU.Res.HHnew.Thermal.SH.LPG.WH.LPG.Solar</t>
  </si>
  <si>
    <t>TES_per_sqm.kWh.HU.Res.HHnew.Thermal.SH.LPG.WH.LPG.Solar.LPG</t>
  </si>
  <si>
    <t>TES_per_sqm.kWh.HU.Res.HHnew.Thermal.SH.LPG.WH.LPG.Solar.Solar</t>
  </si>
  <si>
    <t>TES_per_sqm.kWh.HU.Res.HHnew.Thermal.SH.LPG.WH.Elc.NoSolar.Elec</t>
  </si>
  <si>
    <t>TES_per_sqm.kWh.HU.Res.HHnew.Thermal.SH.LPG.WH.Elc.Solar</t>
  </si>
  <si>
    <t>TES_per_sqm.kWh.HU.Res.HHnew.Thermal.SH.LPG.WH.Elc.Solar.Elec</t>
  </si>
  <si>
    <t>TES_per_sqm.kWh.HU.Res.HHnew.Thermal.SH.LPG.WH.Elc.Solar.Solar</t>
  </si>
  <si>
    <t>TES_per_sqm.kWh.HU.Res.HHnew.Thermal.SH.LPG.CO</t>
  </si>
  <si>
    <t>TES_per_sqm.kWh.HU.Res.HHnew.Thermal.SH.LPG.CO.LPG.LPG</t>
  </si>
  <si>
    <t>TES_per_sqm.kWh.HU.Res.HHnew.Thermal.SH.LPG.CO.Elc.Elec</t>
  </si>
  <si>
    <t>TES_per_sqm.kWh.HU.Res.HHnew.Thermal.SH.Oil</t>
  </si>
  <si>
    <t>TES_per_sqm.kWh.HU.Res.HHnew.Thermal.SH.Oil.SH</t>
  </si>
  <si>
    <t>TES_per_sqm.kWh.HU.Res.HHnew.Thermal.SH.Oil.SH.Oil</t>
  </si>
  <si>
    <t>TES_per_sqm.kWh.HU.Res.HHnew.Thermal.SH.Oil.SH.Elec</t>
  </si>
  <si>
    <t>TES_per_sqm.kWh.HU.Res.HHnew.Thermal.SH.Oil.SC</t>
  </si>
  <si>
    <t>TES_per_sqm.kWh.HU.Res.HHnew.Thermal.SH.Oil.SC.AC.Elec</t>
  </si>
  <si>
    <t>TES_per_sqm.kWh.HU.Res.HHnew.Thermal.SH.Oil.WH</t>
  </si>
  <si>
    <t>TES_per_sqm.kWh.HU.Res.HHnew.Thermal.SH.Oil.WH.Oil.NoSolar.Oil</t>
  </si>
  <si>
    <t>TES_per_sqm.kWh.HU.Res.HHnew.Thermal.SH.Oil.WH.Oil.Solar</t>
  </si>
  <si>
    <t>TES_per_sqm.kWh.HU.Res.HHnew.Thermal.SH.Oil.WH.Oil.Solar.Oil</t>
  </si>
  <si>
    <t>TES_per_sqm.kWh.HU.Res.HHnew.Thermal.SH.Oil.WH.Oil.Solar.Solar</t>
  </si>
  <si>
    <t>TES_per_sqm.kWh.HU.Res.HHnew.Thermal.SH.Oil.WH.Elc.NoSolar.Elec</t>
  </si>
  <si>
    <t>TES_per_sqm.kWh.HU.Res.HHnew.Thermal.SH.Oil.WH.Elc.Solar</t>
  </si>
  <si>
    <t>TES_per_sqm.kWh.HU.Res.HHnew.Thermal.SH.Oil.WH.Elc.Solar.Elec</t>
  </si>
  <si>
    <t>TES_per_sqm.kWh.HU.Res.HHnew.Thermal.SH.Oil.WH.Elc.Solar.Solar</t>
  </si>
  <si>
    <t>TES_per_sqm.kWh.HU.Res.HHnew.Thermal.SH.Oil.CO</t>
  </si>
  <si>
    <t>TES_per_sqm.kWh.HU.Res.HHnew.Thermal.SH.Oil.CO.LPG.LPG</t>
  </si>
  <si>
    <t>TES_per_sqm.kWh.HU.Res.HHnew.Thermal.SH.Oil.CO.Elc.Elec</t>
  </si>
  <si>
    <t>TES_per_sqm.kWh.HU.Res.HHnew.Thermal.SH.Gas</t>
  </si>
  <si>
    <t>TES_per_sqm.kWh.HU.Res.HHnew.Thermal.SH.Gas.SH</t>
  </si>
  <si>
    <t>TES_per_sqm.kWh.HU.Res.HHnew.Thermal.SH.Gas.SH.Gas</t>
  </si>
  <si>
    <t>TES_per_sqm.kWh.HU.Res.HHnew.Thermal.SH.Gas.SH.Elec</t>
  </si>
  <si>
    <t>TES_per_sqm.kWh.HU.Res.HHnew.Thermal.SH.Gas.SC</t>
  </si>
  <si>
    <t>TES_per_sqm.kWh.HU.Res.HHnew.Thermal.SH.Gas.SC.AC.Elec</t>
  </si>
  <si>
    <t>TES_per_sqm.kWh.HU.Res.HHnew.Thermal.SH.Gas.WH</t>
  </si>
  <si>
    <t>TES_per_sqm.kWh.HU.Res.HHnew.Thermal.SH.Gas.WH.Gas.NoSolar.Gas</t>
  </si>
  <si>
    <t>TES_per_sqm.kWh.HU.Res.HHnew.Thermal.SH.Gas.WH.Gas.Solar</t>
  </si>
  <si>
    <t>TES_per_sqm.kWh.HU.Res.HHnew.Thermal.SH.Gas.WH.Gas.Solar.Gas</t>
  </si>
  <si>
    <t>TES_per_sqm.kWh.HU.Res.HHnew.Thermal.SH.Gas.WH.Gas.Solar.Solar</t>
  </si>
  <si>
    <t>TES_per_sqm.kWh.HU.Res.HHnew.Thermal.SH.Gas.WH.Elc.NoSolar.Elec</t>
  </si>
  <si>
    <t>TES_per_sqm.kWh.HU.Res.HHnew.Thermal.SH.Gas.WH.Elc.Solar</t>
  </si>
  <si>
    <t>TES_per_sqm.kWh.HU.Res.HHnew.Thermal.SH.Gas.WH.Elc.Solar.Elec</t>
  </si>
  <si>
    <t>TES_per_sqm.kWh.HU.Res.HHnew.Thermal.SH.Gas.WH.Elc.Solar.Solar</t>
  </si>
  <si>
    <t>TES_per_sqm.kWh.HU.Res.HHnew.Thermal.SH.Gas.CO</t>
  </si>
  <si>
    <t>TES_per_sqm.kWh.HU.Res.HHnew.Thermal.SH.Gas.CO.Gas.Gas</t>
  </si>
  <si>
    <t>TES_per_sqm.kWh.HU.Res.HHnew.Thermal.SH.Gas.CO.Elc.Elec</t>
  </si>
  <si>
    <t>TES_per_sqm.kWh.HU.Res.HHnew.Thermal.SH.Biomass</t>
  </si>
  <si>
    <t>TES_per_sqm.kWh.HU.Res.HHnew.Thermal.SH.Biomass.SH</t>
  </si>
  <si>
    <t>TES_per_sqm.kWh.HU.Res.HHnew.Thermal.SH.Biomass.SH.Biomass</t>
  </si>
  <si>
    <t>TES_per_sqm.kWh.HU.Res.HHnew.Thermal.SH.Biomass.SH.Elec</t>
  </si>
  <si>
    <t>TES_per_sqm.kWh.HU.Res.HHnew.Thermal.SH.Biomass.SC</t>
  </si>
  <si>
    <t>TES_per_sqm.kWh.HU.Res.HHnew.Thermal.SH.Biomass.SC.AC.Elec</t>
  </si>
  <si>
    <t>TES_per_sqm.kWh.HU.Res.HHnew.Thermal.SH.Biomass.WH</t>
  </si>
  <si>
    <t>TES_per_sqm.kWh.HU.Res.HHnew.Thermal.SH.Biomass.WH.Biomass.NoSolar.Biomass</t>
  </si>
  <si>
    <t>TES_per_sqm.kWh.HU.Res.HHnew.Thermal.SH.Biomass.WH.Biomass.Solar</t>
  </si>
  <si>
    <t>TES_per_sqm.kWh.HU.Res.HHnew.Thermal.SH.Biomass.WH.Biomass.Solar.Biomass</t>
  </si>
  <si>
    <t>TES_per_sqm.kWh.HU.Res.HHnew.Thermal.SH.Biomass.WH.Biomass.Solar.Solar</t>
  </si>
  <si>
    <t>TES_per_sqm.kWh.HU.Res.HHnew.Thermal.SH.Biomass.WH.LPG.NoSolar.LPG</t>
  </si>
  <si>
    <t>TES_per_sqm.kWh.HU.Res.HHnew.Thermal.SH.Biomass.WH.LPG.Solar</t>
  </si>
  <si>
    <t>TES_per_sqm.kWh.HU.Res.HHnew.Thermal.SH.Biomass.WH.LPG.Solar.LPG</t>
  </si>
  <si>
    <t>TES_per_sqm.kWh.HU.Res.HHnew.Thermal.SH.Biomass.WH.LPG.Solar.Solar</t>
  </si>
  <si>
    <t>TES_per_sqm.kWh.HU.Res.HHnew.Thermal.SH.Biomass.WH.Elc.NoSolar.Elec</t>
  </si>
  <si>
    <t>TES_per_sqm.kWh.HU.Res.HHnew.Thermal.SH.Biomass.WH.Elc.Solar</t>
  </si>
  <si>
    <t>TES_per_sqm.kWh.HU.Res.HHnew.Thermal.SH.Biomass.WH.Elc.Solar.Elec</t>
  </si>
  <si>
    <t>TES_per_sqm.kWh.HU.Res.HHnew.Thermal.SH.Biomass.WH.Elc.Solar.Solar</t>
  </si>
  <si>
    <t>TES_per_sqm.kWh.HU.Res.HHnew.Thermal.SH.Biomass.CO</t>
  </si>
  <si>
    <t>TES_per_sqm.kWh.HU.Res.HHnew.Thermal.SH.Biomass.CO.Biomass.Biomass</t>
  </si>
  <si>
    <t>TES_per_sqm.kWh.HU.Res.HHnew.Thermal.SH.Biomass.CO.LPG.LPG</t>
  </si>
  <si>
    <t>TES_per_sqm.kWh.HU.Res.HHnew.Thermal.SH.Biomass.CO.Elc.Elec</t>
  </si>
  <si>
    <t>TES_per_sqm.kWh.HU.Res.HHnew.Thermal.SH.Geo</t>
  </si>
  <si>
    <t>TES_per_sqm.kWh.HU.Res.HHnew.Thermal.SH.Geo.SH</t>
  </si>
  <si>
    <t>TES_per_sqm.kWh.HU.Res.HHnew.Thermal.SH.Geo.SH.Geo</t>
  </si>
  <si>
    <t>TES_per_sqm.kWh.HU.Res.HHnew.Thermal.SH.Geo.SH.Elec</t>
  </si>
  <si>
    <t>TES_per_sqm.kWh.HU.Res.HHnew.Thermal.SH.Geo.SC</t>
  </si>
  <si>
    <t>TES_per_sqm.kWh.HU.Res.HHnew.Thermal.SH.Geo.SC.AC.Elec</t>
  </si>
  <si>
    <t>TES_per_sqm.kWh.HU.Res.HHnew.Thermal.SH.Geo.WH</t>
  </si>
  <si>
    <t>TES_per_sqm.kWh.HU.Res.HHnew.Thermal.SH.Geo.WH.Geo.NoSolar.Geo</t>
  </si>
  <si>
    <t>TES_per_sqm.kWh.HU.Res.HHnew.Thermal.SH.Geo.WH.Geo.Solar</t>
  </si>
  <si>
    <t>TES_per_sqm.kWh.HU.Res.HHnew.Thermal.SH.Geo.WH.Geo.Solar.Geo</t>
  </si>
  <si>
    <t>TES_per_sqm.kWh.HU.Res.HHnew.Thermal.SH.Geo.WH.Geo.Solar.Solar</t>
  </si>
  <si>
    <t>TES_per_sqm.kWh.HU.Res.HHnew.Thermal.SH.Geo.WH.Elc.NoSolar.Elec</t>
  </si>
  <si>
    <t>TES_per_sqm.kWh.HU.Res.HHnew.Thermal.SH.Geo.WH.Elc.Solar</t>
  </si>
  <si>
    <t>TES_per_sqm.kWh.HU.Res.HHnew.Thermal.SH.Geo.WH.Elc.Solar.Elec</t>
  </si>
  <si>
    <t>TES_per_sqm.kWh.HU.Res.HHnew.Thermal.SH.Geo.WH.Elc.Solar.Solar</t>
  </si>
  <si>
    <t>TES_per_sqm.kWh.HU.Res.HHnew.Thermal.SH.Geo.CO</t>
  </si>
  <si>
    <t>TES_per_sqm.kWh.HU.Res.HHnew.Thermal.SH.Geo.CO.LPG.LPG</t>
  </si>
  <si>
    <t>TES_per_sqm.kWh.HU.Res.HHnew.Thermal.SH.Geo.CO.Elc.Elec</t>
  </si>
  <si>
    <t>TES_per_sqm.kWh.HU.Res.HHnew.Thermal.SH.DistrHeat</t>
  </si>
  <si>
    <t>TES_per_sqm.kWh.HU.Res.HHnew.Thermal.SH.DistrHeat.SH</t>
  </si>
  <si>
    <t>TES_per_sqm.kWh.HU.Res.HHnew.Thermal.SH.DistrHeat.SH.Steam_Distr</t>
  </si>
  <si>
    <t>TES_per_sqm.kWh.HU.Res.HHnew.Thermal.SH.DistrHeat.SH.Elec</t>
  </si>
  <si>
    <t>TES_per_sqm.kWh.HU.Res.HHnew.Thermal.SH.DistrHeat.SC</t>
  </si>
  <si>
    <t>TES_per_sqm.kWh.HU.Res.HHnew.Thermal.SH.DistrHeat.SC.AC.Elec</t>
  </si>
  <si>
    <t>TES_per_sqm.kWh.HU.Res.HHnew.Thermal.SH.DistrHeat.WH</t>
  </si>
  <si>
    <t>TES_per_sqm.kWh.HU.Res.HHnew.Thermal.SH.DistrHeat.WH.DistrHeat.NoSolar.Steam_Distr</t>
  </si>
  <si>
    <t>TES_per_sqm.kWh.HU.Res.HHnew.Thermal.SH.DistrHeat.WH.DistrHeat.Solar</t>
  </si>
  <si>
    <t>TES_per_sqm.kWh.HU.Res.HHnew.Thermal.SH.DistrHeat.WH.DistrHeat.Solar.Steam_Distr</t>
  </si>
  <si>
    <t>TES_per_sqm.kWh.HU.Res.HHnew.Thermal.SH.DistrHeat.WH.DistrHeat.Solar.Solar</t>
  </si>
  <si>
    <t>TES_per_sqm.kWh.HU.Res.HHnew.Thermal.SH.DistrHeat.WH.Elc.NoSolar.Elec</t>
  </si>
  <si>
    <t>TES_per_sqm.kWh.HU.Res.HHnew.Thermal.SH.DistrHeat.WH.Elc.Solar</t>
  </si>
  <si>
    <t>TES_per_sqm.kWh.HU.Res.HHnew.Thermal.SH.DistrHeat.WH.Elc.Solar.Elec</t>
  </si>
  <si>
    <t>TES_per_sqm.kWh.HU.Res.HHnew.Thermal.SH.DistrHeat.WH.Elc.Solar.Solar</t>
  </si>
  <si>
    <t>TES_per_sqm.kWh.HU.Res.HHnew.Thermal.SH.DistrHeat.CO</t>
  </si>
  <si>
    <t>TES_per_sqm.kWh.HU.Res.HHnew.Thermal.SH.DistrHeat.CO.LPG.LPG</t>
  </si>
  <si>
    <t>TES_per_sqm.kWh.HU.Res.HHnew.Thermal.SH.DistrHeat.CO.Elc.Elec</t>
  </si>
  <si>
    <t>TES_per_sqm.kWh.HU.Res.HHnew.Thermal.SH.AdvElc</t>
  </si>
  <si>
    <t>TES_per_sqm.kWh.HU.Res.HHnew.Thermal.SH.AdvElc.SH</t>
  </si>
  <si>
    <t>TES_per_sqm.kWh.HU.Res.HHnew.Thermal.SH.AdvElc.SH.Elec</t>
  </si>
  <si>
    <t>TES_per_sqm.kWh.HU.Res.HHnew.Thermal.SH.AdvElc.SC</t>
  </si>
  <si>
    <t>TES_per_sqm.kWh.HU.Res.HHnew.Thermal.SH.AdvElc.SC.AC.Elec</t>
  </si>
  <si>
    <t>TES_per_sqm.kWh.HU.Res.HHnew.Thermal.SH.AdvElc.WH</t>
  </si>
  <si>
    <t>TES_per_sqm.kWh.HU.Res.HHnew.Thermal.SH.AdvElc.WH.LPG.NoSolar.LPG</t>
  </si>
  <si>
    <t>TES_per_sqm.kWh.HU.Res.HHnew.Thermal.SH.AdvElc.WH.LPG.Solar</t>
  </si>
  <si>
    <t>TES_per_sqm.kWh.HU.Res.HHnew.Thermal.SH.AdvElc.WH.LPG.Solar.LPG</t>
  </si>
  <si>
    <t>TES_per_sqm.kWh.HU.Res.HHnew.Thermal.SH.AdvElc.WH.LPG.Solar.Solar</t>
  </si>
  <si>
    <t>TES_per_sqm.kWh.HU.Res.HHnew.Thermal.SH.AdvElc.WH.Elc.NoSolar.Elec</t>
  </si>
  <si>
    <t>TES_per_sqm.kWh.HU.Res.HHnew.Thermal.SH.AdvElc.WH.Elc.Solar</t>
  </si>
  <si>
    <t>TES_per_sqm.kWh.HU.Res.HHnew.Thermal.SH.AdvElc.WH.Elc.Solar.Elec</t>
  </si>
  <si>
    <t>TES_per_sqm.kWh.HU.Res.HHnew.Thermal.SH.AdvElc.WH.Elc.Solar.Solar</t>
  </si>
  <si>
    <t>TES_per_sqm.kWh.HU.Res.HHnew.Thermal.SH.AdvElc.CO</t>
  </si>
  <si>
    <t>TES_per_sqm.kWh.HU.Res.HHnew.Thermal.SH.AdvElc.CO.LPG.LPG</t>
  </si>
  <si>
    <t>TES_per_sqm.kWh.HU.Res.HHnew.Thermal.SH.AdvElc.CO.Elc.Elec</t>
  </si>
  <si>
    <t>TES_per_sqm.kWh.HU.Res.HHnew.Thermal.SH.ConvElc</t>
  </si>
  <si>
    <t>TES_per_sqm.kWh.HU.Res.HHnew.Thermal.SH.ConvElc.SH</t>
  </si>
  <si>
    <t>TES_per_sqm.kWh.HU.Res.HHnew.Thermal.SH.ConvElc.SH.Elec</t>
  </si>
  <si>
    <t>TES_per_sqm.kWh.HU.Res.HHnew.Thermal.SH.ConvElc.SC</t>
  </si>
  <si>
    <t>TES_per_sqm.kWh.HU.Res.HHnew.Thermal.SH.ConvElc.SC.AC.Elec</t>
  </si>
  <si>
    <t>TES_per_sqm.kWh.HU.Res.HHnew.Thermal.SH.ConvElc.WH</t>
  </si>
  <si>
    <t>TES_per_sqm.kWh.HU.Res.HHnew.Thermal.SH.ConvElc.WH.LPG.NoSolar.LPG</t>
  </si>
  <si>
    <t>TES_per_sqm.kWh.HU.Res.HHnew.Thermal.SH.ConvElc.WH.LPG.Solar</t>
  </si>
  <si>
    <t>TES_per_sqm.kWh.HU.Res.HHnew.Thermal.SH.ConvElc.WH.LPG.Solar.LPG</t>
  </si>
  <si>
    <t>TES_per_sqm.kWh.HU.Res.HHnew.Thermal.SH.ConvElc.WH.LPG.Solar.Solar</t>
  </si>
  <si>
    <t>TES_per_sqm.kWh.HU.Res.HHnew.Thermal.SH.ConvElc.WH.Elc.NoSolar.Elec</t>
  </si>
  <si>
    <t>TES_per_sqm.kWh.HU.Res.HHnew.Thermal.SH.ConvElc.WH.Elc.Solar</t>
  </si>
  <si>
    <t>TES_per_sqm.kWh.HU.Res.HHnew.Thermal.SH.ConvElc.WH.Elc.Solar.Elec</t>
  </si>
  <si>
    <t>TES_per_sqm.kWh.HU.Res.HHnew.Thermal.SH.ConvElc.WH.Elc.Solar.Solar</t>
  </si>
  <si>
    <t>TES_per_sqm.kWh.HU.Res.HHnew.Thermal.SH.ConvElc.CO</t>
  </si>
  <si>
    <t>TES_per_sqm.kWh.HU.Res.HHnew.Thermal.SH.ConvElc.CO.LPG.LPG</t>
  </si>
  <si>
    <t>TES_per_sqm.kWh.HU.Res.HHnew.Thermal.SH.ConvElc.CO.Elc.Elec</t>
  </si>
  <si>
    <t>HU - CO2 emissions in new and renovated households per surface area (detailed structure)</t>
  </si>
  <si>
    <t>EMI_per_sqm.kgCO2.HU.Res.HHnew.Thermal.SH.Solids</t>
  </si>
  <si>
    <t>EMI_per_sqm.kgCO2.HU.Res.HHnew.Thermal.SH.Solids.SH</t>
  </si>
  <si>
    <t>EMI_per_sqm.kgCO2.HU.Res.HHnew.Thermal.SH.Solids.SH.Solids</t>
  </si>
  <si>
    <t>EMI_per_sqm.kgCO2.HU.Res.HHnew.Thermal.SH.Solids.SH.Elec</t>
  </si>
  <si>
    <t>EMI_per_sqm.kgCO2.HU.Res.HHnew.Thermal.SH.Solids.SC</t>
  </si>
  <si>
    <t>EMI_per_sqm.kgCO2.HU.Res.HHnew.Thermal.SH.Solids.SC.AC.Elec</t>
  </si>
  <si>
    <t>EMI_per_sqm.kgCO2.HU.Res.HHnew.Thermal.SH.Solids.WH</t>
  </si>
  <si>
    <t>EMI_per_sqm.kgCO2.HU.Res.HHnew.Thermal.SH.Solids.WH.Solids.NoSolar.Solids</t>
  </si>
  <si>
    <t>EMI_per_sqm.kgCO2.HU.Res.HHnew.Thermal.SH.Solids.WH.LPG.NoSolar.LPG</t>
  </si>
  <si>
    <t>EMI_per_sqm.kgCO2.HU.Res.HHnew.Thermal.SH.Solids.WH.LPG.Solar</t>
  </si>
  <si>
    <t>EMI_per_sqm.kgCO2.HU.Res.HHnew.Thermal.SH.Solids.WH.LPG.Solar.LPG</t>
  </si>
  <si>
    <t>EMI_per_sqm.kgCO2.HU.Res.HHnew.Thermal.SH.Solids.WH.LPG.Solar.Solar</t>
  </si>
  <si>
    <t>EMI_per_sqm.kgCO2.HU.Res.HHnew.Thermal.SH.Solids.WH.Elc.NoSolar.Elec</t>
  </si>
  <si>
    <t>EMI_per_sqm.kgCO2.HU.Res.HHnew.Thermal.SH.Solids.WH.Elc.Solar</t>
  </si>
  <si>
    <t>EMI_per_sqm.kgCO2.HU.Res.HHnew.Thermal.SH.Solids.WH.Elc.Solar.Elec</t>
  </si>
  <si>
    <t>EMI_per_sqm.kgCO2.HU.Res.HHnew.Thermal.SH.Solids.WH.Elc.Solar.Solar</t>
  </si>
  <si>
    <t>EMI_per_sqm.kgCO2.HU.Res.HHnew.Thermal.SH.Solids.CO</t>
  </si>
  <si>
    <t>EMI_per_sqm.kgCO2.HU.Res.HHnew.Thermal.SH.Solids.CO.Solids.Solids</t>
  </si>
  <si>
    <t>EMI_per_sqm.kgCO2.HU.Res.HHnew.Thermal.SH.Solids.CO.LPG.LPG</t>
  </si>
  <si>
    <t>EMI_per_sqm.kgCO2.HU.Res.HHnew.Thermal.SH.Solids.CO.Elc.Elec</t>
  </si>
  <si>
    <t>EMI_per_sqm.kgCO2.HU.Res.HHnew.Thermal.SH.LPG</t>
  </si>
  <si>
    <t>EMI_per_sqm.kgCO2.HU.Res.HHnew.Thermal.SH.LPG.SH</t>
  </si>
  <si>
    <t>EMI_per_sqm.kgCO2.HU.Res.HHnew.Thermal.SH.LPG.SH.LPG</t>
  </si>
  <si>
    <t>EMI_per_sqm.kgCO2.HU.Res.HHnew.Thermal.SH.LPG.SH.Elec</t>
  </si>
  <si>
    <t>EMI_per_sqm.kgCO2.HU.Res.HHnew.Thermal.SH.LPG.SC</t>
  </si>
  <si>
    <t>EMI_per_sqm.kgCO2.HU.Res.HHnew.Thermal.SH.LPG.SC.AC.Elec</t>
  </si>
  <si>
    <t>EMI_per_sqm.kgCO2.HU.Res.HHnew.Thermal.SH.LPG.WH</t>
  </si>
  <si>
    <t>EMI_per_sqm.kgCO2.HU.Res.HHnew.Thermal.SH.LPG.WH.LPG.NoSolar.LPG</t>
  </si>
  <si>
    <t>EMI_per_sqm.kgCO2.HU.Res.HHnew.Thermal.SH.LPG.WH.LPG.Solar</t>
  </si>
  <si>
    <t>EMI_per_sqm.kgCO2.HU.Res.HHnew.Thermal.SH.LPG.WH.LPG.Solar.LPG</t>
  </si>
  <si>
    <t>EMI_per_sqm.kgCO2.HU.Res.HHnew.Thermal.SH.LPG.WH.LPG.Solar.Solar</t>
  </si>
  <si>
    <t>EMI_per_sqm.kgCO2.HU.Res.HHnew.Thermal.SH.LPG.WH.Elc.NoSolar.Elec</t>
  </si>
  <si>
    <t>EMI_per_sqm.kgCO2.HU.Res.HHnew.Thermal.SH.LPG.WH.Elc.Solar</t>
  </si>
  <si>
    <t>EMI_per_sqm.kgCO2.HU.Res.HHnew.Thermal.SH.LPG.WH.Elc.Solar.Elec</t>
  </si>
  <si>
    <t>EMI_per_sqm.kgCO2.HU.Res.HHnew.Thermal.SH.LPG.WH.Elc.Solar.Solar</t>
  </si>
  <si>
    <t>EMI_per_sqm.kgCO2.HU.Res.HHnew.Thermal.SH.LPG.CO</t>
  </si>
  <si>
    <t>EMI_per_sqm.kgCO2.HU.Res.HHnew.Thermal.SH.LPG.CO.LPG.LPG</t>
  </si>
  <si>
    <t>EMI_per_sqm.kgCO2.HU.Res.HHnew.Thermal.SH.LPG.CO.Elc.Elec</t>
  </si>
  <si>
    <t>EMI_per_sqm.kgCO2.HU.Res.HHnew.Thermal.SH.Oil</t>
  </si>
  <si>
    <t>EMI_per_sqm.kgCO2.HU.Res.HHnew.Thermal.SH.Oil.SH</t>
  </si>
  <si>
    <t>EMI_per_sqm.kgCO2.HU.Res.HHnew.Thermal.SH.Oil.SH.Oil</t>
  </si>
  <si>
    <t>EMI_per_sqm.kgCO2.HU.Res.HHnew.Thermal.SH.Oil.SH.Elec</t>
  </si>
  <si>
    <t>EMI_per_sqm.kgCO2.HU.Res.HHnew.Thermal.SH.Oil.SC</t>
  </si>
  <si>
    <t>EMI_per_sqm.kgCO2.HU.Res.HHnew.Thermal.SH.Oil.SC.AC.Elec</t>
  </si>
  <si>
    <t>EMI_per_sqm.kgCO2.HU.Res.HHnew.Thermal.SH.Oil.WH</t>
  </si>
  <si>
    <t>EMI_per_sqm.kgCO2.HU.Res.HHnew.Thermal.SH.Oil.WH.Oil.NoSolar.Oil</t>
  </si>
  <si>
    <t>EMI_per_sqm.kgCO2.HU.Res.HHnew.Thermal.SH.Oil.WH.Oil.Solar</t>
  </si>
  <si>
    <t>EMI_per_sqm.kgCO2.HU.Res.HHnew.Thermal.SH.Oil.WH.Oil.Solar.Oil</t>
  </si>
  <si>
    <t>EMI_per_sqm.kgCO2.HU.Res.HHnew.Thermal.SH.Oil.WH.Oil.Solar.Solar</t>
  </si>
  <si>
    <t>EMI_per_sqm.kgCO2.HU.Res.HHnew.Thermal.SH.Oil.WH.Elc.NoSolar.Elec</t>
  </si>
  <si>
    <t>EMI_per_sqm.kgCO2.HU.Res.HHnew.Thermal.SH.Oil.WH.Elc.Solar</t>
  </si>
  <si>
    <t>EMI_per_sqm.kgCO2.HU.Res.HHnew.Thermal.SH.Oil.WH.Elc.Solar.Elec</t>
  </si>
  <si>
    <t>EMI_per_sqm.kgCO2.HU.Res.HHnew.Thermal.SH.Oil.WH.Elc.Solar.Solar</t>
  </si>
  <si>
    <t>EMI_per_sqm.kgCO2.HU.Res.HHnew.Thermal.SH.Oil.CO</t>
  </si>
  <si>
    <t>EMI_per_sqm.kgCO2.HU.Res.HHnew.Thermal.SH.Oil.CO.LPG.LPG</t>
  </si>
  <si>
    <t>EMI_per_sqm.kgCO2.HU.Res.HHnew.Thermal.SH.Oil.CO.Elc.Elec</t>
  </si>
  <si>
    <t>EMI_per_sqm.kgCO2.HU.Res.HHnew.Thermal.SH.Gas</t>
  </si>
  <si>
    <t>EMI_per_sqm.kgCO2.HU.Res.HHnew.Thermal.SH.Gas.SH</t>
  </si>
  <si>
    <t>EMI_per_sqm.kgCO2.HU.Res.HHnew.Thermal.SH.Gas.SH.Gas</t>
  </si>
  <si>
    <t>EMI_per_sqm.kgCO2.HU.Res.HHnew.Thermal.SH.Gas.SH.Elec</t>
  </si>
  <si>
    <t>EMI_per_sqm.kgCO2.HU.Res.HHnew.Thermal.SH.Gas.SC</t>
  </si>
  <si>
    <t>EMI_per_sqm.kgCO2.HU.Res.HHnew.Thermal.SH.Gas.SC.AC.Elec</t>
  </si>
  <si>
    <t>EMI_per_sqm.kgCO2.HU.Res.HHnew.Thermal.SH.Gas.WH</t>
  </si>
  <si>
    <t>EMI_per_sqm.kgCO2.HU.Res.HHnew.Thermal.SH.Gas.WH.Gas.NoSolar.Gas</t>
  </si>
  <si>
    <t>EMI_per_sqm.kgCO2.HU.Res.HHnew.Thermal.SH.Gas.WH.Gas.Solar</t>
  </si>
  <si>
    <t>EMI_per_sqm.kgCO2.HU.Res.HHnew.Thermal.SH.Gas.WH.Gas.Solar.Gas</t>
  </si>
  <si>
    <t>EMI_per_sqm.kgCO2.HU.Res.HHnew.Thermal.SH.Gas.WH.Gas.Solar.Solar</t>
  </si>
  <si>
    <t>EMI_per_sqm.kgCO2.HU.Res.HHnew.Thermal.SH.Gas.WH.Elc.NoSolar.Elec</t>
  </si>
  <si>
    <t>EMI_per_sqm.kgCO2.HU.Res.HHnew.Thermal.SH.Gas.WH.Elc.Solar</t>
  </si>
  <si>
    <t>EMI_per_sqm.kgCO2.HU.Res.HHnew.Thermal.SH.Gas.WH.Elc.Solar.Elec</t>
  </si>
  <si>
    <t>EMI_per_sqm.kgCO2.HU.Res.HHnew.Thermal.SH.Gas.WH.Elc.Solar.Solar</t>
  </si>
  <si>
    <t>EMI_per_sqm.kgCO2.HU.Res.HHnew.Thermal.SH.Gas.CO</t>
  </si>
  <si>
    <t>EMI_per_sqm.kgCO2.HU.Res.HHnew.Thermal.SH.Gas.CO.Gas.Gas</t>
  </si>
  <si>
    <t>EMI_per_sqm.kgCO2.HU.Res.HHnew.Thermal.SH.Gas.CO.Elc.Elec</t>
  </si>
  <si>
    <t>EMI_per_sqm.kgCO2.HU.Res.HHnew.Thermal.SH.Biomass</t>
  </si>
  <si>
    <t>EMI_per_sqm.kgCO2.HU.Res.HHnew.Thermal.SH.Biomass.SH</t>
  </si>
  <si>
    <t>EMI_per_sqm.kgCO2.HU.Res.HHnew.Thermal.SH.Biomass.SH.Biomass</t>
  </si>
  <si>
    <t>EMI_per_sqm.kgCO2.HU.Res.HHnew.Thermal.SH.Biomass.SH.Elec</t>
  </si>
  <si>
    <t>EMI_per_sqm.kgCO2.HU.Res.HHnew.Thermal.SH.Biomass.SC</t>
  </si>
  <si>
    <t>EMI_per_sqm.kgCO2.HU.Res.HHnew.Thermal.SH.Biomass.SC.AC.Elec</t>
  </si>
  <si>
    <t>EMI_per_sqm.kgCO2.HU.Res.HHnew.Thermal.SH.Biomass.WH</t>
  </si>
  <si>
    <t>EMI_per_sqm.kgCO2.HU.Res.HHnew.Thermal.SH.Biomass.WH.Biomass.NoSolar.Biomass</t>
  </si>
  <si>
    <t>EMI_per_sqm.kgCO2.HU.Res.HHnew.Thermal.SH.Biomass.WH.Biomass.Solar</t>
  </si>
  <si>
    <t>EMI_per_sqm.kgCO2.HU.Res.HHnew.Thermal.SH.Biomass.WH.Biomass.Solar.Biomass</t>
  </si>
  <si>
    <t>EMI_per_sqm.kgCO2.HU.Res.HHnew.Thermal.SH.Biomass.WH.Biomass.Solar.Solar</t>
  </si>
  <si>
    <t>EMI_per_sqm.kgCO2.HU.Res.HHnew.Thermal.SH.Biomass.WH.LPG.NoSolar.LPG</t>
  </si>
  <si>
    <t>EMI_per_sqm.kgCO2.HU.Res.HHnew.Thermal.SH.Biomass.WH.LPG.Solar</t>
  </si>
  <si>
    <t>EMI_per_sqm.kgCO2.HU.Res.HHnew.Thermal.SH.Biomass.WH.LPG.Solar.LPG</t>
  </si>
  <si>
    <t>EMI_per_sqm.kgCO2.HU.Res.HHnew.Thermal.SH.Biomass.WH.LPG.Solar.Solar</t>
  </si>
  <si>
    <t>EMI_per_sqm.kgCO2.HU.Res.HHnew.Thermal.SH.Biomass.WH.Elc.NoSolar.Elec</t>
  </si>
  <si>
    <t>EMI_per_sqm.kgCO2.HU.Res.HHnew.Thermal.SH.Biomass.WH.Elc.Solar</t>
  </si>
  <si>
    <t>EMI_per_sqm.kgCO2.HU.Res.HHnew.Thermal.SH.Biomass.WH.Elc.Solar.Elec</t>
  </si>
  <si>
    <t>EMI_per_sqm.kgCO2.HU.Res.HHnew.Thermal.SH.Biomass.WH.Elc.Solar.Solar</t>
  </si>
  <si>
    <t>EMI_per_sqm.kgCO2.HU.Res.HHnew.Thermal.SH.Biomass.CO</t>
  </si>
  <si>
    <t>EMI_per_sqm.kgCO2.HU.Res.HHnew.Thermal.SH.Biomass.CO.Biomass.Biomass</t>
  </si>
  <si>
    <t>EMI_per_sqm.kgCO2.HU.Res.HHnew.Thermal.SH.Biomass.CO.LPG.LPG</t>
  </si>
  <si>
    <t>EMI_per_sqm.kgCO2.HU.Res.HHnew.Thermal.SH.Biomass.CO.Elc.Elec</t>
  </si>
  <si>
    <t>EMI_per_sqm.kgCO2.HU.Res.HHnew.Thermal.SH.Geo</t>
  </si>
  <si>
    <t>EMI_per_sqm.kgCO2.HU.Res.HHnew.Thermal.SH.Geo.SH</t>
  </si>
  <si>
    <t>EMI_per_sqm.kgCO2.HU.Res.HHnew.Thermal.SH.Geo.SH.Geo</t>
  </si>
  <si>
    <t>EMI_per_sqm.kgCO2.HU.Res.HHnew.Thermal.SH.Geo.SH.Elec</t>
  </si>
  <si>
    <t>EMI_per_sqm.kgCO2.HU.Res.HHnew.Thermal.SH.Geo.SC</t>
  </si>
  <si>
    <t>EMI_per_sqm.kgCO2.HU.Res.HHnew.Thermal.SH.Geo.SC.AC.Elec</t>
  </si>
  <si>
    <t>EMI_per_sqm.kgCO2.HU.Res.HHnew.Thermal.SH.Geo.WH</t>
  </si>
  <si>
    <t>EMI_per_sqm.kgCO2.HU.Res.HHnew.Thermal.SH.Geo.WH.Geo.NoSolar.Geo</t>
  </si>
  <si>
    <t>EMI_per_sqm.kgCO2.HU.Res.HHnew.Thermal.SH.Geo.WH.Geo.Solar</t>
  </si>
  <si>
    <t>EMI_per_sqm.kgCO2.HU.Res.HHnew.Thermal.SH.Geo.WH.Geo.Solar.Geo</t>
  </si>
  <si>
    <t>EMI_per_sqm.kgCO2.HU.Res.HHnew.Thermal.SH.Geo.WH.Geo.Solar.Solar</t>
  </si>
  <si>
    <t>EMI_per_sqm.kgCO2.HU.Res.HHnew.Thermal.SH.Geo.WH.Elc.NoSolar.Elec</t>
  </si>
  <si>
    <t>EMI_per_sqm.kgCO2.HU.Res.HHnew.Thermal.SH.Geo.WH.Elc.Solar</t>
  </si>
  <si>
    <t>EMI_per_sqm.kgCO2.HU.Res.HHnew.Thermal.SH.Geo.WH.Elc.Solar.Elec</t>
  </si>
  <si>
    <t>EMI_per_sqm.kgCO2.HU.Res.HHnew.Thermal.SH.Geo.WH.Elc.Solar.Solar</t>
  </si>
  <si>
    <t>EMI_per_sqm.kgCO2.HU.Res.HHnew.Thermal.SH.Geo.CO</t>
  </si>
  <si>
    <t>EMI_per_sqm.kgCO2.HU.Res.HHnew.Thermal.SH.Geo.CO.LPG.LPG</t>
  </si>
  <si>
    <t>EMI_per_sqm.kgCO2.HU.Res.HHnew.Thermal.SH.Geo.CO.Elc.Elec</t>
  </si>
  <si>
    <t>EMI_per_sqm.kgCO2.HU.Res.HHnew.Thermal.SH.DistrHeat</t>
  </si>
  <si>
    <t>EMI_per_sqm.kgCO2.HU.Res.HHnew.Thermal.SH.DistrHeat.SH</t>
  </si>
  <si>
    <t>EMI_per_sqm.kgCO2.HU.Res.HHnew.Thermal.SH.DistrHeat.SH.Steam_Distr</t>
  </si>
  <si>
    <t>EMI_per_sqm.kgCO2.HU.Res.HHnew.Thermal.SH.DistrHeat.SH.Elec</t>
  </si>
  <si>
    <t>EMI_per_sqm.kgCO2.HU.Res.HHnew.Thermal.SH.DistrHeat.SC</t>
  </si>
  <si>
    <t>EMI_per_sqm.kgCO2.HU.Res.HHnew.Thermal.SH.DistrHeat.SC.AC.Elec</t>
  </si>
  <si>
    <t>EMI_per_sqm.kgCO2.HU.Res.HHnew.Thermal.SH.DistrHeat.WH</t>
  </si>
  <si>
    <t>EMI_per_sqm.kgCO2.HU.Res.HHnew.Thermal.SH.DistrHeat.WH.DistrHeat.NoSolar.Steam_Distr</t>
  </si>
  <si>
    <t>EMI_per_sqm.kgCO2.HU.Res.HHnew.Thermal.SH.DistrHeat.WH.DistrHeat.Solar</t>
  </si>
  <si>
    <t>EMI_per_sqm.kgCO2.HU.Res.HHnew.Thermal.SH.DistrHeat.WH.DistrHeat.Solar.Steam_Distr</t>
  </si>
  <si>
    <t>EMI_per_sqm.kgCO2.HU.Res.HHnew.Thermal.SH.DistrHeat.WH.DistrHeat.Solar.Solar</t>
  </si>
  <si>
    <t>EMI_per_sqm.kgCO2.HU.Res.HHnew.Thermal.SH.DistrHeat.WH.Elc.NoSolar.Elec</t>
  </si>
  <si>
    <t>EMI_per_sqm.kgCO2.HU.Res.HHnew.Thermal.SH.DistrHeat.WH.Elc.Solar</t>
  </si>
  <si>
    <t>EMI_per_sqm.kgCO2.HU.Res.HHnew.Thermal.SH.DistrHeat.WH.Elc.Solar.Elec</t>
  </si>
  <si>
    <t>EMI_per_sqm.kgCO2.HU.Res.HHnew.Thermal.SH.DistrHeat.WH.Elc.Solar.Solar</t>
  </si>
  <si>
    <t>EMI_per_sqm.kgCO2.HU.Res.HHnew.Thermal.SH.DistrHeat.CO</t>
  </si>
  <si>
    <t>EMI_per_sqm.kgCO2.HU.Res.HHnew.Thermal.SH.DistrHeat.CO.LPG.LPG</t>
  </si>
  <si>
    <t>EMI_per_sqm.kgCO2.HU.Res.HHnew.Thermal.SH.DistrHeat.CO.Elc.Elec</t>
  </si>
  <si>
    <t>EMI_per_sqm.kgCO2.HU.Res.HHnew.Thermal.SH.AdvElc</t>
  </si>
  <si>
    <t>EMI_per_sqm.kgCO2.HU.Res.HHnew.Thermal.SH.AdvElc.SH</t>
  </si>
  <si>
    <t>EMI_per_sqm.kgCO2.HU.Res.HHnew.Thermal.SH.AdvElc.SH.Elec</t>
  </si>
  <si>
    <t>EMI_per_sqm.kgCO2.HU.Res.HHnew.Thermal.SH.AdvElc.SC</t>
  </si>
  <si>
    <t>EMI_per_sqm.kgCO2.HU.Res.HHnew.Thermal.SH.AdvElc.SC.AC.Elec</t>
  </si>
  <si>
    <t>EMI_per_sqm.kgCO2.HU.Res.HHnew.Thermal.SH.AdvElc.WH</t>
  </si>
  <si>
    <t>EMI_per_sqm.kgCO2.HU.Res.HHnew.Thermal.SH.AdvElc.WH.LPG.NoSolar.LPG</t>
  </si>
  <si>
    <t>EMI_per_sqm.kgCO2.HU.Res.HHnew.Thermal.SH.AdvElc.WH.LPG.Solar</t>
  </si>
  <si>
    <t>EMI_per_sqm.kgCO2.HU.Res.HHnew.Thermal.SH.AdvElc.WH.LPG.Solar.LPG</t>
  </si>
  <si>
    <t>EMI_per_sqm.kgCO2.HU.Res.HHnew.Thermal.SH.AdvElc.WH.LPG.Solar.Solar</t>
  </si>
  <si>
    <t>EMI_per_sqm.kgCO2.HU.Res.HHnew.Thermal.SH.AdvElc.WH.Elc.NoSolar.Elec</t>
  </si>
  <si>
    <t>EMI_per_sqm.kgCO2.HU.Res.HHnew.Thermal.SH.AdvElc.WH.Elc.Solar</t>
  </si>
  <si>
    <t>EMI_per_sqm.kgCO2.HU.Res.HHnew.Thermal.SH.AdvElc.WH.Elc.Solar.Elec</t>
  </si>
  <si>
    <t>EMI_per_sqm.kgCO2.HU.Res.HHnew.Thermal.SH.AdvElc.WH.Elc.Solar.Solar</t>
  </si>
  <si>
    <t>EMI_per_sqm.kgCO2.HU.Res.HHnew.Thermal.SH.AdvElc.CO</t>
  </si>
  <si>
    <t>EMI_per_sqm.kgCO2.HU.Res.HHnew.Thermal.SH.AdvElc.CO.LPG.LPG</t>
  </si>
  <si>
    <t>EMI_per_sqm.kgCO2.HU.Res.HHnew.Thermal.SH.AdvElc.CO.Elc.Elec</t>
  </si>
  <si>
    <t>EMI_per_sqm.kgCO2.HU.Res.HHnew.Thermal.SH.ConvElc</t>
  </si>
  <si>
    <t>EMI_per_sqm.kgCO2.HU.Res.HHnew.Thermal.SH.ConvElc.SH</t>
  </si>
  <si>
    <t>EMI_per_sqm.kgCO2.HU.Res.HHnew.Thermal.SH.ConvElc.SH.Elec</t>
  </si>
  <si>
    <t>EMI_per_sqm.kgCO2.HU.Res.HHnew.Thermal.SH.ConvElc.SC</t>
  </si>
  <si>
    <t>EMI_per_sqm.kgCO2.HU.Res.HHnew.Thermal.SH.ConvElc.SC.AC.Elec</t>
  </si>
  <si>
    <t>EMI_per_sqm.kgCO2.HU.Res.HHnew.Thermal.SH.ConvElc.WH</t>
  </si>
  <si>
    <t>EMI_per_sqm.kgCO2.HU.Res.HHnew.Thermal.SH.ConvElc.WH.LPG.NoSolar.LPG</t>
  </si>
  <si>
    <t>EMI_per_sqm.kgCO2.HU.Res.HHnew.Thermal.SH.ConvElc.WH.LPG.Solar</t>
  </si>
  <si>
    <t>EMI_per_sqm.kgCO2.HU.Res.HHnew.Thermal.SH.ConvElc.WH.LPG.Solar.LPG</t>
  </si>
  <si>
    <t>EMI_per_sqm.kgCO2.HU.Res.HHnew.Thermal.SH.ConvElc.WH.LPG.Solar.Solar</t>
  </si>
  <si>
    <t>EMI_per_sqm.kgCO2.HU.Res.HHnew.Thermal.SH.ConvElc.WH.Elc.NoSolar.Elec</t>
  </si>
  <si>
    <t>EMI_per_sqm.kgCO2.HU.Res.HHnew.Thermal.SH.ConvElc.WH.Elc.Solar</t>
  </si>
  <si>
    <t>EMI_per_sqm.kgCO2.HU.Res.HHnew.Thermal.SH.ConvElc.WH.Elc.Solar.Elec</t>
  </si>
  <si>
    <t>EMI_per_sqm.kgCO2.HU.Res.HHnew.Thermal.SH.ConvElc.WH.Elc.Solar.Solar</t>
  </si>
  <si>
    <t>EMI_per_sqm.kgCO2.HU.Res.HHnew.Thermal.SH.ConvElc.CO</t>
  </si>
  <si>
    <t>EMI_per_sqm.kgCO2.HU.Res.HHnew.Thermal.SH.ConvElc.CO.LPG.LPG</t>
  </si>
  <si>
    <t>EMI_per_sqm.kgCO2.HU.Res.HHnew.Thermal.SH.ConvElc.CO.Elc.Elec</t>
  </si>
  <si>
    <t>HU - Household type: Solids</t>
  </si>
  <si>
    <t>HU - Household type: LPG</t>
  </si>
  <si>
    <t>HU - Household type: Diesel oil</t>
  </si>
  <si>
    <t>HU - Household type: Gas</t>
  </si>
  <si>
    <t>HU - Household type: Biomass</t>
  </si>
  <si>
    <t>HU - Household type: Geothermal</t>
  </si>
  <si>
    <t>HU - Household type: Distributed heat</t>
  </si>
  <si>
    <t>HU - Household type: Advanced electric heating</t>
  </si>
  <si>
    <t>HU - Household type: Conventional electric heating</t>
  </si>
  <si>
    <t>HU - Residential / specific electric uses</t>
  </si>
  <si>
    <t>HU - Refrigerators and freezers</t>
  </si>
  <si>
    <t>HU - Washing machines</t>
  </si>
  <si>
    <t>HU - Clothes dryers</t>
  </si>
  <si>
    <t>HU - Dishwashers</t>
  </si>
  <si>
    <t>HU - TV and multimedia</t>
  </si>
  <si>
    <t>HU - ICT equipment</t>
  </si>
  <si>
    <t>HU - Lighting</t>
  </si>
  <si>
    <t>HU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</si>
</sst>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75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196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219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45432.785694444443</v>
      </c>
      <c r="M30" s="236"/>
      <c r="N30" s="236"/>
      <c r="O30" s="236"/>
      <c r="V30" s="220"/>
    </row>
    <row r="31" spans="12:32" ht="15" customHeight="1" x14ac:dyDescent="0.25">
      <c r="L31" s="226" t="s">
        <v>194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218</v>
      </c>
      <c r="B1" s="160" t="s">
        <v>219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197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198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199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197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198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199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212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186</v>
      </c>
      <c r="B3" s="182">
        <v>44168.448393278537</v>
      </c>
      <c r="C3" s="182">
        <v>46172.630078403417</v>
      </c>
      <c r="D3" s="182">
        <v>49812.645476399433</v>
      </c>
      <c r="E3" s="182">
        <v>53991.890380313198</v>
      </c>
      <c r="F3" s="182">
        <v>55079.993303998468</v>
      </c>
      <c r="G3" s="182">
        <v>56651.465872131375</v>
      </c>
      <c r="H3" s="182">
        <v>57520.410078355933</v>
      </c>
      <c r="I3" s="182">
        <v>58119.567832153203</v>
      </c>
      <c r="J3" s="182">
        <v>57378.028871365103</v>
      </c>
      <c r="K3" s="182">
        <v>53520.661856499013</v>
      </c>
      <c r="L3" s="182">
        <v>52856.09383173057</v>
      </c>
      <c r="M3" s="182">
        <v>53308.66463396584</v>
      </c>
      <c r="N3" s="182">
        <v>52115.103879656221</v>
      </c>
      <c r="O3" s="182">
        <v>52040.949705411833</v>
      </c>
      <c r="P3" s="182">
        <v>53296.457962076769</v>
      </c>
      <c r="Q3" s="182">
        <v>55314.2</v>
      </c>
      <c r="R3" s="182">
        <v>57922.307883611036</v>
      </c>
      <c r="S3" s="182">
        <v>60822.715237485303</v>
      </c>
      <c r="T3" s="182">
        <v>63929.072330194344</v>
      </c>
      <c r="U3" s="182">
        <v>67124.124003015386</v>
      </c>
      <c r="V3" s="182">
        <v>66347.717019290605</v>
      </c>
      <c r="W3" s="182">
        <v>69385.851909936144</v>
      </c>
      <c r="DA3" s="210" t="s">
        <v>221</v>
      </c>
    </row>
    <row r="4" spans="1:105" ht="12" customHeight="1" x14ac:dyDescent="0.25">
      <c r="A4" s="183" t="s">
        <v>90</v>
      </c>
      <c r="B4" s="36">
        <v>10221644</v>
      </c>
      <c r="C4" s="36">
        <v>10200298</v>
      </c>
      <c r="D4" s="36">
        <v>10174853</v>
      </c>
      <c r="E4" s="36">
        <v>10142362</v>
      </c>
      <c r="F4" s="36">
        <v>10116742</v>
      </c>
      <c r="G4" s="36">
        <v>10097549</v>
      </c>
      <c r="H4" s="36">
        <v>10076581</v>
      </c>
      <c r="I4" s="36">
        <v>10066158</v>
      </c>
      <c r="J4" s="36">
        <v>10045401</v>
      </c>
      <c r="K4" s="36">
        <v>10030975</v>
      </c>
      <c r="L4" s="36">
        <v>10014324</v>
      </c>
      <c r="M4" s="36">
        <v>9985722</v>
      </c>
      <c r="N4" s="36">
        <v>9931925</v>
      </c>
      <c r="O4" s="36">
        <v>9908798</v>
      </c>
      <c r="P4" s="36">
        <v>9877365</v>
      </c>
      <c r="Q4" s="36">
        <v>9855571</v>
      </c>
      <c r="R4" s="36">
        <v>9830485</v>
      </c>
      <c r="S4" s="36">
        <v>9797561</v>
      </c>
      <c r="T4" s="36">
        <v>9778371</v>
      </c>
      <c r="U4" s="36">
        <v>9772756</v>
      </c>
      <c r="V4" s="36">
        <v>9769526</v>
      </c>
      <c r="W4" s="36">
        <v>9730772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4009997</v>
      </c>
      <c r="C6" s="35">
        <v>4032644</v>
      </c>
      <c r="D6" s="35">
        <v>4054011</v>
      </c>
      <c r="E6" s="35">
        <v>4072884</v>
      </c>
      <c r="F6" s="35">
        <v>4094839</v>
      </c>
      <c r="G6" s="35">
        <v>4119767</v>
      </c>
      <c r="H6" s="35">
        <v>4124279</v>
      </c>
      <c r="I6" s="35">
        <v>4125632</v>
      </c>
      <c r="J6" s="35">
        <v>4125162</v>
      </c>
      <c r="K6" s="35">
        <v>4130758</v>
      </c>
      <c r="L6" s="35">
        <v>4140443</v>
      </c>
      <c r="M6" s="35">
        <v>4152413</v>
      </c>
      <c r="N6" s="35">
        <v>4164329</v>
      </c>
      <c r="O6" s="35">
        <v>4187996</v>
      </c>
      <c r="P6" s="35">
        <v>4203134</v>
      </c>
      <c r="Q6" s="35">
        <v>4228044</v>
      </c>
      <c r="R6" s="35">
        <v>4248265</v>
      </c>
      <c r="S6" s="35">
        <v>4246884</v>
      </c>
      <c r="T6" s="35">
        <v>4247111</v>
      </c>
      <c r="U6" s="35">
        <v>4247178</v>
      </c>
      <c r="V6" s="35">
        <v>4232897</v>
      </c>
      <c r="W6" s="35">
        <v>4219762</v>
      </c>
      <c r="DA6" s="59" t="s">
        <v>223</v>
      </c>
    </row>
    <row r="7" spans="1:105" ht="12" customHeight="1" x14ac:dyDescent="0.25">
      <c r="A7" s="185" t="s">
        <v>187</v>
      </c>
      <c r="B7" s="114">
        <v>304506.45007512602</v>
      </c>
      <c r="C7" s="114">
        <v>308264.11442697578</v>
      </c>
      <c r="D7" s="114">
        <v>312310.4794591071</v>
      </c>
      <c r="E7" s="114">
        <v>316128.92587816773</v>
      </c>
      <c r="F7" s="114">
        <v>319840.57893456082</v>
      </c>
      <c r="G7" s="114">
        <v>323251.79161689489</v>
      </c>
      <c r="H7" s="114">
        <v>324376.01518711081</v>
      </c>
      <c r="I7" s="114">
        <v>324867.76258793601</v>
      </c>
      <c r="J7" s="114">
        <v>325075.93659429089</v>
      </c>
      <c r="K7" s="114">
        <v>325775.84655948001</v>
      </c>
      <c r="L7" s="114">
        <v>326967.70228733908</v>
      </c>
      <c r="M7" s="114">
        <v>328698.03477688576</v>
      </c>
      <c r="N7" s="114">
        <v>331102.84314962372</v>
      </c>
      <c r="O7" s="114">
        <v>335025.17148544418</v>
      </c>
      <c r="P7" s="114">
        <v>338507.94835958153</v>
      </c>
      <c r="Q7" s="114">
        <v>342551.74140231049</v>
      </c>
      <c r="R7" s="114">
        <v>345640.30255780357</v>
      </c>
      <c r="S7" s="114">
        <v>346338.7074160261</v>
      </c>
      <c r="T7" s="114">
        <v>346890.81311380194</v>
      </c>
      <c r="U7" s="114">
        <v>347251.46175056935</v>
      </c>
      <c r="V7" s="114">
        <v>346345.49587822601</v>
      </c>
      <c r="W7" s="114">
        <v>345475.25505991274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118123</v>
      </c>
      <c r="D8" s="138">
        <v>117382</v>
      </c>
      <c r="E8" s="138">
        <v>115397</v>
      </c>
      <c r="F8" s="138">
        <v>118928</v>
      </c>
      <c r="G8" s="138">
        <v>122424</v>
      </c>
      <c r="H8" s="138">
        <v>102602</v>
      </c>
      <c r="I8" s="138">
        <v>99550</v>
      </c>
      <c r="J8" s="138">
        <v>98229</v>
      </c>
      <c r="K8" s="138">
        <v>103814</v>
      </c>
      <c r="L8" s="138">
        <v>108036</v>
      </c>
      <c r="M8" s="138">
        <v>110552</v>
      </c>
      <c r="N8" s="138">
        <v>110783</v>
      </c>
      <c r="O8" s="138">
        <v>122818</v>
      </c>
      <c r="P8" s="138">
        <v>114852</v>
      </c>
      <c r="Q8" s="138">
        <v>124985</v>
      </c>
      <c r="R8" s="138">
        <v>120889</v>
      </c>
      <c r="S8" s="138">
        <v>101149</v>
      </c>
      <c r="T8" s="138">
        <v>101343</v>
      </c>
      <c r="U8" s="138">
        <v>101189</v>
      </c>
      <c r="V8" s="138">
        <v>101123</v>
      </c>
      <c r="W8" s="138">
        <v>100783</v>
      </c>
      <c r="DA8" s="63" t="s">
        <v>225</v>
      </c>
    </row>
    <row r="9" spans="1:105" ht="12" customHeight="1" x14ac:dyDescent="0.25">
      <c r="A9" s="183" t="s">
        <v>188</v>
      </c>
      <c r="B9" s="39">
        <v>0</v>
      </c>
      <c r="C9" s="39">
        <v>11007.808884968515</v>
      </c>
      <c r="D9" s="39">
        <v>11337.439515220292</v>
      </c>
      <c r="E9" s="39">
        <v>11148.172747297678</v>
      </c>
      <c r="F9" s="39">
        <v>11075.475020134005</v>
      </c>
      <c r="G9" s="39">
        <v>10814.74960680667</v>
      </c>
      <c r="H9" s="39">
        <v>8572.8669701658655</v>
      </c>
      <c r="I9" s="39">
        <v>7948.5160413072444</v>
      </c>
      <c r="J9" s="39">
        <v>7703.0629341931781</v>
      </c>
      <c r="K9" s="39">
        <v>8158.2732790466407</v>
      </c>
      <c r="L9" s="39">
        <v>8660.318639761188</v>
      </c>
      <c r="M9" s="39">
        <v>9216.3368085788679</v>
      </c>
      <c r="N9" s="39">
        <v>9912.4546875799424</v>
      </c>
      <c r="O9" s="39">
        <v>11451.540709644907</v>
      </c>
      <c r="P9" s="39">
        <v>11054.741681789572</v>
      </c>
      <c r="Q9" s="39">
        <v>11643.171045073659</v>
      </c>
      <c r="R9" s="39">
        <v>10732.969696487708</v>
      </c>
      <c r="S9" s="39">
        <v>8484.207771841322</v>
      </c>
      <c r="T9" s="39">
        <v>8230.5339374469477</v>
      </c>
      <c r="U9" s="39">
        <v>8039.5324974029218</v>
      </c>
      <c r="V9" s="39">
        <v>7857.447757260351</v>
      </c>
      <c r="W9" s="39">
        <v>7780.3306857697307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2502.9499999999998</v>
      </c>
      <c r="C11" s="41">
        <v>2856.12</v>
      </c>
      <c r="D11" s="41">
        <v>2650.18</v>
      </c>
      <c r="E11" s="41">
        <v>3110.57</v>
      </c>
      <c r="F11" s="41">
        <v>2892.42</v>
      </c>
      <c r="G11" s="41">
        <v>3042.39</v>
      </c>
      <c r="H11" s="41">
        <v>2825.8</v>
      </c>
      <c r="I11" s="41">
        <v>2572.6</v>
      </c>
      <c r="J11" s="41">
        <v>2553.4299999999998</v>
      </c>
      <c r="K11" s="41">
        <v>2618.66</v>
      </c>
      <c r="L11" s="41">
        <v>2950.73</v>
      </c>
      <c r="M11" s="41">
        <v>2815.26</v>
      </c>
      <c r="N11" s="41">
        <v>2768.77</v>
      </c>
      <c r="O11" s="41">
        <v>2688.69</v>
      </c>
      <c r="P11" s="41">
        <v>2277.6799999999998</v>
      </c>
      <c r="Q11" s="41">
        <v>2598.04</v>
      </c>
      <c r="R11" s="41">
        <v>2707.02</v>
      </c>
      <c r="S11" s="41">
        <v>2742.93</v>
      </c>
      <c r="T11" s="41">
        <v>2468.6999999999998</v>
      </c>
      <c r="U11" s="41">
        <v>2381.2199999999998</v>
      </c>
      <c r="V11" s="41">
        <v>2546.56</v>
      </c>
      <c r="W11" s="41">
        <v>2803.43</v>
      </c>
      <c r="DA11" s="59" t="s">
        <v>227</v>
      </c>
    </row>
    <row r="12" spans="1:105" ht="12" customHeight="1" x14ac:dyDescent="0.25">
      <c r="A12" s="186" t="s">
        <v>185</v>
      </c>
      <c r="B12" s="187">
        <f>AVERAGE($B11:$V11)</f>
        <v>2693.8438095238093</v>
      </c>
      <c r="C12" s="187">
        <f t="shared" ref="C12:W12" si="0">AVERAGE($B11:$V11)</f>
        <v>2693.8438095238093</v>
      </c>
      <c r="D12" s="187">
        <f t="shared" si="0"/>
        <v>2693.8438095238093</v>
      </c>
      <c r="E12" s="187">
        <f t="shared" si="0"/>
        <v>2693.8438095238093</v>
      </c>
      <c r="F12" s="187">
        <f t="shared" si="0"/>
        <v>2693.8438095238093</v>
      </c>
      <c r="G12" s="187">
        <f t="shared" si="0"/>
        <v>2693.8438095238093</v>
      </c>
      <c r="H12" s="187">
        <f t="shared" si="0"/>
        <v>2693.8438095238093</v>
      </c>
      <c r="I12" s="187">
        <f t="shared" si="0"/>
        <v>2693.8438095238093</v>
      </c>
      <c r="J12" s="187">
        <f t="shared" si="0"/>
        <v>2693.8438095238093</v>
      </c>
      <c r="K12" s="187">
        <f t="shared" si="0"/>
        <v>2693.8438095238093</v>
      </c>
      <c r="L12" s="187">
        <f t="shared" si="0"/>
        <v>2693.8438095238093</v>
      </c>
      <c r="M12" s="187">
        <f t="shared" si="0"/>
        <v>2693.8438095238093</v>
      </c>
      <c r="N12" s="187">
        <f t="shared" si="0"/>
        <v>2693.8438095238093</v>
      </c>
      <c r="O12" s="187">
        <f t="shared" si="0"/>
        <v>2693.8438095238093</v>
      </c>
      <c r="P12" s="187">
        <f t="shared" si="0"/>
        <v>2693.8438095238093</v>
      </c>
      <c r="Q12" s="187">
        <f t="shared" si="0"/>
        <v>2693.8438095238093</v>
      </c>
      <c r="R12" s="187">
        <f t="shared" si="0"/>
        <v>2693.8438095238093</v>
      </c>
      <c r="S12" s="187">
        <f t="shared" si="0"/>
        <v>2693.8438095238093</v>
      </c>
      <c r="T12" s="187">
        <f t="shared" si="0"/>
        <v>2693.8438095238093</v>
      </c>
      <c r="U12" s="187">
        <f t="shared" si="0"/>
        <v>2693.8438095238093</v>
      </c>
      <c r="V12" s="187">
        <f t="shared" si="0"/>
        <v>2693.8438095238093</v>
      </c>
      <c r="W12" s="187">
        <f t="shared" si="0"/>
        <v>2693.8438095238093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0.92913701646364055</v>
      </c>
      <c r="C13" s="189">
        <f t="shared" si="1"/>
        <v>1.0602396434056347</v>
      </c>
      <c r="D13" s="189">
        <f t="shared" si="1"/>
        <v>0.98379126162792341</v>
      </c>
      <c r="E13" s="189">
        <f t="shared" si="1"/>
        <v>1.1546957507346558</v>
      </c>
      <c r="F13" s="189">
        <f t="shared" si="1"/>
        <v>1.0737148121855264</v>
      </c>
      <c r="G13" s="189">
        <f t="shared" si="1"/>
        <v>1.12938619130179</v>
      </c>
      <c r="H13" s="189">
        <f t="shared" si="1"/>
        <v>1.0489843509151024</v>
      </c>
      <c r="I13" s="189">
        <f t="shared" si="1"/>
        <v>0.9549922645495762</v>
      </c>
      <c r="J13" s="189">
        <f t="shared" si="1"/>
        <v>0.94787603905341844</v>
      </c>
      <c r="K13" s="189">
        <f t="shared" si="1"/>
        <v>0.9720905090124361</v>
      </c>
      <c r="L13" s="189">
        <f t="shared" si="1"/>
        <v>1.0953604620906363</v>
      </c>
      <c r="M13" s="189">
        <f t="shared" si="1"/>
        <v>1.0450717261509135</v>
      </c>
      <c r="N13" s="189">
        <f t="shared" si="1"/>
        <v>1.0278138584766112</v>
      </c>
      <c r="O13" s="189">
        <f t="shared" si="1"/>
        <v>0.99808681947127431</v>
      </c>
      <c r="P13" s="189">
        <f t="shared" si="1"/>
        <v>0.84551301450644434</v>
      </c>
      <c r="Q13" s="189">
        <f t="shared" si="1"/>
        <v>0.96443601919862432</v>
      </c>
      <c r="R13" s="189">
        <f t="shared" ref="R13:V13" si="2">R11/R12</f>
        <v>1.0048912228799634</v>
      </c>
      <c r="S13" s="189">
        <f t="shared" si="2"/>
        <v>1.0182216171192446</v>
      </c>
      <c r="T13" s="189">
        <f t="shared" si="2"/>
        <v>0.91642284206388036</v>
      </c>
      <c r="U13" s="189">
        <f t="shared" si="2"/>
        <v>0.88394879895465361</v>
      </c>
      <c r="V13" s="189">
        <f t="shared" si="2"/>
        <v>0.94532577983805055</v>
      </c>
      <c r="W13" s="189">
        <f t="shared" ref="W13" si="3">W11/W12</f>
        <v>1.0406802317523978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2.5490403110027264</v>
      </c>
      <c r="C17" s="14">
        <f t="shared" si="4"/>
        <v>2.5294318070228861</v>
      </c>
      <c r="D17" s="14">
        <f t="shared" si="4"/>
        <v>2.5098237276613209</v>
      </c>
      <c r="E17" s="14">
        <f t="shared" si="4"/>
        <v>2.490216269356063</v>
      </c>
      <c r="F17" s="14">
        <f t="shared" si="4"/>
        <v>2.4706080019263275</v>
      </c>
      <c r="G17" s="14">
        <f t="shared" si="4"/>
        <v>2.4510000201467705</v>
      </c>
      <c r="H17" s="14">
        <f t="shared" si="4"/>
        <v>2.4432345629381524</v>
      </c>
      <c r="I17" s="14">
        <f t="shared" si="4"/>
        <v>2.4399069039604115</v>
      </c>
      <c r="J17" s="14">
        <f t="shared" si="4"/>
        <v>2.4351530921694713</v>
      </c>
      <c r="K17" s="14">
        <f t="shared" si="4"/>
        <v>2.4283618164027039</v>
      </c>
      <c r="L17" s="14">
        <f t="shared" si="4"/>
        <v>2.4186600322719092</v>
      </c>
      <c r="M17" s="14">
        <f t="shared" si="4"/>
        <v>2.4047998115794358</v>
      </c>
      <c r="N17" s="14">
        <f t="shared" si="4"/>
        <v>2.385000080445133</v>
      </c>
      <c r="O17" s="14">
        <f t="shared" si="4"/>
        <v>2.3659998720151596</v>
      </c>
      <c r="P17" s="14">
        <f t="shared" si="4"/>
        <v>2.3500000237917704</v>
      </c>
      <c r="Q17" s="14">
        <f t="shared" si="4"/>
        <v>2.3310001031209704</v>
      </c>
      <c r="R17" s="14">
        <f t="shared" ref="R17:V17" si="5">R4/R6</f>
        <v>2.3139999505680553</v>
      </c>
      <c r="S17" s="14">
        <f t="shared" si="5"/>
        <v>2.3069999086388986</v>
      </c>
      <c r="T17" s="14">
        <f t="shared" si="5"/>
        <v>2.3023582383413101</v>
      </c>
      <c r="U17" s="14">
        <f t="shared" si="5"/>
        <v>2.3009998639096358</v>
      </c>
      <c r="V17" s="14">
        <f t="shared" si="5"/>
        <v>2.3079999347964288</v>
      </c>
      <c r="W17" s="14">
        <f t="shared" ref="W17" si="6">W4/W6</f>
        <v>2.3060001962195971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29.790359562035814</v>
      </c>
      <c r="C18" s="94">
        <f t="shared" si="7"/>
        <v>30.221089072787461</v>
      </c>
      <c r="D18" s="94">
        <f t="shared" si="7"/>
        <v>30.694348061746652</v>
      </c>
      <c r="E18" s="94">
        <f t="shared" si="7"/>
        <v>31.169162161453887</v>
      </c>
      <c r="F18" s="94">
        <f t="shared" si="7"/>
        <v>31.614978313627137</v>
      </c>
      <c r="G18" s="94">
        <f t="shared" si="7"/>
        <v>32.012896557064977</v>
      </c>
      <c r="H18" s="94">
        <f t="shared" si="7"/>
        <v>32.191079016494861</v>
      </c>
      <c r="I18" s="94">
        <f t="shared" si="7"/>
        <v>32.273262806716922</v>
      </c>
      <c r="J18" s="94">
        <f t="shared" si="7"/>
        <v>32.360672968086682</v>
      </c>
      <c r="K18" s="94">
        <f t="shared" si="7"/>
        <v>32.47698718813276</v>
      </c>
      <c r="L18" s="94">
        <f t="shared" si="7"/>
        <v>32.650002365345784</v>
      </c>
      <c r="M18" s="94">
        <f t="shared" si="7"/>
        <v>32.916802087709407</v>
      </c>
      <c r="N18" s="94">
        <f t="shared" si="7"/>
        <v>33.337227491108088</v>
      </c>
      <c r="O18" s="94">
        <f t="shared" si="7"/>
        <v>33.810879128370985</v>
      </c>
      <c r="P18" s="94">
        <f t="shared" si="7"/>
        <v>34.27107820350686</v>
      </c>
      <c r="Q18" s="94">
        <f t="shared" si="7"/>
        <v>34.75716844841466</v>
      </c>
      <c r="R18" s="94">
        <f t="shared" ref="R18:V18" si="8">R7*1000/R4</f>
        <v>35.160045771678973</v>
      </c>
      <c r="S18" s="94">
        <f t="shared" si="8"/>
        <v>35.349482122747297</v>
      </c>
      <c r="T18" s="94">
        <f t="shared" si="8"/>
        <v>35.47531721938163</v>
      </c>
      <c r="U18" s="94">
        <f t="shared" si="8"/>
        <v>35.532603264684944</v>
      </c>
      <c r="V18" s="94">
        <f t="shared" si="8"/>
        <v>35.451617189843802</v>
      </c>
      <c r="W18" s="94">
        <f t="shared" ref="W18" si="9">W7*1000/W4</f>
        <v>35.503375791757605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75.936827402894806</v>
      </c>
      <c r="C19" s="15">
        <f t="shared" si="10"/>
        <v>76.442183943580389</v>
      </c>
      <c r="D19" s="15">
        <f t="shared" si="10"/>
        <v>77.037403070467022</v>
      </c>
      <c r="E19" s="15">
        <f t="shared" si="10"/>
        <v>77.617954716649862</v>
      </c>
      <c r="F19" s="15">
        <f t="shared" si="10"/>
        <v>78.108218402374504</v>
      </c>
      <c r="G19" s="15">
        <f t="shared" si="10"/>
        <v>78.463610106322733</v>
      </c>
      <c r="H19" s="15">
        <f t="shared" si="10"/>
        <v>78.650356871373347</v>
      </c>
      <c r="I19" s="15">
        <f t="shared" si="10"/>
        <v>78.743756735437373</v>
      </c>
      <c r="J19" s="15">
        <f t="shared" si="10"/>
        <v>78.803192842921305</v>
      </c>
      <c r="K19" s="15">
        <f t="shared" si="10"/>
        <v>78.865875599461404</v>
      </c>
      <c r="L19" s="15">
        <f t="shared" si="10"/>
        <v>78.969255774645148</v>
      </c>
      <c r="M19" s="15">
        <f t="shared" si="10"/>
        <v>79.158319458321159</v>
      </c>
      <c r="N19" s="15">
        <f t="shared" si="10"/>
        <v>79.509290248110489</v>
      </c>
      <c r="O19" s="15">
        <f t="shared" si="10"/>
        <v>79.996535690445782</v>
      </c>
      <c r="P19" s="15">
        <f t="shared" si="10"/>
        <v>80.537034593610755</v>
      </c>
      <c r="Q19" s="15">
        <f t="shared" si="10"/>
        <v>81.018963237447508</v>
      </c>
      <c r="R19" s="15">
        <f t="shared" ref="R19:V19" si="11">R7*1000/R6</f>
        <v>81.36034417763571</v>
      </c>
      <c r="S19" s="15">
        <f t="shared" si="11"/>
        <v>81.551252027610388</v>
      </c>
      <c r="T19" s="15">
        <f t="shared" si="11"/>
        <v>81.676888857814632</v>
      </c>
      <c r="U19" s="15">
        <f t="shared" si="11"/>
        <v>81.760515276395139</v>
      </c>
      <c r="V19" s="15">
        <f t="shared" si="11"/>
        <v>81.822330162587463</v>
      </c>
      <c r="W19" s="15">
        <f t="shared" ref="W19" si="12">W7*1000/W6</f>
        <v>81.870791542251141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36.842020265272637</v>
      </c>
      <c r="D20" s="4">
        <f t="shared" si="13"/>
        <v>38.483118444107106</v>
      </c>
      <c r="E20" s="4">
        <f t="shared" si="13"/>
        <v>38.794673847006152</v>
      </c>
      <c r="F20" s="4">
        <f t="shared" si="13"/>
        <v>37.694188909600904</v>
      </c>
      <c r="G20" s="4">
        <f t="shared" si="13"/>
        <v>36.041809647191904</v>
      </c>
      <c r="H20" s="4">
        <f t="shared" si="13"/>
        <v>34.198345426767567</v>
      </c>
      <c r="I20" s="4">
        <f t="shared" si="13"/>
        <v>32.724388113191551</v>
      </c>
      <c r="J20" s="4">
        <f t="shared" si="13"/>
        <v>32.203083179315222</v>
      </c>
      <c r="K20" s="4">
        <f t="shared" si="13"/>
        <v>32.361521235239287</v>
      </c>
      <c r="L20" s="4">
        <f t="shared" si="13"/>
        <v>33.142903100090827</v>
      </c>
      <c r="M20" s="4">
        <f t="shared" si="13"/>
        <v>34.66672413359511</v>
      </c>
      <c r="N20" s="4">
        <f t="shared" si="13"/>
        <v>37.516273681603167</v>
      </c>
      <c r="O20" s="4">
        <f t="shared" si="13"/>
        <v>39.408253083224025</v>
      </c>
      <c r="P20" s="4">
        <f t="shared" si="13"/>
        <v>40.958323310701523</v>
      </c>
      <c r="Q20" s="4">
        <f t="shared" si="13"/>
        <v>39.964196921964849</v>
      </c>
      <c r="R20" s="4">
        <f t="shared" ref="R20:V20" si="14">IF(SUM(R21)=0,"",R21/R17)</f>
        <v>38.368054007981819</v>
      </c>
      <c r="S20" s="4">
        <f t="shared" si="14"/>
        <v>36.358179103077937</v>
      </c>
      <c r="T20" s="4">
        <f t="shared" si="14"/>
        <v>35.274539636040956</v>
      </c>
      <c r="U20" s="4">
        <f t="shared" si="14"/>
        <v>34.528753309560152</v>
      </c>
      <c r="V20" s="4">
        <f t="shared" si="14"/>
        <v>33.66632911383504</v>
      </c>
      <c r="W20" s="4">
        <f t="shared" ref="W20" si="15">IF(SUM(W21)=0,"",W21/W17)</f>
        <v>33.477377871657417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93.189377893962359</v>
      </c>
      <c r="D21" s="3">
        <f t="shared" si="16"/>
        <v>96.585843785421034</v>
      </c>
      <c r="E21" s="3">
        <f t="shared" si="16"/>
        <v>96.607127978176891</v>
      </c>
      <c r="F21" s="3">
        <f t="shared" si="16"/>
        <v>93.127564746182614</v>
      </c>
      <c r="G21" s="3">
        <f t="shared" si="16"/>
        <v>88.338476171393424</v>
      </c>
      <c r="H21" s="3">
        <f t="shared" si="16"/>
        <v>83.554579541976423</v>
      </c>
      <c r="I21" s="3">
        <f t="shared" si="16"/>
        <v>79.844460485256093</v>
      </c>
      <c r="J21" s="3">
        <f t="shared" si="16"/>
        <v>78.419437581500148</v>
      </c>
      <c r="K21" s="3">
        <f t="shared" si="16"/>
        <v>78.585482488360341</v>
      </c>
      <c r="L21" s="3">
        <f t="shared" si="16"/>
        <v>80.161415081650446</v>
      </c>
      <c r="M21" s="3">
        <f t="shared" si="16"/>
        <v>83.366531664545803</v>
      </c>
      <c r="N21" s="3">
        <f t="shared" si="16"/>
        <v>89.476315748625183</v>
      </c>
      <c r="O21" s="3">
        <f t="shared" si="16"/>
        <v>93.239921751249057</v>
      </c>
      <c r="P21" s="3">
        <f t="shared" si="16"/>
        <v>96.252060754619606</v>
      </c>
      <c r="Q21" s="3">
        <f t="shared" si="16"/>
        <v>93.156547146246822</v>
      </c>
      <c r="R21" s="3">
        <f t="shared" ref="R21:V21" si="17">IF(SUM(R9)=0,"",R9*1000/R8)</f>
        <v>88.783675077862398</v>
      </c>
      <c r="S21" s="3">
        <f t="shared" si="17"/>
        <v>83.878315869077511</v>
      </c>
      <c r="T21" s="3">
        <f t="shared" si="17"/>
        <v>81.214626934735975</v>
      </c>
      <c r="U21" s="3">
        <f t="shared" si="17"/>
        <v>79.450656666267292</v>
      </c>
      <c r="V21" s="3">
        <f t="shared" si="17"/>
        <v>77.701885399566379</v>
      </c>
      <c r="W21" s="3">
        <f t="shared" ref="W21" si="18">IF(SUM(W9)=0,"",W9*1000/W8)</f>
        <v>77.198839940959601</v>
      </c>
      <c r="DA21" s="12"/>
    </row>
    <row r="22" spans="1:105" ht="12" customHeight="1" x14ac:dyDescent="0.25">
      <c r="A22" s="178" t="s">
        <v>189</v>
      </c>
      <c r="B22" s="13">
        <f t="shared" ref="B22:Q22" si="19">B3*1000000/B4</f>
        <v>4321.0708955700802</v>
      </c>
      <c r="C22" s="13">
        <f t="shared" si="19"/>
        <v>4526.5961914449381</v>
      </c>
      <c r="D22" s="13">
        <f t="shared" si="19"/>
        <v>4895.662421501268</v>
      </c>
      <c r="E22" s="13">
        <f t="shared" si="19"/>
        <v>5323.4039940906459</v>
      </c>
      <c r="F22" s="13">
        <f t="shared" si="19"/>
        <v>5444.4398506948646</v>
      </c>
      <c r="G22" s="13">
        <f t="shared" si="19"/>
        <v>5610.4175252956311</v>
      </c>
      <c r="H22" s="13">
        <f t="shared" si="19"/>
        <v>5708.3260759136392</v>
      </c>
      <c r="I22" s="13">
        <f t="shared" si="19"/>
        <v>5773.758750076564</v>
      </c>
      <c r="J22" s="13">
        <f t="shared" si="19"/>
        <v>5711.8704242234935</v>
      </c>
      <c r="K22" s="13">
        <f t="shared" si="19"/>
        <v>5335.539352505516</v>
      </c>
      <c r="L22" s="13">
        <f t="shared" si="19"/>
        <v>5278.0491056341461</v>
      </c>
      <c r="M22" s="13">
        <f t="shared" si="19"/>
        <v>5338.4887576447491</v>
      </c>
      <c r="N22" s="13">
        <f t="shared" si="19"/>
        <v>5247.2309124017975</v>
      </c>
      <c r="O22" s="13">
        <f t="shared" si="19"/>
        <v>5251.9942081180616</v>
      </c>
      <c r="P22" s="13">
        <f t="shared" si="19"/>
        <v>5395.8174029284901</v>
      </c>
      <c r="Q22" s="13">
        <f t="shared" si="19"/>
        <v>5612.4804945345122</v>
      </c>
      <c r="R22" s="13">
        <f t="shared" ref="R22:V22" si="20">R3*1000000/R4</f>
        <v>5892.110906390787</v>
      </c>
      <c r="S22" s="13">
        <f t="shared" si="20"/>
        <v>6207.944532061123</v>
      </c>
      <c r="T22" s="13">
        <f t="shared" si="20"/>
        <v>6537.8039276883992</v>
      </c>
      <c r="U22" s="13">
        <f t="shared" si="20"/>
        <v>6868.4948240819058</v>
      </c>
      <c r="V22" s="13">
        <f t="shared" si="20"/>
        <v>6791.2933564320938</v>
      </c>
      <c r="W22" s="13">
        <f t="shared" ref="W22" si="21">W3*1000000/W4</f>
        <v>7130.5598271068466</v>
      </c>
      <c r="DA22" s="10"/>
    </row>
    <row r="23" spans="1:105" ht="12" customHeight="1" x14ac:dyDescent="0.25">
      <c r="A23" s="179" t="s">
        <v>190</v>
      </c>
      <c r="B23" s="46">
        <f t="shared" ref="B23:Q23" si="22">B3*1000000/B6</f>
        <v>11014.583899508787</v>
      </c>
      <c r="C23" s="46">
        <f t="shared" si="22"/>
        <v>11449.716384189485</v>
      </c>
      <c r="D23" s="46">
        <f t="shared" si="22"/>
        <v>12287.249708103762</v>
      </c>
      <c r="E23" s="46">
        <f t="shared" si="22"/>
        <v>13256.427234439576</v>
      </c>
      <c r="F23" s="46">
        <f t="shared" si="22"/>
        <v>13451.076661133311</v>
      </c>
      <c r="G23" s="46">
        <f t="shared" si="22"/>
        <v>13751.133467531386</v>
      </c>
      <c r="H23" s="46">
        <f t="shared" si="22"/>
        <v>13946.779565193319</v>
      </c>
      <c r="I23" s="46">
        <f t="shared" si="22"/>
        <v>14087.433836113643</v>
      </c>
      <c r="J23" s="46">
        <f t="shared" si="22"/>
        <v>13909.278925619188</v>
      </c>
      <c r="K23" s="46">
        <f t="shared" si="22"/>
        <v>12956.6200335384</v>
      </c>
      <c r="L23" s="46">
        <f t="shared" si="22"/>
        <v>12765.806420165805</v>
      </c>
      <c r="M23" s="46">
        <f t="shared" si="22"/>
        <v>12837.99675850303</v>
      </c>
      <c r="N23" s="46">
        <f t="shared" si="22"/>
        <v>12514.646148192474</v>
      </c>
      <c r="O23" s="46">
        <f t="shared" si="22"/>
        <v>12426.217624231693</v>
      </c>
      <c r="P23" s="46">
        <f t="shared" si="22"/>
        <v>12680.171025258001</v>
      </c>
      <c r="Q23" s="46">
        <f t="shared" si="22"/>
        <v>13082.692611524384</v>
      </c>
      <c r="R23" s="46">
        <f t="shared" ref="R23:V23" si="23">R3*1000000/R6</f>
        <v>13634.344346129781</v>
      </c>
      <c r="S23" s="46">
        <f t="shared" si="23"/>
        <v>14321.72746830036</v>
      </c>
      <c r="T23" s="46">
        <f t="shared" si="23"/>
        <v>15052.366733573563</v>
      </c>
      <c r="U23" s="46">
        <f t="shared" si="23"/>
        <v>15804.405655476505</v>
      </c>
      <c r="V23" s="46">
        <f t="shared" si="23"/>
        <v>15674.304623828693</v>
      </c>
      <c r="W23" s="46">
        <f t="shared" ref="W23" si="24">W3*1000000/W6</f>
        <v>16443.072360463964</v>
      </c>
      <c r="DA23" s="11"/>
    </row>
    <row r="24" spans="1:105" ht="12" customHeight="1" x14ac:dyDescent="0.25">
      <c r="A24" s="180" t="s">
        <v>191</v>
      </c>
      <c r="B24" s="15">
        <v>0.33675309552750365</v>
      </c>
      <c r="C24" s="15">
        <v>0.34575623751298568</v>
      </c>
      <c r="D24" s="15">
        <v>0.36936531549226065</v>
      </c>
      <c r="E24" s="15">
        <v>0.39631045670463394</v>
      </c>
      <c r="F24" s="15">
        <v>0.39723359903092292</v>
      </c>
      <c r="G24" s="15">
        <v>0.39985135956579859</v>
      </c>
      <c r="H24" s="15">
        <v>0.39986356487289576</v>
      </c>
      <c r="I24" s="15">
        <v>0.39849616809978827</v>
      </c>
      <c r="J24" s="15">
        <v>0.3958519951994196</v>
      </c>
      <c r="K24" s="15">
        <v>0.37575526283877947</v>
      </c>
      <c r="L24" s="15">
        <v>0.36927581892892769</v>
      </c>
      <c r="M24" s="15">
        <v>0.37088530072113357</v>
      </c>
      <c r="N24" s="15">
        <v>0.36741758476876724</v>
      </c>
      <c r="O24" s="15">
        <v>0.36891546959510124</v>
      </c>
      <c r="P24" s="15">
        <v>0.37570591234877021</v>
      </c>
      <c r="Q24" s="15">
        <v>0.38245143020852934</v>
      </c>
      <c r="R24" s="15">
        <v>0.39173644361173177</v>
      </c>
      <c r="S24" s="15">
        <v>0.40437489909405139</v>
      </c>
      <c r="T24" s="15">
        <v>0.41912347975803516</v>
      </c>
      <c r="U24" s="15">
        <v>0.43508627580677062</v>
      </c>
      <c r="V24" s="15">
        <v>0.46580124612942397</v>
      </c>
      <c r="W24" s="15">
        <v>0.46807282007308304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5601.8526225279438</v>
      </c>
      <c r="C28" s="22">
        <v>6009.5951848667237</v>
      </c>
      <c r="D28" s="22">
        <v>6016.6370593293213</v>
      </c>
      <c r="E28" s="22">
        <v>6603.9182287188296</v>
      </c>
      <c r="F28" s="22">
        <v>6091.4894239036976</v>
      </c>
      <c r="G28" s="22">
        <v>6969.2751504729131</v>
      </c>
      <c r="H28" s="22">
        <v>6713.4447119518481</v>
      </c>
      <c r="I28" s="22">
        <v>6117.6050730868446</v>
      </c>
      <c r="J28" s="22">
        <v>6017.7991401547715</v>
      </c>
      <c r="K28" s="22">
        <v>6311.4731728288907</v>
      </c>
      <c r="L28" s="22">
        <v>6648.7430782459141</v>
      </c>
      <c r="M28" s="22">
        <v>6569.5771281169382</v>
      </c>
      <c r="N28" s="22">
        <v>6375.8475494411005</v>
      </c>
      <c r="O28" s="22">
        <v>6208.7864144453988</v>
      </c>
      <c r="P28" s="22">
        <v>5486.4921754084253</v>
      </c>
      <c r="Q28" s="22">
        <v>5969.3005159071354</v>
      </c>
      <c r="R28" s="22">
        <v>6156.9392949269131</v>
      </c>
      <c r="S28" s="22">
        <v>6289.3129836629405</v>
      </c>
      <c r="T28" s="22">
        <v>5811.3556319862428</v>
      </c>
      <c r="U28" s="22">
        <v>5667.8799656061892</v>
      </c>
      <c r="V28" s="22">
        <v>5969.2985382631114</v>
      </c>
      <c r="W28" s="22">
        <v>6355.0204643164225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196.44995700773862</v>
      </c>
      <c r="C29" s="31">
        <v>194.45709372312982</v>
      </c>
      <c r="D29" s="31">
        <v>232.31496130696476</v>
      </c>
      <c r="E29" s="31">
        <v>247.48847807394671</v>
      </c>
      <c r="F29" s="31">
        <v>234.60352536543422</v>
      </c>
      <c r="G29" s="31">
        <v>242.42416165090282</v>
      </c>
      <c r="H29" s="31">
        <v>231.86448839208944</v>
      </c>
      <c r="I29" s="31">
        <v>135.09097162510747</v>
      </c>
      <c r="J29" s="31">
        <v>162.57317282889079</v>
      </c>
      <c r="K29" s="31">
        <v>141.46268271711091</v>
      </c>
      <c r="L29" s="31">
        <v>148.79552880481512</v>
      </c>
      <c r="M29" s="31">
        <v>171.97996560619086</v>
      </c>
      <c r="N29" s="31">
        <v>152.09905417024933</v>
      </c>
      <c r="O29" s="31">
        <v>133.49733447979361</v>
      </c>
      <c r="P29" s="31">
        <v>102.4279449699054</v>
      </c>
      <c r="Q29" s="31">
        <v>95.124591573516767</v>
      </c>
      <c r="R29" s="31">
        <v>120.99441100601891</v>
      </c>
      <c r="S29" s="31">
        <v>141.64600171969045</v>
      </c>
      <c r="T29" s="31">
        <v>95.179535683576944</v>
      </c>
      <c r="U29" s="31">
        <v>70.870765262252789</v>
      </c>
      <c r="V29" s="31">
        <v>56.929234737747194</v>
      </c>
      <c r="W29" s="31">
        <v>45.662940670679269</v>
      </c>
      <c r="DA29" s="59" t="s">
        <v>231</v>
      </c>
    </row>
    <row r="30" spans="1:105" ht="12" customHeight="1" x14ac:dyDescent="0.25">
      <c r="A30" s="73" t="s">
        <v>75</v>
      </c>
      <c r="B30" s="98">
        <v>317.0464316423043</v>
      </c>
      <c r="C30" s="98">
        <v>290.75425623387792</v>
      </c>
      <c r="D30" s="98">
        <v>283.05150472914875</v>
      </c>
      <c r="E30" s="98">
        <v>236.21857265692174</v>
      </c>
      <c r="F30" s="98">
        <v>179.8748065348237</v>
      </c>
      <c r="G30" s="98">
        <v>188.40163370593294</v>
      </c>
      <c r="H30" s="98">
        <v>165.01865864144449</v>
      </c>
      <c r="I30" s="98">
        <v>117.8704213241617</v>
      </c>
      <c r="J30" s="98">
        <v>105.522098022356</v>
      </c>
      <c r="K30" s="98">
        <v>106.64471195184871</v>
      </c>
      <c r="L30" s="98">
        <v>134.70911435941531</v>
      </c>
      <c r="M30" s="98">
        <v>104.3995700773861</v>
      </c>
      <c r="N30" s="98">
        <v>78.580309544282031</v>
      </c>
      <c r="O30" s="98">
        <v>84.193207222699911</v>
      </c>
      <c r="P30" s="98">
        <v>72.967411865864136</v>
      </c>
      <c r="Q30" s="98">
        <v>72.967411865864136</v>
      </c>
      <c r="R30" s="98">
        <v>59.535683576956139</v>
      </c>
      <c r="S30" s="98">
        <v>74.938349097162501</v>
      </c>
      <c r="T30" s="98">
        <v>76.040412725709373</v>
      </c>
      <c r="U30" s="98">
        <v>73.836371453138426</v>
      </c>
      <c r="V30" s="98">
        <v>79.346517626827165</v>
      </c>
      <c r="W30" s="98">
        <v>73.836371453138426</v>
      </c>
      <c r="DA30" s="63"/>
    </row>
    <row r="31" spans="1:105" ht="12" customHeight="1" x14ac:dyDescent="0.25">
      <c r="A31" s="97" t="s">
        <v>74</v>
      </c>
      <c r="B31" s="98">
        <v>290.34342218400678</v>
      </c>
      <c r="C31" s="98">
        <v>249.67274290627691</v>
      </c>
      <c r="D31" s="98">
        <v>255.32149613069649</v>
      </c>
      <c r="E31" s="98">
        <v>225.94823731728289</v>
      </c>
      <c r="F31" s="98">
        <v>170.6314703353396</v>
      </c>
      <c r="G31" s="98">
        <v>186.3475494411006</v>
      </c>
      <c r="H31" s="98">
        <v>165.01865864144449</v>
      </c>
      <c r="I31" s="98">
        <v>117.8704213241617</v>
      </c>
      <c r="J31" s="98">
        <v>105.522098022356</v>
      </c>
      <c r="K31" s="98">
        <v>106.64471195184871</v>
      </c>
      <c r="L31" s="98">
        <v>134.70911435941531</v>
      </c>
      <c r="M31" s="98">
        <v>104.3995700773861</v>
      </c>
      <c r="N31" s="98">
        <v>78.580309544282031</v>
      </c>
      <c r="O31" s="98">
        <v>84.193207222699911</v>
      </c>
      <c r="P31" s="98">
        <v>72.967411865864136</v>
      </c>
      <c r="Q31" s="98">
        <v>72.967411865864136</v>
      </c>
      <c r="R31" s="98">
        <v>59.535683576956139</v>
      </c>
      <c r="S31" s="98">
        <v>74.938349097162501</v>
      </c>
      <c r="T31" s="98">
        <v>76.040412725709373</v>
      </c>
      <c r="U31" s="98">
        <v>73.836371453138426</v>
      </c>
      <c r="V31" s="98">
        <v>79.346517626827165</v>
      </c>
      <c r="W31" s="98">
        <v>73.836371453138426</v>
      </c>
      <c r="DA31" s="63" t="s">
        <v>232</v>
      </c>
    </row>
    <row r="32" spans="1:105" ht="12" customHeight="1" x14ac:dyDescent="0.25">
      <c r="A32" s="97" t="s">
        <v>201</v>
      </c>
      <c r="B32" s="98">
        <v>26.703009458297515</v>
      </c>
      <c r="C32" s="98">
        <v>41.081513327601016</v>
      </c>
      <c r="D32" s="98">
        <v>27.730008598452258</v>
      </c>
      <c r="E32" s="98">
        <v>10.270335339638848</v>
      </c>
      <c r="F32" s="98">
        <v>9.243336199484105</v>
      </c>
      <c r="G32" s="98">
        <v>2.0540842648323405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233</v>
      </c>
    </row>
    <row r="33" spans="1:105" ht="12" customHeight="1" x14ac:dyDescent="0.25">
      <c r="A33" s="73" t="s">
        <v>192</v>
      </c>
      <c r="B33" s="98">
        <v>3025.3439380911432</v>
      </c>
      <c r="C33" s="98">
        <v>3303.5468615649179</v>
      </c>
      <c r="D33" s="98">
        <v>3413.3276010318141</v>
      </c>
      <c r="E33" s="98">
        <v>3946.8615649183139</v>
      </c>
      <c r="F33" s="98">
        <v>3568.379191745486</v>
      </c>
      <c r="G33" s="98">
        <v>3928.2459157351668</v>
      </c>
      <c r="H33" s="98">
        <v>3643.9810834049872</v>
      </c>
      <c r="I33" s="98">
        <v>3174.3551160791062</v>
      </c>
      <c r="J33" s="98">
        <v>3294.3680137575229</v>
      </c>
      <c r="K33" s="98">
        <v>3181.642304385211</v>
      </c>
      <c r="L33" s="98">
        <v>3259.7592433361988</v>
      </c>
      <c r="M33" s="98">
        <v>2966.3800515907128</v>
      </c>
      <c r="N33" s="98">
        <v>2704.019776440241</v>
      </c>
      <c r="O33" s="98">
        <v>2513.069647463456</v>
      </c>
      <c r="P33" s="98">
        <v>2320.6792777300079</v>
      </c>
      <c r="Q33" s="98">
        <v>2625.8383490971619</v>
      </c>
      <c r="R33" s="98">
        <v>2813.4350816852971</v>
      </c>
      <c r="S33" s="98">
        <v>2971.711177987961</v>
      </c>
      <c r="T33" s="98">
        <v>2830.5674978503871</v>
      </c>
      <c r="U33" s="98">
        <v>2792.9062768701629</v>
      </c>
      <c r="V33" s="98">
        <v>3026.6552020636282</v>
      </c>
      <c r="W33" s="98">
        <v>3329.3637145313842</v>
      </c>
      <c r="DA33" s="63" t="s">
        <v>234</v>
      </c>
    </row>
    <row r="34" spans="1:105" ht="12" customHeight="1" x14ac:dyDescent="0.25">
      <c r="A34" s="73" t="s">
        <v>73</v>
      </c>
      <c r="B34" s="98">
        <v>553.21487532244191</v>
      </c>
      <c r="C34" s="98">
        <v>602.29776440240755</v>
      </c>
      <c r="D34" s="98">
        <v>583.14221840068785</v>
      </c>
      <c r="E34" s="98">
        <v>584.28873602751503</v>
      </c>
      <c r="F34" s="98">
        <v>486.7918314703353</v>
      </c>
      <c r="G34" s="98">
        <v>951.32312983662928</v>
      </c>
      <c r="H34" s="98">
        <v>1024.2906276870162</v>
      </c>
      <c r="I34" s="98">
        <v>1102.0828030954422</v>
      </c>
      <c r="J34" s="98">
        <v>915.66354256233865</v>
      </c>
      <c r="K34" s="98">
        <v>1376.3494411006016</v>
      </c>
      <c r="L34" s="98">
        <v>1572.6092003439383</v>
      </c>
      <c r="M34" s="98">
        <v>1825.3797076526223</v>
      </c>
      <c r="N34" s="98">
        <v>1990.6611349957004</v>
      </c>
      <c r="O34" s="98">
        <v>2045.0702493551157</v>
      </c>
      <c r="P34" s="98">
        <v>1660.8149613069643</v>
      </c>
      <c r="Q34" s="98">
        <v>1775.2220980223556</v>
      </c>
      <c r="R34" s="98">
        <v>1730.0802235597591</v>
      </c>
      <c r="S34" s="98">
        <v>1639.9398108340504</v>
      </c>
      <c r="T34" s="98">
        <v>1371.3337059329322</v>
      </c>
      <c r="U34" s="98">
        <v>1285.5880481513325</v>
      </c>
      <c r="V34" s="98">
        <v>1292.5861564918309</v>
      </c>
      <c r="W34" s="98">
        <v>1352.751504729149</v>
      </c>
      <c r="DA34" s="63"/>
    </row>
    <row r="35" spans="1:105" ht="12" customHeight="1" x14ac:dyDescent="0.25">
      <c r="A35" s="97" t="s">
        <v>204</v>
      </c>
      <c r="B35" s="98">
        <v>553.21487532244191</v>
      </c>
      <c r="C35" s="98">
        <v>600.86466036113495</v>
      </c>
      <c r="D35" s="98">
        <v>581.47033533963884</v>
      </c>
      <c r="E35" s="98">
        <v>582.4735167669819</v>
      </c>
      <c r="F35" s="98">
        <v>485.00051590713667</v>
      </c>
      <c r="G35" s="98">
        <v>949.43628546861555</v>
      </c>
      <c r="H35" s="98">
        <v>1022.379879621668</v>
      </c>
      <c r="I35" s="98">
        <v>1099.670421324161</v>
      </c>
      <c r="J35" s="98">
        <v>911.9852966466035</v>
      </c>
      <c r="K35" s="98">
        <v>1371.978589853826</v>
      </c>
      <c r="L35" s="98">
        <v>1567.521754084265</v>
      </c>
      <c r="M35" s="98">
        <v>1819.074204643164</v>
      </c>
      <c r="N35" s="98">
        <v>1982.4447979363711</v>
      </c>
      <c r="O35" s="98">
        <v>2036.4717970765259</v>
      </c>
      <c r="P35" s="98">
        <v>1651.332760103181</v>
      </c>
      <c r="Q35" s="98">
        <v>1764.7368013757521</v>
      </c>
      <c r="R35" s="98">
        <v>1719.117196904557</v>
      </c>
      <c r="S35" s="98">
        <v>1623.5788478073951</v>
      </c>
      <c r="T35" s="98">
        <v>1352.226053310404</v>
      </c>
      <c r="U35" s="98">
        <v>1263.18426483233</v>
      </c>
      <c r="V35" s="98">
        <v>1266.098194325021</v>
      </c>
      <c r="W35" s="98">
        <v>1317.521754084265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237</v>
      </c>
    </row>
    <row r="38" spans="1:105" ht="12" customHeight="1" x14ac:dyDescent="0.25">
      <c r="A38" s="97" t="s">
        <v>52</v>
      </c>
      <c r="B38" s="98">
        <v>0</v>
      </c>
      <c r="C38" s="98">
        <v>1.4331040412725711</v>
      </c>
      <c r="D38" s="98">
        <v>1.671883061049011</v>
      </c>
      <c r="E38" s="98">
        <v>1.8152192605331039</v>
      </c>
      <c r="F38" s="98">
        <v>1.791315563198624</v>
      </c>
      <c r="G38" s="98">
        <v>1.886844368013757</v>
      </c>
      <c r="H38" s="98">
        <v>1.9107480653482369</v>
      </c>
      <c r="I38" s="98">
        <v>2.412381771281169</v>
      </c>
      <c r="J38" s="98">
        <v>3.6782459157351668</v>
      </c>
      <c r="K38" s="98">
        <v>4.3708512467755796</v>
      </c>
      <c r="L38" s="98">
        <v>5.0874462596732588</v>
      </c>
      <c r="M38" s="98">
        <v>6.3055030094582971</v>
      </c>
      <c r="N38" s="98">
        <v>8.2163370593293195</v>
      </c>
      <c r="O38" s="98">
        <v>8.5984522785898534</v>
      </c>
      <c r="P38" s="98">
        <v>9.482201203783319</v>
      </c>
      <c r="Q38" s="98">
        <v>10.48529664660361</v>
      </c>
      <c r="R38" s="98">
        <v>10.963026655202061</v>
      </c>
      <c r="S38" s="98">
        <v>11.536285468615651</v>
      </c>
      <c r="T38" s="98">
        <v>12.348323301805671</v>
      </c>
      <c r="U38" s="98">
        <v>13.112639724849529</v>
      </c>
      <c r="V38" s="98">
        <v>14.71289767841788</v>
      </c>
      <c r="W38" s="98">
        <v>15.262252794496989</v>
      </c>
      <c r="DA38" s="63" t="s">
        <v>238</v>
      </c>
    </row>
    <row r="39" spans="1:105" ht="12" customHeight="1" x14ac:dyDescent="0.25">
      <c r="A39" s="97" t="s">
        <v>202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DA39" s="63" t="s">
        <v>239</v>
      </c>
    </row>
    <row r="40" spans="1:105" ht="12" customHeight="1" x14ac:dyDescent="0.25">
      <c r="A40" s="97" t="s">
        <v>195</v>
      </c>
      <c r="B40" s="98">
        <v>9.4897612714026858E-2</v>
      </c>
      <c r="C40" s="98">
        <v>0.12568770791903966</v>
      </c>
      <c r="D40" s="98">
        <v>0.18582466918341334</v>
      </c>
      <c r="E40" s="98">
        <v>0.27801273331703347</v>
      </c>
      <c r="F40" s="98">
        <v>0.33397025671900515</v>
      </c>
      <c r="G40" s="98">
        <v>0.40968513497333114</v>
      </c>
      <c r="H40" s="98">
        <v>0.52147595620513298</v>
      </c>
      <c r="I40" s="98">
        <v>0.51445760696472542</v>
      </c>
      <c r="J40" s="98">
        <v>0.60211996008680968</v>
      </c>
      <c r="K40" s="98">
        <v>0.66092107159026536</v>
      </c>
      <c r="L40" s="98">
        <v>0.91684308569741169</v>
      </c>
      <c r="M40" s="98">
        <v>0.94196391066357599</v>
      </c>
      <c r="N40" s="98">
        <v>1.0624305689493676</v>
      </c>
      <c r="O40" s="98">
        <v>1.3554710004357271</v>
      </c>
      <c r="P40" s="98">
        <v>1.7645253181577072</v>
      </c>
      <c r="Q40" s="98">
        <v>3.7243453137897431</v>
      </c>
      <c r="R40" s="98">
        <v>4.184857853689584</v>
      </c>
      <c r="S40" s="98">
        <v>4.8246775580395571</v>
      </c>
      <c r="T40" s="98">
        <v>6.7593293207222818</v>
      </c>
      <c r="U40" s="98">
        <v>9.2911435941530574</v>
      </c>
      <c r="V40" s="98">
        <v>11.775064488392083</v>
      </c>
      <c r="W40" s="98">
        <v>19.967497850386934</v>
      </c>
      <c r="DA40" s="63" t="s">
        <v>240</v>
      </c>
    </row>
    <row r="41" spans="1:105" ht="12" customHeight="1" x14ac:dyDescent="0.25">
      <c r="A41" s="73" t="s">
        <v>203</v>
      </c>
      <c r="B41" s="98">
        <v>667.83697334479791</v>
      </c>
      <c r="C41" s="98">
        <v>747.51599312123824</v>
      </c>
      <c r="D41" s="98">
        <v>607.12235597592428</v>
      </c>
      <c r="E41" s="98">
        <v>637.81410146173687</v>
      </c>
      <c r="F41" s="98">
        <v>673.25881341358547</v>
      </c>
      <c r="G41" s="98">
        <v>703.16233877901971</v>
      </c>
      <c r="H41" s="98">
        <v>663.68108340498702</v>
      </c>
      <c r="I41" s="98">
        <v>620.87987962166801</v>
      </c>
      <c r="J41" s="98">
        <v>554.28968185726569</v>
      </c>
      <c r="K41" s="98">
        <v>539.33791917454857</v>
      </c>
      <c r="L41" s="98">
        <v>569.67136715391223</v>
      </c>
      <c r="M41" s="98">
        <v>528.78091143594145</v>
      </c>
      <c r="N41" s="98">
        <v>537.33164230438524</v>
      </c>
      <c r="O41" s="98">
        <v>523.23972484952708</v>
      </c>
      <c r="P41" s="98">
        <v>433.38589853826312</v>
      </c>
      <c r="Q41" s="98">
        <v>468.16182287188298</v>
      </c>
      <c r="R41" s="98">
        <v>491.01943250214953</v>
      </c>
      <c r="S41" s="98">
        <v>498.66242476354262</v>
      </c>
      <c r="T41" s="98">
        <v>467.34978503869303</v>
      </c>
      <c r="U41" s="98">
        <v>455.00146173688728</v>
      </c>
      <c r="V41" s="98">
        <v>470.09647463456571</v>
      </c>
      <c r="W41" s="98">
        <v>500.71650902837479</v>
      </c>
      <c r="DA41" s="63" t="s">
        <v>241</v>
      </c>
    </row>
    <row r="42" spans="1:105" ht="12" customHeight="1" x14ac:dyDescent="0.25">
      <c r="A42" s="32" t="s">
        <v>53</v>
      </c>
      <c r="B42" s="33">
        <v>841.96044711951845</v>
      </c>
      <c r="C42" s="33">
        <v>871.02321582115212</v>
      </c>
      <c r="D42" s="33">
        <v>897.67841788478063</v>
      </c>
      <c r="E42" s="33">
        <v>951.24677558039548</v>
      </c>
      <c r="F42" s="33">
        <v>948.58125537403259</v>
      </c>
      <c r="G42" s="33">
        <v>955.71797076526218</v>
      </c>
      <c r="H42" s="33">
        <v>984.60877042132415</v>
      </c>
      <c r="I42" s="33">
        <v>967.32588134135847</v>
      </c>
      <c r="J42" s="33">
        <v>985.3826311263972</v>
      </c>
      <c r="K42" s="33">
        <v>966.03611349956998</v>
      </c>
      <c r="L42" s="33">
        <v>963.19862424763539</v>
      </c>
      <c r="M42" s="33">
        <v>972.65692175408424</v>
      </c>
      <c r="N42" s="33">
        <v>913.15563198624238</v>
      </c>
      <c r="O42" s="33">
        <v>909.71625107480645</v>
      </c>
      <c r="P42" s="33">
        <v>896.21668099742044</v>
      </c>
      <c r="Q42" s="33">
        <v>931.98624247635416</v>
      </c>
      <c r="R42" s="33">
        <v>941.87446259673254</v>
      </c>
      <c r="S42" s="33">
        <v>967.23989681857256</v>
      </c>
      <c r="T42" s="33">
        <v>977.64402407566627</v>
      </c>
      <c r="U42" s="33">
        <v>998.96818572656912</v>
      </c>
      <c r="V42" s="33">
        <v>1055.460017196905</v>
      </c>
      <c r="W42" s="33">
        <v>1072.6569217540839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5601.8526225279429</v>
      </c>
      <c r="C44" s="205">
        <f t="shared" si="25"/>
        <v>6009.5951848667237</v>
      </c>
      <c r="D44" s="205">
        <f t="shared" si="25"/>
        <v>6016.6370593293195</v>
      </c>
      <c r="E44" s="205">
        <f t="shared" si="25"/>
        <v>6603.9182287188287</v>
      </c>
      <c r="F44" s="205">
        <f t="shared" si="25"/>
        <v>6091.4894239036976</v>
      </c>
      <c r="G44" s="205">
        <f t="shared" si="25"/>
        <v>6969.2751504729113</v>
      </c>
      <c r="H44" s="205">
        <f t="shared" si="25"/>
        <v>6713.4447119518481</v>
      </c>
      <c r="I44" s="205">
        <f t="shared" si="25"/>
        <v>6117.6050730868456</v>
      </c>
      <c r="J44" s="205">
        <f t="shared" si="25"/>
        <v>6017.7991401547733</v>
      </c>
      <c r="K44" s="205">
        <f t="shared" si="25"/>
        <v>6311.4731728288898</v>
      </c>
      <c r="L44" s="205">
        <f t="shared" si="25"/>
        <v>6648.743078245916</v>
      </c>
      <c r="M44" s="205">
        <f t="shared" si="25"/>
        <v>6569.5771281169364</v>
      </c>
      <c r="N44" s="205">
        <f t="shared" si="25"/>
        <v>6375.8475494411014</v>
      </c>
      <c r="O44" s="205">
        <f t="shared" si="25"/>
        <v>6208.7864144454006</v>
      </c>
      <c r="P44" s="205">
        <f t="shared" si="25"/>
        <v>5486.4921754084253</v>
      </c>
      <c r="Q44" s="205">
        <f t="shared" si="25"/>
        <v>5969.300515907139</v>
      </c>
      <c r="R44" s="205">
        <f t="shared" ref="R44:V44" si="26">SUM(R45,R50)</f>
        <v>6156.939294926915</v>
      </c>
      <c r="S44" s="205">
        <f t="shared" si="26"/>
        <v>6289.3129836629405</v>
      </c>
      <c r="T44" s="205">
        <f t="shared" si="26"/>
        <v>5811.3556319862428</v>
      </c>
      <c r="U44" s="205">
        <f t="shared" si="26"/>
        <v>5667.879965606191</v>
      </c>
      <c r="V44" s="205">
        <f t="shared" si="26"/>
        <v>5969.2985382631095</v>
      </c>
      <c r="W44" s="205">
        <f t="shared" ref="W44" si="27">SUM(W45,W50)</f>
        <v>6355.0204643164234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5025.4632746526831</v>
      </c>
      <c r="C45" s="192">
        <f t="shared" si="28"/>
        <v>5424.9948506088622</v>
      </c>
      <c r="D45" s="192">
        <f t="shared" si="28"/>
        <v>5425.3279370637483</v>
      </c>
      <c r="E45" s="192">
        <f t="shared" si="28"/>
        <v>6008.1091660167422</v>
      </c>
      <c r="F45" s="192">
        <f t="shared" si="28"/>
        <v>5490.3556977934431</v>
      </c>
      <c r="G45" s="192">
        <f t="shared" si="28"/>
        <v>6361.6882178126307</v>
      </c>
      <c r="H45" s="192">
        <f t="shared" si="28"/>
        <v>6118.1789443846428</v>
      </c>
      <c r="I45" s="192">
        <f t="shared" si="28"/>
        <v>5522.4363791683381</v>
      </c>
      <c r="J45" s="192">
        <f t="shared" si="28"/>
        <v>5426.2525400424947</v>
      </c>
      <c r="K45" s="192">
        <f t="shared" si="28"/>
        <v>5720.9296469269339</v>
      </c>
      <c r="L45" s="192">
        <f t="shared" si="28"/>
        <v>6060.9848513591505</v>
      </c>
      <c r="M45" s="192">
        <f t="shared" si="28"/>
        <v>5971.4834055322908</v>
      </c>
      <c r="N45" s="192">
        <f t="shared" si="28"/>
        <v>5777.7675851183485</v>
      </c>
      <c r="O45" s="192">
        <f t="shared" si="28"/>
        <v>5611.8738946813764</v>
      </c>
      <c r="P45" s="192">
        <f t="shared" si="28"/>
        <v>4904.01100379941</v>
      </c>
      <c r="Q45" s="192">
        <f t="shared" si="28"/>
        <v>5411.0102226043782</v>
      </c>
      <c r="R45" s="192">
        <f t="shared" ref="R45:V45" si="29">SUM(R46:R49)</f>
        <v>5589.4260628642414</v>
      </c>
      <c r="S45" s="192">
        <f t="shared" si="29"/>
        <v>5696.7570937231294</v>
      </c>
      <c r="T45" s="192">
        <f t="shared" si="29"/>
        <v>5208.2590665902362</v>
      </c>
      <c r="U45" s="192">
        <f t="shared" si="29"/>
        <v>5046.2717922996089</v>
      </c>
      <c r="V45" s="192">
        <f t="shared" si="29"/>
        <v>5338.2036209037897</v>
      </c>
      <c r="W45" s="192">
        <f t="shared" ref="W45" si="30">SUM(W46:W49)</f>
        <v>5699.5667287666001</v>
      </c>
      <c r="DA45" s="213" t="s">
        <v>244</v>
      </c>
    </row>
    <row r="46" spans="1:105" ht="12" customHeight="1" x14ac:dyDescent="0.25">
      <c r="A46" s="97" t="s">
        <v>57</v>
      </c>
      <c r="B46" s="74">
        <v>4149.8623344874222</v>
      </c>
      <c r="C46" s="74">
        <v>4527.8286030552281</v>
      </c>
      <c r="D46" s="74">
        <v>4490.0449153468571</v>
      </c>
      <c r="E46" s="74">
        <v>5051.9499699519956</v>
      </c>
      <c r="F46" s="74">
        <v>4530.6470779042156</v>
      </c>
      <c r="G46" s="74">
        <v>5395.1482852103136</v>
      </c>
      <c r="H46" s="74">
        <v>5155.4701194846011</v>
      </c>
      <c r="I46" s="74">
        <v>4573.8866609200486</v>
      </c>
      <c r="J46" s="74">
        <v>4464.8589556772586</v>
      </c>
      <c r="K46" s="74">
        <v>4800.8831347711784</v>
      </c>
      <c r="L46" s="74">
        <v>5122.276570951004</v>
      </c>
      <c r="M46" s="74">
        <v>5082.2185149072584</v>
      </c>
      <c r="N46" s="74">
        <v>4970.0943959398455</v>
      </c>
      <c r="O46" s="74">
        <v>4820.4448994378126</v>
      </c>
      <c r="P46" s="74">
        <v>4079.7486999072198</v>
      </c>
      <c r="Q46" s="74">
        <v>4531.635490977802</v>
      </c>
      <c r="R46" s="74">
        <v>4716.4590410055971</v>
      </c>
      <c r="S46" s="74">
        <v>4792.5573272753854</v>
      </c>
      <c r="T46" s="74">
        <v>4294.3307690856946</v>
      </c>
      <c r="U46" s="74">
        <v>4125.6152205534381</v>
      </c>
      <c r="V46" s="74">
        <v>4296.7587044945221</v>
      </c>
      <c r="W46" s="74">
        <v>4701.7728503490544</v>
      </c>
      <c r="DA46" s="90" t="s">
        <v>245</v>
      </c>
    </row>
    <row r="47" spans="1:105" ht="12" customHeight="1" x14ac:dyDescent="0.25">
      <c r="A47" s="97" t="s">
        <v>56</v>
      </c>
      <c r="B47" s="74">
        <v>0.33303724694900044</v>
      </c>
      <c r="C47" s="74">
        <v>0.43048037588243315</v>
      </c>
      <c r="D47" s="74">
        <v>0.76832415626550987</v>
      </c>
      <c r="E47" s="74">
        <v>1.4927751136245451</v>
      </c>
      <c r="F47" s="74">
        <v>0.93750644686588436</v>
      </c>
      <c r="G47" s="74">
        <v>1.166567157544621</v>
      </c>
      <c r="H47" s="74">
        <v>2.1116904458320391</v>
      </c>
      <c r="I47" s="74">
        <v>3.3327146592799184</v>
      </c>
      <c r="J47" s="74">
        <v>2.3958063712822937</v>
      </c>
      <c r="K47" s="74">
        <v>2.8081044632107277</v>
      </c>
      <c r="L47" s="74">
        <v>3.7272606314031269</v>
      </c>
      <c r="M47" s="74">
        <v>3.9605426921134823</v>
      </c>
      <c r="N47" s="74">
        <v>8.0893034362826981</v>
      </c>
      <c r="O47" s="74">
        <v>5.4787489398787539</v>
      </c>
      <c r="P47" s="74">
        <v>3.9925196728057037</v>
      </c>
      <c r="Q47" s="74">
        <v>6.4718878379669373</v>
      </c>
      <c r="R47" s="74">
        <v>6.5366389605426543</v>
      </c>
      <c r="S47" s="74">
        <v>7.4796980987866597</v>
      </c>
      <c r="T47" s="74">
        <v>10.009291105378804</v>
      </c>
      <c r="U47" s="74">
        <v>13.599909238559267</v>
      </c>
      <c r="V47" s="74">
        <v>7.555125632941623</v>
      </c>
      <c r="W47" s="74">
        <v>20.175742810738495</v>
      </c>
      <c r="DA47" s="90" t="s">
        <v>246</v>
      </c>
    </row>
    <row r="48" spans="1:105" ht="12" customHeight="1" x14ac:dyDescent="0.25">
      <c r="A48" s="97" t="s">
        <v>55</v>
      </c>
      <c r="B48" s="74">
        <v>623.54899796862662</v>
      </c>
      <c r="C48" s="74">
        <v>636.81775826148703</v>
      </c>
      <c r="D48" s="74">
        <v>659.28490061776222</v>
      </c>
      <c r="E48" s="74">
        <v>678.72950973974469</v>
      </c>
      <c r="F48" s="74">
        <v>681.72087538757796</v>
      </c>
      <c r="G48" s="74">
        <v>690.67660804899799</v>
      </c>
      <c r="H48" s="74">
        <v>694.10591235519212</v>
      </c>
      <c r="I48" s="74">
        <v>702.20782294351227</v>
      </c>
      <c r="J48" s="74">
        <v>710.871548915782</v>
      </c>
      <c r="K48" s="74">
        <v>701.02492562568636</v>
      </c>
      <c r="L48" s="74">
        <v>705.16429514587708</v>
      </c>
      <c r="M48" s="74">
        <v>690.1969357003951</v>
      </c>
      <c r="N48" s="74">
        <v>634.49621287961202</v>
      </c>
      <c r="O48" s="74">
        <v>618.85132094266987</v>
      </c>
      <c r="P48" s="74">
        <v>654.87071461314679</v>
      </c>
      <c r="Q48" s="74">
        <v>695.07984437771199</v>
      </c>
      <c r="R48" s="74">
        <v>699.95395485616666</v>
      </c>
      <c r="S48" s="74">
        <v>691.47762907867479</v>
      </c>
      <c r="T48" s="74">
        <v>681.42913908025037</v>
      </c>
      <c r="U48" s="74">
        <v>680.27332749089339</v>
      </c>
      <c r="V48" s="74">
        <v>714.64894956381022</v>
      </c>
      <c r="W48" s="74">
        <v>671.36067659724176</v>
      </c>
      <c r="DA48" s="90" t="s">
        <v>247</v>
      </c>
    </row>
    <row r="49" spans="1:105" ht="12" customHeight="1" x14ac:dyDescent="0.25">
      <c r="A49" s="107" t="s">
        <v>54</v>
      </c>
      <c r="B49" s="193">
        <v>251.71890494968562</v>
      </c>
      <c r="C49" s="193">
        <v>259.91800891626485</v>
      </c>
      <c r="D49" s="193">
        <v>275.22979694286363</v>
      </c>
      <c r="E49" s="193">
        <v>275.93691121137766</v>
      </c>
      <c r="F49" s="193">
        <v>277.05023805478294</v>
      </c>
      <c r="G49" s="193">
        <v>274.69675739577451</v>
      </c>
      <c r="H49" s="193">
        <v>266.49122209901759</v>
      </c>
      <c r="I49" s="193">
        <v>243.00918064549782</v>
      </c>
      <c r="J49" s="193">
        <v>248.12622907817146</v>
      </c>
      <c r="K49" s="193">
        <v>216.21348206685818</v>
      </c>
      <c r="L49" s="193">
        <v>229.81672463086673</v>
      </c>
      <c r="M49" s="193">
        <v>195.10741223252396</v>
      </c>
      <c r="N49" s="193">
        <v>165.08767286260806</v>
      </c>
      <c r="O49" s="193">
        <v>167.09892536101503</v>
      </c>
      <c r="P49" s="193">
        <v>165.39906960623776</v>
      </c>
      <c r="Q49" s="193">
        <v>177.82299941089673</v>
      </c>
      <c r="R49" s="193">
        <v>166.47642804193504</v>
      </c>
      <c r="S49" s="193">
        <v>205.24243927028274</v>
      </c>
      <c r="T49" s="193">
        <v>222.48986731891259</v>
      </c>
      <c r="U49" s="193">
        <v>226.78333501671821</v>
      </c>
      <c r="V49" s="193">
        <v>319.2408412125157</v>
      </c>
      <c r="W49" s="193">
        <v>306.25745900956599</v>
      </c>
      <c r="DA49" s="214" t="s">
        <v>248</v>
      </c>
    </row>
    <row r="50" spans="1:105" ht="12" customHeight="1" x14ac:dyDescent="0.25">
      <c r="A50" s="209" t="s">
        <v>58</v>
      </c>
      <c r="B50" s="77">
        <v>576.38934787526</v>
      </c>
      <c r="C50" s="77">
        <v>584.60033425786116</v>
      </c>
      <c r="D50" s="77">
        <v>591.30912226557155</v>
      </c>
      <c r="E50" s="77">
        <v>595.80906270208629</v>
      </c>
      <c r="F50" s="77">
        <v>601.1337261102542</v>
      </c>
      <c r="G50" s="77">
        <v>607.58693266028081</v>
      </c>
      <c r="H50" s="77">
        <v>595.26576756720544</v>
      </c>
      <c r="I50" s="77">
        <v>595.16869391850719</v>
      </c>
      <c r="J50" s="77">
        <v>591.54660011227838</v>
      </c>
      <c r="K50" s="77">
        <v>590.5435259019564</v>
      </c>
      <c r="L50" s="77">
        <v>587.7582268867659</v>
      </c>
      <c r="M50" s="77">
        <v>598.09372258464589</v>
      </c>
      <c r="N50" s="77">
        <v>598.0799643227532</v>
      </c>
      <c r="O50" s="77">
        <v>596.91251976402418</v>
      </c>
      <c r="P50" s="77">
        <v>582.48117160901506</v>
      </c>
      <c r="Q50" s="77">
        <v>558.29029330276103</v>
      </c>
      <c r="R50" s="77">
        <v>567.51323206267318</v>
      </c>
      <c r="S50" s="77">
        <v>592.55588993981087</v>
      </c>
      <c r="T50" s="77">
        <v>603.09656539600644</v>
      </c>
      <c r="U50" s="77">
        <v>621.60817330658244</v>
      </c>
      <c r="V50" s="77">
        <v>631.09491735931988</v>
      </c>
      <c r="W50" s="77">
        <v>655.45373554982314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0.89710737023724962</v>
      </c>
      <c r="C53" s="195">
        <f t="shared" si="34"/>
        <v>0.90272217740556071</v>
      </c>
      <c r="D53" s="195">
        <f t="shared" si="34"/>
        <v>0.90172099190382526</v>
      </c>
      <c r="E53" s="195">
        <f t="shared" si="34"/>
        <v>0.90977946090987949</v>
      </c>
      <c r="F53" s="195">
        <f t="shared" si="34"/>
        <v>0.90131580566300629</v>
      </c>
      <c r="G53" s="195">
        <f t="shared" si="34"/>
        <v>0.91281920722859511</v>
      </c>
      <c r="H53" s="195">
        <f t="shared" si="34"/>
        <v>0.91133229018666639</v>
      </c>
      <c r="I53" s="195">
        <f t="shared" si="34"/>
        <v>0.90271214195619942</v>
      </c>
      <c r="J53" s="195">
        <f t="shared" si="34"/>
        <v>0.90170050772132215</v>
      </c>
      <c r="K53" s="195">
        <f t="shared" si="34"/>
        <v>0.90643333026522777</v>
      </c>
      <c r="L53" s="195">
        <f t="shared" si="34"/>
        <v>0.9115985954082273</v>
      </c>
      <c r="M53" s="195">
        <f t="shared" si="34"/>
        <v>0.90896008815774731</v>
      </c>
      <c r="N53" s="195">
        <f t="shared" si="34"/>
        <v>0.90619600614898954</v>
      </c>
      <c r="O53" s="195">
        <f t="shared" si="34"/>
        <v>0.90386003319823605</v>
      </c>
      <c r="P53" s="195">
        <f t="shared" si="34"/>
        <v>0.89383359112042216</v>
      </c>
      <c r="Q53" s="195">
        <f t="shared" si="34"/>
        <v>0.9064730797494589</v>
      </c>
      <c r="R53" s="195">
        <f t="shared" ref="R53:V53" si="35">IF(R45=0,0,R45/R$44)</f>
        <v>0.90782542999404214</v>
      </c>
      <c r="S53" s="195">
        <f t="shared" si="35"/>
        <v>0.90578368551874766</v>
      </c>
      <c r="T53" s="195">
        <f t="shared" si="35"/>
        <v>0.89622101905508811</v>
      </c>
      <c r="U53" s="195">
        <f t="shared" si="35"/>
        <v>0.89032792206634181</v>
      </c>
      <c r="V53" s="195">
        <f t="shared" si="35"/>
        <v>0.8942765362941707</v>
      </c>
      <c r="W53" s="195">
        <f t="shared" ref="W53" si="36">IF(W45=0,0,W45/W$44)</f>
        <v>0.8968604838914036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0.74080176936442099</v>
      </c>
      <c r="C54" s="196">
        <f t="shared" si="37"/>
        <v>0.75343321201686619</v>
      </c>
      <c r="D54" s="196">
        <f t="shared" si="37"/>
        <v>0.74627152528415386</v>
      </c>
      <c r="E54" s="196">
        <f t="shared" si="37"/>
        <v>0.76499281108331996</v>
      </c>
      <c r="F54" s="196">
        <f t="shared" si="37"/>
        <v>0.74376671493927926</v>
      </c>
      <c r="G54" s="196">
        <f t="shared" si="37"/>
        <v>0.77413334510752052</v>
      </c>
      <c r="H54" s="196">
        <f t="shared" si="37"/>
        <v>0.7679321630974919</v>
      </c>
      <c r="I54" s="196">
        <f t="shared" si="37"/>
        <v>0.74765968157080442</v>
      </c>
      <c r="J54" s="196">
        <f t="shared" si="37"/>
        <v>0.74194217049963318</v>
      </c>
      <c r="K54" s="196">
        <f t="shared" si="37"/>
        <v>0.76065967537327839</v>
      </c>
      <c r="L54" s="196">
        <f t="shared" si="37"/>
        <v>0.77041276985279039</v>
      </c>
      <c r="M54" s="196">
        <f t="shared" si="37"/>
        <v>0.77359903320961465</v>
      </c>
      <c r="N54" s="196">
        <f t="shared" si="37"/>
        <v>0.77951901412315261</v>
      </c>
      <c r="O54" s="196">
        <f t="shared" si="37"/>
        <v>0.77639083995908376</v>
      </c>
      <c r="P54" s="196">
        <f t="shared" si="37"/>
        <v>0.74359874569647322</v>
      </c>
      <c r="Q54" s="196">
        <f t="shared" si="37"/>
        <v>0.75915686920130565</v>
      </c>
      <c r="R54" s="196">
        <f t="shared" ref="R54:V54" si="38">IF(R46=0,0,R46/R$44)</f>
        <v>0.7660395555453634</v>
      </c>
      <c r="S54" s="196">
        <f t="shared" si="38"/>
        <v>0.76201603254989647</v>
      </c>
      <c r="T54" s="196">
        <f t="shared" si="38"/>
        <v>0.73895508054081183</v>
      </c>
      <c r="U54" s="196">
        <f t="shared" si="38"/>
        <v>0.72789389429354212</v>
      </c>
      <c r="V54" s="196">
        <f t="shared" si="38"/>
        <v>0.71980965216471693</v>
      </c>
      <c r="W54" s="196">
        <f t="shared" ref="W54" si="39">IF(W46=0,0,W46/W$44)</f>
        <v>0.73985172459311654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5.9451268962286806E-5</v>
      </c>
      <c r="C55" s="197">
        <f t="shared" si="40"/>
        <v>7.163217531963928E-5</v>
      </c>
      <c r="D55" s="197">
        <f t="shared" si="40"/>
        <v>1.2769993414745806E-4</v>
      </c>
      <c r="E55" s="197">
        <f t="shared" si="40"/>
        <v>2.2604385183523781E-4</v>
      </c>
      <c r="F55" s="197">
        <f t="shared" si="40"/>
        <v>1.5390430510919093E-4</v>
      </c>
      <c r="G55" s="197">
        <f t="shared" si="40"/>
        <v>1.6738715753896756E-4</v>
      </c>
      <c r="H55" s="197">
        <f t="shared" si="40"/>
        <v>3.1454648640698974E-4</v>
      </c>
      <c r="I55" s="197">
        <f t="shared" si="40"/>
        <v>5.4477440427488791E-4</v>
      </c>
      <c r="J55" s="197">
        <f t="shared" si="40"/>
        <v>3.9812002951309462E-4</v>
      </c>
      <c r="K55" s="197">
        <f t="shared" si="40"/>
        <v>4.4492060511319519E-4</v>
      </c>
      <c r="L55" s="197">
        <f t="shared" si="40"/>
        <v>5.6059627925741115E-4</v>
      </c>
      <c r="M55" s="197">
        <f t="shared" si="40"/>
        <v>6.0286113015750652E-4</v>
      </c>
      <c r="N55" s="197">
        <f t="shared" si="40"/>
        <v>1.2687416650970264E-3</v>
      </c>
      <c r="O55" s="197">
        <f t="shared" si="40"/>
        <v>8.8241865223964906E-4</v>
      </c>
      <c r="P55" s="197">
        <f t="shared" si="40"/>
        <v>7.2769987546888147E-4</v>
      </c>
      <c r="Q55" s="197">
        <f t="shared" si="40"/>
        <v>1.0841953459572846E-3</v>
      </c>
      <c r="R55" s="197">
        <f t="shared" ref="R55:V55" si="41">IF(R47=0,0,R47/R$44)</f>
        <v>1.0616701980363193E-3</v>
      </c>
      <c r="S55" s="197">
        <f t="shared" si="41"/>
        <v>1.1892710886253954E-3</v>
      </c>
      <c r="T55" s="197">
        <f t="shared" si="41"/>
        <v>1.7223676779109392E-3</v>
      </c>
      <c r="U55" s="197">
        <f t="shared" si="41"/>
        <v>2.3994702289191353E-3</v>
      </c>
      <c r="V55" s="197">
        <f t="shared" si="41"/>
        <v>1.2656638940929804E-3</v>
      </c>
      <c r="W55" s="197">
        <f t="shared" ref="W55" si="42">IF(W47=0,0,W47/W$44)</f>
        <v>3.1747722802822941E-3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0.11131121076998957</v>
      </c>
      <c r="C56" s="197">
        <f t="shared" si="43"/>
        <v>0.10596683115446984</v>
      </c>
      <c r="D56" s="197">
        <f t="shared" si="43"/>
        <v>0.1095769769917372</v>
      </c>
      <c r="E56" s="197">
        <f t="shared" si="43"/>
        <v>0.1027767889051254</v>
      </c>
      <c r="F56" s="197">
        <f t="shared" si="43"/>
        <v>0.11191365985343875</v>
      </c>
      <c r="G56" s="197">
        <f t="shared" si="43"/>
        <v>9.9103076451520361E-2</v>
      </c>
      <c r="H56" s="197">
        <f t="shared" si="43"/>
        <v>0.10339042654503215</v>
      </c>
      <c r="I56" s="197">
        <f t="shared" si="43"/>
        <v>0.11478475883197041</v>
      </c>
      <c r="J56" s="197">
        <f t="shared" si="43"/>
        <v>0.11812816153539796</v>
      </c>
      <c r="K56" s="197">
        <f t="shared" si="43"/>
        <v>0.11107152109013517</v>
      </c>
      <c r="L56" s="197">
        <f t="shared" si="43"/>
        <v>0.10605979007567772</v>
      </c>
      <c r="M56" s="197">
        <f t="shared" si="43"/>
        <v>0.1050595681031648</v>
      </c>
      <c r="N56" s="197">
        <f t="shared" si="43"/>
        <v>9.9515587215574366E-2</v>
      </c>
      <c r="O56" s="197">
        <f t="shared" si="43"/>
        <v>9.9673475560835306E-2</v>
      </c>
      <c r="P56" s="197">
        <f t="shared" si="43"/>
        <v>0.11936054835700133</v>
      </c>
      <c r="Q56" s="197">
        <f t="shared" si="43"/>
        <v>0.11644242780631434</v>
      </c>
      <c r="R56" s="197">
        <f t="shared" ref="R56:V56" si="44">IF(R48=0,0,R48/R$44)</f>
        <v>0.11368537536709225</v>
      </c>
      <c r="S56" s="197">
        <f t="shared" si="44"/>
        <v>0.10994485898139439</v>
      </c>
      <c r="T56" s="197">
        <f t="shared" si="44"/>
        <v>0.11725820655848369</v>
      </c>
      <c r="U56" s="197">
        <f t="shared" si="44"/>
        <v>0.12002253604856235</v>
      </c>
      <c r="V56" s="197">
        <f t="shared" si="44"/>
        <v>0.11972075864239688</v>
      </c>
      <c r="W56" s="197">
        <f t="shared" ref="W56" si="45">IF(W48=0,0,W48/W$44)</f>
        <v>0.10564256722176528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4.4934938833876829E-2</v>
      </c>
      <c r="C57" s="198">
        <f t="shared" si="46"/>
        <v>4.3250502058905176E-2</v>
      </c>
      <c r="D57" s="198">
        <f t="shared" si="46"/>
        <v>4.5744789693786807E-2</v>
      </c>
      <c r="E57" s="198">
        <f t="shared" si="46"/>
        <v>4.178381706959898E-2</v>
      </c>
      <c r="F57" s="198">
        <f t="shared" si="46"/>
        <v>4.5481526565179002E-2</v>
      </c>
      <c r="G57" s="198">
        <f t="shared" si="46"/>
        <v>3.9415398512015205E-2</v>
      </c>
      <c r="H57" s="198">
        <f t="shared" si="46"/>
        <v>3.9695154057735389E-2</v>
      </c>
      <c r="I57" s="198">
        <f t="shared" si="46"/>
        <v>3.9722927149149767E-2</v>
      </c>
      <c r="J57" s="198">
        <f t="shared" si="46"/>
        <v>4.1232055656777844E-2</v>
      </c>
      <c r="K57" s="198">
        <f t="shared" si="46"/>
        <v>3.4257213196700997E-2</v>
      </c>
      <c r="L57" s="198">
        <f t="shared" si="46"/>
        <v>3.4565439200501855E-2</v>
      </c>
      <c r="M57" s="198">
        <f t="shared" si="46"/>
        <v>2.9698625714810408E-2</v>
      </c>
      <c r="N57" s="198">
        <f t="shared" si="46"/>
        <v>2.5892663145165608E-2</v>
      </c>
      <c r="O57" s="198">
        <f t="shared" si="46"/>
        <v>2.6913299026077246E-2</v>
      </c>
      <c r="P57" s="198">
        <f t="shared" si="46"/>
        <v>3.0146597191478747E-2</v>
      </c>
      <c r="Q57" s="198">
        <f t="shared" si="46"/>
        <v>2.978958739588158E-2</v>
      </c>
      <c r="R57" s="198">
        <f t="shared" ref="R57:V57" si="47">IF(R49=0,0,R49/R$44)</f>
        <v>2.7038828883550196E-2</v>
      </c>
      <c r="S57" s="198">
        <f t="shared" si="47"/>
        <v>3.2633522898831487E-2</v>
      </c>
      <c r="T57" s="198">
        <f t="shared" si="47"/>
        <v>3.8285364277881678E-2</v>
      </c>
      <c r="U57" s="198">
        <f t="shared" si="47"/>
        <v>4.0012021495318184E-2</v>
      </c>
      <c r="V57" s="198">
        <f t="shared" si="47"/>
        <v>5.3480461592963886E-2</v>
      </c>
      <c r="W57" s="198">
        <f t="shared" ref="W57" si="48">IF(W49=0,0,W49/W$44)</f>
        <v>4.819141979623956E-2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0.1028926297627504</v>
      </c>
      <c r="C58" s="195">
        <f t="shared" si="49"/>
        <v>9.7277822594439192E-2</v>
      </c>
      <c r="D58" s="195">
        <f t="shared" si="49"/>
        <v>9.8279008096174805E-2</v>
      </c>
      <c r="E58" s="195">
        <f t="shared" si="49"/>
        <v>9.0220539090120483E-2</v>
      </c>
      <c r="F58" s="195">
        <f t="shared" si="49"/>
        <v>9.8684194336993686E-2</v>
      </c>
      <c r="G58" s="195">
        <f t="shared" si="49"/>
        <v>8.7180792771404933E-2</v>
      </c>
      <c r="H58" s="195">
        <f t="shared" si="49"/>
        <v>8.8667709813333592E-2</v>
      </c>
      <c r="I58" s="195">
        <f t="shared" si="49"/>
        <v>9.7287858043800565E-2</v>
      </c>
      <c r="J58" s="195">
        <f t="shared" si="49"/>
        <v>9.8299492278677861E-2</v>
      </c>
      <c r="K58" s="195">
        <f t="shared" si="49"/>
        <v>9.3566669734772331E-2</v>
      </c>
      <c r="L58" s="195">
        <f t="shared" si="49"/>
        <v>8.8401404591772759E-2</v>
      </c>
      <c r="M58" s="195">
        <f t="shared" si="49"/>
        <v>9.1039911842252755E-2</v>
      </c>
      <c r="N58" s="195">
        <f t="shared" si="49"/>
        <v>9.3803993851010459E-2</v>
      </c>
      <c r="O58" s="195">
        <f t="shared" si="49"/>
        <v>9.613996680176401E-2</v>
      </c>
      <c r="P58" s="195">
        <f t="shared" si="49"/>
        <v>0.10616640887957778</v>
      </c>
      <c r="Q58" s="195">
        <f t="shared" si="49"/>
        <v>9.3526920250541129E-2</v>
      </c>
      <c r="R58" s="195">
        <f t="shared" ref="R58:V58" si="50">IF(R50=0,0,R50/R$44)</f>
        <v>9.2174570005957773E-2</v>
      </c>
      <c r="S58" s="195">
        <f t="shared" si="50"/>
        <v>9.4216314481252311E-2</v>
      </c>
      <c r="T58" s="195">
        <f t="shared" si="50"/>
        <v>0.10377898094491185</v>
      </c>
      <c r="U58" s="195">
        <f t="shared" si="50"/>
        <v>0.10967207793365825</v>
      </c>
      <c r="V58" s="195">
        <f t="shared" si="50"/>
        <v>0.10572346370582932</v>
      </c>
      <c r="W58" s="195">
        <f t="shared" ref="W58" si="51">IF(W50=0,0,W50/W$44)</f>
        <v>0.10313951610859634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8766.2489296356234</v>
      </c>
      <c r="C62" s="22">
        <v>9351.8363151461581</v>
      </c>
      <c r="D62" s="22">
        <v>9716.4906975992981</v>
      </c>
      <c r="E62" s="22">
        <v>10898.070182652651</v>
      </c>
      <c r="F62" s="22">
        <v>9813.8059041044398</v>
      </c>
      <c r="G62" s="22">
        <v>10708.833698040758</v>
      </c>
      <c r="H62" s="22">
        <v>9939.3275521467731</v>
      </c>
      <c r="I62" s="22">
        <v>8317.1384599391895</v>
      </c>
      <c r="J62" s="22">
        <v>8682.8696619323291</v>
      </c>
      <c r="K62" s="22">
        <v>8338.0134433327967</v>
      </c>
      <c r="L62" s="22">
        <v>8631.4897775732243</v>
      </c>
      <c r="M62" s="22">
        <v>7963.1189893316196</v>
      </c>
      <c r="N62" s="22">
        <v>7209.0895292342466</v>
      </c>
      <c r="O62" s="22">
        <v>6701.4389972779172</v>
      </c>
      <c r="P62" s="22">
        <v>6088.3958443728598</v>
      </c>
      <c r="Q62" s="22">
        <v>6773.1454385674642</v>
      </c>
      <c r="R62" s="22">
        <v>7281.7790298576638</v>
      </c>
      <c r="S62" s="22">
        <v>7803.0125673922876</v>
      </c>
      <c r="T62" s="22">
        <v>7267.2781971513105</v>
      </c>
      <c r="U62" s="22">
        <v>7065.1746984357223</v>
      </c>
      <c r="V62" s="22">
        <v>7564.9769390047686</v>
      </c>
      <c r="W62" s="22">
        <v>8212.2349462718121</v>
      </c>
      <c r="DA62" s="57" t="s">
        <v>250</v>
      </c>
    </row>
    <row r="63" spans="1:105" ht="12" customHeight="1" x14ac:dyDescent="0.25">
      <c r="A63" s="30" t="s">
        <v>51</v>
      </c>
      <c r="B63" s="31">
        <v>810.44309203562352</v>
      </c>
      <c r="C63" s="31">
        <v>805.42743682615765</v>
      </c>
      <c r="D63" s="31">
        <v>938.72807235929713</v>
      </c>
      <c r="E63" s="31">
        <v>998.91333073265173</v>
      </c>
      <c r="F63" s="31">
        <v>952.95241506443767</v>
      </c>
      <c r="G63" s="31">
        <v>983.51133888075776</v>
      </c>
      <c r="H63" s="31">
        <v>944.40575642677322</v>
      </c>
      <c r="I63" s="31">
        <v>549.83124565918695</v>
      </c>
      <c r="J63" s="31">
        <v>666.29945241232986</v>
      </c>
      <c r="K63" s="31">
        <v>583.24699285279451</v>
      </c>
      <c r="L63" s="31">
        <v>619.10014185322461</v>
      </c>
      <c r="M63" s="31">
        <v>719.89077361162083</v>
      </c>
      <c r="N63" s="31">
        <v>650.30291399424482</v>
      </c>
      <c r="O63" s="31">
        <v>576.32650155791714</v>
      </c>
      <c r="P63" s="31">
        <v>444.82594961286048</v>
      </c>
      <c r="Q63" s="31">
        <v>412.81950380746486</v>
      </c>
      <c r="R63" s="31">
        <v>516.3117558576613</v>
      </c>
      <c r="S63" s="31">
        <v>625.09536915228864</v>
      </c>
      <c r="T63" s="31">
        <v>417.96703115130879</v>
      </c>
      <c r="U63" s="31">
        <v>310.14480471572335</v>
      </c>
      <c r="V63" s="31">
        <v>246.36169100476857</v>
      </c>
      <c r="W63" s="31">
        <v>197.17661255181147</v>
      </c>
      <c r="DA63" s="59" t="s">
        <v>251</v>
      </c>
    </row>
    <row r="64" spans="1:105" ht="12" customHeight="1" x14ac:dyDescent="0.25">
      <c r="A64" s="73" t="s">
        <v>75</v>
      </c>
      <c r="B64" s="98">
        <v>849.89372759999992</v>
      </c>
      <c r="C64" s="98">
        <v>787.05518832000018</v>
      </c>
      <c r="D64" s="98">
        <v>760.55650524000021</v>
      </c>
      <c r="E64" s="98">
        <v>628.7889319200001</v>
      </c>
      <c r="F64" s="98">
        <v>479.46299903999994</v>
      </c>
      <c r="G64" s="98">
        <v>498.67877916000009</v>
      </c>
      <c r="H64" s="98">
        <v>435.95797571999992</v>
      </c>
      <c r="I64" s="98">
        <v>311.39842428000014</v>
      </c>
      <c r="J64" s="98">
        <v>278.77574952000015</v>
      </c>
      <c r="K64" s="98">
        <v>281.74155048000017</v>
      </c>
      <c r="L64" s="98">
        <v>355.88407572000006</v>
      </c>
      <c r="M64" s="98">
        <v>275.81017572000013</v>
      </c>
      <c r="N64" s="98">
        <v>207.59902524000003</v>
      </c>
      <c r="O64" s="98">
        <v>222.42757572000002</v>
      </c>
      <c r="P64" s="98">
        <v>192.77047476000001</v>
      </c>
      <c r="Q64" s="98">
        <v>192.77047476000001</v>
      </c>
      <c r="R64" s="98">
        <v>157.285584</v>
      </c>
      <c r="S64" s="98">
        <v>197.97743628000001</v>
      </c>
      <c r="T64" s="98">
        <v>200.88894600000003</v>
      </c>
      <c r="U64" s="98">
        <v>195.06615372000002</v>
      </c>
      <c r="V64" s="98">
        <v>209.62324800000002</v>
      </c>
      <c r="W64" s="98">
        <v>195.06615372000002</v>
      </c>
      <c r="DA64" s="63"/>
    </row>
    <row r="65" spans="1:105" ht="12" customHeight="1" x14ac:dyDescent="0.25">
      <c r="A65" s="97" t="s">
        <v>74</v>
      </c>
      <c r="B65" s="98">
        <v>767.0498090399999</v>
      </c>
      <c r="C65" s="98">
        <v>659.60312904000023</v>
      </c>
      <c r="D65" s="98">
        <v>674.52640524000014</v>
      </c>
      <c r="E65" s="98">
        <v>596.92605048000007</v>
      </c>
      <c r="F65" s="98">
        <v>450.78629903999996</v>
      </c>
      <c r="G65" s="98">
        <v>492.30614952000008</v>
      </c>
      <c r="H65" s="98">
        <v>435.95797571999992</v>
      </c>
      <c r="I65" s="98">
        <v>311.39842428000014</v>
      </c>
      <c r="J65" s="98">
        <v>278.77574952000015</v>
      </c>
      <c r="K65" s="98">
        <v>281.74155048000017</v>
      </c>
      <c r="L65" s="98">
        <v>355.88407572000006</v>
      </c>
      <c r="M65" s="98">
        <v>275.81017572000013</v>
      </c>
      <c r="N65" s="98">
        <v>207.59902524000003</v>
      </c>
      <c r="O65" s="98">
        <v>222.42757572000002</v>
      </c>
      <c r="P65" s="98">
        <v>192.77047476000001</v>
      </c>
      <c r="Q65" s="98">
        <v>192.77047476000001</v>
      </c>
      <c r="R65" s="98">
        <v>157.285584</v>
      </c>
      <c r="S65" s="98">
        <v>197.97743628000001</v>
      </c>
      <c r="T65" s="98">
        <v>200.88894600000003</v>
      </c>
      <c r="U65" s="98">
        <v>195.06615372000002</v>
      </c>
      <c r="V65" s="98">
        <v>209.62324800000002</v>
      </c>
      <c r="W65" s="98">
        <v>195.06615372000002</v>
      </c>
      <c r="DA65" s="63" t="s">
        <v>252</v>
      </c>
    </row>
    <row r="66" spans="1:105" ht="12" customHeight="1" x14ac:dyDescent="0.25">
      <c r="A66" s="97" t="s">
        <v>201</v>
      </c>
      <c r="B66" s="98">
        <v>82.84391856000002</v>
      </c>
      <c r="C66" s="98">
        <v>127.45205927999996</v>
      </c>
      <c r="D66" s="98">
        <v>86.030100000000061</v>
      </c>
      <c r="E66" s="98">
        <v>31.862881440000024</v>
      </c>
      <c r="F66" s="98">
        <v>28.676699999999983</v>
      </c>
      <c r="G66" s="98">
        <v>6.3726296400000138</v>
      </c>
      <c r="H66" s="98">
        <v>0</v>
      </c>
      <c r="I66" s="98">
        <v>0</v>
      </c>
      <c r="J66" s="98">
        <v>0</v>
      </c>
      <c r="K66" s="98">
        <v>0</v>
      </c>
      <c r="L66" s="98">
        <v>0</v>
      </c>
      <c r="M66" s="98">
        <v>0</v>
      </c>
      <c r="N66" s="98">
        <v>0</v>
      </c>
      <c r="O66" s="98">
        <v>0</v>
      </c>
      <c r="P66" s="98">
        <v>0</v>
      </c>
      <c r="Q66" s="98">
        <v>0</v>
      </c>
      <c r="R66" s="98">
        <v>0</v>
      </c>
      <c r="S66" s="98">
        <v>0</v>
      </c>
      <c r="T66" s="98">
        <v>0</v>
      </c>
      <c r="U66" s="98">
        <v>0</v>
      </c>
      <c r="V66" s="98">
        <v>0</v>
      </c>
      <c r="W66" s="98">
        <v>0</v>
      </c>
      <c r="DA66" s="63" t="s">
        <v>253</v>
      </c>
    </row>
    <row r="67" spans="1:105" ht="12" customHeight="1" x14ac:dyDescent="0.25">
      <c r="A67" s="73" t="s">
        <v>192</v>
      </c>
      <c r="B67" s="98">
        <v>7105.9121100000002</v>
      </c>
      <c r="C67" s="98">
        <v>7759.3536899999999</v>
      </c>
      <c r="D67" s="98">
        <v>8017.2061200000007</v>
      </c>
      <c r="E67" s="98">
        <v>9270.3679199999988</v>
      </c>
      <c r="F67" s="98">
        <v>8381.3904900000016</v>
      </c>
      <c r="G67" s="98">
        <v>9226.6435799999999</v>
      </c>
      <c r="H67" s="98">
        <v>8558.9638200000009</v>
      </c>
      <c r="I67" s="98">
        <v>7455.9087900000022</v>
      </c>
      <c r="J67" s="98">
        <v>7737.7944599999992</v>
      </c>
      <c r="K67" s="98">
        <v>7473.0249000000013</v>
      </c>
      <c r="L67" s="98">
        <v>7656.5055599999996</v>
      </c>
      <c r="M67" s="98">
        <v>6967.4180399999987</v>
      </c>
      <c r="N67" s="98">
        <v>6351.1875900000014</v>
      </c>
      <c r="O67" s="98">
        <v>5902.6849199999997</v>
      </c>
      <c r="P67" s="98">
        <v>5450.7994199999994</v>
      </c>
      <c r="Q67" s="98">
        <v>6167.5554599999996</v>
      </c>
      <c r="R67" s="98">
        <v>6608.1816900000022</v>
      </c>
      <c r="S67" s="98">
        <v>6979.9397619599986</v>
      </c>
      <c r="T67" s="98">
        <v>6648.4222200000013</v>
      </c>
      <c r="U67" s="98">
        <v>6559.9637399999992</v>
      </c>
      <c r="V67" s="98">
        <v>7108.9920000000002</v>
      </c>
      <c r="W67" s="98">
        <v>7819.9921800000002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202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195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8766.2489296356234</v>
      </c>
      <c r="C78" s="203">
        <f t="shared" si="52"/>
        <v>9351.8363151461563</v>
      </c>
      <c r="D78" s="203">
        <f t="shared" si="52"/>
        <v>9716.4906975992999</v>
      </c>
      <c r="E78" s="203">
        <f t="shared" si="52"/>
        <v>10898.070182652651</v>
      </c>
      <c r="F78" s="203">
        <f t="shared" si="52"/>
        <v>9813.805904104438</v>
      </c>
      <c r="G78" s="203">
        <f t="shared" si="52"/>
        <v>10708.833698040753</v>
      </c>
      <c r="H78" s="203">
        <f t="shared" si="52"/>
        <v>9939.3275521467749</v>
      </c>
      <c r="I78" s="203">
        <f t="shared" si="52"/>
        <v>8317.1384599391949</v>
      </c>
      <c r="J78" s="203">
        <f t="shared" si="52"/>
        <v>8682.8696619323346</v>
      </c>
      <c r="K78" s="203">
        <f t="shared" si="52"/>
        <v>8338.0134433327967</v>
      </c>
      <c r="L78" s="203">
        <f t="shared" si="52"/>
        <v>8631.4897775732279</v>
      </c>
      <c r="M78" s="203">
        <f t="shared" si="52"/>
        <v>7963.1189893316159</v>
      </c>
      <c r="N78" s="203">
        <f t="shared" si="52"/>
        <v>7209.0895292342448</v>
      </c>
      <c r="O78" s="203">
        <f t="shared" si="52"/>
        <v>6701.4389972779172</v>
      </c>
      <c r="P78" s="203">
        <f t="shared" si="52"/>
        <v>6088.3958443728607</v>
      </c>
      <c r="Q78" s="203">
        <f t="shared" si="52"/>
        <v>6773.1454385674651</v>
      </c>
      <c r="R78" s="203">
        <f t="shared" ref="R78:V78" si="53">R79+R84</f>
        <v>7281.7790298576683</v>
      </c>
      <c r="S78" s="203">
        <f t="shared" si="53"/>
        <v>7803.0125673922903</v>
      </c>
      <c r="T78" s="203">
        <f t="shared" si="53"/>
        <v>7267.2781971513123</v>
      </c>
      <c r="U78" s="203">
        <f t="shared" si="53"/>
        <v>7065.1746984357242</v>
      </c>
      <c r="V78" s="203">
        <f t="shared" si="53"/>
        <v>7564.9769390047668</v>
      </c>
      <c r="W78" s="203">
        <f t="shared" ref="W78" si="54">W79+W84</f>
        <v>8212.2349462718103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8766.2489296356234</v>
      </c>
      <c r="C79" s="192">
        <f t="shared" si="55"/>
        <v>9351.8363151461563</v>
      </c>
      <c r="D79" s="192">
        <f t="shared" si="55"/>
        <v>9716.4906975992999</v>
      </c>
      <c r="E79" s="192">
        <f t="shared" si="55"/>
        <v>10898.070182652651</v>
      </c>
      <c r="F79" s="192">
        <f t="shared" si="55"/>
        <v>9813.805904104438</v>
      </c>
      <c r="G79" s="192">
        <f t="shared" si="55"/>
        <v>10708.833698040753</v>
      </c>
      <c r="H79" s="192">
        <f t="shared" si="55"/>
        <v>9939.3275521467749</v>
      </c>
      <c r="I79" s="192">
        <f t="shared" si="55"/>
        <v>8317.1384599391949</v>
      </c>
      <c r="J79" s="192">
        <f t="shared" si="55"/>
        <v>8682.8696619323346</v>
      </c>
      <c r="K79" s="192">
        <f t="shared" si="55"/>
        <v>8338.0134433327967</v>
      </c>
      <c r="L79" s="192">
        <f t="shared" si="55"/>
        <v>8631.4897775732279</v>
      </c>
      <c r="M79" s="192">
        <f t="shared" si="55"/>
        <v>7963.1189893316159</v>
      </c>
      <c r="N79" s="192">
        <f t="shared" si="55"/>
        <v>7209.0895292342448</v>
      </c>
      <c r="O79" s="192">
        <f t="shared" si="55"/>
        <v>6701.4389972779172</v>
      </c>
      <c r="P79" s="192">
        <f t="shared" si="55"/>
        <v>6088.3958443728607</v>
      </c>
      <c r="Q79" s="192">
        <f t="shared" si="55"/>
        <v>6773.1454385674651</v>
      </c>
      <c r="R79" s="192">
        <f t="shared" ref="R79:V79" si="56">SUM(R80:R83)</f>
        <v>7281.7790298576683</v>
      </c>
      <c r="S79" s="192">
        <f t="shared" si="56"/>
        <v>7803.0125673922903</v>
      </c>
      <c r="T79" s="192">
        <f t="shared" si="56"/>
        <v>7267.2781971513123</v>
      </c>
      <c r="U79" s="192">
        <f t="shared" si="56"/>
        <v>7065.1746984357242</v>
      </c>
      <c r="V79" s="192">
        <f t="shared" si="56"/>
        <v>7564.9769390047668</v>
      </c>
      <c r="W79" s="192">
        <f t="shared" ref="W79" si="57">SUM(W80:W83)</f>
        <v>8212.2349462718103</v>
      </c>
      <c r="DA79" s="213" t="s">
        <v>264</v>
      </c>
    </row>
    <row r="80" spans="1:105" ht="12" customHeight="1" x14ac:dyDescent="0.25">
      <c r="A80" s="97" t="s">
        <v>57</v>
      </c>
      <c r="B80" s="74">
        <v>7418.206582936813</v>
      </c>
      <c r="C80" s="74">
        <v>8010.8713117607622</v>
      </c>
      <c r="D80" s="74">
        <v>8295.8441174257314</v>
      </c>
      <c r="E80" s="74">
        <v>9524.4737870001718</v>
      </c>
      <c r="F80" s="74">
        <v>8452.5552526345691</v>
      </c>
      <c r="G80" s="74">
        <v>9308.7316934957689</v>
      </c>
      <c r="H80" s="74">
        <v>8651.8901339880267</v>
      </c>
      <c r="I80" s="74">
        <v>7054.1344610303604</v>
      </c>
      <c r="J80" s="74">
        <v>7425.2365746412488</v>
      </c>
      <c r="K80" s="74">
        <v>7127.4865427483519</v>
      </c>
      <c r="L80" s="74">
        <v>7375.6383170536128</v>
      </c>
      <c r="M80" s="74">
        <v>6830.2697342377178</v>
      </c>
      <c r="N80" s="74">
        <v>6144.413168314838</v>
      </c>
      <c r="O80" s="74">
        <v>5671.7946596159682</v>
      </c>
      <c r="P80" s="74">
        <v>4993.748093172886</v>
      </c>
      <c r="Q80" s="74">
        <v>5682.6851096903119</v>
      </c>
      <c r="R80" s="74">
        <v>6207.9657973269404</v>
      </c>
      <c r="S80" s="74">
        <v>6644.0694154840476</v>
      </c>
      <c r="T80" s="74">
        <v>6092.1945856291868</v>
      </c>
      <c r="U80" s="74">
        <v>5882.7787005213122</v>
      </c>
      <c r="V80" s="74">
        <v>6173.3316252727655</v>
      </c>
      <c r="W80" s="74">
        <v>6836.5027398758102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752.36119064483933</v>
      </c>
      <c r="C82" s="74">
        <v>733.43070945855015</v>
      </c>
      <c r="D82" s="74">
        <v>771.9470088866866</v>
      </c>
      <c r="E82" s="74">
        <v>724.07733144319468</v>
      </c>
      <c r="F82" s="74">
        <v>718.26074469510752</v>
      </c>
      <c r="G82" s="74">
        <v>762.28713142064009</v>
      </c>
      <c r="H82" s="74">
        <v>671.17911820483266</v>
      </c>
      <c r="I82" s="74">
        <v>711.30372104629282</v>
      </c>
      <c r="J82" s="74">
        <v>698.09906653402254</v>
      </c>
      <c r="K82" s="74">
        <v>725.55942233639519</v>
      </c>
      <c r="L82" s="74">
        <v>749.72079506187822</v>
      </c>
      <c r="M82" s="74">
        <v>725.29981863097714</v>
      </c>
      <c r="N82" s="74">
        <v>733.65869089303976</v>
      </c>
      <c r="O82" s="74">
        <v>691.21672719367984</v>
      </c>
      <c r="P82" s="74">
        <v>764.13730046285514</v>
      </c>
      <c r="Q82" s="74">
        <v>735.36231462182263</v>
      </c>
      <c r="R82" s="74">
        <v>747.53661164541541</v>
      </c>
      <c r="S82" s="74">
        <v>742.71177937152424</v>
      </c>
      <c r="T82" s="74">
        <v>717.86804436371756</v>
      </c>
      <c r="U82" s="74">
        <v>715.28111310900351</v>
      </c>
      <c r="V82" s="74">
        <v>758.67147349800086</v>
      </c>
      <c r="W82" s="74">
        <v>757.3176566880004</v>
      </c>
      <c r="DA82" s="90" t="s">
        <v>267</v>
      </c>
    </row>
    <row r="83" spans="1:105" ht="12" customHeight="1" x14ac:dyDescent="0.25">
      <c r="A83" s="107" t="s">
        <v>54</v>
      </c>
      <c r="B83" s="193">
        <v>595.68115605397043</v>
      </c>
      <c r="C83" s="193">
        <v>607.53429392684541</v>
      </c>
      <c r="D83" s="193">
        <v>648.69957128688065</v>
      </c>
      <c r="E83" s="193">
        <v>649.51906420928435</v>
      </c>
      <c r="F83" s="193">
        <v>642.98990677476024</v>
      </c>
      <c r="G83" s="193">
        <v>637.81487312434342</v>
      </c>
      <c r="H83" s="193">
        <v>616.25829995391473</v>
      </c>
      <c r="I83" s="193">
        <v>551.70027786254161</v>
      </c>
      <c r="J83" s="193">
        <v>559.53402075706288</v>
      </c>
      <c r="K83" s="193">
        <v>484.96747824804982</v>
      </c>
      <c r="L83" s="193">
        <v>506.13066545773626</v>
      </c>
      <c r="M83" s="193">
        <v>407.54943646292151</v>
      </c>
      <c r="N83" s="193">
        <v>331.01767002636723</v>
      </c>
      <c r="O83" s="193">
        <v>338.42761046826962</v>
      </c>
      <c r="P83" s="193">
        <v>330.5104507371197</v>
      </c>
      <c r="Q83" s="193">
        <v>355.09801425533095</v>
      </c>
      <c r="R83" s="193">
        <v>326.27662088531292</v>
      </c>
      <c r="S83" s="193">
        <v>416.23137253671865</v>
      </c>
      <c r="T83" s="193">
        <v>457.21556715840819</v>
      </c>
      <c r="U83" s="193">
        <v>467.11488480540834</v>
      </c>
      <c r="V83" s="193">
        <v>632.97384023400059</v>
      </c>
      <c r="W83" s="193">
        <v>618.41454970799975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0.84622358348260562</v>
      </c>
      <c r="C88" s="196">
        <f t="shared" si="64"/>
        <v>0.85660944458431354</v>
      </c>
      <c r="D88" s="196">
        <f t="shared" si="64"/>
        <v>0.85379015692110172</v>
      </c>
      <c r="E88" s="196">
        <f t="shared" si="64"/>
        <v>0.87395966692901783</v>
      </c>
      <c r="F88" s="196">
        <f t="shared" si="64"/>
        <v>0.86129227898214777</v>
      </c>
      <c r="G88" s="196">
        <f t="shared" si="64"/>
        <v>0.86925728384397816</v>
      </c>
      <c r="H88" s="196">
        <f t="shared" si="64"/>
        <v>0.87047037021325679</v>
      </c>
      <c r="I88" s="196">
        <f t="shared" si="64"/>
        <v>0.84814440627719601</v>
      </c>
      <c r="J88" s="196">
        <f t="shared" si="64"/>
        <v>0.85515928071512648</v>
      </c>
      <c r="K88" s="196">
        <f t="shared" si="64"/>
        <v>0.8548183078845476</v>
      </c>
      <c r="L88" s="196">
        <f t="shared" si="64"/>
        <v>0.8545035106474167</v>
      </c>
      <c r="M88" s="196">
        <f t="shared" si="64"/>
        <v>0.85773799730839084</v>
      </c>
      <c r="N88" s="196">
        <f t="shared" si="64"/>
        <v>0.85231472620752746</v>
      </c>
      <c r="O88" s="196">
        <f t="shared" si="64"/>
        <v>0.84635473991777221</v>
      </c>
      <c r="P88" s="196">
        <f t="shared" si="64"/>
        <v>0.82020752605767377</v>
      </c>
      <c r="Q88" s="196">
        <f t="shared" si="64"/>
        <v>0.83900237507556197</v>
      </c>
      <c r="R88" s="196">
        <f t="shared" ref="R88:V88" si="65">IF(R80=0,0,R80/R$78)</f>
        <v>0.85253421888693082</v>
      </c>
      <c r="S88" s="196">
        <f t="shared" si="65"/>
        <v>0.85147490896640288</v>
      </c>
      <c r="T88" s="196">
        <f t="shared" si="65"/>
        <v>0.83830485366822138</v>
      </c>
      <c r="U88" s="196">
        <f t="shared" si="65"/>
        <v>0.8326444782496033</v>
      </c>
      <c r="V88" s="196">
        <f t="shared" si="65"/>
        <v>0.81604103687921048</v>
      </c>
      <c r="W88" s="196">
        <f t="shared" ref="W88" si="66">IF(W80=0,0,W80/W$78)</f>
        <v>0.83247773408862902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8.5824757736615159E-2</v>
      </c>
      <c r="C90" s="197">
        <f t="shared" si="70"/>
        <v>7.8426384374445463E-2</v>
      </c>
      <c r="D90" s="197">
        <f t="shared" si="70"/>
        <v>7.9447100080836316E-2</v>
      </c>
      <c r="E90" s="197">
        <f t="shared" si="70"/>
        <v>6.644087616500835E-2</v>
      </c>
      <c r="F90" s="197">
        <f t="shared" si="70"/>
        <v>7.3188806841462867E-2</v>
      </c>
      <c r="G90" s="197">
        <f t="shared" si="70"/>
        <v>7.1183020757909915E-2</v>
      </c>
      <c r="H90" s="197">
        <f t="shared" si="70"/>
        <v>6.7527618411153581E-2</v>
      </c>
      <c r="I90" s="197">
        <f t="shared" si="70"/>
        <v>8.5522649944136317E-2</v>
      </c>
      <c r="J90" s="197">
        <f t="shared" si="70"/>
        <v>8.0399579138524538E-2</v>
      </c>
      <c r="K90" s="197">
        <f t="shared" si="70"/>
        <v>8.7018260076872828E-2</v>
      </c>
      <c r="L90" s="197">
        <f t="shared" si="70"/>
        <v>8.6858794296419212E-2</v>
      </c>
      <c r="M90" s="197">
        <f t="shared" si="70"/>
        <v>9.1082378600982727E-2</v>
      </c>
      <c r="N90" s="197">
        <f t="shared" si="70"/>
        <v>0.10176856424350296</v>
      </c>
      <c r="O90" s="197">
        <f t="shared" si="70"/>
        <v>0.10314452276211837</v>
      </c>
      <c r="P90" s="197">
        <f t="shared" si="70"/>
        <v>0.12550716477626886</v>
      </c>
      <c r="Q90" s="197">
        <f t="shared" si="70"/>
        <v>0.10857028263922136</v>
      </c>
      <c r="R90" s="197">
        <f t="shared" ref="R90:V90" si="71">IF(R82=0,0,R82/R$78)</f>
        <v>0.10265851361051627</v>
      </c>
      <c r="S90" s="197">
        <f t="shared" si="71"/>
        <v>9.5182696805489464E-2</v>
      </c>
      <c r="T90" s="197">
        <f t="shared" si="71"/>
        <v>9.8780867456692845E-2</v>
      </c>
      <c r="U90" s="197">
        <f t="shared" si="71"/>
        <v>0.10124040008060543</v>
      </c>
      <c r="V90" s="197">
        <f t="shared" si="71"/>
        <v>0.10028734781547267</v>
      </c>
      <c r="W90" s="197">
        <f t="shared" ref="W90" si="72">IF(W82=0,0,W82/W$78)</f>
        <v>9.2218216069403544E-2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6.7951658780779162E-2</v>
      </c>
      <c r="C91" s="198">
        <f t="shared" si="73"/>
        <v>6.4964171041241164E-2</v>
      </c>
      <c r="D91" s="198">
        <f t="shared" si="73"/>
        <v>6.6762742998061841E-2</v>
      </c>
      <c r="E91" s="198">
        <f t="shared" si="73"/>
        <v>5.959945690597377E-2</v>
      </c>
      <c r="F91" s="198">
        <f t="shared" si="73"/>
        <v>6.5518914176389192E-2</v>
      </c>
      <c r="G91" s="198">
        <f t="shared" si="73"/>
        <v>5.9559695398111893E-2</v>
      </c>
      <c r="H91" s="198">
        <f t="shared" si="73"/>
        <v>6.2002011375589527E-2</v>
      </c>
      <c r="I91" s="198">
        <f t="shared" si="73"/>
        <v>6.6332943778667719E-2</v>
      </c>
      <c r="J91" s="198">
        <f t="shared" si="73"/>
        <v>6.4441140146348927E-2</v>
      </c>
      <c r="K91" s="198">
        <f t="shared" si="73"/>
        <v>5.8163432038579557E-2</v>
      </c>
      <c r="L91" s="198">
        <f t="shared" si="73"/>
        <v>5.8637695056164056E-2</v>
      </c>
      <c r="M91" s="198">
        <f t="shared" si="73"/>
        <v>5.1179624090626472E-2</v>
      </c>
      <c r="N91" s="198">
        <f t="shared" si="73"/>
        <v>4.5916709548969661E-2</v>
      </c>
      <c r="O91" s="198">
        <f t="shared" si="73"/>
        <v>5.0500737320109429E-2</v>
      </c>
      <c r="P91" s="198">
        <f t="shared" si="73"/>
        <v>5.428530916605738E-2</v>
      </c>
      <c r="Q91" s="198">
        <f t="shared" si="73"/>
        <v>5.2427342285216741E-2</v>
      </c>
      <c r="R91" s="198">
        <f t="shared" ref="R91:V91" si="74">IF(R83=0,0,R83/R$78)</f>
        <v>4.4807267502552935E-2</v>
      </c>
      <c r="S91" s="198">
        <f t="shared" si="74"/>
        <v>5.3342394228107735E-2</v>
      </c>
      <c r="T91" s="198">
        <f t="shared" si="74"/>
        <v>6.2914278875085772E-2</v>
      </c>
      <c r="U91" s="198">
        <f t="shared" si="74"/>
        <v>6.6115121669791208E-2</v>
      </c>
      <c r="V91" s="198">
        <f t="shared" si="74"/>
        <v>8.3671615305316888E-2</v>
      </c>
      <c r="W91" s="198">
        <f t="shared" ref="W91" si="75">IF(W83=0,0,W83/W$78)</f>
        <v>7.5304049841967508E-2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16246.781730759394</v>
      </c>
      <c r="C96" s="203">
        <f t="shared" si="79"/>
        <v>17331.455987684505</v>
      </c>
      <c r="D96" s="203">
        <f t="shared" si="79"/>
        <v>17260.31059116514</v>
      </c>
      <c r="E96" s="203">
        <f t="shared" si="79"/>
        <v>18857.293505044574</v>
      </c>
      <c r="F96" s="203">
        <f t="shared" si="79"/>
        <v>17300.807675222397</v>
      </c>
      <c r="G96" s="203">
        <f t="shared" si="79"/>
        <v>19674.09079202779</v>
      </c>
      <c r="H96" s="203">
        <f t="shared" si="79"/>
        <v>18931.15426963113</v>
      </c>
      <c r="I96" s="203">
        <f t="shared" si="79"/>
        <v>17245.296478212313</v>
      </c>
      <c r="J96" s="203">
        <f t="shared" si="79"/>
        <v>16965.880127859225</v>
      </c>
      <c r="K96" s="203">
        <f t="shared" si="79"/>
        <v>17769.724830164338</v>
      </c>
      <c r="L96" s="203">
        <f t="shared" si="79"/>
        <v>18675.509359747255</v>
      </c>
      <c r="M96" s="203">
        <f t="shared" si="79"/>
        <v>18399.947693064241</v>
      </c>
      <c r="N96" s="203">
        <f t="shared" si="79"/>
        <v>17806.255701698883</v>
      </c>
      <c r="O96" s="203">
        <f t="shared" si="79"/>
        <v>17241.703669248971</v>
      </c>
      <c r="P96" s="203">
        <f t="shared" si="79"/>
        <v>15181.030155117582</v>
      </c>
      <c r="Q96" s="203">
        <f t="shared" si="79"/>
        <v>16419.641091719961</v>
      </c>
      <c r="R96" s="203">
        <f t="shared" si="79"/>
        <v>16855.164167018775</v>
      </c>
      <c r="S96" s="203">
        <f t="shared" si="79"/>
        <v>17223.14760657461</v>
      </c>
      <c r="T96" s="203">
        <f t="shared" si="79"/>
        <v>15913.421146751285</v>
      </c>
      <c r="U96" s="203">
        <f t="shared" si="79"/>
        <v>15520.292297615028</v>
      </c>
      <c r="V96" s="203">
        <f t="shared" si="79"/>
        <v>16400.810603234611</v>
      </c>
      <c r="W96" s="203">
        <f t="shared" si="79"/>
        <v>17514.942311912378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14575.107633300151</v>
      </c>
      <c r="C97" s="192">
        <f t="shared" si="80"/>
        <v>15645.489686811201</v>
      </c>
      <c r="D97" s="192">
        <f t="shared" si="80"/>
        <v>15563.984386833532</v>
      </c>
      <c r="E97" s="192">
        <f t="shared" si="80"/>
        <v>17155.978319238824</v>
      </c>
      <c r="F97" s="192">
        <f t="shared" si="80"/>
        <v>15593.491408413798</v>
      </c>
      <c r="G97" s="192">
        <f t="shared" si="80"/>
        <v>17958.887959722211</v>
      </c>
      <c r="H97" s="192">
        <f t="shared" si="80"/>
        <v>17252.572176420024</v>
      </c>
      <c r="I97" s="192">
        <f t="shared" si="80"/>
        <v>15567.538522516737</v>
      </c>
      <c r="J97" s="192">
        <f t="shared" si="80"/>
        <v>15298.142725229753</v>
      </c>
      <c r="K97" s="192">
        <f t="shared" si="80"/>
        <v>16107.07085570257</v>
      </c>
      <c r="L97" s="192">
        <f t="shared" si="80"/>
        <v>17024.568100878798</v>
      </c>
      <c r="M97" s="192">
        <f t="shared" si="80"/>
        <v>16724.818077185613</v>
      </c>
      <c r="N97" s="192">
        <f t="shared" si="80"/>
        <v>16135.957801347202</v>
      </c>
      <c r="O97" s="192">
        <f t="shared" si="80"/>
        <v>15584.086850881522</v>
      </c>
      <c r="P97" s="192">
        <f t="shared" si="80"/>
        <v>13569.314700456167</v>
      </c>
      <c r="Q97" s="192">
        <f t="shared" si="80"/>
        <v>14883.96262879216</v>
      </c>
      <c r="R97" s="192">
        <f t="shared" si="80"/>
        <v>15301.546657543993</v>
      </c>
      <c r="S97" s="192">
        <f t="shared" si="80"/>
        <v>15600.446115316545</v>
      </c>
      <c r="T97" s="192">
        <f t="shared" si="80"/>
        <v>14261.942516794228</v>
      </c>
      <c r="U97" s="192">
        <f t="shared" si="80"/>
        <v>13818.14959119784</v>
      </c>
      <c r="V97" s="192">
        <f t="shared" si="80"/>
        <v>14666.860098677354</v>
      </c>
      <c r="W97" s="192">
        <f t="shared" si="80"/>
        <v>15708.459637191756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12035.644652624107</v>
      </c>
      <c r="C98" s="74">
        <f t="shared" si="81"/>
        <v>13058.094553730085</v>
      </c>
      <c r="D98" s="74">
        <f t="shared" si="81"/>
        <v>12880.878311747045</v>
      </c>
      <c r="E98" s="74">
        <f t="shared" si="81"/>
        <v>14425.693967847283</v>
      </c>
      <c r="F98" s="74">
        <f t="shared" si="81"/>
        <v>12867.764890396429</v>
      </c>
      <c r="G98" s="74">
        <f t="shared" si="81"/>
        <v>15230.369716781543</v>
      </c>
      <c r="H98" s="74">
        <f t="shared" si="81"/>
        <v>14537.842248210151</v>
      </c>
      <c r="I98" s="74">
        <f t="shared" si="81"/>
        <v>12893.61287349433</v>
      </c>
      <c r="J98" s="74">
        <f t="shared" si="81"/>
        <v>12587.701926500467</v>
      </c>
      <c r="K98" s="74">
        <f t="shared" si="81"/>
        <v>13516.713120785289</v>
      </c>
      <c r="L98" s="74">
        <f t="shared" si="81"/>
        <v>14387.850894254596</v>
      </c>
      <c r="M98" s="74">
        <f t="shared" si="81"/>
        <v>14234.181746461976</v>
      </c>
      <c r="N98" s="74">
        <f t="shared" si="81"/>
        <v>13880.314889813077</v>
      </c>
      <c r="O98" s="74">
        <f t="shared" si="81"/>
        <v>13386.300794093824</v>
      </c>
      <c r="P98" s="74">
        <f t="shared" si="81"/>
        <v>11288.594981725772</v>
      </c>
      <c r="Q98" s="74">
        <f t="shared" si="81"/>
        <v>12465.083324599233</v>
      </c>
      <c r="R98" s="74">
        <f t="shared" si="81"/>
        <v>12911.722467147199</v>
      </c>
      <c r="S98" s="74">
        <f t="shared" si="81"/>
        <v>13124.314607183229</v>
      </c>
      <c r="T98" s="74">
        <f t="shared" si="81"/>
        <v>11759.303405177456</v>
      </c>
      <c r="U98" s="74">
        <f t="shared" si="81"/>
        <v>11297.126001085069</v>
      </c>
      <c r="V98" s="74">
        <f t="shared" si="81"/>
        <v>11805.461775533706</v>
      </c>
      <c r="W98" s="74">
        <f t="shared" si="81"/>
        <v>12958.460275617323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0.96589179044694429</v>
      </c>
      <c r="C99" s="74">
        <f t="shared" si="82"/>
        <v>1.2414898938544283</v>
      </c>
      <c r="D99" s="74">
        <f t="shared" si="82"/>
        <v>2.2041405258564613</v>
      </c>
      <c r="E99" s="74">
        <f t="shared" si="82"/>
        <v>4.2625752590678889</v>
      </c>
      <c r="F99" s="74">
        <f t="shared" si="82"/>
        <v>2.6626687830828599</v>
      </c>
      <c r="G99" s="74">
        <f t="shared" si="82"/>
        <v>3.2931901348411068</v>
      </c>
      <c r="H99" s="74">
        <f t="shared" si="82"/>
        <v>5.9547280591411527</v>
      </c>
      <c r="I99" s="74">
        <f t="shared" si="82"/>
        <v>9.3947961154619328</v>
      </c>
      <c r="J99" s="74">
        <f t="shared" si="82"/>
        <v>6.7544566972189388</v>
      </c>
      <c r="K99" s="74">
        <f t="shared" si="82"/>
        <v>7.9061167241316879</v>
      </c>
      <c r="L99" s="74">
        <f t="shared" si="82"/>
        <v>10.469421060311268</v>
      </c>
      <c r="M99" s="74">
        <f t="shared" si="82"/>
        <v>11.092613261079714</v>
      </c>
      <c r="N99" s="74">
        <f t="shared" si="82"/>
        <v>22.591538508116859</v>
      </c>
      <c r="O99" s="74">
        <f t="shared" si="82"/>
        <v>15.214400914134089</v>
      </c>
      <c r="P99" s="74">
        <f t="shared" si="82"/>
        <v>11.047233753368399</v>
      </c>
      <c r="Q99" s="74">
        <f t="shared" si="82"/>
        <v>17.802098453931766</v>
      </c>
      <c r="R99" s="74">
        <f t="shared" si="82"/>
        <v>17.894625479133495</v>
      </c>
      <c r="S99" s="74">
        <f t="shared" si="82"/>
        <v>20.482991503626859</v>
      </c>
      <c r="T99" s="74">
        <f t="shared" si="82"/>
        <v>27.408762228148852</v>
      </c>
      <c r="U99" s="74">
        <f t="shared" si="82"/>
        <v>37.240479312250223</v>
      </c>
      <c r="V99" s="74">
        <f t="shared" si="82"/>
        <v>20.757913814371356</v>
      </c>
      <c r="W99" s="74">
        <f t="shared" si="82"/>
        <v>55.605953342602895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1808.4489455665746</v>
      </c>
      <c r="C100" s="74">
        <f t="shared" si="83"/>
        <v>1836.5594703080892</v>
      </c>
      <c r="D100" s="74">
        <f t="shared" si="83"/>
        <v>1891.3326565183404</v>
      </c>
      <c r="E100" s="74">
        <f t="shared" si="83"/>
        <v>1938.0920738899588</v>
      </c>
      <c r="F100" s="74">
        <f t="shared" si="83"/>
        <v>1936.1967053546016</v>
      </c>
      <c r="G100" s="74">
        <f t="shared" si="83"/>
        <v>1949.7629238764828</v>
      </c>
      <c r="H100" s="74">
        <f t="shared" si="83"/>
        <v>1957.3001149269689</v>
      </c>
      <c r="I100" s="74">
        <f t="shared" si="83"/>
        <v>1979.4971972374287</v>
      </c>
      <c r="J100" s="74">
        <f t="shared" si="83"/>
        <v>2004.1482283339526</v>
      </c>
      <c r="K100" s="74">
        <f t="shared" si="83"/>
        <v>1973.710366239497</v>
      </c>
      <c r="L100" s="74">
        <f t="shared" si="83"/>
        <v>1980.7206022511482</v>
      </c>
      <c r="M100" s="74">
        <f t="shared" si="83"/>
        <v>1933.0905577541528</v>
      </c>
      <c r="N100" s="74">
        <f t="shared" si="83"/>
        <v>1771.9999922652335</v>
      </c>
      <c r="O100" s="74">
        <f t="shared" si="83"/>
        <v>1718.5405293040515</v>
      </c>
      <c r="P100" s="74">
        <f t="shared" si="83"/>
        <v>1812.0160839390078</v>
      </c>
      <c r="Q100" s="74">
        <f t="shared" si="83"/>
        <v>1911.9428724281938</v>
      </c>
      <c r="R100" s="74">
        <f t="shared" si="83"/>
        <v>1916.1856652014924</v>
      </c>
      <c r="S100" s="74">
        <f t="shared" si="83"/>
        <v>1893.5965348205857</v>
      </c>
      <c r="T100" s="74">
        <f t="shared" si="83"/>
        <v>1865.9792238779048</v>
      </c>
      <c r="U100" s="74">
        <f t="shared" si="83"/>
        <v>1862.7848417747243</v>
      </c>
      <c r="V100" s="74">
        <f t="shared" si="83"/>
        <v>1963.517487769514</v>
      </c>
      <c r="W100" s="74">
        <f t="shared" si="83"/>
        <v>1850.3234705715445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730.04814331902094</v>
      </c>
      <c r="C101" s="193">
        <f t="shared" si="84"/>
        <v>749.59417287917313</v>
      </c>
      <c r="D101" s="193">
        <f t="shared" si="84"/>
        <v>789.56927804229042</v>
      </c>
      <c r="E101" s="193">
        <f t="shared" si="84"/>
        <v>787.92970224251962</v>
      </c>
      <c r="F101" s="193">
        <f t="shared" si="84"/>
        <v>786.86714387968016</v>
      </c>
      <c r="G101" s="193">
        <f t="shared" si="84"/>
        <v>775.4621289293442</v>
      </c>
      <c r="H101" s="193">
        <f t="shared" si="84"/>
        <v>751.47508522376268</v>
      </c>
      <c r="I101" s="193">
        <f t="shared" si="84"/>
        <v>685.03365566951675</v>
      </c>
      <c r="J101" s="193">
        <f t="shared" si="84"/>
        <v>699.53811369811262</v>
      </c>
      <c r="K101" s="193">
        <f t="shared" si="84"/>
        <v>608.74125195365127</v>
      </c>
      <c r="L101" s="193">
        <f t="shared" si="84"/>
        <v>645.52718331274707</v>
      </c>
      <c r="M101" s="193">
        <f t="shared" si="84"/>
        <v>546.4531597084042</v>
      </c>
      <c r="N101" s="193">
        <f t="shared" si="84"/>
        <v>461.05138076077367</v>
      </c>
      <c r="O101" s="193">
        <f t="shared" si="84"/>
        <v>464.03112656951077</v>
      </c>
      <c r="P101" s="193">
        <f t="shared" si="84"/>
        <v>457.65640103802184</v>
      </c>
      <c r="Q101" s="193">
        <f t="shared" si="84"/>
        <v>489.13433331080017</v>
      </c>
      <c r="R101" s="193">
        <f t="shared" si="84"/>
        <v>455.74389971616756</v>
      </c>
      <c r="S101" s="193">
        <f t="shared" si="84"/>
        <v>562.05198180910725</v>
      </c>
      <c r="T101" s="193">
        <f t="shared" si="84"/>
        <v>609.25112551071845</v>
      </c>
      <c r="U101" s="193">
        <f t="shared" si="84"/>
        <v>620.99826902579377</v>
      </c>
      <c r="V101" s="193">
        <f t="shared" si="84"/>
        <v>877.12292155976331</v>
      </c>
      <c r="W101" s="193">
        <f t="shared" si="84"/>
        <v>844.06993766028802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1671.6740974592435</v>
      </c>
      <c r="C102" s="77">
        <f t="shared" si="85"/>
        <v>1685.9663008733046</v>
      </c>
      <c r="D102" s="77">
        <f t="shared" si="85"/>
        <v>1696.3262043316106</v>
      </c>
      <c r="E102" s="77">
        <f t="shared" si="85"/>
        <v>1701.3151858057493</v>
      </c>
      <c r="F102" s="77">
        <f t="shared" si="85"/>
        <v>1707.3162668085988</v>
      </c>
      <c r="G102" s="77">
        <f t="shared" si="85"/>
        <v>1715.2028323055808</v>
      </c>
      <c r="H102" s="77">
        <f t="shared" si="85"/>
        <v>1678.5820932111039</v>
      </c>
      <c r="I102" s="77">
        <f t="shared" si="85"/>
        <v>1677.7579556955732</v>
      </c>
      <c r="J102" s="77">
        <f t="shared" si="85"/>
        <v>1667.7374026294719</v>
      </c>
      <c r="K102" s="77">
        <f t="shared" si="85"/>
        <v>1662.6539744617701</v>
      </c>
      <c r="L102" s="77">
        <f t="shared" si="85"/>
        <v>1650.9412588684563</v>
      </c>
      <c r="M102" s="77">
        <f t="shared" si="85"/>
        <v>1675.1296158786306</v>
      </c>
      <c r="N102" s="77">
        <f t="shared" si="85"/>
        <v>1670.2979003516821</v>
      </c>
      <c r="O102" s="77">
        <f t="shared" si="85"/>
        <v>1657.6168183674486</v>
      </c>
      <c r="P102" s="77">
        <f t="shared" si="85"/>
        <v>1611.7154546614131</v>
      </c>
      <c r="Q102" s="77">
        <f t="shared" si="85"/>
        <v>1535.6784629278009</v>
      </c>
      <c r="R102" s="77">
        <f t="shared" si="85"/>
        <v>1553.617509474783</v>
      </c>
      <c r="S102" s="77">
        <f t="shared" si="85"/>
        <v>1622.7014912580612</v>
      </c>
      <c r="T102" s="77">
        <f t="shared" si="85"/>
        <v>1651.4786299570592</v>
      </c>
      <c r="U102" s="77">
        <f t="shared" si="85"/>
        <v>1702.1427064171914</v>
      </c>
      <c r="V102" s="77">
        <f t="shared" si="85"/>
        <v>1733.9505045572548</v>
      </c>
      <c r="W102" s="77">
        <f t="shared" si="85"/>
        <v>1806.4826747206223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7242.7393666128428</v>
      </c>
      <c r="C104" s="153">
        <f t="shared" si="86"/>
        <v>7874.0542315320126</v>
      </c>
      <c r="D104" s="153">
        <f t="shared" si="86"/>
        <v>7871.3909544263897</v>
      </c>
      <c r="E104" s="153">
        <f t="shared" si="86"/>
        <v>8784.7943655204981</v>
      </c>
      <c r="F104" s="153">
        <f t="shared" si="86"/>
        <v>8171.976810875638</v>
      </c>
      <c r="G104" s="153">
        <f t="shared" si="86"/>
        <v>9434.5603452939431</v>
      </c>
      <c r="H104" s="153">
        <f t="shared" si="86"/>
        <v>9205.8328990425507</v>
      </c>
      <c r="I104" s="153">
        <f t="shared" si="86"/>
        <v>8452.3466171842501</v>
      </c>
      <c r="J104" s="153">
        <f t="shared" si="86"/>
        <v>8415.0875132524106</v>
      </c>
      <c r="K104" s="153">
        <f t="shared" si="86"/>
        <v>8972.2635296294775</v>
      </c>
      <c r="L104" s="153">
        <f t="shared" si="86"/>
        <v>9653.131930676911</v>
      </c>
      <c r="M104" s="153">
        <f t="shared" si="86"/>
        <v>9672.0371662148045</v>
      </c>
      <c r="N104" s="153">
        <f t="shared" si="86"/>
        <v>9586.7339626860303</v>
      </c>
      <c r="O104" s="153">
        <f t="shared" si="86"/>
        <v>9459.2589947139277</v>
      </c>
      <c r="P104" s="153">
        <f t="shared" si="86"/>
        <v>8300.8553073750008</v>
      </c>
      <c r="Q104" s="153">
        <f t="shared" si="86"/>
        <v>9223.8755838771194</v>
      </c>
      <c r="R104" s="153">
        <f t="shared" ref="R104:V104" si="87">SUM(R105:R108)</f>
        <v>9630.882407407993</v>
      </c>
      <c r="S104" s="153">
        <f t="shared" si="87"/>
        <v>10003.959598538522</v>
      </c>
      <c r="T104" s="153">
        <f t="shared" si="87"/>
        <v>9344.8281489851124</v>
      </c>
      <c r="U104" s="153">
        <f t="shared" si="87"/>
        <v>9234.4308457970656</v>
      </c>
      <c r="V104" s="153">
        <f t="shared" si="87"/>
        <v>9899.5401720873615</v>
      </c>
      <c r="W104" s="153">
        <f t="shared" ref="W104" si="88">SUM(W105:W108)</f>
        <v>10874.183540116563</v>
      </c>
      <c r="DA104" s="217" t="s">
        <v>277</v>
      </c>
    </row>
    <row r="105" spans="1:105" ht="12" customHeight="1" x14ac:dyDescent="0.25">
      <c r="A105" s="97" t="s">
        <v>57</v>
      </c>
      <c r="B105" s="74">
        <v>5836.2481072123392</v>
      </c>
      <c r="C105" s="74">
        <v>6425.7773637794535</v>
      </c>
      <c r="D105" s="74">
        <v>6371.5074584687127</v>
      </c>
      <c r="E105" s="74">
        <v>7241.7424370627623</v>
      </c>
      <c r="F105" s="74">
        <v>6617.6015731999132</v>
      </c>
      <c r="G105" s="74">
        <v>7875.8372149189936</v>
      </c>
      <c r="H105" s="74">
        <v>7629.5088618203417</v>
      </c>
      <c r="I105" s="74">
        <v>6884.1138775818408</v>
      </c>
      <c r="J105" s="74">
        <v>6817.531523830482</v>
      </c>
      <c r="K105" s="74">
        <v>7432.8886059263305</v>
      </c>
      <c r="L105" s="74">
        <v>8063.1512398514824</v>
      </c>
      <c r="M105" s="74">
        <v>8145.3333617066046</v>
      </c>
      <c r="N105" s="74">
        <v>8151.5995624700445</v>
      </c>
      <c r="O105" s="74">
        <v>8054.716486903355</v>
      </c>
      <c r="P105" s="74">
        <v>6843.7237163783075</v>
      </c>
      <c r="Q105" s="74">
        <v>7645.8496954118154</v>
      </c>
      <c r="R105" s="74">
        <v>8047.2833733309708</v>
      </c>
      <c r="S105" s="74">
        <v>8334.1275622358062</v>
      </c>
      <c r="T105" s="74">
        <v>7610.9082265857714</v>
      </c>
      <c r="U105" s="74">
        <v>7430.8963518588225</v>
      </c>
      <c r="V105" s="74">
        <v>7887.7184725262414</v>
      </c>
      <c r="W105" s="74">
        <v>8813.0635390783191</v>
      </c>
      <c r="DA105" s="90" t="s">
        <v>278</v>
      </c>
    </row>
    <row r="106" spans="1:105" ht="12" customHeight="1" x14ac:dyDescent="0.25">
      <c r="A106" s="97" t="s">
        <v>56</v>
      </c>
      <c r="B106" s="74">
        <v>1.6212044866680815</v>
      </c>
      <c r="C106" s="74">
        <v>2.4237811735259007</v>
      </c>
      <c r="D106" s="74">
        <v>4.5728984895627987</v>
      </c>
      <c r="E106" s="74">
        <v>9.2298637319126051</v>
      </c>
      <c r="F106" s="74">
        <v>5.9613992992467741</v>
      </c>
      <c r="G106" s="74">
        <v>7.5962196856239341</v>
      </c>
      <c r="H106" s="74">
        <v>14.140041030682145</v>
      </c>
      <c r="I106" s="74">
        <v>22.864259679933063</v>
      </c>
      <c r="J106" s="74">
        <v>16.839837237553844</v>
      </c>
      <c r="K106" s="74">
        <v>20.26955204262114</v>
      </c>
      <c r="L106" s="74">
        <v>27.544718171670329</v>
      </c>
      <c r="M106" s="74">
        <v>29.97374697960695</v>
      </c>
      <c r="N106" s="74">
        <v>62.846725774194809</v>
      </c>
      <c r="O106" s="74">
        <v>43.737700937617625</v>
      </c>
      <c r="P106" s="74">
        <v>32.909838795026417</v>
      </c>
      <c r="Q106" s="74">
        <v>54.979679349356935</v>
      </c>
      <c r="R106" s="74">
        <v>57.140741135013421</v>
      </c>
      <c r="S106" s="74">
        <v>67.477192246290485</v>
      </c>
      <c r="T106" s="74">
        <v>93.126237989452434</v>
      </c>
      <c r="U106" s="74">
        <v>129.58579993245027</v>
      </c>
      <c r="V106" s="74">
        <v>73.773031364527725</v>
      </c>
      <c r="W106" s="74">
        <v>201.21628547195439</v>
      </c>
      <c r="DA106" s="90" t="s">
        <v>279</v>
      </c>
    </row>
    <row r="107" spans="1:105" ht="12" customHeight="1" x14ac:dyDescent="0.25">
      <c r="A107" s="97" t="s">
        <v>55</v>
      </c>
      <c r="B107" s="74">
        <v>980.14924244213921</v>
      </c>
      <c r="C107" s="74">
        <v>1007.8098248253872</v>
      </c>
      <c r="D107" s="74">
        <v>1034.3477724504457</v>
      </c>
      <c r="E107" s="74">
        <v>1072.6023613272268</v>
      </c>
      <c r="F107" s="74">
        <v>1085.1402401980131</v>
      </c>
      <c r="G107" s="74">
        <v>1093.1667963324546</v>
      </c>
      <c r="H107" s="74">
        <v>1116.364225796809</v>
      </c>
      <c r="I107" s="74">
        <v>1136.2384545216212</v>
      </c>
      <c r="J107" s="74">
        <v>1162.4694997414897</v>
      </c>
      <c r="K107" s="74">
        <v>1153.5057123102074</v>
      </c>
      <c r="L107" s="74">
        <v>1172.3238169779145</v>
      </c>
      <c r="M107" s="74">
        <v>1161.6354656894414</v>
      </c>
      <c r="N107" s="74">
        <v>1086.3866686451083</v>
      </c>
      <c r="O107" s="74">
        <v>1073.1539439726928</v>
      </c>
      <c r="P107" s="74">
        <v>1139.681008665438</v>
      </c>
      <c r="Q107" s="74">
        <v>1218.7830642798806</v>
      </c>
      <c r="R107" s="74">
        <v>1241.5347232587887</v>
      </c>
      <c r="S107" s="74">
        <v>1252.8446914632873</v>
      </c>
      <c r="T107" s="74">
        <v>1261.8311508597701</v>
      </c>
      <c r="U107" s="74">
        <v>1285.7655090610835</v>
      </c>
      <c r="V107" s="74">
        <v>1379.7545124622914</v>
      </c>
      <c r="W107" s="74">
        <v>1321.9124765965967</v>
      </c>
      <c r="DA107" s="90" t="s">
        <v>280</v>
      </c>
    </row>
    <row r="108" spans="1:105" ht="12" customHeight="1" x14ac:dyDescent="0.25">
      <c r="A108" s="109" t="s">
        <v>54</v>
      </c>
      <c r="B108" s="77">
        <v>424.72081247169643</v>
      </c>
      <c r="C108" s="77">
        <v>438.04326175364645</v>
      </c>
      <c r="D108" s="77">
        <v>460.96282501766825</v>
      </c>
      <c r="E108" s="77">
        <v>461.21970339859627</v>
      </c>
      <c r="F108" s="77">
        <v>463.27359817846411</v>
      </c>
      <c r="G108" s="77">
        <v>457.9601143568716</v>
      </c>
      <c r="H108" s="77">
        <v>445.81977039471712</v>
      </c>
      <c r="I108" s="77">
        <v>409.13002540085643</v>
      </c>
      <c r="J108" s="77">
        <v>418.24665244288406</v>
      </c>
      <c r="K108" s="77">
        <v>365.59965935031948</v>
      </c>
      <c r="L108" s="77">
        <v>390.1121556758435</v>
      </c>
      <c r="M108" s="77">
        <v>335.09459183915112</v>
      </c>
      <c r="N108" s="77">
        <v>285.90100579668405</v>
      </c>
      <c r="O108" s="77">
        <v>287.65086290026255</v>
      </c>
      <c r="P108" s="77">
        <v>284.54074353622946</v>
      </c>
      <c r="Q108" s="77">
        <v>304.26314483606535</v>
      </c>
      <c r="R108" s="77">
        <v>284.92356968321974</v>
      </c>
      <c r="S108" s="77">
        <v>349.5101525931392</v>
      </c>
      <c r="T108" s="77">
        <v>378.96253355011783</v>
      </c>
      <c r="U108" s="77">
        <v>388.18318494470907</v>
      </c>
      <c r="V108" s="77">
        <v>558.2941557343006</v>
      </c>
      <c r="W108" s="77">
        <v>537.99123896969229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2186.0986254193267</v>
      </c>
      <c r="C110" s="203">
        <f t="shared" si="89"/>
        <v>2319.0334468269839</v>
      </c>
      <c r="D110" s="203">
        <f t="shared" si="89"/>
        <v>2396.7598256638425</v>
      </c>
      <c r="E110" s="203">
        <f t="shared" si="89"/>
        <v>2675.76247755955</v>
      </c>
      <c r="F110" s="203">
        <f t="shared" si="89"/>
        <v>2396.6280247170739</v>
      </c>
      <c r="G110" s="203">
        <f t="shared" si="89"/>
        <v>2599.3784837930766</v>
      </c>
      <c r="H110" s="203">
        <f t="shared" si="89"/>
        <v>2409.9551829899901</v>
      </c>
      <c r="I110" s="203">
        <f t="shared" si="89"/>
        <v>2015.9671196895881</v>
      </c>
      <c r="J110" s="203">
        <f t="shared" si="89"/>
        <v>2104.85543644888</v>
      </c>
      <c r="K110" s="203">
        <f t="shared" si="89"/>
        <v>2018.5189844897225</v>
      </c>
      <c r="L110" s="203">
        <f t="shared" si="89"/>
        <v>2084.6778418573153</v>
      </c>
      <c r="M110" s="203">
        <f t="shared" si="89"/>
        <v>1917.708809150635</v>
      </c>
      <c r="N110" s="203">
        <f t="shared" si="89"/>
        <v>1731.1527329455105</v>
      </c>
      <c r="O110" s="203">
        <f t="shared" si="89"/>
        <v>1600.1541064695184</v>
      </c>
      <c r="P110" s="203">
        <f t="shared" si="89"/>
        <v>1448.5371735407105</v>
      </c>
      <c r="Q110" s="203">
        <f t="shared" si="89"/>
        <v>1601.9571789147569</v>
      </c>
      <c r="R110" s="203">
        <f t="shared" ref="R110:V110" si="90">R78*1000000/R$6</f>
        <v>1714.0595113199549</v>
      </c>
      <c r="S110" s="203">
        <f t="shared" si="90"/>
        <v>1837.3500588648737</v>
      </c>
      <c r="T110" s="203">
        <f t="shared" si="90"/>
        <v>1711.1109639355579</v>
      </c>
      <c r="U110" s="203">
        <f t="shared" si="90"/>
        <v>1663.4986097676444</v>
      </c>
      <c r="V110" s="203">
        <f t="shared" si="90"/>
        <v>1787.1866334108215</v>
      </c>
      <c r="W110" s="203">
        <f t="shared" ref="W110" si="91">W78*1000000/W$6</f>
        <v>1946.1369968903011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2186.0986254193267</v>
      </c>
      <c r="C111" s="192">
        <f t="shared" si="92"/>
        <v>2319.0334468269839</v>
      </c>
      <c r="D111" s="192">
        <f t="shared" si="92"/>
        <v>2396.7598256638425</v>
      </c>
      <c r="E111" s="192">
        <f t="shared" si="92"/>
        <v>2675.76247755955</v>
      </c>
      <c r="F111" s="192">
        <f t="shared" si="92"/>
        <v>2396.6280247170739</v>
      </c>
      <c r="G111" s="192">
        <f t="shared" si="92"/>
        <v>2599.3784837930766</v>
      </c>
      <c r="H111" s="192">
        <f t="shared" si="92"/>
        <v>2409.9551829899901</v>
      </c>
      <c r="I111" s="192">
        <f t="shared" si="92"/>
        <v>2015.9671196895881</v>
      </c>
      <c r="J111" s="192">
        <f t="shared" si="92"/>
        <v>2104.85543644888</v>
      </c>
      <c r="K111" s="192">
        <f t="shared" si="92"/>
        <v>2018.5189844897225</v>
      </c>
      <c r="L111" s="192">
        <f t="shared" si="92"/>
        <v>2084.6778418573153</v>
      </c>
      <c r="M111" s="192">
        <f t="shared" si="92"/>
        <v>1917.708809150635</v>
      </c>
      <c r="N111" s="192">
        <f t="shared" si="92"/>
        <v>1731.1527329455105</v>
      </c>
      <c r="O111" s="192">
        <f t="shared" si="92"/>
        <v>1600.1541064695184</v>
      </c>
      <c r="P111" s="192">
        <f t="shared" si="92"/>
        <v>1448.5371735407105</v>
      </c>
      <c r="Q111" s="192">
        <f t="shared" si="92"/>
        <v>1601.9571789147569</v>
      </c>
      <c r="R111" s="192">
        <f t="shared" ref="R111:V111" si="93">R79*1000000/R$6</f>
        <v>1714.0595113199549</v>
      </c>
      <c r="S111" s="192">
        <f t="shared" si="93"/>
        <v>1837.3500588648737</v>
      </c>
      <c r="T111" s="192">
        <f t="shared" si="93"/>
        <v>1711.1109639355579</v>
      </c>
      <c r="U111" s="192">
        <f t="shared" si="93"/>
        <v>1663.4986097676444</v>
      </c>
      <c r="V111" s="192">
        <f t="shared" si="93"/>
        <v>1787.1866334108215</v>
      </c>
      <c r="W111" s="192">
        <f t="shared" ref="W111" si="94">W79*1000000/W$6</f>
        <v>1946.1369968903011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1849.928212648741</v>
      </c>
      <c r="C112" s="74">
        <f t="shared" si="95"/>
        <v>1986.505952858909</v>
      </c>
      <c r="D112" s="74">
        <f t="shared" si="95"/>
        <v>2046.3299476557245</v>
      </c>
      <c r="E112" s="74">
        <f t="shared" si="95"/>
        <v>2338.508483669108</v>
      </c>
      <c r="F112" s="74">
        <f t="shared" si="95"/>
        <v>2064.197213281052</v>
      </c>
      <c r="G112" s="74">
        <f t="shared" si="95"/>
        <v>2259.5286805044484</v>
      </c>
      <c r="H112" s="74">
        <f t="shared" si="95"/>
        <v>2097.7945803346543</v>
      </c>
      <c r="I112" s="74">
        <f t="shared" si="95"/>
        <v>1709.8312358034746</v>
      </c>
      <c r="J112" s="74">
        <f t="shared" si="95"/>
        <v>1799.9866610429478</v>
      </c>
      <c r="K112" s="74">
        <f t="shared" si="95"/>
        <v>1725.4669827543401</v>
      </c>
      <c r="L112" s="74">
        <f t="shared" si="95"/>
        <v>1781.3645344359559</v>
      </c>
      <c r="M112" s="74">
        <f t="shared" si="95"/>
        <v>1644.8917133815248</v>
      </c>
      <c r="N112" s="74">
        <f t="shared" si="95"/>
        <v>1475.4869676038657</v>
      </c>
      <c r="O112" s="74">
        <f t="shared" si="95"/>
        <v>1354.2980126093644</v>
      </c>
      <c r="P112" s="74">
        <f t="shared" si="95"/>
        <v>1188.1010915124014</v>
      </c>
      <c r="Q112" s="74">
        <f t="shared" si="95"/>
        <v>1344.0458778788282</v>
      </c>
      <c r="R112" s="74">
        <f t="shared" ref="R112:V112" si="96">R80*1000000/R$6</f>
        <v>1461.2943866088722</v>
      </c>
      <c r="S112" s="74">
        <f t="shared" si="96"/>
        <v>1564.4574741113834</v>
      </c>
      <c r="T112" s="74">
        <f t="shared" si="96"/>
        <v>1434.4326262320874</v>
      </c>
      <c r="U112" s="74">
        <f t="shared" si="96"/>
        <v>1385.1029319989207</v>
      </c>
      <c r="V112" s="74">
        <f t="shared" si="96"/>
        <v>1458.4176334252322</v>
      </c>
      <c r="W112" s="74">
        <f t="shared" ref="W112" si="97">W80*1000000/W$6</f>
        <v>1620.115717397287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187.62138491496111</v>
      </c>
      <c r="C114" s="74">
        <f t="shared" si="101"/>
        <v>181.87340847804816</v>
      </c>
      <c r="D114" s="74">
        <f t="shared" si="101"/>
        <v>190.41561773924309</v>
      </c>
      <c r="E114" s="74">
        <f t="shared" si="101"/>
        <v>177.78000341850998</v>
      </c>
      <c r="F114" s="74">
        <f t="shared" si="101"/>
        <v>175.40634557185459</v>
      </c>
      <c r="G114" s="74">
        <f t="shared" si="101"/>
        <v>185.03161256950699</v>
      </c>
      <c r="H114" s="74">
        <f t="shared" si="101"/>
        <v>162.73853398492989</v>
      </c>
      <c r="I114" s="74">
        <f t="shared" si="101"/>
        <v>172.4108502761014</v>
      </c>
      <c r="J114" s="74">
        <f t="shared" si="101"/>
        <v>169.22949123792534</v>
      </c>
      <c r="K114" s="74">
        <f t="shared" si="101"/>
        <v>175.64800996243187</v>
      </c>
      <c r="L114" s="74">
        <f t="shared" si="101"/>
        <v>181.07260384018767</v>
      </c>
      <c r="M114" s="74">
        <f t="shared" si="101"/>
        <v>174.66947980149786</v>
      </c>
      <c r="N114" s="74">
        <f t="shared" si="101"/>
        <v>176.17692811808089</v>
      </c>
      <c r="O114" s="74">
        <f t="shared" si="101"/>
        <v>165.04713165764241</v>
      </c>
      <c r="P114" s="74">
        <f t="shared" si="101"/>
        <v>181.80179372412468</v>
      </c>
      <c r="Q114" s="74">
        <f t="shared" si="101"/>
        <v>173.92494369070488</v>
      </c>
      <c r="R114" s="74">
        <f t="shared" ref="R114:V114" si="102">R82*1000000/R$6</f>
        <v>175.96280167207448</v>
      </c>
      <c r="S114" s="74">
        <f t="shared" si="102"/>
        <v>174.88393357848346</v>
      </c>
      <c r="T114" s="74">
        <f t="shared" si="102"/>
        <v>169.02502533221232</v>
      </c>
      <c r="U114" s="74">
        <f t="shared" si="102"/>
        <v>168.41326478640724</v>
      </c>
      <c r="V114" s="74">
        <f t="shared" si="102"/>
        <v>179.23220751603472</v>
      </c>
      <c r="W114" s="74">
        <f t="shared" ref="W114" si="103">W82*1000000/W$6</f>
        <v>179.46928207988992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148.54902785562444</v>
      </c>
      <c r="C115" s="193">
        <f t="shared" si="104"/>
        <v>150.65408549002726</v>
      </c>
      <c r="D115" s="193">
        <f t="shared" si="104"/>
        <v>160.01426026887461</v>
      </c>
      <c r="E115" s="193">
        <f t="shared" si="104"/>
        <v>159.47399047193201</v>
      </c>
      <c r="F115" s="193">
        <f t="shared" si="104"/>
        <v>157.02446586416713</v>
      </c>
      <c r="G115" s="193">
        <f t="shared" si="104"/>
        <v>154.81819071912159</v>
      </c>
      <c r="H115" s="193">
        <f t="shared" si="104"/>
        <v>149.42206867040633</v>
      </c>
      <c r="I115" s="193">
        <f t="shared" si="104"/>
        <v>133.72503361001213</v>
      </c>
      <c r="J115" s="193">
        <f t="shared" si="104"/>
        <v>135.63928416800672</v>
      </c>
      <c r="K115" s="193">
        <f t="shared" si="104"/>
        <v>117.40399177295058</v>
      </c>
      <c r="L115" s="193">
        <f t="shared" si="104"/>
        <v>122.24070358117145</v>
      </c>
      <c r="M115" s="193">
        <f t="shared" si="104"/>
        <v>98.147615967612452</v>
      </c>
      <c r="N115" s="193">
        <f t="shared" si="104"/>
        <v>79.488837223564047</v>
      </c>
      <c r="O115" s="193">
        <f t="shared" si="104"/>
        <v>80.808962202511566</v>
      </c>
      <c r="P115" s="193">
        <f t="shared" si="104"/>
        <v>78.634288304184366</v>
      </c>
      <c r="Q115" s="193">
        <f t="shared" si="104"/>
        <v>83.986357345224164</v>
      </c>
      <c r="R115" s="193">
        <f t="shared" ref="R115:V115" si="105">R83*1000000/R$6</f>
        <v>76.802323039008371</v>
      </c>
      <c r="S115" s="193">
        <f t="shared" si="105"/>
        <v>98.00865117500706</v>
      </c>
      <c r="T115" s="193">
        <f t="shared" si="105"/>
        <v>107.65331237125852</v>
      </c>
      <c r="U115" s="193">
        <f t="shared" si="105"/>
        <v>109.98241298231635</v>
      </c>
      <c r="V115" s="193">
        <f t="shared" si="105"/>
        <v>149.53679246955468</v>
      </c>
      <c r="W115" s="193">
        <f t="shared" ref="W115" si="106">W83*1000000/W$6</f>
        <v>146.55199741312418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0.49692527484772436</v>
      </c>
      <c r="C118" s="206">
        <f t="shared" si="110"/>
        <v>0.5032795003003111</v>
      </c>
      <c r="D118" s="206">
        <f t="shared" si="110"/>
        <v>0.50574395082825008</v>
      </c>
      <c r="E118" s="206">
        <f t="shared" si="110"/>
        <v>0.5120544105414947</v>
      </c>
      <c r="F118" s="206">
        <f t="shared" si="110"/>
        <v>0.52406331570274733</v>
      </c>
      <c r="G118" s="206">
        <f t="shared" si="110"/>
        <v>0.52534212399195113</v>
      </c>
      <c r="H118" s="206">
        <f t="shared" si="110"/>
        <v>0.53359190762433872</v>
      </c>
      <c r="I118" s="206">
        <f t="shared" si="110"/>
        <v>0.54294688944940506</v>
      </c>
      <c r="J118" s="206">
        <f t="shared" si="110"/>
        <v>0.55007249339975228</v>
      </c>
      <c r="K118" s="206">
        <f t="shared" si="110"/>
        <v>0.55703880674572959</v>
      </c>
      <c r="L118" s="206">
        <f t="shared" si="110"/>
        <v>0.56701185448449776</v>
      </c>
      <c r="M118" s="206">
        <f t="shared" si="110"/>
        <v>0.5783044767110781</v>
      </c>
      <c r="N118" s="206">
        <f t="shared" si="110"/>
        <v>0.59412239922229015</v>
      </c>
      <c r="O118" s="206">
        <f t="shared" si="110"/>
        <v>0.60698192234335879</v>
      </c>
      <c r="P118" s="206">
        <f t="shared" si="110"/>
        <v>0.61173725354722197</v>
      </c>
      <c r="Q118" s="206">
        <f t="shared" si="110"/>
        <v>0.61971907709806184</v>
      </c>
      <c r="R118" s="206">
        <f t="shared" ref="R118:V118" si="111">IF(R104=0,"",R104/R97)</f>
        <v>0.62940581255946171</v>
      </c>
      <c r="S118" s="206">
        <f t="shared" si="111"/>
        <v>0.64126112321343287</v>
      </c>
      <c r="T118" s="206">
        <f t="shared" si="111"/>
        <v>0.65522828590713078</v>
      </c>
      <c r="U118" s="206">
        <f t="shared" si="111"/>
        <v>0.66828273820970918</v>
      </c>
      <c r="V118" s="206">
        <f t="shared" si="111"/>
        <v>0.67495974635907885</v>
      </c>
      <c r="W118" s="206">
        <f t="shared" ref="W118" si="112">IF(W104=0,"",W104/W97)</f>
        <v>0.69225015000010337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0.48491362745076344</v>
      </c>
      <c r="C119" s="199">
        <f t="shared" si="113"/>
        <v>0.49209150212072178</v>
      </c>
      <c r="D119" s="199">
        <f t="shared" si="113"/>
        <v>0.4946485250666528</v>
      </c>
      <c r="E119" s="199">
        <f t="shared" si="113"/>
        <v>0.50200305463317918</v>
      </c>
      <c r="F119" s="199">
        <f t="shared" si="113"/>
        <v>0.5142774700631042</v>
      </c>
      <c r="G119" s="199">
        <f t="shared" si="113"/>
        <v>0.51711398747208503</v>
      </c>
      <c r="H119" s="199">
        <f t="shared" si="113"/>
        <v>0.52480338770766766</v>
      </c>
      <c r="I119" s="199">
        <f t="shared" si="113"/>
        <v>0.53391659460581897</v>
      </c>
      <c r="J119" s="199">
        <f t="shared" si="113"/>
        <v>0.54160255490938825</v>
      </c>
      <c r="K119" s="199">
        <f t="shared" si="113"/>
        <v>0.54990355565780458</v>
      </c>
      <c r="L119" s="199">
        <f t="shared" si="113"/>
        <v>0.56041387272586252</v>
      </c>
      <c r="M119" s="199">
        <f t="shared" si="113"/>
        <v>0.57223755511841734</v>
      </c>
      <c r="N119" s="199">
        <f t="shared" si="113"/>
        <v>0.58727771143380891</v>
      </c>
      <c r="O119" s="199">
        <f t="shared" si="113"/>
        <v>0.60171339422293424</v>
      </c>
      <c r="P119" s="199">
        <f t="shared" si="113"/>
        <v>0.60625115237609994</v>
      </c>
      <c r="Q119" s="199">
        <f t="shared" si="113"/>
        <v>0.61338135464550847</v>
      </c>
      <c r="R119" s="199">
        <f t="shared" ref="R119:V119" si="114">IF(R105=0,"",R105/R98)</f>
        <v>0.62325405412071178</v>
      </c>
      <c r="S119" s="199">
        <f t="shared" si="114"/>
        <v>0.63501430830333438</v>
      </c>
      <c r="T119" s="199">
        <f t="shared" si="114"/>
        <v>0.64722441154420729</v>
      </c>
      <c r="U119" s="199">
        <f t="shared" si="114"/>
        <v>0.65776874146088993</v>
      </c>
      <c r="V119" s="199">
        <f t="shared" si="114"/>
        <v>0.66814146049527579</v>
      </c>
      <c r="W119" s="199">
        <f t="shared" ref="W119" si="115">IF(W105=0,"",W105/W98)</f>
        <v>0.6801011348285726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1.6784535314436271</v>
      </c>
      <c r="C120" s="200">
        <f t="shared" si="116"/>
        <v>1.9523164751674593</v>
      </c>
      <c r="D120" s="200">
        <f t="shared" si="116"/>
        <v>2.074685545644106</v>
      </c>
      <c r="E120" s="200">
        <f t="shared" si="116"/>
        <v>2.165325694198049</v>
      </c>
      <c r="F120" s="200">
        <f t="shared" si="116"/>
        <v>2.2388812822391739</v>
      </c>
      <c r="G120" s="200">
        <f t="shared" si="116"/>
        <v>2.3066447349206713</v>
      </c>
      <c r="H120" s="200">
        <f t="shared" si="116"/>
        <v>2.3745905590055703</v>
      </c>
      <c r="I120" s="200">
        <f t="shared" si="116"/>
        <v>2.4337153674152781</v>
      </c>
      <c r="J120" s="200">
        <f t="shared" si="116"/>
        <v>2.4931445995482409</v>
      </c>
      <c r="K120" s="200">
        <f t="shared" si="116"/>
        <v>2.5637810254878701</v>
      </c>
      <c r="L120" s="200">
        <f t="shared" si="116"/>
        <v>2.6309686097247669</v>
      </c>
      <c r="M120" s="200">
        <f t="shared" si="116"/>
        <v>2.7021357613516415</v>
      </c>
      <c r="N120" s="200">
        <f t="shared" si="116"/>
        <v>2.781870112635966</v>
      </c>
      <c r="O120" s="200">
        <f t="shared" si="116"/>
        <v>2.8747566982401231</v>
      </c>
      <c r="P120" s="200">
        <f t="shared" si="116"/>
        <v>2.9790117172990853</v>
      </c>
      <c r="Q120" s="200">
        <f t="shared" si="116"/>
        <v>3.0883819394456915</v>
      </c>
      <c r="R120" s="200">
        <f t="shared" ref="R120:V120" si="117">IF(R106=0,"",R106/R99)</f>
        <v>3.1931789352978583</v>
      </c>
      <c r="S120" s="200">
        <f t="shared" si="117"/>
        <v>3.29430358033115</v>
      </c>
      <c r="T120" s="200">
        <f t="shared" si="117"/>
        <v>3.3976812675550745</v>
      </c>
      <c r="U120" s="200">
        <f t="shared" si="117"/>
        <v>3.4797027945293695</v>
      </c>
      <c r="V120" s="200">
        <f t="shared" si="117"/>
        <v>3.553971368425874</v>
      </c>
      <c r="W120" s="200">
        <f t="shared" ref="W120" si="118">IF(W106=0,"",W106/W99)</f>
        <v>3.618610479209087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0.54198336361387589</v>
      </c>
      <c r="C121" s="200">
        <f t="shared" si="119"/>
        <v>0.54874881054427471</v>
      </c>
      <c r="D121" s="200">
        <f t="shared" si="119"/>
        <v>0.54688833764152567</v>
      </c>
      <c r="E121" s="200">
        <f t="shared" si="119"/>
        <v>0.55343209735871779</v>
      </c>
      <c r="F121" s="200">
        <f t="shared" si="119"/>
        <v>0.56044937851460541</v>
      </c>
      <c r="G121" s="200">
        <f t="shared" si="119"/>
        <v>0.56066652152716112</v>
      </c>
      <c r="H121" s="200">
        <f t="shared" si="119"/>
        <v>0.57035925011349775</v>
      </c>
      <c r="I121" s="200">
        <f t="shared" si="119"/>
        <v>0.57400356823305787</v>
      </c>
      <c r="J121" s="200">
        <f t="shared" si="119"/>
        <v>0.58003169790881681</v>
      </c>
      <c r="K121" s="200">
        <f t="shared" si="119"/>
        <v>0.58443514916931683</v>
      </c>
      <c r="L121" s="200">
        <f t="shared" si="119"/>
        <v>0.59186733133665259</v>
      </c>
      <c r="M121" s="200">
        <f t="shared" si="119"/>
        <v>0.60092139037656833</v>
      </c>
      <c r="N121" s="200">
        <f t="shared" si="119"/>
        <v>0.61308503012820426</v>
      </c>
      <c r="O121" s="200">
        <f t="shared" si="119"/>
        <v>0.62445658142684735</v>
      </c>
      <c r="P121" s="200">
        <f t="shared" si="119"/>
        <v>0.6289574462208799</v>
      </c>
      <c r="Q121" s="200">
        <f t="shared" si="119"/>
        <v>0.6374578873959813</v>
      </c>
      <c r="R121" s="200">
        <f t="shared" ref="R121:V121" si="120">IF(R107=0,"",R107/R100)</f>
        <v>0.64791984712412398</v>
      </c>
      <c r="S121" s="200">
        <f t="shared" si="120"/>
        <v>0.66162177022677737</v>
      </c>
      <c r="T121" s="200">
        <f t="shared" si="120"/>
        <v>0.67623001087729928</v>
      </c>
      <c r="U121" s="200">
        <f t="shared" si="120"/>
        <v>0.69023833575760729</v>
      </c>
      <c r="V121" s="200">
        <f t="shared" si="120"/>
        <v>0.70269530119115131</v>
      </c>
      <c r="W121" s="200">
        <f t="shared" ref="W121" si="121">IF(W107=0,"",W107/W100)</f>
        <v>0.71442236864037212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0.58177096450213051</v>
      </c>
      <c r="C122" s="201">
        <f t="shared" si="122"/>
        <v>0.58437388870184626</v>
      </c>
      <c r="D122" s="201">
        <f t="shared" si="122"/>
        <v>0.58381555341237379</v>
      </c>
      <c r="E122" s="201">
        <f t="shared" si="122"/>
        <v>0.58535641198183419</v>
      </c>
      <c r="F122" s="201">
        <f t="shared" si="122"/>
        <v>0.58875707517062537</v>
      </c>
      <c r="G122" s="201">
        <f t="shared" si="122"/>
        <v>0.59056412592212915</v>
      </c>
      <c r="H122" s="201">
        <f t="shared" si="122"/>
        <v>0.59325954933285352</v>
      </c>
      <c r="I122" s="201">
        <f t="shared" si="122"/>
        <v>0.59724076622336708</v>
      </c>
      <c r="J122" s="201">
        <f t="shared" si="122"/>
        <v>0.59788972788318928</v>
      </c>
      <c r="K122" s="201">
        <f t="shared" si="122"/>
        <v>0.60058301975919937</v>
      </c>
      <c r="L122" s="201">
        <f t="shared" si="122"/>
        <v>0.60433110449949978</v>
      </c>
      <c r="M122" s="201">
        <f t="shared" si="122"/>
        <v>0.61321741101828886</v>
      </c>
      <c r="N122" s="201">
        <f t="shared" si="122"/>
        <v>0.62010660357403824</v>
      </c>
      <c r="O122" s="201">
        <f t="shared" si="122"/>
        <v>0.6198956199917186</v>
      </c>
      <c r="P122" s="201">
        <f t="shared" si="122"/>
        <v>0.62173443415377894</v>
      </c>
      <c r="Q122" s="201">
        <f t="shared" si="122"/>
        <v>0.62204413821577709</v>
      </c>
      <c r="R122" s="201">
        <f t="shared" ref="R122:V122" si="123">IF(R108=0,"",R108/R101)</f>
        <v>0.62518350736162809</v>
      </c>
      <c r="S122" s="201">
        <f t="shared" si="123"/>
        <v>0.62184666882260942</v>
      </c>
      <c r="T122" s="201">
        <f t="shared" si="123"/>
        <v>0.62201367823891007</v>
      </c>
      <c r="U122" s="201">
        <f t="shared" si="123"/>
        <v>0.62509543795296074</v>
      </c>
      <c r="V122" s="201">
        <f t="shared" si="123"/>
        <v>0.63650617491730987</v>
      </c>
      <c r="W122" s="201">
        <f t="shared" ref="W122" si="124">IF(W108=0,"",W108/W101)</f>
        <v>0.63737756193636297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213.95128406615584</v>
      </c>
      <c r="C126" s="203">
        <f t="shared" si="125"/>
        <v>226.72633215812249</v>
      </c>
      <c r="D126" s="203">
        <f t="shared" si="125"/>
        <v>224.05104408019739</v>
      </c>
      <c r="E126" s="203">
        <f t="shared" si="125"/>
        <v>242.95014695870989</v>
      </c>
      <c r="F126" s="203">
        <f t="shared" si="125"/>
        <v>221.49791698099273</v>
      </c>
      <c r="G126" s="203">
        <f t="shared" si="125"/>
        <v>250.74159556727327</v>
      </c>
      <c r="H126" s="203">
        <f t="shared" si="125"/>
        <v>240.7001700016643</v>
      </c>
      <c r="I126" s="203">
        <f t="shared" si="125"/>
        <v>219.00525442484181</v>
      </c>
      <c r="J126" s="203">
        <f t="shared" si="125"/>
        <v>215.2943239454444</v>
      </c>
      <c r="K126" s="203">
        <f t="shared" si="125"/>
        <v>225.31576166619891</v>
      </c>
      <c r="L126" s="203">
        <f t="shared" si="125"/>
        <v>236.49088720098393</v>
      </c>
      <c r="M126" s="203">
        <f t="shared" si="125"/>
        <v>232.44490053572039</v>
      </c>
      <c r="N126" s="203">
        <f t="shared" si="125"/>
        <v>223.95188846654361</v>
      </c>
      <c r="O126" s="203">
        <f t="shared" si="125"/>
        <v>215.53062917583566</v>
      </c>
      <c r="P126" s="203">
        <f t="shared" si="125"/>
        <v>188.4975059203625</v>
      </c>
      <c r="Q126" s="203">
        <f t="shared" si="125"/>
        <v>202.66417188773272</v>
      </c>
      <c r="R126" s="203">
        <f t="shared" ref="R126:V126" si="126">IF(R96=0,0,R96/R$19)</f>
        <v>207.16682478897272</v>
      </c>
      <c r="S126" s="203">
        <f t="shared" si="126"/>
        <v>211.19415310439939</v>
      </c>
      <c r="T126" s="203">
        <f t="shared" si="126"/>
        <v>194.83383083376015</v>
      </c>
      <c r="U126" s="203">
        <f t="shared" si="126"/>
        <v>189.82625348125526</v>
      </c>
      <c r="V126" s="203">
        <f t="shared" si="126"/>
        <v>200.44418889861606</v>
      </c>
      <c r="W126" s="203">
        <f t="shared" ref="W126" si="127">IF(W96=0,0,W96/W$19)</f>
        <v>213.93395595636113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191.93727380747183</v>
      </c>
      <c r="C127" s="192">
        <f t="shared" si="128"/>
        <v>204.67088824095677</v>
      </c>
      <c r="D127" s="192">
        <f t="shared" si="128"/>
        <v>202.03152970508327</v>
      </c>
      <c r="E127" s="192">
        <f t="shared" si="128"/>
        <v>221.03105372807107</v>
      </c>
      <c r="F127" s="192">
        <f t="shared" si="128"/>
        <v>199.63957349640117</v>
      </c>
      <c r="G127" s="192">
        <f t="shared" si="128"/>
        <v>228.88174448495141</v>
      </c>
      <c r="H127" s="192">
        <f t="shared" si="128"/>
        <v>219.35783717593665</v>
      </c>
      <c r="I127" s="192">
        <f t="shared" si="128"/>
        <v>197.69870232151135</v>
      </c>
      <c r="J127" s="192">
        <f t="shared" si="128"/>
        <v>194.13100121112601</v>
      </c>
      <c r="K127" s="192">
        <f t="shared" si="128"/>
        <v>204.23371620833902</v>
      </c>
      <c r="L127" s="192">
        <f t="shared" si="128"/>
        <v>215.58476059926244</v>
      </c>
      <c r="M127" s="192">
        <f t="shared" si="128"/>
        <v>211.28313728276723</v>
      </c>
      <c r="N127" s="192">
        <f t="shared" si="128"/>
        <v>202.94430689790579</v>
      </c>
      <c r="O127" s="192">
        <f t="shared" si="128"/>
        <v>194.80952164210748</v>
      </c>
      <c r="P127" s="192">
        <f t="shared" si="128"/>
        <v>168.48540263404064</v>
      </c>
      <c r="Q127" s="192">
        <f t="shared" si="128"/>
        <v>183.7096160459468</v>
      </c>
      <c r="R127" s="192">
        <f t="shared" ref="R127:V127" si="129">IF(R97=0,0,R97/R$19)</f>
        <v>188.07131179454959</v>
      </c>
      <c r="S127" s="192">
        <f t="shared" si="129"/>
        <v>191.29621835891351</v>
      </c>
      <c r="T127" s="192">
        <f t="shared" si="129"/>
        <v>174.61417441623919</v>
      </c>
      <c r="U127" s="192">
        <f t="shared" si="129"/>
        <v>169.00761381560471</v>
      </c>
      <c r="V127" s="192">
        <f t="shared" si="129"/>
        <v>179.25253496854882</v>
      </c>
      <c r="W127" s="192">
        <f t="shared" ref="W127" si="130">IF(W97=0,0,W97/W$19)</f>
        <v>191.86891125982427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158.49548979399808</v>
      </c>
      <c r="C128" s="74">
        <f t="shared" si="131"/>
        <v>170.82314868669712</v>
      </c>
      <c r="D128" s="74">
        <f t="shared" si="131"/>
        <v>167.20291440723611</v>
      </c>
      <c r="E128" s="74">
        <f t="shared" si="131"/>
        <v>185.85511587504922</v>
      </c>
      <c r="F128" s="74">
        <f t="shared" si="131"/>
        <v>164.74277807884613</v>
      </c>
      <c r="G128" s="74">
        <f t="shared" si="131"/>
        <v>194.10743013409032</v>
      </c>
      <c r="H128" s="74">
        <f t="shared" si="131"/>
        <v>184.84140220731206</v>
      </c>
      <c r="I128" s="74">
        <f t="shared" si="131"/>
        <v>163.74139878561022</v>
      </c>
      <c r="J128" s="74">
        <f t="shared" si="131"/>
        <v>159.73593800433417</v>
      </c>
      <c r="K128" s="74">
        <f t="shared" si="131"/>
        <v>171.38861412549383</v>
      </c>
      <c r="L128" s="74">
        <f t="shared" si="131"/>
        <v>182.19559945345387</v>
      </c>
      <c r="M128" s="74">
        <f t="shared" si="131"/>
        <v>179.81915032893832</v>
      </c>
      <c r="N128" s="74">
        <f t="shared" si="131"/>
        <v>174.57475530845829</v>
      </c>
      <c r="O128" s="74">
        <f t="shared" si="131"/>
        <v>167.33600622273684</v>
      </c>
      <c r="P128" s="74">
        <f t="shared" si="131"/>
        <v>140.16650896929511</v>
      </c>
      <c r="Q128" s="74">
        <f t="shared" si="131"/>
        <v>153.85389822956643</v>
      </c>
      <c r="R128" s="74">
        <f t="shared" ref="R128:V128" si="132">IF(R98=0,0,R98/R$19)</f>
        <v>158.69798238508886</v>
      </c>
      <c r="S128" s="74">
        <f t="shared" si="132"/>
        <v>160.93333064634982</v>
      </c>
      <c r="T128" s="74">
        <f t="shared" si="132"/>
        <v>143.97344915583616</v>
      </c>
      <c r="U128" s="74">
        <f t="shared" si="132"/>
        <v>138.17337088562397</v>
      </c>
      <c r="V128" s="74">
        <f t="shared" si="132"/>
        <v>144.28166188955163</v>
      </c>
      <c r="W128" s="74">
        <f t="shared" ref="W128" si="133">IF(W98=0,0,W98/W$19)</f>
        <v>158.27940626334163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1.2719675333843659E-2</v>
      </c>
      <c r="C129" s="74">
        <f t="shared" si="134"/>
        <v>1.6240900374729399E-2</v>
      </c>
      <c r="D129" s="74">
        <f t="shared" si="134"/>
        <v>2.861130357471043E-2</v>
      </c>
      <c r="E129" s="74">
        <f t="shared" si="134"/>
        <v>5.4917387022483881E-2</v>
      </c>
      <c r="F129" s="74">
        <f t="shared" si="134"/>
        <v>3.4089482996092949E-2</v>
      </c>
      <c r="G129" s="74">
        <f t="shared" si="134"/>
        <v>4.1970922958791262E-2</v>
      </c>
      <c r="H129" s="74">
        <f t="shared" si="134"/>
        <v>7.5711392751588599E-2</v>
      </c>
      <c r="I129" s="74">
        <f t="shared" si="134"/>
        <v>0.11930845701236342</v>
      </c>
      <c r="J129" s="74">
        <f t="shared" si="134"/>
        <v>8.5712982603162055E-2</v>
      </c>
      <c r="K129" s="74">
        <f t="shared" si="134"/>
        <v>0.1002476250220657</v>
      </c>
      <c r="L129" s="74">
        <f t="shared" si="134"/>
        <v>0.1325759114431557</v>
      </c>
      <c r="M129" s="74">
        <f t="shared" si="134"/>
        <v>0.14013199543631361</v>
      </c>
      <c r="N129" s="74">
        <f t="shared" si="134"/>
        <v>0.28413709187466601</v>
      </c>
      <c r="O129" s="74">
        <f t="shared" si="134"/>
        <v>0.19018824731370448</v>
      </c>
      <c r="P129" s="74">
        <f t="shared" si="134"/>
        <v>0.13716961158444255</v>
      </c>
      <c r="Q129" s="74">
        <f t="shared" si="134"/>
        <v>0.21972755195296695</v>
      </c>
      <c r="R129" s="74">
        <f t="shared" ref="R129:V129" si="135">IF(R99=0,0,R99/R$19)</f>
        <v>0.21994284390026414</v>
      </c>
      <c r="S129" s="74">
        <f t="shared" si="135"/>
        <v>0.25116710037378748</v>
      </c>
      <c r="T129" s="74">
        <f t="shared" si="135"/>
        <v>0.33557549279163629</v>
      </c>
      <c r="U129" s="74">
        <f t="shared" si="135"/>
        <v>0.45548244389552939</v>
      </c>
      <c r="V129" s="74">
        <f t="shared" si="135"/>
        <v>0.25369497266973129</v>
      </c>
      <c r="W129" s="74">
        <f t="shared" ref="W129" si="136">IF(W99=0,0,W99/W$19)</f>
        <v>0.67919159318138844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23.815176475197781</v>
      </c>
      <c r="C130" s="74">
        <f t="shared" si="137"/>
        <v>24.02547095807201</v>
      </c>
      <c r="D130" s="74">
        <f t="shared" si="137"/>
        <v>24.550836102150484</v>
      </c>
      <c r="E130" s="74">
        <f t="shared" si="137"/>
        <v>24.969635968444525</v>
      </c>
      <c r="F130" s="74">
        <f t="shared" si="137"/>
        <v>24.788642539256035</v>
      </c>
      <c r="G130" s="74">
        <f t="shared" si="137"/>
        <v>24.849263515079681</v>
      </c>
      <c r="H130" s="74">
        <f t="shared" si="137"/>
        <v>24.886093245933822</v>
      </c>
      <c r="I130" s="74">
        <f t="shared" si="137"/>
        <v>25.138465312089785</v>
      </c>
      <c r="J130" s="74">
        <f t="shared" si="137"/>
        <v>25.43232267668175</v>
      </c>
      <c r="K130" s="74">
        <f t="shared" si="137"/>
        <v>25.026164373847084</v>
      </c>
      <c r="L130" s="74">
        <f t="shared" si="137"/>
        <v>25.082173851347132</v>
      </c>
      <c r="M130" s="74">
        <f t="shared" si="137"/>
        <v>24.420560858065883</v>
      </c>
      <c r="N130" s="74">
        <f t="shared" si="137"/>
        <v>22.2867036887849</v>
      </c>
      <c r="O130" s="74">
        <f t="shared" si="137"/>
        <v>21.482686899769107</v>
      </c>
      <c r="P130" s="74">
        <f t="shared" si="137"/>
        <v>22.499165670581576</v>
      </c>
      <c r="Q130" s="74">
        <f t="shared" si="137"/>
        <v>23.598708203963799</v>
      </c>
      <c r="R130" s="74">
        <f t="shared" ref="R130:V130" si="138">IF(R100=0,0,R100/R$19)</f>
        <v>23.551838239742999</v>
      </c>
      <c r="S130" s="74">
        <f t="shared" si="138"/>
        <v>23.219711380758206</v>
      </c>
      <c r="T130" s="74">
        <f t="shared" si="138"/>
        <v>22.845865580485718</v>
      </c>
      <c r="U130" s="74">
        <f t="shared" si="138"/>
        <v>22.783428351417495</v>
      </c>
      <c r="V130" s="74">
        <f t="shared" si="138"/>
        <v>23.997330360402216</v>
      </c>
      <c r="W130" s="74">
        <f t="shared" ref="W130" si="139">IF(W100=0,0,W100/W$19)</f>
        <v>22.600532323138054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9.6138878629421196</v>
      </c>
      <c r="C131" s="193">
        <f t="shared" si="140"/>
        <v>9.8060276958128956</v>
      </c>
      <c r="D131" s="193">
        <f t="shared" si="140"/>
        <v>10.249167892121987</v>
      </c>
      <c r="E131" s="193">
        <f t="shared" si="140"/>
        <v>10.151384497554925</v>
      </c>
      <c r="F131" s="193">
        <f t="shared" si="140"/>
        <v>10.074063395302833</v>
      </c>
      <c r="G131" s="193">
        <f t="shared" si="140"/>
        <v>9.8830799128226214</v>
      </c>
      <c r="H131" s="193">
        <f t="shared" si="140"/>
        <v>9.5546303299391617</v>
      </c>
      <c r="I131" s="193">
        <f t="shared" si="140"/>
        <v>8.6995297667990013</v>
      </c>
      <c r="J131" s="193">
        <f t="shared" si="140"/>
        <v>8.8770275475069198</v>
      </c>
      <c r="K131" s="193">
        <f t="shared" si="140"/>
        <v>7.7186900839760479</v>
      </c>
      <c r="L131" s="193">
        <f t="shared" si="140"/>
        <v>8.1744113830183522</v>
      </c>
      <c r="M131" s="193">
        <f t="shared" si="140"/>
        <v>6.9032941003266943</v>
      </c>
      <c r="N131" s="193">
        <f t="shared" si="140"/>
        <v>5.7987108087879129</v>
      </c>
      <c r="O131" s="193">
        <f t="shared" si="140"/>
        <v>5.8006402722878327</v>
      </c>
      <c r="P131" s="193">
        <f t="shared" si="140"/>
        <v>5.6825583825795478</v>
      </c>
      <c r="Q131" s="193">
        <f t="shared" si="140"/>
        <v>6.0372820604635802</v>
      </c>
      <c r="R131" s="193">
        <f t="shared" ref="R131:V131" si="141">IF(R101=0,0,R101/R$19)</f>
        <v>5.6015483258174594</v>
      </c>
      <c r="S131" s="193">
        <f t="shared" si="141"/>
        <v>6.8920092314317403</v>
      </c>
      <c r="T131" s="193">
        <f t="shared" si="141"/>
        <v>7.4592841871256814</v>
      </c>
      <c r="U131" s="193">
        <f t="shared" si="141"/>
        <v>7.5953321346677045</v>
      </c>
      <c r="V131" s="193">
        <f t="shared" si="141"/>
        <v>10.719847745925232</v>
      </c>
      <c r="W131" s="193">
        <f t="shared" ref="W131" si="142">IF(W101=0,0,W101/W$19)</f>
        <v>10.309781080163223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22.014010258684014</v>
      </c>
      <c r="C132" s="77">
        <f t="shared" si="143"/>
        <v>22.055443917165739</v>
      </c>
      <c r="D132" s="77">
        <f t="shared" si="143"/>
        <v>22.019514375114138</v>
      </c>
      <c r="E132" s="77">
        <f t="shared" si="143"/>
        <v>21.919093230638804</v>
      </c>
      <c r="F132" s="77">
        <f t="shared" si="143"/>
        <v>21.858343484591579</v>
      </c>
      <c r="G132" s="77">
        <f t="shared" si="143"/>
        <v>21.859851082321878</v>
      </c>
      <c r="H132" s="77">
        <f t="shared" si="143"/>
        <v>21.342332825727627</v>
      </c>
      <c r="I132" s="77">
        <f t="shared" si="143"/>
        <v>21.306552103330432</v>
      </c>
      <c r="J132" s="77">
        <f t="shared" si="143"/>
        <v>21.163322734318381</v>
      </c>
      <c r="K132" s="77">
        <f t="shared" si="143"/>
        <v>21.082045457859913</v>
      </c>
      <c r="L132" s="77">
        <f t="shared" si="143"/>
        <v>20.906126601721478</v>
      </c>
      <c r="M132" s="77">
        <f t="shared" si="143"/>
        <v>21.161763252953197</v>
      </c>
      <c r="N132" s="77">
        <f t="shared" si="143"/>
        <v>21.007581568637839</v>
      </c>
      <c r="O132" s="77">
        <f t="shared" si="143"/>
        <v>20.721107533728144</v>
      </c>
      <c r="P132" s="77">
        <f t="shared" si="143"/>
        <v>20.012103286321835</v>
      </c>
      <c r="Q132" s="77">
        <f t="shared" si="143"/>
        <v>18.95455584178594</v>
      </c>
      <c r="R132" s="77">
        <f t="shared" ref="R132:V132" si="144">IF(R102=0,0,R102/R$19)</f>
        <v>19.095512994423157</v>
      </c>
      <c r="S132" s="77">
        <f t="shared" si="144"/>
        <v>19.897934745485838</v>
      </c>
      <c r="T132" s="77">
        <f t="shared" si="144"/>
        <v>20.219656417520977</v>
      </c>
      <c r="U132" s="77">
        <f t="shared" si="144"/>
        <v>20.818639665650597</v>
      </c>
      <c r="V132" s="77">
        <f t="shared" si="144"/>
        <v>21.191653930067226</v>
      </c>
      <c r="W132" s="77">
        <f t="shared" ref="W132" si="145">IF(W102=0,0,W102/W$19)</f>
        <v>22.065044696536848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95.378482540300865</v>
      </c>
      <c r="C134" s="153">
        <f t="shared" si="146"/>
        <v>103.00666235992955</v>
      </c>
      <c r="D134" s="153">
        <f t="shared" si="146"/>
        <v>102.17622402492378</v>
      </c>
      <c r="E134" s="153">
        <f t="shared" si="146"/>
        <v>113.17992592809287</v>
      </c>
      <c r="F134" s="153">
        <f t="shared" si="146"/>
        <v>104.6237768320063</v>
      </c>
      <c r="G134" s="153">
        <f t="shared" si="146"/>
        <v>120.24122179070741</v>
      </c>
      <c r="H134" s="153">
        <f t="shared" si="146"/>
        <v>117.04756679105712</v>
      </c>
      <c r="I134" s="153">
        <f t="shared" si="146"/>
        <v>107.33989547364847</v>
      </c>
      <c r="J134" s="153">
        <f t="shared" si="146"/>
        <v>106.78612388239441</v>
      </c>
      <c r="K134" s="153">
        <f t="shared" si="146"/>
        <v>113.76610557393914</v>
      </c>
      <c r="L134" s="153">
        <f t="shared" si="146"/>
        <v>122.23911490598428</v>
      </c>
      <c r="M134" s="153">
        <f t="shared" si="146"/>
        <v>122.18598414418557</v>
      </c>
      <c r="N134" s="153">
        <f t="shared" si="146"/>
        <v>120.57375852268856</v>
      </c>
      <c r="O134" s="153">
        <f t="shared" si="146"/>
        <v>118.24585793711657</v>
      </c>
      <c r="P134" s="153">
        <f t="shared" si="146"/>
        <v>103.0687974701459</v>
      </c>
      <c r="Q134" s="153">
        <f t="shared" si="146"/>
        <v>113.84835371003344</v>
      </c>
      <c r="R134" s="153">
        <f t="shared" ref="R134:V134" si="147">IF(R104=0,0,R104/R$19)</f>
        <v>118.37317681917237</v>
      </c>
      <c r="S134" s="153">
        <f t="shared" si="147"/>
        <v>122.67082785131899</v>
      </c>
      <c r="T134" s="153">
        <f t="shared" si="147"/>
        <v>114.41214619784117</v>
      </c>
      <c r="U134" s="153">
        <f t="shared" si="147"/>
        <v>112.9448709389814</v>
      </c>
      <c r="V134" s="153">
        <f t="shared" si="147"/>
        <v>120.98824553659361</v>
      </c>
      <c r="W134" s="153">
        <f t="shared" ref="W134" si="148">IF(W104=0,0,W104/W$19)</f>
        <v>132.82128259996989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76.856622890593059</v>
      </c>
      <c r="C135" s="74">
        <f t="shared" si="149"/>
        <v>84.060619834228191</v>
      </c>
      <c r="D135" s="74">
        <f t="shared" si="149"/>
        <v>82.706674998385125</v>
      </c>
      <c r="E135" s="74">
        <f t="shared" si="149"/>
        <v>93.299835888478171</v>
      </c>
      <c r="F135" s="74">
        <f t="shared" si="149"/>
        <v>84.723499121556415</v>
      </c>
      <c r="G135" s="74">
        <f t="shared" si="149"/>
        <v>100.37566719459859</v>
      </c>
      <c r="H135" s="74">
        <f t="shared" si="149"/>
        <v>97.005394067032924</v>
      </c>
      <c r="I135" s="74">
        <f t="shared" si="149"/>
        <v>87.424250035606377</v>
      </c>
      <c r="J135" s="74">
        <f t="shared" si="149"/>
        <v>86.51339213399504</v>
      </c>
      <c r="K135" s="74">
        <f t="shared" si="149"/>
        <v>94.24720830687248</v>
      </c>
      <c r="L135" s="74">
        <f t="shared" si="149"/>
        <v>102.10494148332012</v>
      </c>
      <c r="M135" s="74">
        <f t="shared" si="149"/>
        <v>102.89927094770282</v>
      </c>
      <c r="N135" s="74">
        <f t="shared" si="149"/>
        <v>102.52386277166855</v>
      </c>
      <c r="O135" s="74">
        <f t="shared" si="149"/>
        <v>100.68831627999302</v>
      </c>
      <c r="P135" s="74">
        <f t="shared" si="149"/>
        <v>84.976107587170091</v>
      </c>
      <c r="Q135" s="74">
        <f t="shared" si="149"/>
        <v>94.37111251354365</v>
      </c>
      <c r="R135" s="74">
        <f t="shared" ref="R135:V135" si="150">IF(R105=0,0,R105/R$19)</f>
        <v>98.909160902283944</v>
      </c>
      <c r="S135" s="74">
        <f t="shared" si="150"/>
        <v>102.19496764334365</v>
      </c>
      <c r="T135" s="74">
        <f t="shared" si="150"/>
        <v>93.183130907875906</v>
      </c>
      <c r="U135" s="74">
        <f t="shared" si="150"/>
        <v>90.886124270845642</v>
      </c>
      <c r="V135" s="74">
        <f t="shared" si="150"/>
        <v>96.400560297570593</v>
      </c>
      <c r="W135" s="74">
        <f t="shared" ref="W135" si="151">IF(W105=0,0,W105/W$19)</f>
        <v>107.64600381969133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2.1349383982906284E-2</v>
      </c>
      <c r="C136" s="74">
        <f t="shared" si="152"/>
        <v>3.1707377373137571E-2</v>
      </c>
      <c r="D136" s="74">
        <f t="shared" si="152"/>
        <v>5.935945796848726E-2</v>
      </c>
      <c r="E136" s="74">
        <f t="shared" si="152"/>
        <v>0.11891402917800284</v>
      </c>
      <c r="F136" s="74">
        <f t="shared" si="152"/>
        <v>7.6322305401163096E-2</v>
      </c>
      <c r="G136" s="74">
        <f t="shared" si="152"/>
        <v>9.6812008462656973E-2</v>
      </c>
      <c r="H136" s="74">
        <f t="shared" si="152"/>
        <v>0.17978355843708507</v>
      </c>
      <c r="I136" s="74">
        <f t="shared" si="152"/>
        <v>0.29036282529359392</v>
      </c>
      <c r="J136" s="74">
        <f t="shared" si="152"/>
        <v>0.21369485968824581</v>
      </c>
      <c r="K136" s="74">
        <f t="shared" si="152"/>
        <v>0.25701295888179509</v>
      </c>
      <c r="L136" s="74">
        <f t="shared" si="152"/>
        <v>0.34880306141259315</v>
      </c>
      <c r="M136" s="74">
        <f t="shared" si="152"/>
        <v>0.37865567617802803</v>
      </c>
      <c r="N136" s="74">
        <f t="shared" si="152"/>
        <v>0.79043248377743303</v>
      </c>
      <c r="O136" s="74">
        <f t="shared" si="152"/>
        <v>0.54674493789162104</v>
      </c>
      <c r="P136" s="74">
        <f t="shared" si="152"/>
        <v>0.40862988016741869</v>
      </c>
      <c r="Q136" s="74">
        <f t="shared" si="152"/>
        <v>0.67860260305015796</v>
      </c>
      <c r="R136" s="74">
        <f t="shared" ref="R136:V136" si="153">IF(R106=0,0,R106/R$19)</f>
        <v>0.70231685611182848</v>
      </c>
      <c r="S136" s="74">
        <f t="shared" si="153"/>
        <v>0.82742067802276142</v>
      </c>
      <c r="T136" s="74">
        <f t="shared" si="153"/>
        <v>1.1401785657087056</v>
      </c>
      <c r="U136" s="74">
        <f t="shared" si="153"/>
        <v>1.5849435328823405</v>
      </c>
      <c r="V136" s="74">
        <f t="shared" si="153"/>
        <v>0.90162466918180961</v>
      </c>
      <c r="W136" s="74">
        <f t="shared" ref="W136" si="154">IF(W106=0,0,W106/W$19)</f>
        <v>2.4577298164768875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12.907429451085742</v>
      </c>
      <c r="C137" s="74">
        <f t="shared" si="155"/>
        <v>13.183948611008033</v>
      </c>
      <c r="D137" s="74">
        <f t="shared" si="155"/>
        <v>13.426565943614632</v>
      </c>
      <c r="E137" s="74">
        <f t="shared" si="155"/>
        <v>13.818998004299932</v>
      </c>
      <c r="F137" s="74">
        <f t="shared" si="155"/>
        <v>13.892779305346755</v>
      </c>
      <c r="G137" s="74">
        <f t="shared" si="155"/>
        <v>13.93215013751152</v>
      </c>
      <c r="H137" s="74">
        <f t="shared" si="155"/>
        <v>14.194013482005396</v>
      </c>
      <c r="I137" s="74">
        <f t="shared" si="155"/>
        <v>14.429568789042486</v>
      </c>
      <c r="J137" s="74">
        <f t="shared" si="155"/>
        <v>14.751553303920621</v>
      </c>
      <c r="K137" s="74">
        <f t="shared" si="155"/>
        <v>14.626170108965162</v>
      </c>
      <c r="L137" s="74">
        <f t="shared" si="155"/>
        <v>14.845319301518799</v>
      </c>
      <c r="M137" s="74">
        <f t="shared" si="155"/>
        <v>14.674837384604553</v>
      </c>
      <c r="N137" s="74">
        <f t="shared" si="155"/>
        <v>13.663644402497052</v>
      </c>
      <c r="O137" s="74">
        <f t="shared" si="155"/>
        <v>13.415005221293136</v>
      </c>
      <c r="P137" s="74">
        <f t="shared" si="155"/>
        <v>14.151017782269479</v>
      </c>
      <c r="Q137" s="74">
        <f t="shared" si="155"/>
        <v>15.043182676972974</v>
      </c>
      <c r="R137" s="74">
        <f t="shared" ref="R137:V137" si="156">IF(R107=0,0,R107/R$19)</f>
        <v>15.259703431786381</v>
      </c>
      <c r="S137" s="74">
        <f t="shared" si="156"/>
        <v>15.362666547892092</v>
      </c>
      <c r="T137" s="74">
        <f t="shared" si="156"/>
        <v>15.449059929993176</v>
      </c>
      <c r="U137" s="74">
        <f t="shared" si="156"/>
        <v>15.725995668135099</v>
      </c>
      <c r="V137" s="74">
        <f t="shared" si="156"/>
        <v>16.862811285386393</v>
      </c>
      <c r="W137" s="74">
        <f t="shared" ref="W137" si="157">IF(W107=0,0,W107/W$19)</f>
        <v>16.146325834829579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5.5930808146391637</v>
      </c>
      <c r="C138" s="77">
        <f t="shared" si="158"/>
        <v>5.7303865373201877</v>
      </c>
      <c r="D138" s="77">
        <f t="shared" si="158"/>
        <v>5.9836236249555315</v>
      </c>
      <c r="E138" s="77">
        <f t="shared" si="158"/>
        <v>5.9421780061367659</v>
      </c>
      <c r="F138" s="77">
        <f t="shared" si="158"/>
        <v>5.9311760997019558</v>
      </c>
      <c r="G138" s="77">
        <f t="shared" si="158"/>
        <v>5.8365924501346438</v>
      </c>
      <c r="H138" s="77">
        <f t="shared" si="158"/>
        <v>5.6683756835817203</v>
      </c>
      <c r="I138" s="77">
        <f t="shared" si="158"/>
        <v>5.1957138237060256</v>
      </c>
      <c r="J138" s="77">
        <f t="shared" si="158"/>
        <v>5.3074835847904875</v>
      </c>
      <c r="K138" s="77">
        <f t="shared" si="158"/>
        <v>4.6357141992197226</v>
      </c>
      <c r="L138" s="77">
        <f t="shared" si="158"/>
        <v>4.940051059732764</v>
      </c>
      <c r="M138" s="77">
        <f t="shared" si="158"/>
        <v>4.2332201357001624</v>
      </c>
      <c r="N138" s="77">
        <f t="shared" si="158"/>
        <v>3.5958188647455369</v>
      </c>
      <c r="O138" s="77">
        <f t="shared" si="158"/>
        <v>3.5957914979387979</v>
      </c>
      <c r="P138" s="77">
        <f t="shared" si="158"/>
        <v>3.5330422205389089</v>
      </c>
      <c r="Q138" s="77">
        <f t="shared" si="158"/>
        <v>3.755455916466639</v>
      </c>
      <c r="R138" s="77">
        <f t="shared" ref="R138:V138" si="159">IF(R108=0,0,R108/R$19)</f>
        <v>3.501995628990215</v>
      </c>
      <c r="S138" s="77">
        <f t="shared" si="159"/>
        <v>4.2857729820605002</v>
      </c>
      <c r="T138" s="77">
        <f t="shared" si="159"/>
        <v>4.6397767942633834</v>
      </c>
      <c r="U138" s="77">
        <f t="shared" si="159"/>
        <v>4.7478074671183048</v>
      </c>
      <c r="V138" s="77">
        <f t="shared" si="159"/>
        <v>6.8232492844548158</v>
      </c>
      <c r="W138" s="77">
        <f t="shared" ref="W138" si="160">IF(W108=0,0,W108/W$19)</f>
        <v>6.5712231289720782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28.788385032477535</v>
      </c>
      <c r="C140" s="203">
        <f t="shared" si="161"/>
        <v>30.337090428219458</v>
      </c>
      <c r="D140" s="203">
        <f t="shared" si="161"/>
        <v>31.111638374822917</v>
      </c>
      <c r="E140" s="203">
        <f t="shared" si="161"/>
        <v>34.473498913075211</v>
      </c>
      <c r="F140" s="203">
        <f t="shared" si="161"/>
        <v>30.683429653597322</v>
      </c>
      <c r="G140" s="203">
        <f t="shared" si="161"/>
        <v>33.128458915805282</v>
      </c>
      <c r="H140" s="203">
        <f t="shared" si="161"/>
        <v>30.641376324983341</v>
      </c>
      <c r="I140" s="203">
        <f t="shared" si="161"/>
        <v>25.601612156539826</v>
      </c>
      <c r="J140" s="203">
        <f t="shared" si="161"/>
        <v>26.710281151228177</v>
      </c>
      <c r="K140" s="203">
        <f t="shared" si="161"/>
        <v>25.594326686249428</v>
      </c>
      <c r="L140" s="203">
        <f t="shared" si="161"/>
        <v>26.398600587124285</v>
      </c>
      <c r="M140" s="203">
        <f t="shared" si="161"/>
        <v>24.226244597832281</v>
      </c>
      <c r="N140" s="203">
        <f t="shared" si="161"/>
        <v>21.772961719862046</v>
      </c>
      <c r="O140" s="203">
        <f t="shared" si="161"/>
        <v>20.002792529184855</v>
      </c>
      <c r="P140" s="203">
        <f t="shared" si="161"/>
        <v>17.985976027674941</v>
      </c>
      <c r="Q140" s="203">
        <f t="shared" si="161"/>
        <v>19.772620074386751</v>
      </c>
      <c r="R140" s="203">
        <f t="shared" ref="R140:V140" si="162">IF(R110=0,0,R110/R$19)</f>
        <v>21.067505658255495</v>
      </c>
      <c r="S140" s="203">
        <f t="shared" si="162"/>
        <v>22.530004300152395</v>
      </c>
      <c r="T140" s="203">
        <f t="shared" si="162"/>
        <v>20.94975687570944</v>
      </c>
      <c r="U140" s="203">
        <f t="shared" si="162"/>
        <v>20.345989798915916</v>
      </c>
      <c r="V140" s="203">
        <f t="shared" si="162"/>
        <v>21.842284738891447</v>
      </c>
      <c r="W140" s="203">
        <f t="shared" ref="W140" si="163">IF(W110=0,0,W110/W$19)</f>
        <v>23.770834020652607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28.788385032477535</v>
      </c>
      <c r="C141" s="192">
        <f t="shared" si="164"/>
        <v>30.337090428219458</v>
      </c>
      <c r="D141" s="192">
        <f t="shared" si="164"/>
        <v>31.111638374822917</v>
      </c>
      <c r="E141" s="192">
        <f t="shared" si="164"/>
        <v>34.473498913075211</v>
      </c>
      <c r="F141" s="192">
        <f t="shared" si="164"/>
        <v>30.683429653597322</v>
      </c>
      <c r="G141" s="192">
        <f t="shared" si="164"/>
        <v>33.128458915805282</v>
      </c>
      <c r="H141" s="192">
        <f t="shared" si="164"/>
        <v>30.641376324983341</v>
      </c>
      <c r="I141" s="192">
        <f t="shared" si="164"/>
        <v>25.601612156539826</v>
      </c>
      <c r="J141" s="192">
        <f t="shared" si="164"/>
        <v>26.710281151228177</v>
      </c>
      <c r="K141" s="192">
        <f t="shared" si="164"/>
        <v>25.594326686249428</v>
      </c>
      <c r="L141" s="192">
        <f t="shared" si="164"/>
        <v>26.398600587124285</v>
      </c>
      <c r="M141" s="192">
        <f t="shared" si="164"/>
        <v>24.226244597832281</v>
      </c>
      <c r="N141" s="192">
        <f t="shared" si="164"/>
        <v>21.772961719862046</v>
      </c>
      <c r="O141" s="192">
        <f t="shared" si="164"/>
        <v>20.002792529184855</v>
      </c>
      <c r="P141" s="192">
        <f t="shared" si="164"/>
        <v>17.985976027674941</v>
      </c>
      <c r="Q141" s="192">
        <f t="shared" si="164"/>
        <v>19.772620074386751</v>
      </c>
      <c r="R141" s="192">
        <f t="shared" ref="R141:V141" si="165">IF(R111=0,0,R111/R$19)</f>
        <v>21.067505658255495</v>
      </c>
      <c r="S141" s="192">
        <f t="shared" si="165"/>
        <v>22.530004300152395</v>
      </c>
      <c r="T141" s="192">
        <f t="shared" si="165"/>
        <v>20.94975687570944</v>
      </c>
      <c r="U141" s="192">
        <f t="shared" si="165"/>
        <v>20.345989798915916</v>
      </c>
      <c r="V141" s="192">
        <f t="shared" si="165"/>
        <v>21.842284738891447</v>
      </c>
      <c r="W141" s="192">
        <f t="shared" ref="W141" si="166">IF(W111=0,0,W111/W$19)</f>
        <v>23.770834020652607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24.361410344860147</v>
      </c>
      <c r="C142" s="74">
        <f t="shared" si="167"/>
        <v>25.98703818202117</v>
      </c>
      <c r="D142" s="74">
        <f t="shared" si="167"/>
        <v>26.562810610112628</v>
      </c>
      <c r="E142" s="74">
        <f t="shared" si="167"/>
        <v>30.128447627949072</v>
      </c>
      <c r="F142" s="74">
        <f t="shared" si="167"/>
        <v>26.427401053335252</v>
      </c>
      <c r="G142" s="74">
        <f t="shared" si="167"/>
        <v>28.797154215089723</v>
      </c>
      <c r="H142" s="74">
        <f t="shared" si="167"/>
        <v>26.672410193451977</v>
      </c>
      <c r="I142" s="74">
        <f t="shared" si="167"/>
        <v>21.713864142247512</v>
      </c>
      <c r="J142" s="74">
        <f t="shared" si="167"/>
        <v>22.841544816983088</v>
      </c>
      <c r="K142" s="74">
        <f t="shared" si="167"/>
        <v>21.878499029384056</v>
      </c>
      <c r="L142" s="74">
        <f t="shared" si="167"/>
        <v>22.557696877876655</v>
      </c>
      <c r="M142" s="74">
        <f t="shared" si="167"/>
        <v>20.779770523647883</v>
      </c>
      <c r="N142" s="74">
        <f t="shared" si="167"/>
        <v>18.557415906991196</v>
      </c>
      <c r="O142" s="74">
        <f t="shared" si="167"/>
        <v>16.929458268667403</v>
      </c>
      <c r="P142" s="74">
        <f t="shared" si="167"/>
        <v>14.752232901391888</v>
      </c>
      <c r="Q142" s="74">
        <f t="shared" si="167"/>
        <v>16.589275203877222</v>
      </c>
      <c r="R142" s="74">
        <f t="shared" ref="R142:V142" si="168">IF(R112=0,0,R112/R$19)</f>
        <v>17.960769480256847</v>
      </c>
      <c r="S142" s="74">
        <f t="shared" si="168"/>
        <v>19.183733360484926</v>
      </c>
      <c r="T142" s="74">
        <f t="shared" si="168"/>
        <v>17.56228287207642</v>
      </c>
      <c r="U142" s="74">
        <f t="shared" si="168"/>
        <v>16.940976060590092</v>
      </c>
      <c r="V142" s="74">
        <f t="shared" si="168"/>
        <v>17.824200686135931</v>
      </c>
      <c r="W142" s="74">
        <f t="shared" ref="W142" si="169">IF(W112=0,0,W112/W$19)</f>
        <v>19.788690042909774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2.4707561710407822</v>
      </c>
      <c r="C144" s="74">
        <f t="shared" si="173"/>
        <v>2.3792283147258497</v>
      </c>
      <c r="D144" s="74">
        <f t="shared" si="173"/>
        <v>2.471729447643344</v>
      </c>
      <c r="E144" s="74">
        <f t="shared" si="173"/>
        <v>2.2904494722581799</v>
      </c>
      <c r="F144" s="74">
        <f t="shared" si="173"/>
        <v>2.2456836061507479</v>
      </c>
      <c r="G144" s="74">
        <f t="shared" si="173"/>
        <v>2.3581837786813331</v>
      </c>
      <c r="H144" s="74">
        <f t="shared" si="173"/>
        <v>2.0691391680660312</v>
      </c>
      <c r="I144" s="74">
        <f t="shared" si="173"/>
        <v>2.1895177144693001</v>
      </c>
      <c r="J144" s="74">
        <f t="shared" si="173"/>
        <v>2.1474953632304103</v>
      </c>
      <c r="K144" s="74">
        <f t="shared" si="173"/>
        <v>2.2271737760764987</v>
      </c>
      <c r="L144" s="74">
        <f t="shared" si="173"/>
        <v>2.2929506181103596</v>
      </c>
      <c r="M144" s="74">
        <f t="shared" si="173"/>
        <v>2.2065839825397724</v>
      </c>
      <c r="N144" s="74">
        <f t="shared" si="173"/>
        <v>2.2158030535591116</v>
      </c>
      <c r="O144" s="74">
        <f t="shared" si="173"/>
        <v>2.0631784893324383</v>
      </c>
      <c r="P144" s="74">
        <f t="shared" si="173"/>
        <v>2.2573688569674202</v>
      </c>
      <c r="Q144" s="74">
        <f t="shared" si="173"/>
        <v>2.1467189499941122</v>
      </c>
      <c r="R144" s="74">
        <f t="shared" ref="R144:V144" si="174">IF(R114=0,0,R114/R$19)</f>
        <v>2.1627588163576505</v>
      </c>
      <c r="S144" s="74">
        <f t="shared" si="174"/>
        <v>2.144466568327779</v>
      </c>
      <c r="T144" s="74">
        <f t="shared" si="174"/>
        <v>2.0694351571893943</v>
      </c>
      <c r="U144" s="74">
        <f t="shared" si="174"/>
        <v>2.0598361472781641</v>
      </c>
      <c r="V144" s="74">
        <f t="shared" si="174"/>
        <v>2.1905048066937973</v>
      </c>
      <c r="W144" s="74">
        <f t="shared" ref="W144" si="175">IF(W114=0,0,W114/W$19)</f>
        <v>2.1921039078664708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1.9562185165766033</v>
      </c>
      <c r="C145" s="193">
        <f t="shared" si="176"/>
        <v>1.9708239314724496</v>
      </c>
      <c r="D145" s="193">
        <f t="shared" si="176"/>
        <v>2.0770983170669406</v>
      </c>
      <c r="E145" s="193">
        <f t="shared" si="176"/>
        <v>2.0546018128679595</v>
      </c>
      <c r="F145" s="193">
        <f t="shared" si="176"/>
        <v>2.0103449941113181</v>
      </c>
      <c r="G145" s="193">
        <f t="shared" si="176"/>
        <v>1.9731209220342267</v>
      </c>
      <c r="H145" s="193">
        <f t="shared" si="176"/>
        <v>1.8998269634653371</v>
      </c>
      <c r="I145" s="193">
        <f t="shared" si="176"/>
        <v>1.6982302998230121</v>
      </c>
      <c r="J145" s="193">
        <f t="shared" si="176"/>
        <v>1.7212409710146772</v>
      </c>
      <c r="K145" s="193">
        <f t="shared" si="176"/>
        <v>1.4886538807888714</v>
      </c>
      <c r="L145" s="193">
        <f t="shared" si="176"/>
        <v>1.5479530911372672</v>
      </c>
      <c r="M145" s="193">
        <f t="shared" si="176"/>
        <v>1.2398900916446267</v>
      </c>
      <c r="N145" s="193">
        <f t="shared" si="176"/>
        <v>0.99974275931174061</v>
      </c>
      <c r="O145" s="193">
        <f t="shared" si="176"/>
        <v>1.0101557711850115</v>
      </c>
      <c r="P145" s="193">
        <f t="shared" si="176"/>
        <v>0.97637426931563065</v>
      </c>
      <c r="Q145" s="193">
        <f t="shared" si="176"/>
        <v>1.036625920515422</v>
      </c>
      <c r="R145" s="193">
        <f t="shared" ref="R145:V145" si="177">IF(R115=0,0,R115/R$19)</f>
        <v>0.94397736164100143</v>
      </c>
      <c r="S145" s="193">
        <f t="shared" si="177"/>
        <v>1.2018043713396918</v>
      </c>
      <c r="T145" s="193">
        <f t="shared" si="177"/>
        <v>1.3180388464436295</v>
      </c>
      <c r="U145" s="193">
        <f t="shared" si="177"/>
        <v>1.3451775910476567</v>
      </c>
      <c r="V145" s="193">
        <f t="shared" si="177"/>
        <v>1.8275792460617195</v>
      </c>
      <c r="W145" s="193">
        <f t="shared" ref="W145" si="178">IF(W115=0,0,W115/W$19)</f>
        <v>1.7900400698763606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6373.6856810900454</v>
      </c>
      <c r="C150" s="203">
        <f t="shared" si="182"/>
        <v>6851.9166792970163</v>
      </c>
      <c r="D150" s="203">
        <f t="shared" si="182"/>
        <v>6877.1007305953199</v>
      </c>
      <c r="E150" s="203">
        <f t="shared" si="182"/>
        <v>7572.552527705082</v>
      </c>
      <c r="F150" s="203">
        <f t="shared" si="182"/>
        <v>7002.6518418676687</v>
      </c>
      <c r="G150" s="203">
        <f t="shared" si="182"/>
        <v>8026.9647614485402</v>
      </c>
      <c r="H150" s="203">
        <f t="shared" si="182"/>
        <v>7748.3981918073205</v>
      </c>
      <c r="I150" s="203">
        <f t="shared" si="182"/>
        <v>7068.0141321048222</v>
      </c>
      <c r="J150" s="203">
        <f t="shared" si="182"/>
        <v>6967.0692090838402</v>
      </c>
      <c r="K150" s="203">
        <f t="shared" si="182"/>
        <v>7317.5771049175155</v>
      </c>
      <c r="L150" s="203">
        <f t="shared" si="182"/>
        <v>7721.4280264948484</v>
      </c>
      <c r="M150" s="203">
        <f t="shared" si="182"/>
        <v>7651.3427872316061</v>
      </c>
      <c r="N150" s="203">
        <f t="shared" si="182"/>
        <v>7465.9350528724299</v>
      </c>
      <c r="O150" s="203">
        <f t="shared" si="182"/>
        <v>7287.2800515259278</v>
      </c>
      <c r="P150" s="203">
        <f t="shared" si="182"/>
        <v>6460.0127665627406</v>
      </c>
      <c r="Q150" s="203">
        <f t="shared" si="182"/>
        <v>7044.0327607603895</v>
      </c>
      <c r="R150" s="203">
        <f t="shared" ref="R150:V150" si="183">IF(R96=0,0,R96/R$17)</f>
        <v>7283.9950419536799</v>
      </c>
      <c r="S150" s="203">
        <f t="shared" si="183"/>
        <v>7465.6039395927219</v>
      </c>
      <c r="T150" s="203">
        <f t="shared" si="183"/>
        <v>6911.7919538949791</v>
      </c>
      <c r="U150" s="203">
        <f t="shared" si="183"/>
        <v>6745.0209541709628</v>
      </c>
      <c r="V150" s="203">
        <f t="shared" si="183"/>
        <v>7106.0706527624761</v>
      </c>
      <c r="W150" s="203">
        <f t="shared" ref="W150" si="184">IF(W96=0,0,W96/W$17)</f>
        <v>7595.3776329360107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5717.8804000815044</v>
      </c>
      <c r="C151" s="192">
        <f t="shared" si="185"/>
        <v>6185.3771441364825</v>
      </c>
      <c r="D151" s="192">
        <f t="shared" si="185"/>
        <v>6201.2260922149344</v>
      </c>
      <c r="E151" s="192">
        <f t="shared" si="185"/>
        <v>6889.3527563672742</v>
      </c>
      <c r="F151" s="192">
        <f t="shared" si="185"/>
        <v>6311.6007866304926</v>
      </c>
      <c r="G151" s="192">
        <f t="shared" si="185"/>
        <v>7327.1676099973265</v>
      </c>
      <c r="H151" s="192">
        <f t="shared" si="185"/>
        <v>7061.3654694179895</v>
      </c>
      <c r="I151" s="192">
        <f t="shared" si="185"/>
        <v>6380.3821765690318</v>
      </c>
      <c r="J151" s="192">
        <f t="shared" si="185"/>
        <v>6282.2098431604882</v>
      </c>
      <c r="K151" s="192">
        <f t="shared" si="185"/>
        <v>6632.895784682968</v>
      </c>
      <c r="L151" s="192">
        <f t="shared" si="185"/>
        <v>7038.8429434984237</v>
      </c>
      <c r="M151" s="192">
        <f t="shared" si="185"/>
        <v>6954.7652144071853</v>
      </c>
      <c r="N151" s="192">
        <f t="shared" si="185"/>
        <v>6765.6005270807409</v>
      </c>
      <c r="O151" s="192">
        <f t="shared" si="185"/>
        <v>6586.6811892970682</v>
      </c>
      <c r="P151" s="192">
        <f t="shared" si="185"/>
        <v>5774.1764098205476</v>
      </c>
      <c r="Q151" s="192">
        <f t="shared" si="185"/>
        <v>6385.2260705025528</v>
      </c>
      <c r="R151" s="192">
        <f t="shared" ref="R151:V151" si="186">IF(R97=0,0,R97/R$17)</f>
        <v>6612.5959310360713</v>
      </c>
      <c r="S151" s="192">
        <f t="shared" si="186"/>
        <v>6762.222251027576</v>
      </c>
      <c r="T151" s="192">
        <f t="shared" si="186"/>
        <v>6194.4932284165179</v>
      </c>
      <c r="U151" s="192">
        <f t="shared" si="186"/>
        <v>6005.2804904209688</v>
      </c>
      <c r="V151" s="192">
        <f t="shared" si="186"/>
        <v>6354.792250014083</v>
      </c>
      <c r="W151" s="192">
        <f t="shared" ref="W151" si="187">IF(W97=0,0,W97/W$17)</f>
        <v>6811.9940592129342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4721.6376299241792</v>
      </c>
      <c r="C152" s="74">
        <f t="shared" si="188"/>
        <v>5162.4615921546911</v>
      </c>
      <c r="D152" s="74">
        <f t="shared" si="188"/>
        <v>5132.1844517541385</v>
      </c>
      <c r="E152" s="74">
        <f t="shared" si="188"/>
        <v>5792.9482452452121</v>
      </c>
      <c r="F152" s="74">
        <f t="shared" si="188"/>
        <v>5208.339356289408</v>
      </c>
      <c r="G152" s="74">
        <f t="shared" si="188"/>
        <v>6213.9410818403494</v>
      </c>
      <c r="H152" s="74">
        <f t="shared" si="188"/>
        <v>5950.2441839752901</v>
      </c>
      <c r="I152" s="74">
        <f t="shared" si="188"/>
        <v>5284.4691953474367</v>
      </c>
      <c r="J152" s="74">
        <f t="shared" si="188"/>
        <v>5169.1624510088268</v>
      </c>
      <c r="K152" s="74">
        <f t="shared" si="188"/>
        <v>5566.1858251454914</v>
      </c>
      <c r="L152" s="74">
        <f t="shared" si="188"/>
        <v>5948.6867531108619</v>
      </c>
      <c r="M152" s="74">
        <f t="shared" si="188"/>
        <v>5919.0713829577289</v>
      </c>
      <c r="N152" s="74">
        <f t="shared" si="188"/>
        <v>5819.8383319226032</v>
      </c>
      <c r="O152" s="74">
        <f t="shared" si="188"/>
        <v>5657.7774802212898</v>
      </c>
      <c r="P152" s="74">
        <f t="shared" si="188"/>
        <v>4803.6573903992585</v>
      </c>
      <c r="Q152" s="74">
        <f t="shared" si="188"/>
        <v>5347.5258572102857</v>
      </c>
      <c r="R152" s="74">
        <f t="shared" ref="R152:V152" si="189">IF(R98=0,0,R98/R$17)</f>
        <v>5579.8283245328284</v>
      </c>
      <c r="S152" s="74">
        <f t="shared" si="189"/>
        <v>5688.9098946373224</v>
      </c>
      <c r="T152" s="74">
        <f t="shared" si="189"/>
        <v>5107.5037799718002</v>
      </c>
      <c r="U152" s="74">
        <f t="shared" si="189"/>
        <v>4909.6595694230455</v>
      </c>
      <c r="V152" s="74">
        <f t="shared" si="189"/>
        <v>5115.0182448228607</v>
      </c>
      <c r="W152" s="74">
        <f t="shared" ref="W152" si="190">IF(W98=0,0,W98/W$17)</f>
        <v>5619.4532406636908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0.37892370170756046</v>
      </c>
      <c r="C153" s="74">
        <f t="shared" si="191"/>
        <v>0.49081769684696441</v>
      </c>
      <c r="D153" s="74">
        <f t="shared" si="191"/>
        <v>0.87820531042245809</v>
      </c>
      <c r="E153" s="74">
        <f t="shared" si="191"/>
        <v>1.7117289415871235</v>
      </c>
      <c r="F153" s="74">
        <f t="shared" si="191"/>
        <v>1.0777382656442394</v>
      </c>
      <c r="G153" s="74">
        <f t="shared" si="191"/>
        <v>1.343610815084328</v>
      </c>
      <c r="H153" s="74">
        <f t="shared" si="191"/>
        <v>2.4372314265152646</v>
      </c>
      <c r="I153" s="74">
        <f t="shared" si="191"/>
        <v>3.8504731882238925</v>
      </c>
      <c r="J153" s="74">
        <f t="shared" si="191"/>
        <v>2.7737297991402303</v>
      </c>
      <c r="K153" s="74">
        <f t="shared" si="191"/>
        <v>3.2557408334823648</v>
      </c>
      <c r="L153" s="74">
        <f t="shared" si="191"/>
        <v>4.3286038222069072</v>
      </c>
      <c r="M153" s="74">
        <f t="shared" si="191"/>
        <v>4.6126971599329325</v>
      </c>
      <c r="N153" s="74">
        <f t="shared" si="191"/>
        <v>9.4723428704876209</v>
      </c>
      <c r="O153" s="74">
        <f t="shared" si="191"/>
        <v>6.4304318415603898</v>
      </c>
      <c r="P153" s="74">
        <f t="shared" si="191"/>
        <v>4.700950485755091</v>
      </c>
      <c r="Q153" s="74">
        <f t="shared" si="191"/>
        <v>7.6371075359870551</v>
      </c>
      <c r="R153" s="74">
        <f t="shared" ref="R153:V153" si="192">IF(R99=0,0,R99/R$17)</f>
        <v>7.7332004586865306</v>
      </c>
      <c r="S153" s="74">
        <f t="shared" si="192"/>
        <v>8.8786269244854772</v>
      </c>
      <c r="T153" s="74">
        <f t="shared" si="192"/>
        <v>11.904647057833611</v>
      </c>
      <c r="U153" s="74">
        <f t="shared" si="192"/>
        <v>16.184476972968966</v>
      </c>
      <c r="V153" s="74">
        <f t="shared" si="192"/>
        <v>8.9938970540751999</v>
      </c>
      <c r="W153" s="74">
        <f t="shared" ref="W153" si="193">IF(W99=0,0,W99/W$17)</f>
        <v>24.11359436732139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709.46267022947848</v>
      </c>
      <c r="C154" s="74">
        <f t="shared" si="194"/>
        <v>726.07589783956257</v>
      </c>
      <c r="D154" s="74">
        <f t="shared" si="194"/>
        <v>753.57190852630242</v>
      </c>
      <c r="E154" s="74">
        <f t="shared" si="194"/>
        <v>778.28263261291909</v>
      </c>
      <c r="F154" s="74">
        <f t="shared" si="194"/>
        <v>783.69239630283448</v>
      </c>
      <c r="G154" s="74">
        <f t="shared" si="194"/>
        <v>795.49690242749455</v>
      </c>
      <c r="H154" s="74">
        <f t="shared" si="194"/>
        <v>801.11019409171467</v>
      </c>
      <c r="I154" s="74">
        <f t="shared" si="194"/>
        <v>811.30029757461057</v>
      </c>
      <c r="J154" s="74">
        <f t="shared" si="194"/>
        <v>823.00707695895312</v>
      </c>
      <c r="K154" s="74">
        <f t="shared" si="194"/>
        <v>812.77441973753616</v>
      </c>
      <c r="L154" s="74">
        <f t="shared" si="194"/>
        <v>818.93303557449815</v>
      </c>
      <c r="M154" s="74">
        <f t="shared" si="194"/>
        <v>803.84676863581774</v>
      </c>
      <c r="N154" s="74">
        <f t="shared" si="194"/>
        <v>742.97691089994009</v>
      </c>
      <c r="O154" s="74">
        <f t="shared" si="194"/>
        <v>726.34853012073211</v>
      </c>
      <c r="P154" s="74">
        <f t="shared" si="194"/>
        <v>771.07066621015804</v>
      </c>
      <c r="Q154" s="74">
        <f t="shared" si="194"/>
        <v>820.2242762101547</v>
      </c>
      <c r="R154" s="74">
        <f t="shared" ref="R154:V154" si="195">IF(R100=0,0,R100/R$17)</f>
        <v>828.08371051654308</v>
      </c>
      <c r="S154" s="74">
        <f t="shared" si="195"/>
        <v>820.80477234946409</v>
      </c>
      <c r="T154" s="74">
        <f t="shared" si="195"/>
        <v>810.46432861908306</v>
      </c>
      <c r="U154" s="74">
        <f t="shared" si="195"/>
        <v>809.55452062029281</v>
      </c>
      <c r="V154" s="74">
        <f t="shared" si="195"/>
        <v>850.74416951519584</v>
      </c>
      <c r="W154" s="74">
        <f t="shared" ref="W154" si="196">IF(W100=0,0,W100/W$17)</f>
        <v>802.39519216213489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286.40117622613781</v>
      </c>
      <c r="C155" s="193">
        <f t="shared" si="197"/>
        <v>296.34883644538235</v>
      </c>
      <c r="D155" s="193">
        <f t="shared" si="197"/>
        <v>314.59152662407053</v>
      </c>
      <c r="E155" s="193">
        <f t="shared" si="197"/>
        <v>316.41014956755856</v>
      </c>
      <c r="F155" s="193">
        <f t="shared" si="197"/>
        <v>318.49129577260402</v>
      </c>
      <c r="G155" s="193">
        <f t="shared" si="197"/>
        <v>316.38601491439726</v>
      </c>
      <c r="H155" s="193">
        <f t="shared" si="197"/>
        <v>307.5738599244699</v>
      </c>
      <c r="I155" s="193">
        <f t="shared" si="197"/>
        <v>280.76221045876088</v>
      </c>
      <c r="J155" s="193">
        <f t="shared" si="197"/>
        <v>287.26658539356799</v>
      </c>
      <c r="K155" s="193">
        <f t="shared" si="197"/>
        <v>250.67979896645744</v>
      </c>
      <c r="L155" s="193">
        <f t="shared" si="197"/>
        <v>266.8945509908587</v>
      </c>
      <c r="M155" s="193">
        <f t="shared" si="197"/>
        <v>227.23436565370574</v>
      </c>
      <c r="N155" s="193">
        <f t="shared" si="197"/>
        <v>193.31294138771003</v>
      </c>
      <c r="O155" s="193">
        <f t="shared" si="197"/>
        <v>196.12474711348489</v>
      </c>
      <c r="P155" s="193">
        <f t="shared" si="197"/>
        <v>194.74740272537716</v>
      </c>
      <c r="Q155" s="193">
        <f t="shared" si="197"/>
        <v>209.8388295461246</v>
      </c>
      <c r="R155" s="193">
        <f t="shared" ref="R155:V155" si="198">IF(R101=0,0,R101/R$17)</f>
        <v>196.9506955280136</v>
      </c>
      <c r="S155" s="193">
        <f t="shared" si="198"/>
        <v>243.62895711630563</v>
      </c>
      <c r="T155" s="193">
        <f t="shared" si="198"/>
        <v>264.62047276780078</v>
      </c>
      <c r="U155" s="193">
        <f t="shared" si="198"/>
        <v>269.88192340466014</v>
      </c>
      <c r="V155" s="193">
        <f t="shared" si="198"/>
        <v>380.03593862195135</v>
      </c>
      <c r="W155" s="193">
        <f t="shared" ref="W155" si="199">IF(W101=0,0,W101/W$17)</f>
        <v>366.03203201978761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655.80528100854167</v>
      </c>
      <c r="C156" s="77">
        <f t="shared" si="200"/>
        <v>666.53953516053423</v>
      </c>
      <c r="D156" s="77">
        <f t="shared" si="200"/>
        <v>675.87463838038718</v>
      </c>
      <c r="E156" s="77">
        <f t="shared" si="200"/>
        <v>683.19977133780708</v>
      </c>
      <c r="F156" s="77">
        <f t="shared" si="200"/>
        <v>691.05105523717566</v>
      </c>
      <c r="G156" s="77">
        <f t="shared" si="200"/>
        <v>699.79715145121509</v>
      </c>
      <c r="H156" s="77">
        <f t="shared" si="200"/>
        <v>687.03272238933005</v>
      </c>
      <c r="I156" s="77">
        <f t="shared" si="200"/>
        <v>687.63195553579021</v>
      </c>
      <c r="J156" s="77">
        <f t="shared" si="200"/>
        <v>684.85936592335111</v>
      </c>
      <c r="K156" s="77">
        <f t="shared" si="200"/>
        <v>684.68132023454871</v>
      </c>
      <c r="L156" s="77">
        <f t="shared" si="200"/>
        <v>682.58508299642472</v>
      </c>
      <c r="M156" s="77">
        <f t="shared" si="200"/>
        <v>696.57757282442196</v>
      </c>
      <c r="N156" s="77">
        <f t="shared" si="200"/>
        <v>700.33452579168886</v>
      </c>
      <c r="O156" s="77">
        <f t="shared" si="200"/>
        <v>700.59886222885973</v>
      </c>
      <c r="P156" s="77">
        <f t="shared" si="200"/>
        <v>685.83635674219238</v>
      </c>
      <c r="Q156" s="77">
        <f t="shared" si="200"/>
        <v>658.80669025783595</v>
      </c>
      <c r="R156" s="77">
        <f t="shared" ref="R156:V156" si="201">IF(R102=0,0,R102/R$17)</f>
        <v>671.39911091760882</v>
      </c>
      <c r="S156" s="77">
        <f t="shared" si="201"/>
        <v>703.38168856514392</v>
      </c>
      <c r="T156" s="77">
        <f t="shared" si="201"/>
        <v>717.29872547846219</v>
      </c>
      <c r="U156" s="77">
        <f t="shared" si="201"/>
        <v>739.74046374999591</v>
      </c>
      <c r="V156" s="77">
        <f t="shared" si="201"/>
        <v>751.27840274839241</v>
      </c>
      <c r="W156" s="77">
        <f t="shared" ref="W156" si="202">IF(W102=0,0,W102/W$17)</f>
        <v>783.38357372307598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2841.3592893569175</v>
      </c>
      <c r="C158" s="153">
        <f t="shared" si="203"/>
        <v>3112.9735182699746</v>
      </c>
      <c r="D158" s="153">
        <f t="shared" si="203"/>
        <v>3136.2325838560109</v>
      </c>
      <c r="E158" s="153">
        <f t="shared" si="203"/>
        <v>3527.7234646740662</v>
      </c>
      <c r="F158" s="153">
        <f t="shared" si="203"/>
        <v>3307.6784356336443</v>
      </c>
      <c r="G158" s="153">
        <f t="shared" si="203"/>
        <v>3849.2697950810229</v>
      </c>
      <c r="H158" s="153">
        <f t="shared" si="203"/>
        <v>3767.8874712593797</v>
      </c>
      <c r="I158" s="153">
        <f t="shared" si="203"/>
        <v>3464.2086562665804</v>
      </c>
      <c r="J158" s="153">
        <f t="shared" si="203"/>
        <v>3455.6708324877563</v>
      </c>
      <c r="K158" s="153">
        <f t="shared" si="203"/>
        <v>3694.7803531685804</v>
      </c>
      <c r="L158" s="153">
        <f t="shared" si="203"/>
        <v>3991.107390818162</v>
      </c>
      <c r="M158" s="153">
        <f t="shared" si="203"/>
        <v>4021.9718579661558</v>
      </c>
      <c r="N158" s="153">
        <f t="shared" si="203"/>
        <v>4019.5948173288011</v>
      </c>
      <c r="O158" s="153">
        <f t="shared" si="203"/>
        <v>3997.9964101423752</v>
      </c>
      <c r="P158" s="153">
        <f t="shared" si="203"/>
        <v>3532.2788184407805</v>
      </c>
      <c r="Q158" s="153">
        <f t="shared" si="203"/>
        <v>3957.0464074743259</v>
      </c>
      <c r="R158" s="153">
        <f t="shared" ref="R158:V158" si="204">IF(R104=0,0,R104/R$17)</f>
        <v>4162.0063151011491</v>
      </c>
      <c r="S158" s="153">
        <f t="shared" si="204"/>
        <v>4336.3502361128112</v>
      </c>
      <c r="T158" s="153">
        <f t="shared" si="204"/>
        <v>4058.8071801186834</v>
      </c>
      <c r="U158" s="153">
        <f t="shared" si="204"/>
        <v>4013.22528985587</v>
      </c>
      <c r="V158" s="153">
        <f t="shared" si="204"/>
        <v>4289.2289652341451</v>
      </c>
      <c r="W158" s="153">
        <f t="shared" ref="W158" si="205">IF(W104=0,0,W104/W$17)</f>
        <v>4715.6039092899673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2289.5864306345593</v>
      </c>
      <c r="C159" s="74">
        <f t="shared" si="206"/>
        <v>2540.4034795239345</v>
      </c>
      <c r="D159" s="74">
        <f t="shared" si="206"/>
        <v>2538.6274694301928</v>
      </c>
      <c r="E159" s="74">
        <f t="shared" si="206"/>
        <v>2908.0777144450112</v>
      </c>
      <c r="F159" s="74">
        <f t="shared" si="206"/>
        <v>2678.5315873826135</v>
      </c>
      <c r="G159" s="74">
        <f t="shared" si="206"/>
        <v>3213.3158507470653</v>
      </c>
      <c r="H159" s="74">
        <f t="shared" si="206"/>
        <v>3122.7083054380782</v>
      </c>
      <c r="I159" s="74">
        <f t="shared" si="206"/>
        <v>2821.4657970792555</v>
      </c>
      <c r="J159" s="74">
        <f t="shared" si="206"/>
        <v>2799.631590208056</v>
      </c>
      <c r="K159" s="74">
        <f t="shared" si="206"/>
        <v>3060.8653766995767</v>
      </c>
      <c r="L159" s="74">
        <f t="shared" si="206"/>
        <v>3333.726580943895</v>
      </c>
      <c r="M159" s="74">
        <f t="shared" si="206"/>
        <v>3387.1149367551197</v>
      </c>
      <c r="N159" s="74">
        <f t="shared" si="206"/>
        <v>3417.8613364862617</v>
      </c>
      <c r="O159" s="74">
        <f t="shared" si="206"/>
        <v>3404.3604913820327</v>
      </c>
      <c r="P159" s="74">
        <f t="shared" si="206"/>
        <v>2912.2228285495194</v>
      </c>
      <c r="Q159" s="74">
        <f t="shared" si="206"/>
        <v>3280.072654297529</v>
      </c>
      <c r="R159" s="74">
        <f t="shared" ref="R159:V159" si="207">IF(R105=0,0,R105/R$17)</f>
        <v>3477.6506245626638</v>
      </c>
      <c r="S159" s="74">
        <f t="shared" si="207"/>
        <v>3612.5391817431141</v>
      </c>
      <c r="T159" s="74">
        <f t="shared" si="207"/>
        <v>3305.7011284520622</v>
      </c>
      <c r="U159" s="74">
        <f t="shared" si="207"/>
        <v>3229.4205959808114</v>
      </c>
      <c r="V159" s="74">
        <f t="shared" si="207"/>
        <v>3417.5557605559279</v>
      </c>
      <c r="W159" s="74">
        <f t="shared" ref="W159" si="208">IF(W105=0,0,W105/W$17)</f>
        <v>3821.7965260914766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0.63600582527874638</v>
      </c>
      <c r="C160" s="74">
        <f t="shared" si="209"/>
        <v>0.95823147585807622</v>
      </c>
      <c r="D160" s="74">
        <f t="shared" si="209"/>
        <v>1.8219998636413688</v>
      </c>
      <c r="E160" s="74">
        <f t="shared" si="209"/>
        <v>3.70645065872103</v>
      </c>
      <c r="F160" s="74">
        <f t="shared" si="209"/>
        <v>2.4129280301037981</v>
      </c>
      <c r="G160" s="74">
        <f t="shared" si="209"/>
        <v>3.0992328123967368</v>
      </c>
      <c r="H160" s="74">
        <f t="shared" si="209"/>
        <v>5.7874267355148259</v>
      </c>
      <c r="I160" s="74">
        <f t="shared" si="209"/>
        <v>9.3709557700009878</v>
      </c>
      <c r="J160" s="74">
        <f t="shared" si="209"/>
        <v>6.9153094693324926</v>
      </c>
      <c r="K160" s="74">
        <f t="shared" si="209"/>
        <v>8.3470065727881497</v>
      </c>
      <c r="L160" s="74">
        <f t="shared" si="209"/>
        <v>11.388420780161018</v>
      </c>
      <c r="M160" s="74">
        <f t="shared" si="209"/>
        <v>12.46413395213993</v>
      </c>
      <c r="N160" s="74">
        <f t="shared" si="209"/>
        <v>26.350827528049887</v>
      </c>
      <c r="O160" s="74">
        <f t="shared" si="209"/>
        <v>18.485927009102301</v>
      </c>
      <c r="P160" s="74">
        <f t="shared" si="209"/>
        <v>14.004186579507245</v>
      </c>
      <c r="Q160" s="74">
        <f t="shared" si="209"/>
        <v>23.586304983747009</v>
      </c>
      <c r="R160" s="74">
        <f t="shared" ref="R160:V160" si="210">IF(R106=0,0,R106/R$17)</f>
        <v>24.693492807113564</v>
      </c>
      <c r="S160" s="74">
        <f t="shared" si="210"/>
        <v>29.248892465757052</v>
      </c>
      <c r="T160" s="74">
        <f t="shared" si="210"/>
        <v>40.448196305255884</v>
      </c>
      <c r="U160" s="74">
        <f t="shared" si="210"/>
        <v>56.317169750836335</v>
      </c>
      <c r="V160" s="74">
        <f t="shared" si="210"/>
        <v>31.96405262075308</v>
      </c>
      <c r="W160" s="74">
        <f t="shared" ref="W160" si="211">IF(W106=0,0,W106/W$17)</f>
        <v>87.257705268986399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384.51696436945474</v>
      </c>
      <c r="C161" s="74">
        <f t="shared" si="212"/>
        <v>398.43328530432632</v>
      </c>
      <c r="D161" s="74">
        <f t="shared" si="212"/>
        <v>412.11968834730135</v>
      </c>
      <c r="E161" s="74">
        <f t="shared" si="212"/>
        <v>430.72658970483218</v>
      </c>
      <c r="F161" s="74">
        <f t="shared" si="212"/>
        <v>439.21991645454546</v>
      </c>
      <c r="G161" s="74">
        <f t="shared" si="212"/>
        <v>446.00848116965489</v>
      </c>
      <c r="H161" s="74">
        <f t="shared" si="212"/>
        <v>456.92060956042906</v>
      </c>
      <c r="I161" s="74">
        <f t="shared" si="212"/>
        <v>465.68926571636814</v>
      </c>
      <c r="J161" s="74">
        <f t="shared" si="212"/>
        <v>477.37019223947385</v>
      </c>
      <c r="K161" s="74">
        <f t="shared" si="212"/>
        <v>475.01393924031191</v>
      </c>
      <c r="L161" s="74">
        <f t="shared" si="212"/>
        <v>484.69971030890224</v>
      </c>
      <c r="M161" s="74">
        <f t="shared" si="212"/>
        <v>483.04871785834717</v>
      </c>
      <c r="N161" s="74">
        <f t="shared" si="212"/>
        <v>455.50802180364985</v>
      </c>
      <c r="O161" s="74">
        <f t="shared" si="212"/>
        <v>453.57312004360784</v>
      </c>
      <c r="P161" s="74">
        <f t="shared" si="212"/>
        <v>484.97063707537359</v>
      </c>
      <c r="Q161" s="74">
        <f t="shared" si="212"/>
        <v>522.85843430382306</v>
      </c>
      <c r="R161" s="74">
        <f t="shared" ref="R161:V161" si="213">IF(R107=0,0,R107/R$17)</f>
        <v>536.53187112385592</v>
      </c>
      <c r="S161" s="74">
        <f t="shared" si="213"/>
        <v>543.06230649243946</v>
      </c>
      <c r="T161" s="74">
        <f t="shared" si="213"/>
        <v>548.06030175774561</v>
      </c>
      <c r="U161" s="74">
        <f t="shared" si="213"/>
        <v>558.78556501799847</v>
      </c>
      <c r="V161" s="74">
        <f t="shared" si="213"/>
        <v>597.81393043409639</v>
      </c>
      <c r="W161" s="74">
        <f t="shared" ref="W161" si="214">IF(W107=0,0,W107/W$17)</f>
        <v>573.24907377011903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166.61988852762485</v>
      </c>
      <c r="C162" s="77">
        <f t="shared" si="215"/>
        <v>173.17852196585551</v>
      </c>
      <c r="D162" s="77">
        <f t="shared" si="215"/>
        <v>183.66342621487527</v>
      </c>
      <c r="E162" s="77">
        <f t="shared" si="215"/>
        <v>185.21270986550161</v>
      </c>
      <c r="F162" s="77">
        <f t="shared" si="215"/>
        <v>187.51400376638088</v>
      </c>
      <c r="G162" s="77">
        <f t="shared" si="215"/>
        <v>186.84623035190677</v>
      </c>
      <c r="H162" s="77">
        <f t="shared" si="215"/>
        <v>182.47112952535721</v>
      </c>
      <c r="I162" s="77">
        <f t="shared" si="215"/>
        <v>167.6826377009566</v>
      </c>
      <c r="J162" s="77">
        <f t="shared" si="215"/>
        <v>171.75374057089331</v>
      </c>
      <c r="K162" s="77">
        <f t="shared" si="215"/>
        <v>150.55403065590403</v>
      </c>
      <c r="L162" s="77">
        <f t="shared" si="215"/>
        <v>161.29267878520372</v>
      </c>
      <c r="M162" s="77">
        <f t="shared" si="215"/>
        <v>139.34406940054862</v>
      </c>
      <c r="N162" s="77">
        <f t="shared" si="215"/>
        <v>119.87463151083999</v>
      </c>
      <c r="O162" s="77">
        <f t="shared" si="215"/>
        <v>121.57687170763275</v>
      </c>
      <c r="P162" s="77">
        <f t="shared" si="215"/>
        <v>121.08116623638048</v>
      </c>
      <c r="Q162" s="77">
        <f t="shared" si="215"/>
        <v>130.52901388922641</v>
      </c>
      <c r="R162" s="77">
        <f t="shared" ref="R162:V162" si="216">IF(R108=0,0,R108/R$17)</f>
        <v>123.13032660751566</v>
      </c>
      <c r="S162" s="77">
        <f t="shared" si="216"/>
        <v>151.49985541150102</v>
      </c>
      <c r="T162" s="77">
        <f t="shared" si="216"/>
        <v>164.5975536036191</v>
      </c>
      <c r="U162" s="77">
        <f t="shared" si="216"/>
        <v>168.70195910622343</v>
      </c>
      <c r="V162" s="77">
        <f t="shared" si="216"/>
        <v>241.8952216233678</v>
      </c>
      <c r="W162" s="77">
        <f t="shared" ref="W162" si="217">IF(W108=0,0,W108/W$17)</f>
        <v>233.30060415938496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857.6163413278357</v>
      </c>
      <c r="C164" s="203">
        <f t="shared" si="218"/>
        <v>916.81991204042822</v>
      </c>
      <c r="D164" s="203">
        <f t="shared" si="218"/>
        <v>954.95145704800848</v>
      </c>
      <c r="E164" s="203">
        <f t="shared" si="218"/>
        <v>1074.5100778943456</v>
      </c>
      <c r="F164" s="203">
        <f t="shared" si="218"/>
        <v>970.05596308618306</v>
      </c>
      <c r="G164" s="203">
        <f t="shared" si="218"/>
        <v>1060.5379283666514</v>
      </c>
      <c r="H164" s="203">
        <f t="shared" si="218"/>
        <v>986.3789664516936</v>
      </c>
      <c r="I164" s="203">
        <f t="shared" si="218"/>
        <v>826.24755740364833</v>
      </c>
      <c r="J164" s="203">
        <f t="shared" si="218"/>
        <v>864.36267322054482</v>
      </c>
      <c r="K164" s="203">
        <f t="shared" si="218"/>
        <v>831.22661987820698</v>
      </c>
      <c r="L164" s="203">
        <f t="shared" si="218"/>
        <v>861.91437161142653</v>
      </c>
      <c r="M164" s="203">
        <f t="shared" si="218"/>
        <v>797.45049875528446</v>
      </c>
      <c r="N164" s="203">
        <f t="shared" si="218"/>
        <v>725.85017801022911</v>
      </c>
      <c r="O164" s="203">
        <f t="shared" si="218"/>
        <v>676.31200043415129</v>
      </c>
      <c r="P164" s="203">
        <f t="shared" si="218"/>
        <v>616.39879101084762</v>
      </c>
      <c r="Q164" s="203">
        <f t="shared" si="218"/>
        <v>687.24028659196551</v>
      </c>
      <c r="R164" s="203">
        <f t="shared" ref="R164:V164" si="219">IF(R110=0,0,R110/R$17)</f>
        <v>740.73446323936901</v>
      </c>
      <c r="S164" s="203">
        <f t="shared" si="219"/>
        <v>796.42398423365671</v>
      </c>
      <c r="T164" s="203">
        <f t="shared" si="219"/>
        <v>743.19927083471384</v>
      </c>
      <c r="U164" s="203">
        <f t="shared" si="219"/>
        <v>722.94598355220626</v>
      </c>
      <c r="V164" s="203">
        <f t="shared" si="219"/>
        <v>774.34431711474713</v>
      </c>
      <c r="W164" s="203">
        <f t="shared" ref="W164" si="220">IF(W110=0,0,W110/W$17)</f>
        <v>843.94485311872597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857.6163413278357</v>
      </c>
      <c r="C165" s="192">
        <f t="shared" si="221"/>
        <v>916.81991204042822</v>
      </c>
      <c r="D165" s="192">
        <f t="shared" si="221"/>
        <v>954.95145704800848</v>
      </c>
      <c r="E165" s="192">
        <f t="shared" si="221"/>
        <v>1074.5100778943456</v>
      </c>
      <c r="F165" s="192">
        <f t="shared" si="221"/>
        <v>970.05596308618306</v>
      </c>
      <c r="G165" s="192">
        <f t="shared" si="221"/>
        <v>1060.5379283666514</v>
      </c>
      <c r="H165" s="192">
        <f t="shared" si="221"/>
        <v>986.3789664516936</v>
      </c>
      <c r="I165" s="192">
        <f t="shared" si="221"/>
        <v>826.24755740364833</v>
      </c>
      <c r="J165" s="192">
        <f t="shared" si="221"/>
        <v>864.36267322054482</v>
      </c>
      <c r="K165" s="192">
        <f t="shared" si="221"/>
        <v>831.22661987820698</v>
      </c>
      <c r="L165" s="192">
        <f t="shared" si="221"/>
        <v>861.91437161142653</v>
      </c>
      <c r="M165" s="192">
        <f t="shared" si="221"/>
        <v>797.45049875528446</v>
      </c>
      <c r="N165" s="192">
        <f t="shared" si="221"/>
        <v>725.85017801022911</v>
      </c>
      <c r="O165" s="192">
        <f t="shared" si="221"/>
        <v>676.31200043415129</v>
      </c>
      <c r="P165" s="192">
        <f t="shared" si="221"/>
        <v>616.39879101084762</v>
      </c>
      <c r="Q165" s="192">
        <f t="shared" si="221"/>
        <v>687.24028659196551</v>
      </c>
      <c r="R165" s="192">
        <f t="shared" ref="R165:V165" si="222">IF(R111=0,0,R111/R$17)</f>
        <v>740.73446323936901</v>
      </c>
      <c r="S165" s="192">
        <f t="shared" si="222"/>
        <v>796.42398423365671</v>
      </c>
      <c r="T165" s="192">
        <f t="shared" si="222"/>
        <v>743.19927083471384</v>
      </c>
      <c r="U165" s="192">
        <f t="shared" si="222"/>
        <v>722.94598355220626</v>
      </c>
      <c r="V165" s="192">
        <f t="shared" si="222"/>
        <v>774.34431711474713</v>
      </c>
      <c r="W165" s="192">
        <f t="shared" ref="W165" si="223">IF(W111=0,0,W111/W$17)</f>
        <v>843.94485311872597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725.73517361168263</v>
      </c>
      <c r="C166" s="74">
        <f t="shared" si="224"/>
        <v>785.35659563679053</v>
      </c>
      <c r="D166" s="74">
        <f t="shared" si="224"/>
        <v>815.32815436505393</v>
      </c>
      <c r="E166" s="74">
        <f t="shared" si="224"/>
        <v>939.07846978841542</v>
      </c>
      <c r="F166" s="74">
        <f t="shared" si="224"/>
        <v>835.50171118672085</v>
      </c>
      <c r="G166" s="74">
        <f t="shared" si="224"/>
        <v>921.88031902551495</v>
      </c>
      <c r="H166" s="74">
        <f t="shared" si="224"/>
        <v>858.61366409777554</v>
      </c>
      <c r="I166" s="74">
        <f t="shared" si="224"/>
        <v>700.77724401210071</v>
      </c>
      <c r="J166" s="74">
        <f t="shared" si="224"/>
        <v>739.167761908285</v>
      </c>
      <c r="K166" s="74">
        <f t="shared" si="224"/>
        <v>710.5477326728809</v>
      </c>
      <c r="L166" s="74">
        <f t="shared" si="224"/>
        <v>736.50885641942602</v>
      </c>
      <c r="M166" s="74">
        <f t="shared" si="224"/>
        <v>684.00359375493508</v>
      </c>
      <c r="N166" s="74">
        <f t="shared" si="224"/>
        <v>618.65279573847351</v>
      </c>
      <c r="O166" s="74">
        <f t="shared" si="224"/>
        <v>572.39986723071434</v>
      </c>
      <c r="P166" s="74">
        <f t="shared" si="224"/>
        <v>505.5749274399484</v>
      </c>
      <c r="Q166" s="74">
        <f t="shared" si="224"/>
        <v>576.59623269826898</v>
      </c>
      <c r="R166" s="74">
        <f t="shared" ref="R166:V166" si="225">IF(R112=0,0,R112/R$17)</f>
        <v>631.50147702040545</v>
      </c>
      <c r="S166" s="74">
        <f t="shared" si="225"/>
        <v>678.13503947401273</v>
      </c>
      <c r="T166" s="74">
        <f t="shared" si="225"/>
        <v>623.02755598342367</v>
      </c>
      <c r="U166" s="74">
        <f t="shared" si="225"/>
        <v>601.95698127747301</v>
      </c>
      <c r="V166" s="74">
        <f t="shared" si="225"/>
        <v>631.89673943984235</v>
      </c>
      <c r="W166" s="74">
        <f t="shared" ref="W166" si="226">IF(W112=0,0,W112/W$17)</f>
        <v>702.56529902003774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73.604714725423747</v>
      </c>
      <c r="C168" s="74">
        <f t="shared" si="230"/>
        <v>71.902870823827897</v>
      </c>
      <c r="D168" s="74">
        <f t="shared" si="230"/>
        <v>75.868123980433595</v>
      </c>
      <c r="E168" s="74">
        <f t="shared" si="230"/>
        <v>71.39139102343168</v>
      </c>
      <c r="F168" s="74">
        <f t="shared" si="230"/>
        <v>70.997238507723864</v>
      </c>
      <c r="G168" s="74">
        <f t="shared" si="230"/>
        <v>75.492293369474126</v>
      </c>
      <c r="H168" s="74">
        <f t="shared" si="230"/>
        <v>66.607822455338038</v>
      </c>
      <c r="I168" s="74">
        <f t="shared" si="230"/>
        <v>70.662880619029892</v>
      </c>
      <c r="J168" s="74">
        <f t="shared" si="230"/>
        <v>69.494395149981827</v>
      </c>
      <c r="K168" s="74">
        <f t="shared" si="230"/>
        <v>72.331894191381707</v>
      </c>
      <c r="L168" s="74">
        <f t="shared" si="230"/>
        <v>74.864843104924319</v>
      </c>
      <c r="M168" s="74">
        <f t="shared" si="230"/>
        <v>72.633688243171321</v>
      </c>
      <c r="N168" s="74">
        <f t="shared" si="230"/>
        <v>73.868730471992052</v>
      </c>
      <c r="O168" s="74">
        <f t="shared" si="230"/>
        <v>69.757878523074112</v>
      </c>
      <c r="P168" s="74">
        <f t="shared" si="230"/>
        <v>77.36246463129136</v>
      </c>
      <c r="Q168" s="74">
        <f t="shared" si="230"/>
        <v>74.613872156349203</v>
      </c>
      <c r="R168" s="74">
        <f t="shared" ref="R168:V168" si="231">IF(R114=0,0,R114/R$17)</f>
        <v>76.042698976237233</v>
      </c>
      <c r="S168" s="74">
        <f t="shared" si="231"/>
        <v>75.80578261993206</v>
      </c>
      <c r="T168" s="74">
        <f t="shared" si="231"/>
        <v>73.413868666234649</v>
      </c>
      <c r="U168" s="74">
        <f t="shared" si="231"/>
        <v>73.191340611492151</v>
      </c>
      <c r="V168" s="74">
        <f t="shared" si="231"/>
        <v>77.656937859421319</v>
      </c>
      <c r="W168" s="74">
        <f t="shared" ref="W168" si="232">IF(W114=0,0,W114/W$17)</f>
        <v>77.827088815563712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58.276452990729325</v>
      </c>
      <c r="C169" s="193">
        <f t="shared" si="233"/>
        <v>59.560445579810072</v>
      </c>
      <c r="D169" s="193">
        <f t="shared" si="233"/>
        <v>63.75517870252088</v>
      </c>
      <c r="E169" s="193">
        <f t="shared" si="233"/>
        <v>64.040217082498572</v>
      </c>
      <c r="F169" s="193">
        <f t="shared" si="233"/>
        <v>63.557013391738188</v>
      </c>
      <c r="G169" s="193">
        <f t="shared" si="233"/>
        <v>63.165315971662366</v>
      </c>
      <c r="H169" s="193">
        <f t="shared" si="233"/>
        <v>61.157479898580156</v>
      </c>
      <c r="I169" s="193">
        <f t="shared" si="233"/>
        <v>54.807432772517728</v>
      </c>
      <c r="J169" s="193">
        <f t="shared" si="233"/>
        <v>55.700516162277935</v>
      </c>
      <c r="K169" s="193">
        <f t="shared" si="233"/>
        <v>48.346993013944285</v>
      </c>
      <c r="L169" s="193">
        <f t="shared" si="233"/>
        <v>50.540672087076096</v>
      </c>
      <c r="M169" s="193">
        <f t="shared" si="233"/>
        <v>40.813216757178054</v>
      </c>
      <c r="N169" s="193">
        <f t="shared" si="233"/>
        <v>33.328651799763612</v>
      </c>
      <c r="O169" s="193">
        <f t="shared" si="233"/>
        <v>34.154254680362804</v>
      </c>
      <c r="P169" s="193">
        <f t="shared" si="233"/>
        <v>33.461398939607847</v>
      </c>
      <c r="Q169" s="193">
        <f t="shared" si="233"/>
        <v>36.030181737347434</v>
      </c>
      <c r="R169" s="193">
        <f t="shared" ref="R169:V169" si="234">IF(R115=0,0,R115/R$17)</f>
        <v>33.19028724272637</v>
      </c>
      <c r="S169" s="193">
        <f t="shared" si="234"/>
        <v>42.483162139711986</v>
      </c>
      <c r="T169" s="193">
        <f t="shared" si="234"/>
        <v>46.757846185055584</v>
      </c>
      <c r="U169" s="193">
        <f t="shared" si="234"/>
        <v>47.797661663240994</v>
      </c>
      <c r="V169" s="193">
        <f t="shared" si="234"/>
        <v>64.790639815483445</v>
      </c>
      <c r="W169" s="193">
        <f t="shared" ref="W169" si="235">IF(W115=0,0,W115/W$17)</f>
        <v>63.552465283124484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4009997</v>
      </c>
      <c r="C3" s="67">
        <f t="shared" si="0"/>
        <v>4032644</v>
      </c>
      <c r="D3" s="67">
        <f t="shared" si="0"/>
        <v>4054011</v>
      </c>
      <c r="E3" s="67">
        <f t="shared" si="0"/>
        <v>4072884</v>
      </c>
      <c r="F3" s="67">
        <f t="shared" si="0"/>
        <v>4094839</v>
      </c>
      <c r="G3" s="67">
        <f t="shared" si="0"/>
        <v>4119767</v>
      </c>
      <c r="H3" s="67">
        <f t="shared" si="0"/>
        <v>4124279</v>
      </c>
      <c r="I3" s="67">
        <f t="shared" si="0"/>
        <v>4125632</v>
      </c>
      <c r="J3" s="67">
        <f t="shared" si="0"/>
        <v>4125162</v>
      </c>
      <c r="K3" s="67">
        <f t="shared" si="0"/>
        <v>4130758</v>
      </c>
      <c r="L3" s="67">
        <f t="shared" si="0"/>
        <v>4140443</v>
      </c>
      <c r="M3" s="67">
        <f t="shared" si="0"/>
        <v>4152413</v>
      </c>
      <c r="N3" s="67">
        <f t="shared" si="0"/>
        <v>4164329</v>
      </c>
      <c r="O3" s="67">
        <f t="shared" si="0"/>
        <v>4187996</v>
      </c>
      <c r="P3" s="67">
        <f t="shared" si="0"/>
        <v>4203134</v>
      </c>
      <c r="Q3" s="67">
        <f t="shared" si="0"/>
        <v>4228044</v>
      </c>
      <c r="R3" s="67">
        <f t="shared" si="0"/>
        <v>4248265</v>
      </c>
      <c r="S3" s="67">
        <f t="shared" si="0"/>
        <v>4246884</v>
      </c>
      <c r="T3" s="67">
        <f t="shared" si="0"/>
        <v>4247111</v>
      </c>
      <c r="U3" s="67">
        <f t="shared" si="0"/>
        <v>4247178</v>
      </c>
      <c r="V3" s="67">
        <f t="shared" si="0"/>
        <v>4232897</v>
      </c>
      <c r="W3" s="67">
        <f t="shared" si="0"/>
        <v>4219762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4009997</v>
      </c>
      <c r="C4" s="71">
        <f t="shared" si="1"/>
        <v>4032644</v>
      </c>
      <c r="D4" s="71">
        <f t="shared" si="1"/>
        <v>4054011</v>
      </c>
      <c r="E4" s="71">
        <f t="shared" si="1"/>
        <v>4072884</v>
      </c>
      <c r="F4" s="71">
        <f t="shared" si="1"/>
        <v>4094839</v>
      </c>
      <c r="G4" s="71">
        <f t="shared" si="1"/>
        <v>4119767</v>
      </c>
      <c r="H4" s="71">
        <f t="shared" si="1"/>
        <v>4124279</v>
      </c>
      <c r="I4" s="71">
        <f t="shared" si="1"/>
        <v>4125632</v>
      </c>
      <c r="J4" s="71">
        <f t="shared" si="1"/>
        <v>4125162</v>
      </c>
      <c r="K4" s="71">
        <f t="shared" si="1"/>
        <v>4130758</v>
      </c>
      <c r="L4" s="71">
        <f t="shared" si="1"/>
        <v>4140443</v>
      </c>
      <c r="M4" s="71">
        <f t="shared" si="1"/>
        <v>4152413</v>
      </c>
      <c r="N4" s="71">
        <f t="shared" si="1"/>
        <v>4164329</v>
      </c>
      <c r="O4" s="71">
        <f t="shared" si="1"/>
        <v>4187996</v>
      </c>
      <c r="P4" s="71">
        <f t="shared" si="1"/>
        <v>4203134</v>
      </c>
      <c r="Q4" s="71">
        <f t="shared" si="1"/>
        <v>4228044</v>
      </c>
      <c r="R4" s="71">
        <f t="shared" ref="R4:V4" si="2">SUM(R5:R13)</f>
        <v>4248265</v>
      </c>
      <c r="S4" s="71">
        <f t="shared" si="2"/>
        <v>4246884</v>
      </c>
      <c r="T4" s="71">
        <f t="shared" si="2"/>
        <v>4247111</v>
      </c>
      <c r="U4" s="71">
        <f t="shared" si="2"/>
        <v>4247178</v>
      </c>
      <c r="V4" s="71">
        <f t="shared" si="2"/>
        <v>4232897</v>
      </c>
      <c r="W4" s="71">
        <f t="shared" ref="W4" si="3">SUM(W5:W13)</f>
        <v>4219762</v>
      </c>
      <c r="DA4" s="88" t="s">
        <v>334</v>
      </c>
    </row>
    <row r="5" spans="1:105" ht="12" customHeight="1" x14ac:dyDescent="0.25">
      <c r="A5" s="28" t="s">
        <v>51</v>
      </c>
      <c r="B5" s="82">
        <v>227073</v>
      </c>
      <c r="C5" s="82">
        <v>225526</v>
      </c>
      <c r="D5" s="82">
        <v>220543</v>
      </c>
      <c r="E5" s="82">
        <v>220109</v>
      </c>
      <c r="F5" s="82">
        <v>214083</v>
      </c>
      <c r="G5" s="82">
        <v>200354</v>
      </c>
      <c r="H5" s="82">
        <v>183374</v>
      </c>
      <c r="I5" s="82">
        <v>154632</v>
      </c>
      <c r="J5" s="82">
        <v>145427</v>
      </c>
      <c r="K5" s="82">
        <v>133624</v>
      </c>
      <c r="L5" s="82">
        <v>132456</v>
      </c>
      <c r="M5" s="82">
        <v>133406</v>
      </c>
      <c r="N5" s="82">
        <v>128197</v>
      </c>
      <c r="O5" s="82">
        <v>118490</v>
      </c>
      <c r="P5" s="82">
        <v>108514</v>
      </c>
      <c r="Q5" s="82">
        <v>103456</v>
      </c>
      <c r="R5" s="82">
        <v>101648</v>
      </c>
      <c r="S5" s="82">
        <v>101655</v>
      </c>
      <c r="T5" s="82">
        <v>92847</v>
      </c>
      <c r="U5" s="82">
        <v>74373</v>
      </c>
      <c r="V5" s="82">
        <v>54623</v>
      </c>
      <c r="W5" s="82">
        <v>43980</v>
      </c>
      <c r="DA5" s="89" t="s">
        <v>335</v>
      </c>
    </row>
    <row r="6" spans="1:105" ht="12" customHeight="1" x14ac:dyDescent="0.25">
      <c r="A6" s="28" t="s">
        <v>74</v>
      </c>
      <c r="B6" s="82">
        <v>123841</v>
      </c>
      <c r="C6" s="82">
        <v>108950</v>
      </c>
      <c r="D6" s="82">
        <v>93324</v>
      </c>
      <c r="E6" s="82">
        <v>72912</v>
      </c>
      <c r="F6" s="82">
        <v>55358</v>
      </c>
      <c r="G6" s="82">
        <v>42675</v>
      </c>
      <c r="H6" s="82">
        <v>31227</v>
      </c>
      <c r="I6" s="82">
        <v>20346</v>
      </c>
      <c r="J6" s="82">
        <v>15437</v>
      </c>
      <c r="K6" s="82">
        <v>14101</v>
      </c>
      <c r="L6" s="82">
        <v>13898</v>
      </c>
      <c r="M6" s="82">
        <v>13758</v>
      </c>
      <c r="N6" s="82">
        <v>11041</v>
      </c>
      <c r="O6" s="82">
        <v>9664</v>
      </c>
      <c r="P6" s="82">
        <v>8716</v>
      </c>
      <c r="Q6" s="82">
        <v>8292</v>
      </c>
      <c r="R6" s="82">
        <v>7688</v>
      </c>
      <c r="S6" s="82">
        <v>8015</v>
      </c>
      <c r="T6" s="82">
        <v>7782</v>
      </c>
      <c r="U6" s="82">
        <v>6693</v>
      </c>
      <c r="V6" s="82">
        <v>3662</v>
      </c>
      <c r="W6" s="82">
        <v>1823</v>
      </c>
      <c r="DA6" s="89" t="s">
        <v>336</v>
      </c>
    </row>
    <row r="7" spans="1:105" ht="12" customHeight="1" x14ac:dyDescent="0.25">
      <c r="A7" s="28" t="s">
        <v>205</v>
      </c>
      <c r="B7" s="82">
        <v>25888</v>
      </c>
      <c r="C7" s="82">
        <v>25137</v>
      </c>
      <c r="D7" s="82">
        <v>18790</v>
      </c>
      <c r="E7" s="82">
        <v>11484</v>
      </c>
      <c r="F7" s="82">
        <v>6408</v>
      </c>
      <c r="G7" s="82">
        <v>2532</v>
      </c>
      <c r="H7" s="82">
        <v>0</v>
      </c>
      <c r="I7" s="82">
        <v>0</v>
      </c>
      <c r="J7" s="82">
        <v>0</v>
      </c>
      <c r="K7" s="82">
        <v>0</v>
      </c>
      <c r="L7" s="82">
        <v>0</v>
      </c>
      <c r="M7" s="82">
        <v>0</v>
      </c>
      <c r="N7" s="82">
        <v>0</v>
      </c>
      <c r="O7" s="82">
        <v>0</v>
      </c>
      <c r="P7" s="82">
        <v>0</v>
      </c>
      <c r="Q7" s="82">
        <v>0</v>
      </c>
      <c r="R7" s="82">
        <v>0</v>
      </c>
      <c r="S7" s="82">
        <v>0</v>
      </c>
      <c r="T7" s="82">
        <v>0</v>
      </c>
      <c r="U7" s="82">
        <v>0</v>
      </c>
      <c r="V7" s="82">
        <v>0</v>
      </c>
      <c r="W7" s="82">
        <v>0</v>
      </c>
      <c r="DA7" s="89" t="s">
        <v>337</v>
      </c>
    </row>
    <row r="8" spans="1:105" ht="12" customHeight="1" x14ac:dyDescent="0.25">
      <c r="A8" s="28" t="s">
        <v>192</v>
      </c>
      <c r="B8" s="82">
        <v>2381856</v>
      </c>
      <c r="C8" s="82">
        <v>2451193</v>
      </c>
      <c r="D8" s="82">
        <v>2584836</v>
      </c>
      <c r="E8" s="82">
        <v>2659745</v>
      </c>
      <c r="F8" s="82">
        <v>2664085</v>
      </c>
      <c r="G8" s="82">
        <v>2593659</v>
      </c>
      <c r="H8" s="82">
        <v>2527119</v>
      </c>
      <c r="I8" s="82">
        <v>2484026</v>
      </c>
      <c r="J8" s="82">
        <v>2443031</v>
      </c>
      <c r="K8" s="82">
        <v>2331904</v>
      </c>
      <c r="L8" s="82">
        <v>2217694</v>
      </c>
      <c r="M8" s="82">
        <v>2068121</v>
      </c>
      <c r="N8" s="82">
        <v>1977230</v>
      </c>
      <c r="O8" s="82">
        <v>1993068</v>
      </c>
      <c r="P8" s="82">
        <v>2024573</v>
      </c>
      <c r="Q8" s="82">
        <v>2105432</v>
      </c>
      <c r="R8" s="82">
        <v>2232931</v>
      </c>
      <c r="S8" s="82">
        <v>2336689</v>
      </c>
      <c r="T8" s="82">
        <v>2435520</v>
      </c>
      <c r="U8" s="82">
        <v>2515630</v>
      </c>
      <c r="V8" s="82">
        <v>2569534</v>
      </c>
      <c r="W8" s="82">
        <v>2598222</v>
      </c>
      <c r="DA8" s="89" t="s">
        <v>338</v>
      </c>
    </row>
    <row r="9" spans="1:105" ht="12" customHeight="1" x14ac:dyDescent="0.25">
      <c r="A9" s="28" t="s">
        <v>207</v>
      </c>
      <c r="B9" s="82">
        <v>443806</v>
      </c>
      <c r="C9" s="82">
        <v>443020</v>
      </c>
      <c r="D9" s="82">
        <v>425835</v>
      </c>
      <c r="E9" s="82">
        <v>432223</v>
      </c>
      <c r="F9" s="82">
        <v>482268</v>
      </c>
      <c r="G9" s="82">
        <v>625457</v>
      </c>
      <c r="H9" s="82">
        <v>743307</v>
      </c>
      <c r="I9" s="82">
        <v>849965</v>
      </c>
      <c r="J9" s="82">
        <v>940057</v>
      </c>
      <c r="K9" s="82">
        <v>1108002</v>
      </c>
      <c r="L9" s="82">
        <v>1259779</v>
      </c>
      <c r="M9" s="82">
        <v>1440355</v>
      </c>
      <c r="N9" s="82">
        <v>1556734</v>
      </c>
      <c r="O9" s="82">
        <v>1582963</v>
      </c>
      <c r="P9" s="82">
        <v>1586465</v>
      </c>
      <c r="Q9" s="82">
        <v>1544189</v>
      </c>
      <c r="R9" s="82">
        <v>1442476</v>
      </c>
      <c r="S9" s="82">
        <v>1336709</v>
      </c>
      <c r="T9" s="82">
        <v>1241856</v>
      </c>
      <c r="U9" s="82">
        <v>1175509</v>
      </c>
      <c r="V9" s="82">
        <v>1124872</v>
      </c>
      <c r="W9" s="82">
        <v>1091933</v>
      </c>
      <c r="DA9" s="89" t="s">
        <v>339</v>
      </c>
    </row>
    <row r="10" spans="1:105" ht="12" customHeight="1" x14ac:dyDescent="0.25">
      <c r="A10" s="28" t="s">
        <v>202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340</v>
      </c>
    </row>
    <row r="11" spans="1:105" ht="12" customHeight="1" x14ac:dyDescent="0.25">
      <c r="A11" s="28" t="s">
        <v>203</v>
      </c>
      <c r="B11" s="82">
        <v>801355</v>
      </c>
      <c r="C11" s="82">
        <v>772641</v>
      </c>
      <c r="D11" s="82">
        <v>704334</v>
      </c>
      <c r="E11" s="82">
        <v>670013</v>
      </c>
      <c r="F11" s="82">
        <v>666043</v>
      </c>
      <c r="G11" s="82">
        <v>648539</v>
      </c>
      <c r="H11" s="82">
        <v>632435</v>
      </c>
      <c r="I11" s="82">
        <v>609639</v>
      </c>
      <c r="J11" s="82">
        <v>574042</v>
      </c>
      <c r="K11" s="82">
        <v>536193</v>
      </c>
      <c r="L11" s="82">
        <v>510058</v>
      </c>
      <c r="M11" s="82">
        <v>490633</v>
      </c>
      <c r="N11" s="82">
        <v>485074</v>
      </c>
      <c r="O11" s="82">
        <v>477002</v>
      </c>
      <c r="P11" s="82">
        <v>466524</v>
      </c>
      <c r="Q11" s="82">
        <v>456290</v>
      </c>
      <c r="R11" s="82">
        <v>451372</v>
      </c>
      <c r="S11" s="82">
        <v>449152</v>
      </c>
      <c r="T11" s="82">
        <v>449910</v>
      </c>
      <c r="U11" s="82">
        <v>447008</v>
      </c>
      <c r="V11" s="82">
        <v>440915</v>
      </c>
      <c r="W11" s="82">
        <v>433356</v>
      </c>
      <c r="DA11" s="89" t="s">
        <v>341</v>
      </c>
    </row>
    <row r="12" spans="1:105" ht="12" customHeight="1" x14ac:dyDescent="0.25">
      <c r="A12" s="28" t="s">
        <v>95</v>
      </c>
      <c r="B12" s="82">
        <v>936</v>
      </c>
      <c r="C12" s="82">
        <v>1077</v>
      </c>
      <c r="D12" s="82">
        <v>1363</v>
      </c>
      <c r="E12" s="82">
        <v>1609</v>
      </c>
      <c r="F12" s="82">
        <v>1854</v>
      </c>
      <c r="G12" s="82">
        <v>2008</v>
      </c>
      <c r="H12" s="82">
        <v>2233</v>
      </c>
      <c r="I12" s="82">
        <v>2379</v>
      </c>
      <c r="J12" s="82">
        <v>2569</v>
      </c>
      <c r="K12" s="82">
        <v>2677</v>
      </c>
      <c r="L12" s="82">
        <v>2878</v>
      </c>
      <c r="M12" s="82">
        <v>3007</v>
      </c>
      <c r="N12" s="82">
        <v>3346</v>
      </c>
      <c r="O12" s="82">
        <v>4270</v>
      </c>
      <c r="P12" s="82">
        <v>5813</v>
      </c>
      <c r="Q12" s="82">
        <v>7892</v>
      </c>
      <c r="R12" s="82">
        <v>9611</v>
      </c>
      <c r="S12" s="82">
        <v>11967</v>
      </c>
      <c r="T12" s="82">
        <v>15724</v>
      </c>
      <c r="U12" s="82">
        <v>21185</v>
      </c>
      <c r="V12" s="82">
        <v>27073</v>
      </c>
      <c r="W12" s="82">
        <v>33299</v>
      </c>
      <c r="DA12" s="89" t="s">
        <v>342</v>
      </c>
    </row>
    <row r="13" spans="1:105" ht="12" customHeight="1" x14ac:dyDescent="0.25">
      <c r="A13" s="73" t="s">
        <v>94</v>
      </c>
      <c r="B13" s="83">
        <v>5242</v>
      </c>
      <c r="C13" s="83">
        <v>5100</v>
      </c>
      <c r="D13" s="83">
        <v>4986</v>
      </c>
      <c r="E13" s="83">
        <v>4789</v>
      </c>
      <c r="F13" s="83">
        <v>4740</v>
      </c>
      <c r="G13" s="83">
        <v>4543</v>
      </c>
      <c r="H13" s="83">
        <v>4584</v>
      </c>
      <c r="I13" s="83">
        <v>4645</v>
      </c>
      <c r="J13" s="83">
        <v>4599</v>
      </c>
      <c r="K13" s="83">
        <v>4257</v>
      </c>
      <c r="L13" s="83">
        <v>3680</v>
      </c>
      <c r="M13" s="83">
        <v>3133</v>
      </c>
      <c r="N13" s="83">
        <v>2707</v>
      </c>
      <c r="O13" s="83">
        <v>2539</v>
      </c>
      <c r="P13" s="83">
        <v>2529</v>
      </c>
      <c r="Q13" s="83">
        <v>2493</v>
      </c>
      <c r="R13" s="83">
        <v>2539</v>
      </c>
      <c r="S13" s="83">
        <v>2697</v>
      </c>
      <c r="T13" s="83">
        <v>3472</v>
      </c>
      <c r="U13" s="83">
        <v>6780</v>
      </c>
      <c r="V13" s="83">
        <v>12218</v>
      </c>
      <c r="W13" s="83">
        <v>17149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4003819</v>
      </c>
      <c r="C14" s="85">
        <f t="shared" si="4"/>
        <v>4026467</v>
      </c>
      <c r="D14" s="85">
        <f t="shared" si="4"/>
        <v>4047662</v>
      </c>
      <c r="E14" s="85">
        <f t="shared" si="4"/>
        <v>4066486</v>
      </c>
      <c r="F14" s="85">
        <f t="shared" si="4"/>
        <v>4088245</v>
      </c>
      <c r="G14" s="85">
        <f t="shared" si="4"/>
        <v>4113216</v>
      </c>
      <c r="H14" s="85">
        <f t="shared" si="4"/>
        <v>4117462</v>
      </c>
      <c r="I14" s="85">
        <f t="shared" si="4"/>
        <v>4118608</v>
      </c>
      <c r="J14" s="85">
        <f t="shared" si="4"/>
        <v>4117994</v>
      </c>
      <c r="K14" s="85">
        <f t="shared" si="4"/>
        <v>4123824</v>
      </c>
      <c r="L14" s="85">
        <f t="shared" si="4"/>
        <v>4133885</v>
      </c>
      <c r="M14" s="85">
        <f t="shared" si="4"/>
        <v>4146273</v>
      </c>
      <c r="N14" s="85">
        <f t="shared" si="4"/>
        <v>4158276</v>
      </c>
      <c r="O14" s="85">
        <f t="shared" si="4"/>
        <v>4181187</v>
      </c>
      <c r="P14" s="85">
        <f t="shared" si="4"/>
        <v>4194792</v>
      </c>
      <c r="Q14" s="85">
        <f t="shared" si="4"/>
        <v>4217659</v>
      </c>
      <c r="R14" s="85">
        <f t="shared" ref="R14:V14" si="5">SUM(R5:R11)</f>
        <v>4236115</v>
      </c>
      <c r="S14" s="85">
        <f t="shared" si="5"/>
        <v>4232220</v>
      </c>
      <c r="T14" s="85">
        <f t="shared" si="5"/>
        <v>4227915</v>
      </c>
      <c r="U14" s="85">
        <f t="shared" si="5"/>
        <v>4219213</v>
      </c>
      <c r="V14" s="85">
        <f t="shared" si="5"/>
        <v>4193606</v>
      </c>
      <c r="W14" s="85">
        <f t="shared" ref="W14" si="6">SUM(W5:W11)</f>
        <v>4169314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8017</v>
      </c>
      <c r="C15" s="71">
        <f t="shared" si="7"/>
        <v>17246</v>
      </c>
      <c r="D15" s="71">
        <f t="shared" si="7"/>
        <v>26190</v>
      </c>
      <c r="E15" s="71">
        <f t="shared" si="7"/>
        <v>36113</v>
      </c>
      <c r="F15" s="71">
        <f t="shared" si="7"/>
        <v>47623</v>
      </c>
      <c r="G15" s="71">
        <f t="shared" si="7"/>
        <v>61738</v>
      </c>
      <c r="H15" s="71">
        <f t="shared" si="7"/>
        <v>79386</v>
      </c>
      <c r="I15" s="71">
        <f t="shared" si="7"/>
        <v>99642</v>
      </c>
      <c r="J15" s="71">
        <f t="shared" si="7"/>
        <v>121580</v>
      </c>
      <c r="K15" s="71">
        <f t="shared" si="7"/>
        <v>144813</v>
      </c>
      <c r="L15" s="71">
        <f t="shared" si="7"/>
        <v>168428</v>
      </c>
      <c r="M15" s="71">
        <f t="shared" si="7"/>
        <v>192784</v>
      </c>
      <c r="N15" s="71">
        <f t="shared" si="7"/>
        <v>218161</v>
      </c>
      <c r="O15" s="71">
        <f t="shared" si="7"/>
        <v>244898</v>
      </c>
      <c r="P15" s="71">
        <f t="shared" si="7"/>
        <v>271629</v>
      </c>
      <c r="Q15" s="71">
        <f t="shared" si="7"/>
        <v>299273</v>
      </c>
      <c r="R15" s="71">
        <f t="shared" si="7"/>
        <v>327433</v>
      </c>
      <c r="S15" s="71">
        <f t="shared" si="7"/>
        <v>362489</v>
      </c>
      <c r="T15" s="71">
        <f t="shared" si="7"/>
        <v>433173</v>
      </c>
      <c r="U15" s="71">
        <f t="shared" si="7"/>
        <v>497939</v>
      </c>
      <c r="V15" s="71">
        <f t="shared" si="7"/>
        <v>589027</v>
      </c>
      <c r="W15" s="71">
        <f t="shared" si="7"/>
        <v>699430</v>
      </c>
      <c r="DA15" s="88" t="s">
        <v>344</v>
      </c>
    </row>
    <row r="16" spans="1:105" ht="12" customHeight="1" x14ac:dyDescent="0.25">
      <c r="A16" s="28" t="s">
        <v>91</v>
      </c>
      <c r="B16" s="82">
        <v>8017</v>
      </c>
      <c r="C16" s="82">
        <v>17246</v>
      </c>
      <c r="D16" s="82">
        <v>26190</v>
      </c>
      <c r="E16" s="82">
        <v>36113</v>
      </c>
      <c r="F16" s="82">
        <v>47623</v>
      </c>
      <c r="G16" s="82">
        <v>61738</v>
      </c>
      <c r="H16" s="82">
        <v>79386</v>
      </c>
      <c r="I16" s="82">
        <v>99642</v>
      </c>
      <c r="J16" s="82">
        <v>121580</v>
      </c>
      <c r="K16" s="82">
        <v>144813</v>
      </c>
      <c r="L16" s="82">
        <v>168428</v>
      </c>
      <c r="M16" s="82">
        <v>192784</v>
      </c>
      <c r="N16" s="82">
        <v>218161</v>
      </c>
      <c r="O16" s="82">
        <v>244898</v>
      </c>
      <c r="P16" s="82">
        <v>271629</v>
      </c>
      <c r="Q16" s="82">
        <v>299273</v>
      </c>
      <c r="R16" s="82">
        <v>327433</v>
      </c>
      <c r="S16" s="82">
        <v>362489</v>
      </c>
      <c r="T16" s="82">
        <v>433173</v>
      </c>
      <c r="U16" s="82">
        <v>497939</v>
      </c>
      <c r="V16" s="82">
        <v>589027</v>
      </c>
      <c r="W16" s="82">
        <v>699430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4009997</v>
      </c>
      <c r="C17" s="71">
        <f t="shared" si="8"/>
        <v>4032644</v>
      </c>
      <c r="D17" s="71">
        <f t="shared" si="8"/>
        <v>4054011</v>
      </c>
      <c r="E17" s="71">
        <f t="shared" si="8"/>
        <v>4072884</v>
      </c>
      <c r="F17" s="71">
        <f t="shared" si="8"/>
        <v>4094839</v>
      </c>
      <c r="G17" s="71">
        <f t="shared" si="8"/>
        <v>4119767</v>
      </c>
      <c r="H17" s="71">
        <f t="shared" si="8"/>
        <v>4124279</v>
      </c>
      <c r="I17" s="71">
        <f t="shared" si="8"/>
        <v>4125632</v>
      </c>
      <c r="J17" s="71">
        <f t="shared" si="8"/>
        <v>4125162</v>
      </c>
      <c r="K17" s="71">
        <f t="shared" si="8"/>
        <v>4130758</v>
      </c>
      <c r="L17" s="71">
        <f t="shared" si="8"/>
        <v>4140443</v>
      </c>
      <c r="M17" s="71">
        <f t="shared" si="8"/>
        <v>4152413</v>
      </c>
      <c r="N17" s="71">
        <f t="shared" si="8"/>
        <v>4164329</v>
      </c>
      <c r="O17" s="71">
        <f t="shared" si="8"/>
        <v>4187996</v>
      </c>
      <c r="P17" s="71">
        <f t="shared" si="8"/>
        <v>4203134</v>
      </c>
      <c r="Q17" s="71">
        <f t="shared" si="8"/>
        <v>4228044</v>
      </c>
      <c r="R17" s="71">
        <f t="shared" ref="R17:V17" si="9">SUM(R18:R25)</f>
        <v>4248265</v>
      </c>
      <c r="S17" s="71">
        <f t="shared" si="9"/>
        <v>4246884</v>
      </c>
      <c r="T17" s="71">
        <f t="shared" si="9"/>
        <v>4247111</v>
      </c>
      <c r="U17" s="71">
        <f t="shared" si="9"/>
        <v>4247178</v>
      </c>
      <c r="V17" s="71">
        <f t="shared" si="9"/>
        <v>4232897</v>
      </c>
      <c r="W17" s="71">
        <f t="shared" ref="W17" si="10">SUM(W18:W25)</f>
        <v>4219762</v>
      </c>
      <c r="DA17" s="88" t="s">
        <v>346</v>
      </c>
    </row>
    <row r="18" spans="1:105" ht="12" customHeight="1" x14ac:dyDescent="0.25">
      <c r="A18" s="28" t="s">
        <v>51</v>
      </c>
      <c r="B18" s="82">
        <v>0</v>
      </c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218061</v>
      </c>
      <c r="C19" s="82">
        <v>201654</v>
      </c>
      <c r="D19" s="82">
        <v>183538</v>
      </c>
      <c r="E19" s="82">
        <v>161284</v>
      </c>
      <c r="F19" s="82">
        <v>140505</v>
      </c>
      <c r="G19" s="82">
        <v>128051</v>
      </c>
      <c r="H19" s="82">
        <v>112932</v>
      </c>
      <c r="I19" s="82">
        <v>95810</v>
      </c>
      <c r="J19" s="82">
        <v>85989</v>
      </c>
      <c r="K19" s="82">
        <v>83862</v>
      </c>
      <c r="L19" s="82">
        <v>81544</v>
      </c>
      <c r="M19" s="82">
        <v>79372</v>
      </c>
      <c r="N19" s="82">
        <v>74860</v>
      </c>
      <c r="O19" s="82">
        <v>71254</v>
      </c>
      <c r="P19" s="82">
        <v>68654</v>
      </c>
      <c r="Q19" s="82">
        <v>66216</v>
      </c>
      <c r="R19" s="82">
        <v>63874</v>
      </c>
      <c r="S19" s="82">
        <v>62878</v>
      </c>
      <c r="T19" s="82">
        <v>61775</v>
      </c>
      <c r="U19" s="82">
        <v>59965</v>
      </c>
      <c r="V19" s="82">
        <v>55370</v>
      </c>
      <c r="W19" s="82">
        <v>49798</v>
      </c>
      <c r="DA19" s="89" t="s">
        <v>348</v>
      </c>
    </row>
    <row r="20" spans="1:105" ht="12" customHeight="1" x14ac:dyDescent="0.25">
      <c r="A20" s="28" t="s">
        <v>205</v>
      </c>
      <c r="B20" s="82">
        <v>0</v>
      </c>
      <c r="C20" s="82">
        <v>0</v>
      </c>
      <c r="D20" s="82">
        <v>0</v>
      </c>
      <c r="E20" s="82">
        <v>0</v>
      </c>
      <c r="F20" s="82">
        <v>0</v>
      </c>
      <c r="G20" s="82">
        <v>0</v>
      </c>
      <c r="H20" s="82">
        <v>0</v>
      </c>
      <c r="I20" s="82">
        <v>0</v>
      </c>
      <c r="J20" s="82">
        <v>0</v>
      </c>
      <c r="K20" s="82">
        <v>0</v>
      </c>
      <c r="L20" s="82">
        <v>0</v>
      </c>
      <c r="M20" s="82">
        <v>0</v>
      </c>
      <c r="N20" s="82">
        <v>0</v>
      </c>
      <c r="O20" s="82">
        <v>0</v>
      </c>
      <c r="P20" s="82">
        <v>0</v>
      </c>
      <c r="Q20" s="82">
        <v>0</v>
      </c>
      <c r="R20" s="82">
        <v>0</v>
      </c>
      <c r="S20" s="82">
        <v>0</v>
      </c>
      <c r="T20" s="82">
        <v>0</v>
      </c>
      <c r="U20" s="82">
        <v>0</v>
      </c>
      <c r="V20" s="82">
        <v>0</v>
      </c>
      <c r="W20" s="82">
        <v>0</v>
      </c>
      <c r="DA20" s="89" t="s">
        <v>349</v>
      </c>
    </row>
    <row r="21" spans="1:105" ht="12" customHeight="1" x14ac:dyDescent="0.25">
      <c r="A21" s="28" t="s">
        <v>192</v>
      </c>
      <c r="B21" s="82">
        <v>1524804</v>
      </c>
      <c r="C21" s="82">
        <v>1530401</v>
      </c>
      <c r="D21" s="82">
        <v>1513341</v>
      </c>
      <c r="E21" s="82">
        <v>1484326</v>
      </c>
      <c r="F21" s="82">
        <v>1473362</v>
      </c>
      <c r="G21" s="82">
        <v>1475178</v>
      </c>
      <c r="H21" s="82">
        <v>1438383</v>
      </c>
      <c r="I21" s="82">
        <v>1464279</v>
      </c>
      <c r="J21" s="82">
        <v>1488452</v>
      </c>
      <c r="K21" s="82">
        <v>1553823</v>
      </c>
      <c r="L21" s="82">
        <v>1620466</v>
      </c>
      <c r="M21" s="82">
        <v>1691229</v>
      </c>
      <c r="N21" s="82">
        <v>1787112</v>
      </c>
      <c r="O21" s="82">
        <v>1825322</v>
      </c>
      <c r="P21" s="82">
        <v>1848715</v>
      </c>
      <c r="Q21" s="82">
        <v>1812116</v>
      </c>
      <c r="R21" s="82">
        <v>1800383</v>
      </c>
      <c r="S21" s="82">
        <v>1787683</v>
      </c>
      <c r="T21" s="82">
        <v>1786386</v>
      </c>
      <c r="U21" s="82">
        <v>1803616</v>
      </c>
      <c r="V21" s="82">
        <v>1839578</v>
      </c>
      <c r="W21" s="82">
        <v>1844054</v>
      </c>
      <c r="DA21" s="89" t="s">
        <v>350</v>
      </c>
    </row>
    <row r="22" spans="1:105" ht="12" customHeight="1" x14ac:dyDescent="0.25">
      <c r="A22" s="28" t="s">
        <v>207</v>
      </c>
      <c r="B22" s="82">
        <v>29090</v>
      </c>
      <c r="C22" s="82">
        <v>28480</v>
      </c>
      <c r="D22" s="82">
        <v>26766</v>
      </c>
      <c r="E22" s="82">
        <v>27075</v>
      </c>
      <c r="F22" s="82">
        <v>30460</v>
      </c>
      <c r="G22" s="82">
        <v>41404</v>
      </c>
      <c r="H22" s="82">
        <v>49307</v>
      </c>
      <c r="I22" s="82">
        <v>58990</v>
      </c>
      <c r="J22" s="82">
        <v>65778</v>
      </c>
      <c r="K22" s="82">
        <v>83469</v>
      </c>
      <c r="L22" s="82">
        <v>102922</v>
      </c>
      <c r="M22" s="82">
        <v>127957</v>
      </c>
      <c r="N22" s="82">
        <v>143597</v>
      </c>
      <c r="O22" s="82">
        <v>149867</v>
      </c>
      <c r="P22" s="82">
        <v>147378</v>
      </c>
      <c r="Q22" s="82">
        <v>143970</v>
      </c>
      <c r="R22" s="82">
        <v>141038</v>
      </c>
      <c r="S22" s="82">
        <v>135362</v>
      </c>
      <c r="T22" s="82">
        <v>127272</v>
      </c>
      <c r="U22" s="82">
        <v>115028</v>
      </c>
      <c r="V22" s="82">
        <v>89138</v>
      </c>
      <c r="W22" s="82">
        <v>76498</v>
      </c>
      <c r="DA22" s="89" t="s">
        <v>351</v>
      </c>
    </row>
    <row r="23" spans="1:105" ht="12" customHeight="1" x14ac:dyDescent="0.25">
      <c r="A23" s="28" t="s">
        <v>202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352</v>
      </c>
    </row>
    <row r="24" spans="1:105" ht="12" customHeight="1" x14ac:dyDescent="0.25">
      <c r="A24" s="28" t="s">
        <v>203</v>
      </c>
      <c r="B24" s="82">
        <v>770710</v>
      </c>
      <c r="C24" s="82">
        <v>743310</v>
      </c>
      <c r="D24" s="82">
        <v>677874</v>
      </c>
      <c r="E24" s="82">
        <v>644899</v>
      </c>
      <c r="F24" s="82">
        <v>640917</v>
      </c>
      <c r="G24" s="82">
        <v>623736</v>
      </c>
      <c r="H24" s="82">
        <v>607962</v>
      </c>
      <c r="I24" s="82">
        <v>585806</v>
      </c>
      <c r="J24" s="82">
        <v>551498</v>
      </c>
      <c r="K24" s="82">
        <v>514651</v>
      </c>
      <c r="L24" s="82">
        <v>489074</v>
      </c>
      <c r="M24" s="82">
        <v>469661</v>
      </c>
      <c r="N24" s="82">
        <v>462837</v>
      </c>
      <c r="O24" s="82">
        <v>451563</v>
      </c>
      <c r="P24" s="82">
        <v>434813</v>
      </c>
      <c r="Q24" s="82">
        <v>422213</v>
      </c>
      <c r="R24" s="82">
        <v>417197</v>
      </c>
      <c r="S24" s="82">
        <v>415520</v>
      </c>
      <c r="T24" s="82">
        <v>414235</v>
      </c>
      <c r="U24" s="82">
        <v>409880</v>
      </c>
      <c r="V24" s="82">
        <v>402504</v>
      </c>
      <c r="W24" s="82">
        <v>397404</v>
      </c>
      <c r="DA24" s="89" t="s">
        <v>353</v>
      </c>
    </row>
    <row r="25" spans="1:105" ht="12" customHeight="1" x14ac:dyDescent="0.25">
      <c r="A25" s="73" t="s">
        <v>53</v>
      </c>
      <c r="B25" s="83">
        <v>1467332</v>
      </c>
      <c r="C25" s="83">
        <v>1528799</v>
      </c>
      <c r="D25" s="83">
        <v>1652492</v>
      </c>
      <c r="E25" s="83">
        <v>1755300</v>
      </c>
      <c r="F25" s="83">
        <v>1809595</v>
      </c>
      <c r="G25" s="83">
        <v>1851398</v>
      </c>
      <c r="H25" s="83">
        <v>1915695</v>
      </c>
      <c r="I25" s="83">
        <v>1920747</v>
      </c>
      <c r="J25" s="83">
        <v>1933445</v>
      </c>
      <c r="K25" s="83">
        <v>1894953</v>
      </c>
      <c r="L25" s="83">
        <v>1846437</v>
      </c>
      <c r="M25" s="83">
        <v>1784194</v>
      </c>
      <c r="N25" s="83">
        <v>1695923</v>
      </c>
      <c r="O25" s="83">
        <v>1689990</v>
      </c>
      <c r="P25" s="83">
        <v>1703574</v>
      </c>
      <c r="Q25" s="83">
        <v>1783529</v>
      </c>
      <c r="R25" s="83">
        <v>1825773</v>
      </c>
      <c r="S25" s="83">
        <v>1845441</v>
      </c>
      <c r="T25" s="83">
        <v>1857443</v>
      </c>
      <c r="U25" s="83">
        <v>1858689</v>
      </c>
      <c r="V25" s="83">
        <v>1846307</v>
      </c>
      <c r="W25" s="83">
        <v>1852008</v>
      </c>
      <c r="DA25" s="90" t="s">
        <v>354</v>
      </c>
    </row>
    <row r="26" spans="1:105" ht="12" customHeight="1" x14ac:dyDescent="0.25">
      <c r="A26" s="84" t="s">
        <v>52</v>
      </c>
      <c r="B26" s="85">
        <v>0</v>
      </c>
      <c r="C26" s="85">
        <v>21574</v>
      </c>
      <c r="D26" s="85">
        <v>24539</v>
      </c>
      <c r="E26" s="85">
        <v>25751</v>
      </c>
      <c r="F26" s="85">
        <v>25109</v>
      </c>
      <c r="G26" s="85">
        <v>26223</v>
      </c>
      <c r="H26" s="85">
        <v>26071</v>
      </c>
      <c r="I26" s="85">
        <v>32223</v>
      </c>
      <c r="J26" s="85">
        <v>48006</v>
      </c>
      <c r="K26" s="85">
        <v>57486</v>
      </c>
      <c r="L26" s="85">
        <v>65826</v>
      </c>
      <c r="M26" s="85">
        <v>83456</v>
      </c>
      <c r="N26" s="85">
        <v>112706</v>
      </c>
      <c r="O26" s="85">
        <v>117629</v>
      </c>
      <c r="P26" s="85">
        <v>125653</v>
      </c>
      <c r="Q26" s="85">
        <v>132270</v>
      </c>
      <c r="R26" s="85">
        <v>136803</v>
      </c>
      <c r="S26" s="85">
        <v>141508</v>
      </c>
      <c r="T26" s="85">
        <v>150644</v>
      </c>
      <c r="U26" s="85">
        <v>156392</v>
      </c>
      <c r="V26" s="85">
        <v>162962</v>
      </c>
      <c r="W26" s="85">
        <v>175745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4009997</v>
      </c>
      <c r="C27" s="71">
        <f t="shared" si="11"/>
        <v>4032644</v>
      </c>
      <c r="D27" s="71">
        <f t="shared" si="11"/>
        <v>4054011</v>
      </c>
      <c r="E27" s="71">
        <f t="shared" si="11"/>
        <v>4072884</v>
      </c>
      <c r="F27" s="71">
        <f t="shared" si="11"/>
        <v>4094839</v>
      </c>
      <c r="G27" s="71">
        <f t="shared" si="11"/>
        <v>4119767</v>
      </c>
      <c r="H27" s="71">
        <f t="shared" si="11"/>
        <v>4124279</v>
      </c>
      <c r="I27" s="71">
        <f t="shared" si="11"/>
        <v>4125632</v>
      </c>
      <c r="J27" s="71">
        <f t="shared" si="11"/>
        <v>4125162</v>
      </c>
      <c r="K27" s="71">
        <f t="shared" si="11"/>
        <v>4130758</v>
      </c>
      <c r="L27" s="71">
        <f t="shared" si="11"/>
        <v>4140443</v>
      </c>
      <c r="M27" s="71">
        <f t="shared" si="11"/>
        <v>4152413</v>
      </c>
      <c r="N27" s="71">
        <f t="shared" si="11"/>
        <v>4164329</v>
      </c>
      <c r="O27" s="71">
        <f t="shared" si="11"/>
        <v>4187996</v>
      </c>
      <c r="P27" s="71">
        <f t="shared" si="11"/>
        <v>4203134</v>
      </c>
      <c r="Q27" s="71">
        <f t="shared" si="11"/>
        <v>4228044</v>
      </c>
      <c r="R27" s="71">
        <f t="shared" ref="R27:V27" si="12">SUM(R28:R32)</f>
        <v>4248265</v>
      </c>
      <c r="S27" s="71">
        <f t="shared" si="12"/>
        <v>4246884</v>
      </c>
      <c r="T27" s="71">
        <f t="shared" si="12"/>
        <v>4247111</v>
      </c>
      <c r="U27" s="71">
        <f t="shared" si="12"/>
        <v>4247178</v>
      </c>
      <c r="V27" s="71">
        <f t="shared" si="12"/>
        <v>4232897</v>
      </c>
      <c r="W27" s="71">
        <f t="shared" ref="W27" si="13">SUM(W28:W32)</f>
        <v>4219762</v>
      </c>
      <c r="DA27" s="88" t="s">
        <v>356</v>
      </c>
    </row>
    <row r="28" spans="1:105" ht="12" customHeight="1" x14ac:dyDescent="0.25">
      <c r="A28" s="28" t="s">
        <v>51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1457248</v>
      </c>
      <c r="C29" s="82">
        <v>1410761</v>
      </c>
      <c r="D29" s="82">
        <v>1325349</v>
      </c>
      <c r="E29" s="82">
        <v>1305752</v>
      </c>
      <c r="F29" s="82">
        <v>1332653</v>
      </c>
      <c r="G29" s="82">
        <v>1351224</v>
      </c>
      <c r="H29" s="82">
        <v>1356480</v>
      </c>
      <c r="I29" s="82">
        <v>1354957</v>
      </c>
      <c r="J29" s="82">
        <v>1359299</v>
      </c>
      <c r="K29" s="82">
        <v>1366827</v>
      </c>
      <c r="L29" s="82">
        <v>1376675</v>
      </c>
      <c r="M29" s="82">
        <v>1381758</v>
      </c>
      <c r="N29" s="82">
        <v>1367150</v>
      </c>
      <c r="O29" s="82">
        <v>1357595</v>
      </c>
      <c r="P29" s="82">
        <v>1281995</v>
      </c>
      <c r="Q29" s="82">
        <v>1198834</v>
      </c>
      <c r="R29" s="82">
        <v>1103674</v>
      </c>
      <c r="S29" s="82">
        <v>1057058</v>
      </c>
      <c r="T29" s="82">
        <v>1000845</v>
      </c>
      <c r="U29" s="82">
        <v>948439</v>
      </c>
      <c r="V29" s="82">
        <v>879553</v>
      </c>
      <c r="W29" s="82">
        <v>844585</v>
      </c>
      <c r="DA29" s="89" t="s">
        <v>358</v>
      </c>
    </row>
    <row r="30" spans="1:105" ht="12" customHeight="1" x14ac:dyDescent="0.25">
      <c r="A30" s="28" t="s">
        <v>192</v>
      </c>
      <c r="B30" s="82">
        <v>2339602</v>
      </c>
      <c r="C30" s="82">
        <v>2400170</v>
      </c>
      <c r="D30" s="82">
        <v>2470413</v>
      </c>
      <c r="E30" s="82">
        <v>2501509</v>
      </c>
      <c r="F30" s="82">
        <v>2509137</v>
      </c>
      <c r="G30" s="82">
        <v>2484155</v>
      </c>
      <c r="H30" s="82">
        <v>2444959</v>
      </c>
      <c r="I30" s="82">
        <v>2397228</v>
      </c>
      <c r="J30" s="82">
        <v>2377896</v>
      </c>
      <c r="K30" s="82">
        <v>2270837</v>
      </c>
      <c r="L30" s="82">
        <v>2157583</v>
      </c>
      <c r="M30" s="82">
        <v>2012830</v>
      </c>
      <c r="N30" s="82">
        <v>1913130</v>
      </c>
      <c r="O30" s="82">
        <v>1888676</v>
      </c>
      <c r="P30" s="82">
        <v>1944916</v>
      </c>
      <c r="Q30" s="82">
        <v>2049767</v>
      </c>
      <c r="R30" s="82">
        <v>2170616</v>
      </c>
      <c r="S30" s="82">
        <v>2272280</v>
      </c>
      <c r="T30" s="82">
        <v>2360750</v>
      </c>
      <c r="U30" s="82">
        <v>2418653</v>
      </c>
      <c r="V30" s="82">
        <v>2420520</v>
      </c>
      <c r="W30" s="82">
        <v>2434901</v>
      </c>
      <c r="DA30" s="89" t="s">
        <v>359</v>
      </c>
    </row>
    <row r="31" spans="1:105" ht="12" customHeight="1" x14ac:dyDescent="0.25">
      <c r="A31" s="28" t="s">
        <v>207</v>
      </c>
      <c r="B31" s="82">
        <v>2008</v>
      </c>
      <c r="C31" s="82">
        <v>1939</v>
      </c>
      <c r="D31" s="82">
        <v>1787</v>
      </c>
      <c r="E31" s="82">
        <v>1765</v>
      </c>
      <c r="F31" s="82">
        <v>1917</v>
      </c>
      <c r="G31" s="82">
        <v>2558</v>
      </c>
      <c r="H31" s="82">
        <v>3036</v>
      </c>
      <c r="I31" s="82">
        <v>3735</v>
      </c>
      <c r="J31" s="82">
        <v>4182</v>
      </c>
      <c r="K31" s="82">
        <v>5428</v>
      </c>
      <c r="L31" s="82">
        <v>6750</v>
      </c>
      <c r="M31" s="82">
        <v>8729</v>
      </c>
      <c r="N31" s="82">
        <v>9973</v>
      </c>
      <c r="O31" s="82">
        <v>10451</v>
      </c>
      <c r="P31" s="82">
        <v>10474</v>
      </c>
      <c r="Q31" s="82">
        <v>10239</v>
      </c>
      <c r="R31" s="82">
        <v>9655</v>
      </c>
      <c r="S31" s="82">
        <v>8957</v>
      </c>
      <c r="T31" s="82">
        <v>8278</v>
      </c>
      <c r="U31" s="82">
        <v>7072</v>
      </c>
      <c r="V31" s="82">
        <v>5299</v>
      </c>
      <c r="W31" s="82">
        <v>4433</v>
      </c>
      <c r="DA31" s="89" t="s">
        <v>360</v>
      </c>
    </row>
    <row r="32" spans="1:105" ht="12" customHeight="1" x14ac:dyDescent="0.25">
      <c r="A32" s="32" t="s">
        <v>53</v>
      </c>
      <c r="B32" s="86">
        <v>211139</v>
      </c>
      <c r="C32" s="86">
        <v>219774</v>
      </c>
      <c r="D32" s="86">
        <v>256462</v>
      </c>
      <c r="E32" s="86">
        <v>263858</v>
      </c>
      <c r="F32" s="86">
        <v>251132</v>
      </c>
      <c r="G32" s="86">
        <v>281830</v>
      </c>
      <c r="H32" s="86">
        <v>319804</v>
      </c>
      <c r="I32" s="86">
        <v>369712</v>
      </c>
      <c r="J32" s="86">
        <v>383785</v>
      </c>
      <c r="K32" s="86">
        <v>487666</v>
      </c>
      <c r="L32" s="86">
        <v>599435</v>
      </c>
      <c r="M32" s="86">
        <v>749096</v>
      </c>
      <c r="N32" s="86">
        <v>874076</v>
      </c>
      <c r="O32" s="86">
        <v>931274</v>
      </c>
      <c r="P32" s="86">
        <v>965749</v>
      </c>
      <c r="Q32" s="86">
        <v>969204</v>
      </c>
      <c r="R32" s="86">
        <v>964320</v>
      </c>
      <c r="S32" s="86">
        <v>908589</v>
      </c>
      <c r="T32" s="86">
        <v>877238</v>
      </c>
      <c r="U32" s="86">
        <v>873014</v>
      </c>
      <c r="V32" s="86">
        <v>927525</v>
      </c>
      <c r="W32" s="86">
        <v>935843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5025.4632746526831</v>
      </c>
      <c r="C3" s="65">
        <f t="shared" si="0"/>
        <v>5424.9948506088622</v>
      </c>
      <c r="D3" s="65">
        <f t="shared" si="0"/>
        <v>5425.3279370637483</v>
      </c>
      <c r="E3" s="65">
        <f t="shared" si="0"/>
        <v>6008.1091660167422</v>
      </c>
      <c r="F3" s="65">
        <f t="shared" si="0"/>
        <v>5490.3556977934431</v>
      </c>
      <c r="G3" s="65">
        <f t="shared" si="0"/>
        <v>6361.6882178126307</v>
      </c>
      <c r="H3" s="65">
        <f t="shared" si="0"/>
        <v>6118.1789443846428</v>
      </c>
      <c r="I3" s="65">
        <f t="shared" si="0"/>
        <v>5522.4363791683381</v>
      </c>
      <c r="J3" s="65">
        <f t="shared" si="0"/>
        <v>5426.2525400424947</v>
      </c>
      <c r="K3" s="65">
        <f t="shared" si="0"/>
        <v>5720.9296469269339</v>
      </c>
      <c r="L3" s="65">
        <f t="shared" si="0"/>
        <v>6060.9848513591505</v>
      </c>
      <c r="M3" s="65">
        <f t="shared" si="0"/>
        <v>5971.4834055322908</v>
      </c>
      <c r="N3" s="65">
        <f t="shared" si="0"/>
        <v>5777.7675851183485</v>
      </c>
      <c r="O3" s="65">
        <f t="shared" si="0"/>
        <v>5611.8738946813764</v>
      </c>
      <c r="P3" s="65">
        <f t="shared" si="0"/>
        <v>4904.01100379941</v>
      </c>
      <c r="Q3" s="65">
        <f t="shared" si="0"/>
        <v>5411.0102226043782</v>
      </c>
      <c r="R3" s="65">
        <f t="shared" ref="R3:V3" si="1">SUM(R4,R15,R17,R27)</f>
        <v>5589.4260628642414</v>
      </c>
      <c r="S3" s="65">
        <f t="shared" si="1"/>
        <v>5696.7570937231294</v>
      </c>
      <c r="T3" s="65">
        <f t="shared" si="1"/>
        <v>5208.2590665902353</v>
      </c>
      <c r="U3" s="65">
        <f t="shared" si="1"/>
        <v>5046.2717922996089</v>
      </c>
      <c r="V3" s="65">
        <f t="shared" si="1"/>
        <v>5338.2036209037897</v>
      </c>
      <c r="W3" s="65">
        <f t="shared" ref="W3" si="2">SUM(W4,W15,W17,W27)</f>
        <v>5699.5667287666001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4149.8623344874222</v>
      </c>
      <c r="C4" s="69">
        <f t="shared" si="3"/>
        <v>4527.8286030552281</v>
      </c>
      <c r="D4" s="69">
        <f t="shared" si="3"/>
        <v>4490.0449153468571</v>
      </c>
      <c r="E4" s="69">
        <f t="shared" si="3"/>
        <v>5051.9499699519956</v>
      </c>
      <c r="F4" s="69">
        <f t="shared" si="3"/>
        <v>4530.6470779042156</v>
      </c>
      <c r="G4" s="69">
        <f t="shared" si="3"/>
        <v>5395.1482852103136</v>
      </c>
      <c r="H4" s="69">
        <f t="shared" si="3"/>
        <v>5155.4701194846011</v>
      </c>
      <c r="I4" s="69">
        <f t="shared" si="3"/>
        <v>4573.8866609200486</v>
      </c>
      <c r="J4" s="69">
        <f t="shared" si="3"/>
        <v>4464.8589556772586</v>
      </c>
      <c r="K4" s="69">
        <f t="shared" si="3"/>
        <v>4800.8831347711784</v>
      </c>
      <c r="L4" s="69">
        <f t="shared" si="3"/>
        <v>5122.276570951004</v>
      </c>
      <c r="M4" s="69">
        <f t="shared" si="3"/>
        <v>5082.2185149072584</v>
      </c>
      <c r="N4" s="69">
        <f t="shared" si="3"/>
        <v>4970.0943959398455</v>
      </c>
      <c r="O4" s="69">
        <f t="shared" si="3"/>
        <v>4820.4448994378126</v>
      </c>
      <c r="P4" s="69">
        <f t="shared" si="3"/>
        <v>4079.7486999072198</v>
      </c>
      <c r="Q4" s="69">
        <f t="shared" si="3"/>
        <v>4531.635490977802</v>
      </c>
      <c r="R4" s="69">
        <f t="shared" ref="R4:V4" si="4">SUM(R5:R14)</f>
        <v>4716.4590410055971</v>
      </c>
      <c r="S4" s="69">
        <f t="shared" si="4"/>
        <v>4792.5573272753854</v>
      </c>
      <c r="T4" s="69">
        <f t="shared" si="4"/>
        <v>4294.3307690856936</v>
      </c>
      <c r="U4" s="69">
        <f t="shared" si="4"/>
        <v>4125.6152205534381</v>
      </c>
      <c r="V4" s="69">
        <f t="shared" si="4"/>
        <v>4296.7587044945221</v>
      </c>
      <c r="W4" s="69">
        <f t="shared" ref="W4" si="5">SUM(W5:W14)</f>
        <v>4701.7728503490544</v>
      </c>
      <c r="DA4" s="88" t="s">
        <v>245</v>
      </c>
    </row>
    <row r="5" spans="1:105" ht="12" customHeight="1" x14ac:dyDescent="0.25">
      <c r="A5" s="28" t="s">
        <v>51</v>
      </c>
      <c r="B5" s="72">
        <v>196.44995700773862</v>
      </c>
      <c r="C5" s="72">
        <v>194.45709372312984</v>
      </c>
      <c r="D5" s="72">
        <v>232.31496130696476</v>
      </c>
      <c r="E5" s="72">
        <v>247.48847807394671</v>
      </c>
      <c r="F5" s="72">
        <v>234.60352536543411</v>
      </c>
      <c r="G5" s="72">
        <v>242.42416165090279</v>
      </c>
      <c r="H5" s="72">
        <v>231.86448839208938</v>
      </c>
      <c r="I5" s="72">
        <v>135.09097162510744</v>
      </c>
      <c r="J5" s="72">
        <v>162.57317282889076</v>
      </c>
      <c r="K5" s="72">
        <v>141.46268271711088</v>
      </c>
      <c r="L5" s="72">
        <v>148.79552880481509</v>
      </c>
      <c r="M5" s="72">
        <v>171.97996560619089</v>
      </c>
      <c r="N5" s="72">
        <v>152.09905417024945</v>
      </c>
      <c r="O5" s="72">
        <v>133.49733447979364</v>
      </c>
      <c r="P5" s="72">
        <v>102.4279449699055</v>
      </c>
      <c r="Q5" s="72">
        <v>95.124591573516881</v>
      </c>
      <c r="R5" s="72">
        <v>120.99441100601896</v>
      </c>
      <c r="S5" s="72">
        <v>141.64600171969062</v>
      </c>
      <c r="T5" s="72">
        <v>95.179535683577058</v>
      </c>
      <c r="U5" s="72">
        <v>70.870765262252718</v>
      </c>
      <c r="V5" s="72">
        <v>56.929234737747194</v>
      </c>
      <c r="W5" s="72">
        <v>45.662940670679284</v>
      </c>
      <c r="DA5" s="89" t="s">
        <v>363</v>
      </c>
    </row>
    <row r="6" spans="1:105" ht="12" customHeight="1" x14ac:dyDescent="0.25">
      <c r="A6" s="28" t="s">
        <v>74</v>
      </c>
      <c r="B6" s="72">
        <v>158.10790990120947</v>
      </c>
      <c r="C6" s="72">
        <v>125.52729250020771</v>
      </c>
      <c r="D6" s="72">
        <v>129.54661118082385</v>
      </c>
      <c r="E6" s="72">
        <v>104.277200728598</v>
      </c>
      <c r="F6" s="72">
        <v>59.552538697176317</v>
      </c>
      <c r="G6" s="72">
        <v>71.135205474288654</v>
      </c>
      <c r="H6" s="72">
        <v>51.961815192669576</v>
      </c>
      <c r="I6" s="72">
        <v>18.514062265611429</v>
      </c>
      <c r="J6" s="72">
        <v>16.47420124411525</v>
      </c>
      <c r="K6" s="72">
        <v>16.583707600680327</v>
      </c>
      <c r="L6" s="72">
        <v>35.512656519142809</v>
      </c>
      <c r="M6" s="72">
        <v>22.953706493506928</v>
      </c>
      <c r="N6" s="72">
        <v>11.494816479585442</v>
      </c>
      <c r="O6" s="72">
        <v>11.856393162606693</v>
      </c>
      <c r="P6" s="72">
        <v>8.758232328045338</v>
      </c>
      <c r="Q6" s="72">
        <v>9.2949173593197578</v>
      </c>
      <c r="R6" s="72">
        <v>7.5841845801089018</v>
      </c>
      <c r="S6" s="72">
        <v>9.5457982229865177</v>
      </c>
      <c r="T6" s="72">
        <v>9.6857853253081192</v>
      </c>
      <c r="U6" s="72">
        <v>9.4058971051877176</v>
      </c>
      <c r="V6" s="72">
        <v>2.3164775007165299</v>
      </c>
      <c r="W6" s="72">
        <v>2.1556090570364006</v>
      </c>
      <c r="DA6" s="89" t="s">
        <v>364</v>
      </c>
    </row>
    <row r="7" spans="1:105" ht="12" customHeight="1" x14ac:dyDescent="0.25">
      <c r="A7" s="28" t="s">
        <v>205</v>
      </c>
      <c r="B7" s="72">
        <v>26.703009458297515</v>
      </c>
      <c r="C7" s="72">
        <v>41.081513327601016</v>
      </c>
      <c r="D7" s="72">
        <v>27.730008598452258</v>
      </c>
      <c r="E7" s="72">
        <v>10.270335339638848</v>
      </c>
      <c r="F7" s="72">
        <v>9.2433361994841068</v>
      </c>
      <c r="G7" s="72">
        <v>2.054084264832341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365</v>
      </c>
    </row>
    <row r="8" spans="1:105" ht="12" customHeight="1" x14ac:dyDescent="0.25">
      <c r="A8" s="28" t="s">
        <v>192</v>
      </c>
      <c r="B8" s="72">
        <v>2600.1500437263198</v>
      </c>
      <c r="C8" s="72">
        <v>2872.2666309527108</v>
      </c>
      <c r="D8" s="72">
        <v>2949.9556690728623</v>
      </c>
      <c r="E8" s="72">
        <v>3498.9053463150112</v>
      </c>
      <c r="F8" s="72">
        <v>3113.7654189800619</v>
      </c>
      <c r="G8" s="72">
        <v>3461.7403371211853</v>
      </c>
      <c r="H8" s="72">
        <v>3223.0180240899472</v>
      </c>
      <c r="I8" s="72">
        <v>2748.3845991494327</v>
      </c>
      <c r="J8" s="72">
        <v>2859.0894406819898</v>
      </c>
      <c r="K8" s="72">
        <v>2767.5587228946442</v>
      </c>
      <c r="L8" s="72">
        <v>2836.6540682532313</v>
      </c>
      <c r="M8" s="72">
        <v>2575.6776342016465</v>
      </c>
      <c r="N8" s="72">
        <v>2326.1897694561553</v>
      </c>
      <c r="O8" s="72">
        <v>2156.0610995768725</v>
      </c>
      <c r="P8" s="72">
        <v>1926.8537316724924</v>
      </c>
      <c r="Q8" s="72">
        <v>2233.1919481100886</v>
      </c>
      <c r="R8" s="72">
        <v>2414.6926780003423</v>
      </c>
      <c r="S8" s="72">
        <v>2551.8428773529972</v>
      </c>
      <c r="T8" s="72">
        <v>2404.9095140417871</v>
      </c>
      <c r="U8" s="72">
        <v>2361.9707991926703</v>
      </c>
      <c r="V8" s="72">
        <v>2520.8034775962533</v>
      </c>
      <c r="W8" s="72">
        <v>2824.2702541320332</v>
      </c>
      <c r="DA8" s="89" t="s">
        <v>366</v>
      </c>
    </row>
    <row r="9" spans="1:105" ht="12" customHeight="1" x14ac:dyDescent="0.25">
      <c r="A9" s="28" t="s">
        <v>207</v>
      </c>
      <c r="B9" s="72">
        <v>547.22744813740269</v>
      </c>
      <c r="C9" s="72">
        <v>595.00517951762174</v>
      </c>
      <c r="D9" s="72">
        <v>575.62434022550394</v>
      </c>
      <c r="E9" s="72">
        <v>577.2302972927547</v>
      </c>
      <c r="F9" s="72">
        <v>480.5575047845299</v>
      </c>
      <c r="G9" s="72">
        <v>940.61980137473211</v>
      </c>
      <c r="H9" s="72">
        <v>1012.9467704816221</v>
      </c>
      <c r="I9" s="72">
        <v>1088.0885165558163</v>
      </c>
      <c r="J9" s="72">
        <v>902.32926005061051</v>
      </c>
      <c r="K9" s="72">
        <v>1357.2593908254673</v>
      </c>
      <c r="L9" s="72">
        <v>1550.8084213849045</v>
      </c>
      <c r="M9" s="72">
        <v>1798.1958930652347</v>
      </c>
      <c r="N9" s="72">
        <v>1959.1048862076593</v>
      </c>
      <c r="O9" s="72">
        <v>2011.3839334539955</v>
      </c>
      <c r="P9" s="72">
        <v>1626.8023464983594</v>
      </c>
      <c r="Q9" s="72">
        <v>1740.7885592815533</v>
      </c>
      <c r="R9" s="72">
        <v>1695.7880194898248</v>
      </c>
      <c r="S9" s="72">
        <v>1601.5461736887357</v>
      </c>
      <c r="T9" s="72">
        <v>1330.2365147606761</v>
      </c>
      <c r="U9" s="72">
        <v>1241.2064536161279</v>
      </c>
      <c r="V9" s="72">
        <v>1253.367708034775</v>
      </c>
      <c r="W9" s="72">
        <v>1304.8417837011582</v>
      </c>
      <c r="DA9" s="89" t="s">
        <v>367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368</v>
      </c>
    </row>
    <row r="11" spans="1:105" ht="12" customHeight="1" x14ac:dyDescent="0.25">
      <c r="A11" s="28" t="s">
        <v>203</v>
      </c>
      <c r="B11" s="72">
        <v>580.42088074251922</v>
      </c>
      <c r="C11" s="72">
        <v>655.33829071710682</v>
      </c>
      <c r="D11" s="72">
        <v>529.93347435571161</v>
      </c>
      <c r="E11" s="72">
        <v>563.04022930137307</v>
      </c>
      <c r="F11" s="72">
        <v>587.01722571460664</v>
      </c>
      <c r="G11" s="72">
        <v>625.48743962609399</v>
      </c>
      <c r="H11" s="72">
        <v>586.90394538007911</v>
      </c>
      <c r="I11" s="72">
        <v>541.08285141434214</v>
      </c>
      <c r="J11" s="72">
        <v>480.99371391717222</v>
      </c>
      <c r="K11" s="72">
        <v>473.71404765000051</v>
      </c>
      <c r="L11" s="72">
        <v>504.29725507239976</v>
      </c>
      <c r="M11" s="72">
        <v>469.51867551286745</v>
      </c>
      <c r="N11" s="72">
        <v>480.47600461282173</v>
      </c>
      <c r="O11" s="72">
        <v>467.95089873630889</v>
      </c>
      <c r="P11" s="72">
        <v>379.60838207890686</v>
      </c>
      <c r="Q11" s="72">
        <v>412.4213964856109</v>
      </c>
      <c r="R11" s="72">
        <v>433.74470709627633</v>
      </c>
      <c r="S11" s="72">
        <v>441.61809903653779</v>
      </c>
      <c r="T11" s="72">
        <v>409.78771501575267</v>
      </c>
      <c r="U11" s="72">
        <v>397.16321556951965</v>
      </c>
      <c r="V11" s="72">
        <v>410.3527316482523</v>
      </c>
      <c r="W11" s="72">
        <v>444.43029030995791</v>
      </c>
      <c r="DA11" s="89" t="s">
        <v>369</v>
      </c>
    </row>
    <row r="12" spans="1:105" ht="12" customHeight="1" x14ac:dyDescent="0.25">
      <c r="A12" s="28" t="s">
        <v>95</v>
      </c>
      <c r="B12" s="72">
        <v>0.35279875941383637</v>
      </c>
      <c r="C12" s="72">
        <v>0.44088805122858271</v>
      </c>
      <c r="D12" s="72">
        <v>0.56293712269581431</v>
      </c>
      <c r="E12" s="72">
        <v>0.7373693803339596</v>
      </c>
      <c r="F12" s="72">
        <v>0.77982690127270737</v>
      </c>
      <c r="G12" s="72">
        <v>0.86987951134971964</v>
      </c>
      <c r="H12" s="72">
        <v>0.98756465718883057</v>
      </c>
      <c r="I12" s="72">
        <v>0.89158047880325364</v>
      </c>
      <c r="J12" s="72">
        <v>0.94302157793413821</v>
      </c>
      <c r="K12" s="72">
        <v>0.95469883582500392</v>
      </c>
      <c r="L12" s="72">
        <v>1.1884848304652993</v>
      </c>
      <c r="M12" s="72">
        <v>1.1115362345057442</v>
      </c>
      <c r="N12" s="72">
        <v>1.0892064749988126</v>
      </c>
      <c r="O12" s="72">
        <v>1.1326736713808794</v>
      </c>
      <c r="P12" s="72">
        <v>1.2317727338589326</v>
      </c>
      <c r="Q12" s="72">
        <v>2.2407275768103139</v>
      </c>
      <c r="R12" s="72">
        <v>2.2955256181434236</v>
      </c>
      <c r="S12" s="72">
        <v>2.4288227900920503</v>
      </c>
      <c r="T12" s="72">
        <v>3.1708432289999098</v>
      </c>
      <c r="U12" s="72">
        <v>4.1468951826915177</v>
      </c>
      <c r="V12" s="72">
        <v>5.0960149364488663</v>
      </c>
      <c r="W12" s="72">
        <v>8.460438083968409</v>
      </c>
      <c r="DA12" s="89" t="s">
        <v>370</v>
      </c>
    </row>
    <row r="13" spans="1:105" ht="12" customHeight="1" x14ac:dyDescent="0.25">
      <c r="A13" s="73" t="s">
        <v>94</v>
      </c>
      <c r="B13" s="74">
        <v>4.4020495605971934</v>
      </c>
      <c r="C13" s="74">
        <v>4.4787390013854456</v>
      </c>
      <c r="D13" s="74">
        <v>4.5007357631758635</v>
      </c>
      <c r="E13" s="74">
        <v>4.6411809013636613</v>
      </c>
      <c r="F13" s="74">
        <v>4.5917652936149187</v>
      </c>
      <c r="G13" s="74">
        <v>4.6158374621975486</v>
      </c>
      <c r="H13" s="74">
        <v>4.6441416074015667</v>
      </c>
      <c r="I13" s="74">
        <v>4.4210847202902857</v>
      </c>
      <c r="J13" s="74">
        <v>4.4431821877984481</v>
      </c>
      <c r="K13" s="74">
        <v>4.3785619763100119</v>
      </c>
      <c r="L13" s="74">
        <v>3.8261878250083003</v>
      </c>
      <c r="M13" s="74">
        <v>3.3089579017193964</v>
      </c>
      <c r="N13" s="74">
        <v>2.5896154329884977</v>
      </c>
      <c r="O13" s="74">
        <v>2.4508794223992147</v>
      </c>
      <c r="P13" s="74">
        <v>2.3230353183981634</v>
      </c>
      <c r="Q13" s="74">
        <v>2.3456603815735377</v>
      </c>
      <c r="R13" s="74">
        <v>2.400788750101746</v>
      </c>
      <c r="S13" s="74">
        <v>2.5312817785146637</v>
      </c>
      <c r="T13" s="74">
        <v>2.6521150588881057</v>
      </c>
      <c r="U13" s="74">
        <v>2.701252252148779</v>
      </c>
      <c r="V13" s="74">
        <v>6.5486481101953915</v>
      </c>
      <c r="W13" s="74">
        <v>25.712355820636784</v>
      </c>
      <c r="DA13" s="90" t="s">
        <v>371</v>
      </c>
    </row>
    <row r="14" spans="1:105" ht="12" customHeight="1" x14ac:dyDescent="0.25">
      <c r="A14" s="75" t="s">
        <v>97</v>
      </c>
      <c r="B14" s="76">
        <v>36.048237193924685</v>
      </c>
      <c r="C14" s="76">
        <v>39.232975264236366</v>
      </c>
      <c r="D14" s="76">
        <v>39.876177720666711</v>
      </c>
      <c r="E14" s="76">
        <v>45.359532618976168</v>
      </c>
      <c r="F14" s="76">
        <v>40.535935968034792</v>
      </c>
      <c r="G14" s="76">
        <v>46.201538724731243</v>
      </c>
      <c r="H14" s="76">
        <v>43.14336968360341</v>
      </c>
      <c r="I14" s="76">
        <v>37.412994710644767</v>
      </c>
      <c r="J14" s="76">
        <v>38.012963188747705</v>
      </c>
      <c r="K14" s="76">
        <v>38.971322271139755</v>
      </c>
      <c r="L14" s="76">
        <v>41.193968261036716</v>
      </c>
      <c r="M14" s="76">
        <v>39.472145891587388</v>
      </c>
      <c r="N14" s="76">
        <v>37.051043105386185</v>
      </c>
      <c r="O14" s="76">
        <v>36.111686934454703</v>
      </c>
      <c r="P14" s="76">
        <v>31.74325430725359</v>
      </c>
      <c r="Q14" s="76">
        <v>36.227690209328188</v>
      </c>
      <c r="R14" s="76">
        <v>38.958726464780803</v>
      </c>
      <c r="S14" s="76">
        <v>41.398272685831053</v>
      </c>
      <c r="T14" s="76">
        <v>38.708745970705536</v>
      </c>
      <c r="U14" s="76">
        <v>38.149942372839298</v>
      </c>
      <c r="V14" s="76">
        <v>41.344411930134108</v>
      </c>
      <c r="W14" s="76">
        <v>46.239178573584574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0.33303724694900044</v>
      </c>
      <c r="C15" s="69">
        <f t="shared" si="6"/>
        <v>0.43048037588243315</v>
      </c>
      <c r="D15" s="69">
        <f t="shared" si="6"/>
        <v>0.76832415626550987</v>
      </c>
      <c r="E15" s="69">
        <f t="shared" si="6"/>
        <v>1.4927751136245451</v>
      </c>
      <c r="F15" s="69">
        <f t="shared" si="6"/>
        <v>0.93750644686588436</v>
      </c>
      <c r="G15" s="69">
        <f t="shared" si="6"/>
        <v>1.166567157544621</v>
      </c>
      <c r="H15" s="69">
        <f t="shared" si="6"/>
        <v>2.1116904458320391</v>
      </c>
      <c r="I15" s="69">
        <f t="shared" si="6"/>
        <v>3.3327146592799184</v>
      </c>
      <c r="J15" s="69">
        <f t="shared" si="6"/>
        <v>2.3958063712822937</v>
      </c>
      <c r="K15" s="69">
        <f t="shared" si="6"/>
        <v>2.8081044632107277</v>
      </c>
      <c r="L15" s="69">
        <f t="shared" si="6"/>
        <v>3.7272606314031269</v>
      </c>
      <c r="M15" s="69">
        <f t="shared" si="6"/>
        <v>3.9605426921134823</v>
      </c>
      <c r="N15" s="69">
        <f t="shared" si="6"/>
        <v>8.0893034362826981</v>
      </c>
      <c r="O15" s="69">
        <f t="shared" si="6"/>
        <v>5.4787489398787539</v>
      </c>
      <c r="P15" s="69">
        <f t="shared" si="6"/>
        <v>3.9925196728057037</v>
      </c>
      <c r="Q15" s="69">
        <f t="shared" si="6"/>
        <v>6.4718878379669373</v>
      </c>
      <c r="R15" s="69">
        <f t="shared" si="6"/>
        <v>6.5366389605426543</v>
      </c>
      <c r="S15" s="69">
        <f t="shared" si="6"/>
        <v>7.4796980987866597</v>
      </c>
      <c r="T15" s="69">
        <f t="shared" si="6"/>
        <v>10.009291105378804</v>
      </c>
      <c r="U15" s="69">
        <f t="shared" si="6"/>
        <v>13.599909238559267</v>
      </c>
      <c r="V15" s="69">
        <f t="shared" si="6"/>
        <v>7.555125632941623</v>
      </c>
      <c r="W15" s="69">
        <f t="shared" si="6"/>
        <v>20.175742810738495</v>
      </c>
      <c r="DA15" s="88" t="s">
        <v>246</v>
      </c>
    </row>
    <row r="16" spans="1:105" ht="12" customHeight="1" x14ac:dyDescent="0.25">
      <c r="A16" s="28" t="s">
        <v>91</v>
      </c>
      <c r="B16" s="72">
        <v>0.33303724694900044</v>
      </c>
      <c r="C16" s="72">
        <v>0.43048037588243315</v>
      </c>
      <c r="D16" s="72">
        <v>0.76832415626550987</v>
      </c>
      <c r="E16" s="72">
        <v>1.4927751136245451</v>
      </c>
      <c r="F16" s="72">
        <v>0.93750644686588436</v>
      </c>
      <c r="G16" s="72">
        <v>1.166567157544621</v>
      </c>
      <c r="H16" s="72">
        <v>2.1116904458320391</v>
      </c>
      <c r="I16" s="72">
        <v>3.3327146592799184</v>
      </c>
      <c r="J16" s="72">
        <v>2.3958063712822937</v>
      </c>
      <c r="K16" s="72">
        <v>2.8081044632107277</v>
      </c>
      <c r="L16" s="72">
        <v>3.7272606314031269</v>
      </c>
      <c r="M16" s="72">
        <v>3.9605426921134823</v>
      </c>
      <c r="N16" s="72">
        <v>8.0893034362826981</v>
      </c>
      <c r="O16" s="72">
        <v>5.4787489398787539</v>
      </c>
      <c r="P16" s="72">
        <v>3.9925196728057037</v>
      </c>
      <c r="Q16" s="72">
        <v>6.4718878379669373</v>
      </c>
      <c r="R16" s="72">
        <v>6.5366389605426543</v>
      </c>
      <c r="S16" s="72">
        <v>7.4796980987866597</v>
      </c>
      <c r="T16" s="72">
        <v>10.009291105378804</v>
      </c>
      <c r="U16" s="72">
        <v>13.599909238559267</v>
      </c>
      <c r="V16" s="72">
        <v>7.555125632941623</v>
      </c>
      <c r="W16" s="72">
        <v>20.175742810738495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623.54899796862662</v>
      </c>
      <c r="C17" s="69">
        <f t="shared" si="7"/>
        <v>636.81775826148703</v>
      </c>
      <c r="D17" s="69">
        <f t="shared" si="7"/>
        <v>659.28490061776222</v>
      </c>
      <c r="E17" s="69">
        <f t="shared" si="7"/>
        <v>678.72950973974469</v>
      </c>
      <c r="F17" s="69">
        <f t="shared" si="7"/>
        <v>681.72087538757796</v>
      </c>
      <c r="G17" s="69">
        <f t="shared" si="7"/>
        <v>690.67660804899799</v>
      </c>
      <c r="H17" s="69">
        <f t="shared" si="7"/>
        <v>694.10591235519212</v>
      </c>
      <c r="I17" s="69">
        <f t="shared" si="7"/>
        <v>702.20782294351227</v>
      </c>
      <c r="J17" s="69">
        <f t="shared" si="7"/>
        <v>710.871548915782</v>
      </c>
      <c r="K17" s="69">
        <f t="shared" si="7"/>
        <v>701.02492562568636</v>
      </c>
      <c r="L17" s="69">
        <f t="shared" si="7"/>
        <v>705.16429514587708</v>
      </c>
      <c r="M17" s="69">
        <f t="shared" si="7"/>
        <v>690.1969357003951</v>
      </c>
      <c r="N17" s="69">
        <f t="shared" si="7"/>
        <v>634.49621287961202</v>
      </c>
      <c r="O17" s="69">
        <f t="shared" si="7"/>
        <v>618.85132094266987</v>
      </c>
      <c r="P17" s="69">
        <f t="shared" si="7"/>
        <v>654.87071461314679</v>
      </c>
      <c r="Q17" s="69">
        <f t="shared" si="7"/>
        <v>695.07984437771199</v>
      </c>
      <c r="R17" s="69">
        <f t="shared" ref="R17:V17" si="8">SUM(R18:R26)</f>
        <v>699.95395485616666</v>
      </c>
      <c r="S17" s="69">
        <f t="shared" si="8"/>
        <v>691.47762907867479</v>
      </c>
      <c r="T17" s="69">
        <f t="shared" si="8"/>
        <v>681.42913908025037</v>
      </c>
      <c r="U17" s="69">
        <f t="shared" si="8"/>
        <v>680.27332749089339</v>
      </c>
      <c r="V17" s="69">
        <f t="shared" si="8"/>
        <v>714.64894956381022</v>
      </c>
      <c r="W17" s="69">
        <f t="shared" ref="W17" si="9">SUM(W18:W26)</f>
        <v>671.36067659724176</v>
      </c>
      <c r="DA17" s="88" t="s">
        <v>247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38.676412994396834</v>
      </c>
      <c r="C19" s="72">
        <v>32.737016530869582</v>
      </c>
      <c r="D19" s="72">
        <v>33.741062026467084</v>
      </c>
      <c r="E19" s="72">
        <v>29.558072825218701</v>
      </c>
      <c r="F19" s="72">
        <v>22.413668591574144</v>
      </c>
      <c r="G19" s="72">
        <v>24.398223018926718</v>
      </c>
      <c r="H19" s="72">
        <v>21.978599600137304</v>
      </c>
      <c r="I19" s="72">
        <v>15.928667151777917</v>
      </c>
      <c r="J19" s="72">
        <v>14.248825691864244</v>
      </c>
      <c r="K19" s="72">
        <v>14.53923530675544</v>
      </c>
      <c r="L19" s="72">
        <v>18.546427287690964</v>
      </c>
      <c r="M19" s="72">
        <v>14.577016903274355</v>
      </c>
      <c r="N19" s="72">
        <v>11.077127161555445</v>
      </c>
      <c r="O19" s="72">
        <v>11.962481309962554</v>
      </c>
      <c r="P19" s="72">
        <v>10.684466963885496</v>
      </c>
      <c r="Q19" s="72">
        <v>10.338922327314421</v>
      </c>
      <c r="R19" s="72">
        <v>8.4353243527276192</v>
      </c>
      <c r="S19" s="72">
        <v>10.618106907423332</v>
      </c>
      <c r="T19" s="72">
        <v>10.774595872742905</v>
      </c>
      <c r="U19" s="72">
        <v>10.461617942103755</v>
      </c>
      <c r="V19" s="72">
        <v>7.3803281742619635</v>
      </c>
      <c r="W19" s="72">
        <v>6.8678819145887067</v>
      </c>
      <c r="DA19" s="89" t="s">
        <v>375</v>
      </c>
    </row>
    <row r="20" spans="1:105" ht="12" customHeight="1" x14ac:dyDescent="0.25">
      <c r="A20" s="28" t="s">
        <v>205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376</v>
      </c>
    </row>
    <row r="21" spans="1:105" ht="12" customHeight="1" x14ac:dyDescent="0.25">
      <c r="A21" s="28" t="s">
        <v>192</v>
      </c>
      <c r="B21" s="72">
        <v>276.81562668062861</v>
      </c>
      <c r="C21" s="72">
        <v>275.43646699427654</v>
      </c>
      <c r="D21" s="72">
        <v>290.70546407799196</v>
      </c>
      <c r="E21" s="72">
        <v>275.02986720763153</v>
      </c>
      <c r="F21" s="72">
        <v>280.58931675178712</v>
      </c>
      <c r="G21" s="72">
        <v>297.10138086777505</v>
      </c>
      <c r="H21" s="72">
        <v>261.03365764277862</v>
      </c>
      <c r="I21" s="72">
        <v>284.92154377006062</v>
      </c>
      <c r="J21" s="72">
        <v>281.189106006364</v>
      </c>
      <c r="K21" s="72">
        <v>292.55371355775725</v>
      </c>
      <c r="L21" s="72">
        <v>298.3332262001793</v>
      </c>
      <c r="M21" s="72">
        <v>292.400691334599</v>
      </c>
      <c r="N21" s="72">
        <v>299.89607951151794</v>
      </c>
      <c r="O21" s="72">
        <v>280.83057622800584</v>
      </c>
      <c r="P21" s="72">
        <v>313.31401073324969</v>
      </c>
      <c r="Q21" s="72">
        <v>301.45171371369804</v>
      </c>
      <c r="R21" s="72">
        <v>308.77604742202919</v>
      </c>
      <c r="S21" s="72">
        <v>304.26672980607941</v>
      </c>
      <c r="T21" s="72">
        <v>293.51348791546974</v>
      </c>
      <c r="U21" s="72">
        <v>292.76413169298746</v>
      </c>
      <c r="V21" s="72">
        <v>314.70335339638865</v>
      </c>
      <c r="W21" s="72">
        <v>314.70335339638865</v>
      </c>
      <c r="DA21" s="89" t="s">
        <v>377</v>
      </c>
    </row>
    <row r="22" spans="1:105" ht="12" customHeight="1" x14ac:dyDescent="0.25">
      <c r="A22" s="28" t="s">
        <v>207</v>
      </c>
      <c r="B22" s="72">
        <v>5.8561241109461379</v>
      </c>
      <c r="C22" s="72">
        <v>5.7311234520062744</v>
      </c>
      <c r="D22" s="72">
        <v>5.7184297938227058</v>
      </c>
      <c r="E22" s="72">
        <v>5.1301972154169011</v>
      </c>
      <c r="F22" s="72">
        <v>4.3473703170361073</v>
      </c>
      <c r="G22" s="72">
        <v>8.6251893328608844</v>
      </c>
      <c r="H22" s="72">
        <v>9.2336134013096753</v>
      </c>
      <c r="I22" s="72">
        <v>11.334297889139888</v>
      </c>
      <c r="J22" s="72">
        <v>9.4491430948241639</v>
      </c>
      <c r="K22" s="72">
        <v>14.40706339624915</v>
      </c>
      <c r="L22" s="72">
        <v>16.364147342684916</v>
      </c>
      <c r="M22" s="72">
        <v>20.443691998035789</v>
      </c>
      <c r="N22" s="72">
        <v>22.857854589994609</v>
      </c>
      <c r="O22" s="72">
        <v>24.57063244010638</v>
      </c>
      <c r="P22" s="72">
        <v>24.028345487464605</v>
      </c>
      <c r="Q22" s="72">
        <v>23.443823445113214</v>
      </c>
      <c r="R22" s="72">
        <v>22.837799751600265</v>
      </c>
      <c r="S22" s="72">
        <v>21.568596541511415</v>
      </c>
      <c r="T22" s="72">
        <v>21.526368586987672</v>
      </c>
      <c r="U22" s="72">
        <v>21.513996369542372</v>
      </c>
      <c r="V22" s="72">
        <v>12.372217445304292</v>
      </c>
      <c r="W22" s="72">
        <v>12.323134613547339</v>
      </c>
      <c r="DA22" s="89" t="s">
        <v>378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379</v>
      </c>
    </row>
    <row r="24" spans="1:105" ht="12" customHeight="1" x14ac:dyDescent="0.25">
      <c r="A24" s="28" t="s">
        <v>203</v>
      </c>
      <c r="B24" s="72">
        <v>87.416092602278681</v>
      </c>
      <c r="C24" s="72">
        <v>92.177702404131452</v>
      </c>
      <c r="D24" s="72">
        <v>77.188881620212598</v>
      </c>
      <c r="E24" s="72">
        <v>74.773872160363737</v>
      </c>
      <c r="F24" s="72">
        <v>86.241587698978762</v>
      </c>
      <c r="G24" s="72">
        <v>77.674899152925661</v>
      </c>
      <c r="H24" s="72">
        <v>76.777138024907728</v>
      </c>
      <c r="I24" s="72">
        <v>79.797028207325695</v>
      </c>
      <c r="J24" s="72">
        <v>73.295967940093476</v>
      </c>
      <c r="K24" s="72">
        <v>65.623871524547809</v>
      </c>
      <c r="L24" s="72">
        <v>65.374112081512479</v>
      </c>
      <c r="M24" s="72">
        <v>59.262235923073803</v>
      </c>
      <c r="N24" s="72">
        <v>56.855637691563203</v>
      </c>
      <c r="O24" s="72">
        <v>55.288826113217844</v>
      </c>
      <c r="P24" s="72">
        <v>53.777516459356427</v>
      </c>
      <c r="Q24" s="72">
        <v>55.740426386272269</v>
      </c>
      <c r="R24" s="72">
        <v>57.274725405873077</v>
      </c>
      <c r="S24" s="72">
        <v>57.044325727005045</v>
      </c>
      <c r="T24" s="72">
        <v>57.562070022940844</v>
      </c>
      <c r="U24" s="72">
        <v>57.838246167367622</v>
      </c>
      <c r="V24" s="72">
        <v>59.743742986312945</v>
      </c>
      <c r="W24" s="72">
        <v>56.286218718417096</v>
      </c>
      <c r="DA24" s="89" t="s">
        <v>380</v>
      </c>
    </row>
    <row r="25" spans="1:105" ht="12" customHeight="1" x14ac:dyDescent="0.25">
      <c r="A25" s="73" t="s">
        <v>53</v>
      </c>
      <c r="B25" s="74">
        <v>214.78474158037631</v>
      </c>
      <c r="C25" s="74">
        <v>229.30234483893059</v>
      </c>
      <c r="D25" s="74">
        <v>250.25918003821886</v>
      </c>
      <c r="E25" s="74">
        <v>292.42228107058065</v>
      </c>
      <c r="F25" s="74">
        <v>286.33761646500324</v>
      </c>
      <c r="G25" s="74">
        <v>280.99007130849594</v>
      </c>
      <c r="H25" s="74">
        <v>323.17215562071056</v>
      </c>
      <c r="I25" s="74">
        <v>307.81390415392701</v>
      </c>
      <c r="J25" s="74">
        <v>329.01026026690101</v>
      </c>
      <c r="K25" s="74">
        <v>309.53019059360116</v>
      </c>
      <c r="L25" s="74">
        <v>301.45893597413624</v>
      </c>
      <c r="M25" s="74">
        <v>297.20779653195382</v>
      </c>
      <c r="N25" s="74">
        <v>235.59317686565146</v>
      </c>
      <c r="O25" s="74">
        <v>237.60035257278739</v>
      </c>
      <c r="P25" s="74">
        <v>243.58417376540717</v>
      </c>
      <c r="Q25" s="74">
        <v>293.61966185871046</v>
      </c>
      <c r="R25" s="74">
        <v>291.66703126873455</v>
      </c>
      <c r="S25" s="74">
        <v>286.4435846280399</v>
      </c>
      <c r="T25" s="74">
        <v>285.70429338030368</v>
      </c>
      <c r="U25" s="74">
        <v>284.58269559404266</v>
      </c>
      <c r="V25" s="74">
        <v>305.7364098831244</v>
      </c>
      <c r="W25" s="74">
        <v>265.91783515980296</v>
      </c>
      <c r="DA25" s="90" t="s">
        <v>381</v>
      </c>
    </row>
    <row r="26" spans="1:105" ht="12" customHeight="1" x14ac:dyDescent="0.25">
      <c r="A26" s="32" t="s">
        <v>52</v>
      </c>
      <c r="B26" s="77">
        <v>0</v>
      </c>
      <c r="C26" s="77">
        <v>1.4331040412725711</v>
      </c>
      <c r="D26" s="77">
        <v>1.671883061049011</v>
      </c>
      <c r="E26" s="77">
        <v>1.8152192605331039</v>
      </c>
      <c r="F26" s="77">
        <v>1.791315563198624</v>
      </c>
      <c r="G26" s="77">
        <v>1.886844368013757</v>
      </c>
      <c r="H26" s="77">
        <v>1.9107480653482369</v>
      </c>
      <c r="I26" s="77">
        <v>2.412381771281169</v>
      </c>
      <c r="J26" s="77">
        <v>3.6782459157351668</v>
      </c>
      <c r="K26" s="77">
        <v>4.3708512467755796</v>
      </c>
      <c r="L26" s="77">
        <v>5.0874462596732588</v>
      </c>
      <c r="M26" s="77">
        <v>6.3055030094582971</v>
      </c>
      <c r="N26" s="77">
        <v>8.2163370593293195</v>
      </c>
      <c r="O26" s="77">
        <v>8.5984522785898534</v>
      </c>
      <c r="P26" s="77">
        <v>9.482201203783319</v>
      </c>
      <c r="Q26" s="77">
        <v>10.48529664660361</v>
      </c>
      <c r="R26" s="77">
        <v>10.963026655202061</v>
      </c>
      <c r="S26" s="77">
        <v>11.536285468615651</v>
      </c>
      <c r="T26" s="77">
        <v>12.348323301805671</v>
      </c>
      <c r="U26" s="77">
        <v>13.112639724849529</v>
      </c>
      <c r="V26" s="77">
        <v>14.71289767841788</v>
      </c>
      <c r="W26" s="77">
        <v>15.262252794496989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251.71890494968562</v>
      </c>
      <c r="C27" s="69">
        <f t="shared" si="10"/>
        <v>259.91800891626485</v>
      </c>
      <c r="D27" s="69">
        <f t="shared" si="10"/>
        <v>275.22979694286363</v>
      </c>
      <c r="E27" s="69">
        <f t="shared" si="10"/>
        <v>275.93691121137766</v>
      </c>
      <c r="F27" s="69">
        <f t="shared" si="10"/>
        <v>277.05023805478294</v>
      </c>
      <c r="G27" s="69">
        <f t="shared" si="10"/>
        <v>274.69675739577451</v>
      </c>
      <c r="H27" s="69">
        <f t="shared" si="10"/>
        <v>266.49122209901759</v>
      </c>
      <c r="I27" s="69">
        <f t="shared" si="10"/>
        <v>243.00918064549782</v>
      </c>
      <c r="J27" s="69">
        <f t="shared" si="10"/>
        <v>248.12622907817146</v>
      </c>
      <c r="K27" s="69">
        <f t="shared" si="10"/>
        <v>216.21348206685818</v>
      </c>
      <c r="L27" s="69">
        <f t="shared" si="10"/>
        <v>229.81672463086673</v>
      </c>
      <c r="M27" s="69">
        <f t="shared" si="10"/>
        <v>195.10741223252396</v>
      </c>
      <c r="N27" s="69">
        <f t="shared" si="10"/>
        <v>165.08767286260806</v>
      </c>
      <c r="O27" s="69">
        <f t="shared" si="10"/>
        <v>167.09892536101503</v>
      </c>
      <c r="P27" s="69">
        <f t="shared" si="10"/>
        <v>165.39906960623776</v>
      </c>
      <c r="Q27" s="69">
        <f t="shared" si="10"/>
        <v>177.82299941089673</v>
      </c>
      <c r="R27" s="69">
        <f t="shared" ref="R27:V27" si="11">SUM(R28:R32)</f>
        <v>166.47642804193504</v>
      </c>
      <c r="S27" s="69">
        <f t="shared" si="11"/>
        <v>205.24243927028274</v>
      </c>
      <c r="T27" s="69">
        <f t="shared" si="11"/>
        <v>222.48986731891259</v>
      </c>
      <c r="U27" s="69">
        <f t="shared" si="11"/>
        <v>226.78333501671821</v>
      </c>
      <c r="V27" s="69">
        <f t="shared" si="11"/>
        <v>319.2408412125157</v>
      </c>
      <c r="W27" s="69">
        <f t="shared" ref="W27" si="12">SUM(W28:W32)</f>
        <v>306.25745900956599</v>
      </c>
      <c r="DA27" s="88" t="s">
        <v>248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93.559099288400489</v>
      </c>
      <c r="C29" s="72">
        <v>91.40843387519962</v>
      </c>
      <c r="D29" s="72">
        <v>92.033822923405552</v>
      </c>
      <c r="E29" s="72">
        <v>92.112963763466183</v>
      </c>
      <c r="F29" s="72">
        <v>88.665263046589132</v>
      </c>
      <c r="G29" s="72">
        <v>90.814120947885229</v>
      </c>
      <c r="H29" s="72">
        <v>91.078243848637612</v>
      </c>
      <c r="I29" s="72">
        <v>83.427691906772353</v>
      </c>
      <c r="J29" s="72">
        <v>74.799071086376514</v>
      </c>
      <c r="K29" s="72">
        <v>75.521769044412935</v>
      </c>
      <c r="L29" s="72">
        <v>80.650030552581541</v>
      </c>
      <c r="M29" s="72">
        <v>66.868846680604818</v>
      </c>
      <c r="N29" s="72">
        <v>56.008365903141147</v>
      </c>
      <c r="O29" s="72">
        <v>60.374332750130662</v>
      </c>
      <c r="P29" s="72">
        <v>53.5247125739333</v>
      </c>
      <c r="Q29" s="72">
        <v>53.333572179229961</v>
      </c>
      <c r="R29" s="72">
        <v>43.516174644119616</v>
      </c>
      <c r="S29" s="72">
        <v>54.774443966752649</v>
      </c>
      <c r="T29" s="72">
        <v>55.580031527658349</v>
      </c>
      <c r="U29" s="72">
        <v>53.96885640584695</v>
      </c>
      <c r="V29" s="72">
        <v>69.649711951848673</v>
      </c>
      <c r="W29" s="72">
        <v>64.812880481513318</v>
      </c>
      <c r="DA29" s="89" t="s">
        <v>384</v>
      </c>
    </row>
    <row r="30" spans="1:105" ht="12" customHeight="1" x14ac:dyDescent="0.25">
      <c r="A30" s="28" t="s">
        <v>192</v>
      </c>
      <c r="B30" s="72">
        <v>148.37826768419458</v>
      </c>
      <c r="C30" s="72">
        <v>155.84376361793062</v>
      </c>
      <c r="D30" s="72">
        <v>172.6664678809596</v>
      </c>
      <c r="E30" s="72">
        <v>172.92635139567108</v>
      </c>
      <c r="F30" s="72">
        <v>174.02445601363621</v>
      </c>
      <c r="G30" s="72">
        <v>169.40419774620455</v>
      </c>
      <c r="H30" s="72">
        <v>159.92940167226152</v>
      </c>
      <c r="I30" s="72">
        <v>141.04897315961495</v>
      </c>
      <c r="J30" s="72">
        <v>154.08946706917109</v>
      </c>
      <c r="K30" s="72">
        <v>121.52986793281023</v>
      </c>
      <c r="L30" s="72">
        <v>124.7719488827901</v>
      </c>
      <c r="M30" s="72">
        <v>98.301726054465917</v>
      </c>
      <c r="N30" s="72">
        <v>77.933927472567134</v>
      </c>
      <c r="O30" s="72">
        <v>76.177971658577732</v>
      </c>
      <c r="P30" s="72">
        <v>80.511535324265736</v>
      </c>
      <c r="Q30" s="72">
        <v>91.194687273375465</v>
      </c>
      <c r="R30" s="72">
        <v>89.966356262927462</v>
      </c>
      <c r="S30" s="72">
        <v>115.60157082888557</v>
      </c>
      <c r="T30" s="72">
        <v>132.14449589313034</v>
      </c>
      <c r="U30" s="72">
        <v>138.17134598450519</v>
      </c>
      <c r="V30" s="72">
        <v>191.14837107098498</v>
      </c>
      <c r="W30" s="72">
        <v>190.39010700296168</v>
      </c>
      <c r="DA30" s="89" t="s">
        <v>385</v>
      </c>
    </row>
    <row r="31" spans="1:105" ht="12" customHeight="1" x14ac:dyDescent="0.25">
      <c r="A31" s="28" t="s">
        <v>207</v>
      </c>
      <c r="B31" s="72">
        <v>0.13130307409313391</v>
      </c>
      <c r="C31" s="72">
        <v>0.1283573915070513</v>
      </c>
      <c r="D31" s="72">
        <v>0.12756532031212886</v>
      </c>
      <c r="E31" s="72">
        <v>0.11302225881023151</v>
      </c>
      <c r="F31" s="72">
        <v>9.5640805570736773E-2</v>
      </c>
      <c r="G31" s="72">
        <v>0.19129476102247384</v>
      </c>
      <c r="H31" s="72">
        <v>0.19949573873610346</v>
      </c>
      <c r="I31" s="72">
        <v>0.24760687920453961</v>
      </c>
      <c r="J31" s="72">
        <v>0.20689350116865277</v>
      </c>
      <c r="K31" s="72">
        <v>0.31213563210806128</v>
      </c>
      <c r="L31" s="72">
        <v>0.3491853566752719</v>
      </c>
      <c r="M31" s="72">
        <v>0.43461957989464489</v>
      </c>
      <c r="N31" s="72">
        <v>0.48205713871825712</v>
      </c>
      <c r="O31" s="72">
        <v>0.51723118242531452</v>
      </c>
      <c r="P31" s="72">
        <v>0.50206811735688228</v>
      </c>
      <c r="Q31" s="72">
        <v>0.50441864908760869</v>
      </c>
      <c r="R31" s="72">
        <v>0.49137766313174741</v>
      </c>
      <c r="S31" s="72">
        <v>0.46407757714722453</v>
      </c>
      <c r="T31" s="72">
        <v>0.46316996274004002</v>
      </c>
      <c r="U31" s="72">
        <v>0.46381484666093442</v>
      </c>
      <c r="V31" s="72">
        <v>0.35826884494124389</v>
      </c>
      <c r="W31" s="72">
        <v>0.35683576956147889</v>
      </c>
      <c r="DA31" s="89" t="s">
        <v>386</v>
      </c>
    </row>
    <row r="32" spans="1:105" ht="12" customHeight="1" x14ac:dyDescent="0.25">
      <c r="A32" s="32" t="s">
        <v>53</v>
      </c>
      <c r="B32" s="77">
        <v>9.6502349029974255</v>
      </c>
      <c r="C32" s="77">
        <v>12.537454031627533</v>
      </c>
      <c r="D32" s="77">
        <v>10.401940818186347</v>
      </c>
      <c r="E32" s="77">
        <v>10.784573793430184</v>
      </c>
      <c r="F32" s="77">
        <v>14.26487818898687</v>
      </c>
      <c r="G32" s="77">
        <v>14.287143940662304</v>
      </c>
      <c r="H32" s="77">
        <v>15.284080839382341</v>
      </c>
      <c r="I32" s="77">
        <v>18.284908699905998</v>
      </c>
      <c r="J32" s="77">
        <v>19.03079742145519</v>
      </c>
      <c r="K32" s="77">
        <v>18.849709457526956</v>
      </c>
      <c r="L32" s="77">
        <v>24.045559838819827</v>
      </c>
      <c r="M32" s="77">
        <v>29.502219917558591</v>
      </c>
      <c r="N32" s="77">
        <v>30.663322348181509</v>
      </c>
      <c r="O32" s="77">
        <v>30.029389769881334</v>
      </c>
      <c r="P32" s="77">
        <v>30.860753590681838</v>
      </c>
      <c r="Q32" s="77">
        <v>32.790321309203705</v>
      </c>
      <c r="R32" s="77">
        <v>32.502519471756216</v>
      </c>
      <c r="S32" s="77">
        <v>34.402346897497296</v>
      </c>
      <c r="T32" s="77">
        <v>34.302169935383859</v>
      </c>
      <c r="U32" s="77">
        <v>34.179317779705116</v>
      </c>
      <c r="V32" s="77">
        <v>58.084489344740803</v>
      </c>
      <c r="W32" s="77">
        <v>50.697635755529518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2497.2797189939292</v>
      </c>
      <c r="C3" s="65">
        <f t="shared" si="0"/>
        <v>2730.2886975461888</v>
      </c>
      <c r="D3" s="65">
        <f t="shared" si="0"/>
        <v>2743.8267854294995</v>
      </c>
      <c r="E3" s="65">
        <f t="shared" si="0"/>
        <v>3076.4787974736528</v>
      </c>
      <c r="F3" s="65">
        <f t="shared" si="0"/>
        <v>2877.2940113731029</v>
      </c>
      <c r="G3" s="65">
        <f t="shared" si="0"/>
        <v>3342.062800520257</v>
      </c>
      <c r="H3" s="65">
        <f t="shared" si="0"/>
        <v>3264.6107741212654</v>
      </c>
      <c r="I3" s="65">
        <f t="shared" si="0"/>
        <v>2998.389654251685</v>
      </c>
      <c r="J3" s="65">
        <f t="shared" si="0"/>
        <v>2984.8322645179142</v>
      </c>
      <c r="K3" s="65">
        <f t="shared" si="0"/>
        <v>3186.7798240004477</v>
      </c>
      <c r="L3" s="65">
        <f t="shared" si="0"/>
        <v>3436.6502605715996</v>
      </c>
      <c r="M3" s="65">
        <f t="shared" si="0"/>
        <v>3453.3355860252373</v>
      </c>
      <c r="N3" s="65">
        <f t="shared" si="0"/>
        <v>3432.7011398192913</v>
      </c>
      <c r="O3" s="65">
        <f t="shared" si="0"/>
        <v>3406.3060045422144</v>
      </c>
      <c r="P3" s="65">
        <f t="shared" si="0"/>
        <v>2999.9662228296061</v>
      </c>
      <c r="Q3" s="65">
        <f t="shared" si="0"/>
        <v>3353.306261320562</v>
      </c>
      <c r="R3" s="65">
        <f t="shared" ref="R3:V3" si="1">SUM(R4,R15,R17,R27)</f>
        <v>3518.0172528381008</v>
      </c>
      <c r="S3" s="65">
        <f t="shared" si="1"/>
        <v>3653.1088525949854</v>
      </c>
      <c r="T3" s="65">
        <f t="shared" si="1"/>
        <v>3412.5986607621935</v>
      </c>
      <c r="U3" s="65">
        <f t="shared" si="1"/>
        <v>3372.336331108399</v>
      </c>
      <c r="V3" s="65">
        <f t="shared" si="1"/>
        <v>3603.0725619783379</v>
      </c>
      <c r="W3" s="65">
        <f t="shared" ref="W3" si="2">SUM(W4,W15,W17,W27)</f>
        <v>3945.525922924277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2012.3247980375884</v>
      </c>
      <c r="C4" s="69">
        <f t="shared" si="3"/>
        <v>2228.105978622616</v>
      </c>
      <c r="D4" s="69">
        <f t="shared" si="3"/>
        <v>2220.9940948593467</v>
      </c>
      <c r="E4" s="69">
        <f t="shared" si="3"/>
        <v>2536.0943167698993</v>
      </c>
      <c r="F4" s="69">
        <f t="shared" si="3"/>
        <v>2330.0097169733758</v>
      </c>
      <c r="G4" s="69">
        <f t="shared" si="3"/>
        <v>2789.9066427682865</v>
      </c>
      <c r="H4" s="69">
        <f t="shared" si="3"/>
        <v>2705.6081839311732</v>
      </c>
      <c r="I4" s="69">
        <f t="shared" si="3"/>
        <v>2442.0739901114125</v>
      </c>
      <c r="J4" s="69">
        <f t="shared" si="3"/>
        <v>2418.179017704867</v>
      </c>
      <c r="K4" s="69">
        <f t="shared" si="3"/>
        <v>2640.0227061082578</v>
      </c>
      <c r="L4" s="69">
        <f t="shared" si="3"/>
        <v>2870.5948502996039</v>
      </c>
      <c r="M4" s="69">
        <f t="shared" si="3"/>
        <v>2908.2362975480828</v>
      </c>
      <c r="N4" s="69">
        <f t="shared" si="3"/>
        <v>2918.8256624575511</v>
      </c>
      <c r="O4" s="69">
        <f t="shared" si="3"/>
        <v>2900.5262621053571</v>
      </c>
      <c r="P4" s="69">
        <f t="shared" si="3"/>
        <v>2473.3523507236473</v>
      </c>
      <c r="Q4" s="69">
        <f t="shared" si="3"/>
        <v>2779.6207162156275</v>
      </c>
      <c r="R4" s="69">
        <f t="shared" ref="R4:V4" si="4">SUM(R5:R14)</f>
        <v>2939.5522184010224</v>
      </c>
      <c r="S4" s="69">
        <f t="shared" si="4"/>
        <v>3043.3424761838564</v>
      </c>
      <c r="T4" s="69">
        <f t="shared" si="4"/>
        <v>2779.3957049976716</v>
      </c>
      <c r="U4" s="69">
        <f t="shared" si="4"/>
        <v>2713.7007313753261</v>
      </c>
      <c r="V4" s="69">
        <f t="shared" si="4"/>
        <v>2870.8426362167588</v>
      </c>
      <c r="W4" s="69">
        <f t="shared" ref="W4" si="5">SUM(W5:W14)</f>
        <v>3197.6810512285642</v>
      </c>
      <c r="DA4" s="88" t="s">
        <v>390</v>
      </c>
    </row>
    <row r="5" spans="1:105" ht="12" customHeight="1" x14ac:dyDescent="0.25">
      <c r="A5" s="28" t="s">
        <v>51</v>
      </c>
      <c r="B5" s="72">
        <v>106.34501644976744</v>
      </c>
      <c r="C5" s="72">
        <v>105.72165919770219</v>
      </c>
      <c r="D5" s="72">
        <v>126.81700086304596</v>
      </c>
      <c r="E5" s="72">
        <v>135.91560384758475</v>
      </c>
      <c r="F5" s="72">
        <v>129.48423144683792</v>
      </c>
      <c r="G5" s="72">
        <v>134.22579618516301</v>
      </c>
      <c r="H5" s="72">
        <v>128.70868978982136</v>
      </c>
      <c r="I5" s="72">
        <v>75.176697159742986</v>
      </c>
      <c r="J5" s="72">
        <v>90.779397190574969</v>
      </c>
      <c r="K5" s="72">
        <v>79.647814772568836</v>
      </c>
      <c r="L5" s="72">
        <v>85.279858910329111</v>
      </c>
      <c r="M5" s="72">
        <v>100.72657507219559</v>
      </c>
      <c r="N5" s="72">
        <v>91.024310177306347</v>
      </c>
      <c r="O5" s="72">
        <v>81.436518702202846</v>
      </c>
      <c r="P5" s="72">
        <v>62.643646251072035</v>
      </c>
      <c r="Q5" s="72">
        <v>58.350062915917583</v>
      </c>
      <c r="R5" s="72">
        <v>74.938077569212737</v>
      </c>
      <c r="S5" s="72">
        <v>89.183805096876469</v>
      </c>
      <c r="T5" s="72">
        <v>60.354270828637148</v>
      </c>
      <c r="U5" s="72">
        <v>45.218894847044297</v>
      </c>
      <c r="V5" s="72">
        <v>36.430937438174176</v>
      </c>
      <c r="W5" s="72">
        <v>29.249681322805131</v>
      </c>
      <c r="DA5" s="89" t="s">
        <v>391</v>
      </c>
    </row>
    <row r="6" spans="1:105" ht="12" customHeight="1" x14ac:dyDescent="0.25">
      <c r="A6" s="28" t="s">
        <v>74</v>
      </c>
      <c r="B6" s="72">
        <v>66.873199010313783</v>
      </c>
      <c r="C6" s="72">
        <v>53.092926330107943</v>
      </c>
      <c r="D6" s="72">
        <v>54.792934243580831</v>
      </c>
      <c r="E6" s="72">
        <v>44.105003986955033</v>
      </c>
      <c r="F6" s="72">
        <v>25.188295603642153</v>
      </c>
      <c r="G6" s="72">
        <v>30.087291365081018</v>
      </c>
      <c r="H6" s="72">
        <v>21.977729074324809</v>
      </c>
      <c r="I6" s="72">
        <v>7.8306934242010549</v>
      </c>
      <c r="J6" s="72">
        <v>6.9679153878009137</v>
      </c>
      <c r="K6" s="72">
        <v>7.0142321114869493</v>
      </c>
      <c r="L6" s="72">
        <v>15.020405672767593</v>
      </c>
      <c r="M6" s="72">
        <v>9.7084819053248292</v>
      </c>
      <c r="N6" s="72">
        <v>5.2637359076049259</v>
      </c>
      <c r="O6" s="72">
        <v>6.9500404747720586</v>
      </c>
      <c r="P6" s="72">
        <v>5.1340782829335119</v>
      </c>
      <c r="Q6" s="72">
        <v>5.4486719689828265</v>
      </c>
      <c r="R6" s="72">
        <v>4.4458468394502892</v>
      </c>
      <c r="S6" s="72">
        <v>5.6217983989038638</v>
      </c>
      <c r="T6" s="72">
        <v>5.7042773563714722</v>
      </c>
      <c r="U6" s="72">
        <v>5.5394269601339792</v>
      </c>
      <c r="V6" s="72">
        <v>1.3642969643387783</v>
      </c>
      <c r="W6" s="72">
        <v>1.2697952884883126</v>
      </c>
      <c r="DA6" s="89" t="s">
        <v>392</v>
      </c>
    </row>
    <row r="7" spans="1:105" ht="12" customHeight="1" x14ac:dyDescent="0.25">
      <c r="A7" s="28" t="s">
        <v>205</v>
      </c>
      <c r="B7" s="72">
        <v>10.735335783030976</v>
      </c>
      <c r="C7" s="72">
        <v>16.625636096719326</v>
      </c>
      <c r="D7" s="72">
        <v>11.228869650842249</v>
      </c>
      <c r="E7" s="72">
        <v>4.1588285372017371</v>
      </c>
      <c r="F7" s="72">
        <v>3.7430002407026932</v>
      </c>
      <c r="G7" s="72">
        <v>0.83175678899783712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393</v>
      </c>
    </row>
    <row r="8" spans="1:105" ht="12" customHeight="1" x14ac:dyDescent="0.25">
      <c r="A8" s="28" t="s">
        <v>192</v>
      </c>
      <c r="B8" s="72">
        <v>1172.3434363118513</v>
      </c>
      <c r="C8" s="72">
        <v>1318.1224334589706</v>
      </c>
      <c r="D8" s="72">
        <v>1383.9665474045285</v>
      </c>
      <c r="E8" s="72">
        <v>1672.2432587230692</v>
      </c>
      <c r="F8" s="72">
        <v>1510.9431422842442</v>
      </c>
      <c r="G8" s="72">
        <v>1700.3490742968863</v>
      </c>
      <c r="H8" s="72">
        <v>1604.9519818091942</v>
      </c>
      <c r="I8" s="72">
        <v>1391.4988669803245</v>
      </c>
      <c r="J8" s="72">
        <v>1474.6136488493798</v>
      </c>
      <c r="K8" s="72">
        <v>1451.8965812234098</v>
      </c>
      <c r="L8" s="72">
        <v>1518.2207080243538</v>
      </c>
      <c r="M8" s="72">
        <v>1409.6805972160525</v>
      </c>
      <c r="N8" s="72">
        <v>1314.8276325921124</v>
      </c>
      <c r="O8" s="72">
        <v>1266.7401586030492</v>
      </c>
      <c r="P8" s="72">
        <v>1147.3421836999728</v>
      </c>
      <c r="Q8" s="72">
        <v>1356.8405937225775</v>
      </c>
      <c r="R8" s="72">
        <v>1505.7388408760846</v>
      </c>
      <c r="S8" s="72">
        <v>1636.4030306870832</v>
      </c>
      <c r="T8" s="72">
        <v>1580.1163403070022</v>
      </c>
      <c r="U8" s="72">
        <v>1580.9983075621453</v>
      </c>
      <c r="V8" s="72">
        <v>1711.312833960837</v>
      </c>
      <c r="W8" s="72">
        <v>1939.1441590816398</v>
      </c>
      <c r="DA8" s="89" t="s">
        <v>394</v>
      </c>
    </row>
    <row r="9" spans="1:105" ht="12" customHeight="1" x14ac:dyDescent="0.25">
      <c r="A9" s="28" t="s">
        <v>207</v>
      </c>
      <c r="B9" s="72">
        <v>220.22382694781695</v>
      </c>
      <c r="C9" s="72">
        <v>243.53856257530671</v>
      </c>
      <c r="D9" s="72">
        <v>238.10363622855314</v>
      </c>
      <c r="E9" s="72">
        <v>244.57452177250917</v>
      </c>
      <c r="F9" s="72">
        <v>212.53579057780314</v>
      </c>
      <c r="G9" s="72">
        <v>442.77471291156809</v>
      </c>
      <c r="H9" s="72">
        <v>496.45935707541787</v>
      </c>
      <c r="I9" s="72">
        <v>550.52982303693045</v>
      </c>
      <c r="J9" s="72">
        <v>468.70283375706566</v>
      </c>
      <c r="K9" s="72">
        <v>727.2943877175768</v>
      </c>
      <c r="L9" s="72">
        <v>852.58357865330959</v>
      </c>
      <c r="M9" s="72">
        <v>1013.2691172787125</v>
      </c>
      <c r="N9" s="72">
        <v>1125.5093315528661</v>
      </c>
      <c r="O9" s="72">
        <v>1170.5952596808888</v>
      </c>
      <c r="P9" s="72">
        <v>950.37105786786424</v>
      </c>
      <c r="Q9" s="72">
        <v>1019.8833846462026</v>
      </c>
      <c r="R9" s="72">
        <v>996.20377326698576</v>
      </c>
      <c r="S9" s="72">
        <v>944.06772948904563</v>
      </c>
      <c r="T9" s="72">
        <v>787.01609961419422</v>
      </c>
      <c r="U9" s="72">
        <v>740.68613023122589</v>
      </c>
      <c r="V9" s="72">
        <v>759.79236024295244</v>
      </c>
      <c r="W9" s="72">
        <v>807.12785047506952</v>
      </c>
      <c r="DA9" s="89" t="s">
        <v>395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396</v>
      </c>
    </row>
    <row r="11" spans="1:105" ht="12" customHeight="1" x14ac:dyDescent="0.25">
      <c r="A11" s="28" t="s">
        <v>203</v>
      </c>
      <c r="B11" s="72">
        <v>396.61150800932825</v>
      </c>
      <c r="C11" s="72">
        <v>448.45344818491907</v>
      </c>
      <c r="D11" s="72">
        <v>362.68401426000094</v>
      </c>
      <c r="E11" s="72">
        <v>385.84930218400194</v>
      </c>
      <c r="F11" s="72">
        <v>403.60565448091489</v>
      </c>
      <c r="G11" s="72">
        <v>431.26827034559165</v>
      </c>
      <c r="H11" s="72">
        <v>405.92540863643814</v>
      </c>
      <c r="I11" s="72">
        <v>375.39922571807983</v>
      </c>
      <c r="J11" s="72">
        <v>334.69696925760491</v>
      </c>
      <c r="K11" s="72">
        <v>330.74629938880275</v>
      </c>
      <c r="L11" s="72">
        <v>353.69749565533533</v>
      </c>
      <c r="M11" s="72">
        <v>331.15364633629247</v>
      </c>
      <c r="N11" s="72">
        <v>341.28119764160795</v>
      </c>
      <c r="O11" s="72">
        <v>334.54737240871782</v>
      </c>
      <c r="P11" s="72">
        <v>271.54204237238014</v>
      </c>
      <c r="Q11" s="72">
        <v>295.29618110967044</v>
      </c>
      <c r="R11" s="72">
        <v>311.11141355272224</v>
      </c>
      <c r="S11" s="72">
        <v>317.59691239895591</v>
      </c>
      <c r="T11" s="72">
        <v>295.56480553381425</v>
      </c>
      <c r="U11" s="72">
        <v>287.48118636266554</v>
      </c>
      <c r="V11" s="72">
        <v>298.19958991609599</v>
      </c>
      <c r="W11" s="72">
        <v>324.13247131430262</v>
      </c>
      <c r="DA11" s="89" t="s">
        <v>397</v>
      </c>
    </row>
    <row r="12" spans="1:105" ht="12" customHeight="1" x14ac:dyDescent="0.25">
      <c r="A12" s="28" t="s">
        <v>95</v>
      </c>
      <c r="B12" s="72">
        <v>0.44769637212786323</v>
      </c>
      <c r="C12" s="72">
        <v>0.56657575914762237</v>
      </c>
      <c r="D12" s="72">
        <v>0.74876179187922765</v>
      </c>
      <c r="E12" s="72">
        <v>1.0153821136509931</v>
      </c>
      <c r="F12" s="72">
        <v>1.1137971579917125</v>
      </c>
      <c r="G12" s="72">
        <v>1.2795646463230508</v>
      </c>
      <c r="H12" s="72">
        <v>1.5090406133939636</v>
      </c>
      <c r="I12" s="72">
        <v>1.4060380857679791</v>
      </c>
      <c r="J12" s="72">
        <v>1.5451415380209479</v>
      </c>
      <c r="K12" s="72">
        <v>1.6156199074152693</v>
      </c>
      <c r="L12" s="72">
        <v>2.105327916162711</v>
      </c>
      <c r="M12" s="72">
        <v>2.0535001451693202</v>
      </c>
      <c r="N12" s="72">
        <v>2.1516370439481802</v>
      </c>
      <c r="O12" s="72">
        <v>2.4881446718166065</v>
      </c>
      <c r="P12" s="72">
        <v>2.9962980520166398</v>
      </c>
      <c r="Q12" s="72">
        <v>5.965072890600057</v>
      </c>
      <c r="R12" s="72">
        <v>6.480383471833008</v>
      </c>
      <c r="S12" s="72">
        <v>7.2535003481316069</v>
      </c>
      <c r="T12" s="72">
        <v>9.930172549722192</v>
      </c>
      <c r="U12" s="72">
        <v>13.438038776844575</v>
      </c>
      <c r="V12" s="72">
        <v>16.87107942484095</v>
      </c>
      <c r="W12" s="72">
        <v>28.427935934355343</v>
      </c>
      <c r="DA12" s="89" t="s">
        <v>398</v>
      </c>
    </row>
    <row r="13" spans="1:105" ht="12" customHeight="1" x14ac:dyDescent="0.25">
      <c r="A13" s="73" t="s">
        <v>94</v>
      </c>
      <c r="B13" s="74">
        <v>2.6965419594273841</v>
      </c>
      <c r="C13" s="74">
        <v>2.7517617555065024</v>
      </c>
      <c r="D13" s="74">
        <v>2.7761526962488956</v>
      </c>
      <c r="E13" s="74">
        <v>2.8728829859506342</v>
      </c>
      <c r="F13" s="74">
        <v>2.8598692132042189</v>
      </c>
      <c r="G13" s="74">
        <v>2.8886375039444006</v>
      </c>
      <c r="H13" s="74">
        <v>2.9326072489793784</v>
      </c>
      <c r="I13" s="74">
        <v>2.8196509957207518</v>
      </c>
      <c r="J13" s="74">
        <v>2.8601485356723955</v>
      </c>
      <c r="K13" s="74">
        <v>2.8364487158575007</v>
      </c>
      <c r="L13" s="74">
        <v>2.4935072063083403</v>
      </c>
      <c r="M13" s="74">
        <v>2.1722337027481502</v>
      </c>
      <c r="N13" s="74">
        <v>1.7167744367188893</v>
      </c>
      <c r="O13" s="74">
        <v>1.6570806294547855</v>
      </c>
      <c r="P13" s="74">
        <v>1.5797898901540108</v>
      </c>
      <c r="Q13" s="74">
        <v>1.6090587523491582</v>
      </c>
      <c r="R13" s="74">
        <v>1.6751563599527455</v>
      </c>
      <c r="S13" s="74">
        <v>1.8174270790285536</v>
      </c>
      <c r="T13" s="74">
        <v>2.0009928372244934</v>
      </c>
      <c r="U13" s="74">
        <v>2.1888042624272743</v>
      </c>
      <c r="V13" s="74">
        <v>5.5271263393856644</v>
      </c>
      <c r="W13" s="74">
        <v>22.08997923831885</v>
      </c>
      <c r="DA13" s="90" t="s">
        <v>399</v>
      </c>
    </row>
    <row r="14" spans="1:105" ht="12" customHeight="1" x14ac:dyDescent="0.25">
      <c r="A14" s="75" t="s">
        <v>97</v>
      </c>
      <c r="B14" s="76">
        <v>36.048237193924685</v>
      </c>
      <c r="C14" s="76">
        <v>39.232975264236366</v>
      </c>
      <c r="D14" s="76">
        <v>39.876177720666711</v>
      </c>
      <c r="E14" s="76">
        <v>45.359532618976168</v>
      </c>
      <c r="F14" s="76">
        <v>40.535935968034792</v>
      </c>
      <c r="G14" s="76">
        <v>46.201538724731243</v>
      </c>
      <c r="H14" s="76">
        <v>43.14336968360341</v>
      </c>
      <c r="I14" s="76">
        <v>37.412994710644767</v>
      </c>
      <c r="J14" s="76">
        <v>38.012963188747705</v>
      </c>
      <c r="K14" s="76">
        <v>38.971322271139755</v>
      </c>
      <c r="L14" s="76">
        <v>41.193968261036716</v>
      </c>
      <c r="M14" s="76">
        <v>39.472145891587388</v>
      </c>
      <c r="N14" s="76">
        <v>37.051043105386185</v>
      </c>
      <c r="O14" s="76">
        <v>36.111686934454703</v>
      </c>
      <c r="P14" s="76">
        <v>31.74325430725359</v>
      </c>
      <c r="Q14" s="76">
        <v>36.227690209328188</v>
      </c>
      <c r="R14" s="76">
        <v>38.958726464780803</v>
      </c>
      <c r="S14" s="76">
        <v>41.398272685831053</v>
      </c>
      <c r="T14" s="76">
        <v>38.708745970705536</v>
      </c>
      <c r="U14" s="76">
        <v>38.149942372839298</v>
      </c>
      <c r="V14" s="76">
        <v>41.344411930134108</v>
      </c>
      <c r="W14" s="76">
        <v>46.239178573584574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0.55898754324381317</v>
      </c>
      <c r="C15" s="69">
        <f t="shared" si="6"/>
        <v>0.84043393007155476</v>
      </c>
      <c r="D15" s="69">
        <f t="shared" si="6"/>
        <v>1.5940310213732565</v>
      </c>
      <c r="E15" s="69">
        <f t="shared" si="6"/>
        <v>3.2323443091906392</v>
      </c>
      <c r="F15" s="69">
        <f t="shared" si="6"/>
        <v>2.0989656358665831</v>
      </c>
      <c r="G15" s="69">
        <f t="shared" si="6"/>
        <v>2.6908559918816732</v>
      </c>
      <c r="H15" s="69">
        <f t="shared" si="6"/>
        <v>5.0144001962150231</v>
      </c>
      <c r="I15" s="69">
        <f t="shared" si="6"/>
        <v>8.1108788814997084</v>
      </c>
      <c r="J15" s="69">
        <f t="shared" si="6"/>
        <v>5.973091716125718</v>
      </c>
      <c r="K15" s="69">
        <f t="shared" si="6"/>
        <v>7.1993649403674658</v>
      </c>
      <c r="L15" s="69">
        <f t="shared" si="6"/>
        <v>9.8063057214845415</v>
      </c>
      <c r="M15" s="69">
        <f t="shared" si="6"/>
        <v>10.701924042719744</v>
      </c>
      <c r="N15" s="69">
        <f t="shared" si="6"/>
        <v>22.503391461438252</v>
      </c>
      <c r="O15" s="69">
        <f t="shared" si="6"/>
        <v>15.750070212892423</v>
      </c>
      <c r="P15" s="69">
        <f t="shared" si="6"/>
        <v>11.893762886835304</v>
      </c>
      <c r="Q15" s="69">
        <f t="shared" si="6"/>
        <v>19.987661512895315</v>
      </c>
      <c r="R15" s="69">
        <f t="shared" si="6"/>
        <v>20.872657836452088</v>
      </c>
      <c r="S15" s="69">
        <f t="shared" si="6"/>
        <v>24.640396226628987</v>
      </c>
      <c r="T15" s="69">
        <f t="shared" si="6"/>
        <v>34.008380890251189</v>
      </c>
      <c r="U15" s="69">
        <f t="shared" si="6"/>
        <v>47.32364218276048</v>
      </c>
      <c r="V15" s="69">
        <f t="shared" si="6"/>
        <v>26.85070018433494</v>
      </c>
      <c r="W15" s="69">
        <f t="shared" si="6"/>
        <v>73.008154360765701</v>
      </c>
      <c r="DA15" s="88" t="s">
        <v>401</v>
      </c>
    </row>
    <row r="16" spans="1:105" ht="12" customHeight="1" x14ac:dyDescent="0.25">
      <c r="A16" s="28" t="s">
        <v>91</v>
      </c>
      <c r="B16" s="72">
        <v>0.55898754324381317</v>
      </c>
      <c r="C16" s="72">
        <v>0.84043393007155476</v>
      </c>
      <c r="D16" s="72">
        <v>1.5940310213732565</v>
      </c>
      <c r="E16" s="72">
        <v>3.2323443091906392</v>
      </c>
      <c r="F16" s="72">
        <v>2.0989656358665831</v>
      </c>
      <c r="G16" s="72">
        <v>2.6908559918816732</v>
      </c>
      <c r="H16" s="72">
        <v>5.0144001962150231</v>
      </c>
      <c r="I16" s="72">
        <v>8.1108788814997084</v>
      </c>
      <c r="J16" s="72">
        <v>5.973091716125718</v>
      </c>
      <c r="K16" s="72">
        <v>7.1993649403674658</v>
      </c>
      <c r="L16" s="72">
        <v>9.8063057214845415</v>
      </c>
      <c r="M16" s="72">
        <v>10.701924042719744</v>
      </c>
      <c r="N16" s="72">
        <v>22.503391461438252</v>
      </c>
      <c r="O16" s="72">
        <v>15.750070212892423</v>
      </c>
      <c r="P16" s="72">
        <v>11.893762886835304</v>
      </c>
      <c r="Q16" s="72">
        <v>19.987661512895315</v>
      </c>
      <c r="R16" s="72">
        <v>20.872657836452088</v>
      </c>
      <c r="S16" s="72">
        <v>24.640396226628987</v>
      </c>
      <c r="T16" s="72">
        <v>34.008380890251189</v>
      </c>
      <c r="U16" s="72">
        <v>47.32364218276048</v>
      </c>
      <c r="V16" s="72">
        <v>26.85070018433494</v>
      </c>
      <c r="W16" s="72">
        <v>73.008154360765701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337.95318329709801</v>
      </c>
      <c r="C17" s="69">
        <f t="shared" si="7"/>
        <v>349.45298737946246</v>
      </c>
      <c r="D17" s="69">
        <f t="shared" si="7"/>
        <v>360.55522333100635</v>
      </c>
      <c r="E17" s="69">
        <f t="shared" si="7"/>
        <v>375.63069611452113</v>
      </c>
      <c r="F17" s="69">
        <f t="shared" si="7"/>
        <v>382.07004093140074</v>
      </c>
      <c r="G17" s="69">
        <f t="shared" si="7"/>
        <v>387.23925133501018</v>
      </c>
      <c r="H17" s="69">
        <f t="shared" si="7"/>
        <v>395.88972767025257</v>
      </c>
      <c r="I17" s="69">
        <f t="shared" si="7"/>
        <v>403.06979601074329</v>
      </c>
      <c r="J17" s="69">
        <f t="shared" si="7"/>
        <v>412.32803151269161</v>
      </c>
      <c r="K17" s="69">
        <f t="shared" si="7"/>
        <v>409.70360697945722</v>
      </c>
      <c r="L17" s="69">
        <f t="shared" si="7"/>
        <v>417.3637095218819</v>
      </c>
      <c r="M17" s="69">
        <f t="shared" si="7"/>
        <v>414.75410223472835</v>
      </c>
      <c r="N17" s="69">
        <f t="shared" si="7"/>
        <v>389.00012978952839</v>
      </c>
      <c r="O17" s="69">
        <f t="shared" si="7"/>
        <v>386.44578028734833</v>
      </c>
      <c r="P17" s="69">
        <f t="shared" si="7"/>
        <v>411.88581226792746</v>
      </c>
      <c r="Q17" s="69">
        <f t="shared" si="7"/>
        <v>443.08412916854371</v>
      </c>
      <c r="R17" s="69">
        <f t="shared" ref="R17:V17" si="8">SUM(R18:R26)</f>
        <v>453.51405942433342</v>
      </c>
      <c r="S17" s="69">
        <f t="shared" si="8"/>
        <v>457.4966530232478</v>
      </c>
      <c r="T17" s="69">
        <f t="shared" si="8"/>
        <v>460.80283413234639</v>
      </c>
      <c r="U17" s="69">
        <f t="shared" si="8"/>
        <v>469.55072942760404</v>
      </c>
      <c r="V17" s="69">
        <f t="shared" si="8"/>
        <v>502.18045885968149</v>
      </c>
      <c r="W17" s="69">
        <f t="shared" ref="W17" si="9">SUM(W18:W26)</f>
        <v>479.63508478660418</v>
      </c>
      <c r="DA17" s="88" t="s">
        <v>403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19.51011525084618</v>
      </c>
      <c r="C19" s="72">
        <v>16.565779595805942</v>
      </c>
      <c r="D19" s="72">
        <v>17.140527895420981</v>
      </c>
      <c r="E19" s="72">
        <v>15.084149422585758</v>
      </c>
      <c r="F19" s="72">
        <v>11.516900204725443</v>
      </c>
      <c r="G19" s="72">
        <v>12.695601927760006</v>
      </c>
      <c r="H19" s="72">
        <v>11.633939563216636</v>
      </c>
      <c r="I19" s="72">
        <v>8.5050327738736211</v>
      </c>
      <c r="J19" s="72">
        <v>7.6270056096694239</v>
      </c>
      <c r="K19" s="72">
        <v>7.8559006440057448</v>
      </c>
      <c r="L19" s="72">
        <v>10.126591313133913</v>
      </c>
      <c r="M19" s="72">
        <v>8.0753879461038398</v>
      </c>
      <c r="N19" s="72">
        <v>6.273548784604837</v>
      </c>
      <c r="O19" s="72">
        <v>7.0193527680050067</v>
      </c>
      <c r="P19" s="72">
        <v>6.4493843250207448</v>
      </c>
      <c r="Q19" s="72">
        <v>6.3830458631443792</v>
      </c>
      <c r="R19" s="72">
        <v>5.4013924261592896</v>
      </c>
      <c r="S19" s="72">
        <v>7.2341979810525441</v>
      </c>
      <c r="T19" s="72">
        <v>7.7962687619819651</v>
      </c>
      <c r="U19" s="72">
        <v>8.006164226399008</v>
      </c>
      <c r="V19" s="72">
        <v>5.9045622869658363</v>
      </c>
      <c r="W19" s="72">
        <v>5.6802401394889266</v>
      </c>
      <c r="DA19" s="89" t="s">
        <v>405</v>
      </c>
    </row>
    <row r="20" spans="1:105" ht="12" customHeight="1" x14ac:dyDescent="0.25">
      <c r="A20" s="28" t="s">
        <v>205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406</v>
      </c>
    </row>
    <row r="21" spans="1:105" ht="12" customHeight="1" x14ac:dyDescent="0.25">
      <c r="A21" s="28" t="s">
        <v>192</v>
      </c>
      <c r="B21" s="72">
        <v>130.2051322397476</v>
      </c>
      <c r="C21" s="72">
        <v>130.59635530551139</v>
      </c>
      <c r="D21" s="72">
        <v>138.87755125171054</v>
      </c>
      <c r="E21" s="72">
        <v>132.41241760498605</v>
      </c>
      <c r="F21" s="72">
        <v>136.46314928597806</v>
      </c>
      <c r="G21" s="72">
        <v>146.26452478321613</v>
      </c>
      <c r="H21" s="72">
        <v>129.87796237046771</v>
      </c>
      <c r="I21" s="72">
        <v>144.266410936824</v>
      </c>
      <c r="J21" s="72">
        <v>145.72137572413692</v>
      </c>
      <c r="K21" s="72">
        <v>155.55913149105234</v>
      </c>
      <c r="L21" s="72">
        <v>162.77695590443147</v>
      </c>
      <c r="M21" s="72">
        <v>164.02216207771804</v>
      </c>
      <c r="N21" s="72">
        <v>173.75876553955274</v>
      </c>
      <c r="O21" s="72">
        <v>167.29238599467439</v>
      </c>
      <c r="P21" s="72">
        <v>188.70047635856076</v>
      </c>
      <c r="Q21" s="72">
        <v>183.82444530562401</v>
      </c>
      <c r="R21" s="72">
        <v>191.70174956894002</v>
      </c>
      <c r="S21" s="72">
        <v>193.82475127371367</v>
      </c>
      <c r="T21" s="72">
        <v>192.01138551509536</v>
      </c>
      <c r="U21" s="72">
        <v>196.33303501520831</v>
      </c>
      <c r="V21" s="72">
        <v>215.90711553525526</v>
      </c>
      <c r="W21" s="72">
        <v>219.86535954264215</v>
      </c>
      <c r="DA21" s="89" t="s">
        <v>407</v>
      </c>
    </row>
    <row r="22" spans="1:105" ht="12" customHeight="1" x14ac:dyDescent="0.25">
      <c r="A22" s="28" t="s">
        <v>207</v>
      </c>
      <c r="B22" s="72">
        <v>2.4816875808703842</v>
      </c>
      <c r="C22" s="72">
        <v>2.4590136955338044</v>
      </c>
      <c r="D22" s="72">
        <v>2.4674896882734814</v>
      </c>
      <c r="E22" s="72">
        <v>2.2675631794308426</v>
      </c>
      <c r="F22" s="72">
        <v>2.0148343274718274</v>
      </c>
      <c r="G22" s="72">
        <v>4.3117459564964991</v>
      </c>
      <c r="H22" s="72">
        <v>4.8242183745879181</v>
      </c>
      <c r="I22" s="72">
        <v>6.1650346070627906</v>
      </c>
      <c r="J22" s="72">
        <v>5.3213442054337898</v>
      </c>
      <c r="K22" s="72">
        <v>8.4435740583841259</v>
      </c>
      <c r="L22" s="72">
        <v>9.9150486058139844</v>
      </c>
      <c r="M22" s="72">
        <v>12.780549149241526</v>
      </c>
      <c r="N22" s="72">
        <v>14.624737473224878</v>
      </c>
      <c r="O22" s="72">
        <v>15.975438655103284</v>
      </c>
      <c r="P22" s="72">
        <v>15.650817703550166</v>
      </c>
      <c r="Q22" s="72">
        <v>15.316319037174724</v>
      </c>
      <c r="R22" s="72">
        <v>14.991496840956909</v>
      </c>
      <c r="S22" s="72">
        <v>14.296234245207005</v>
      </c>
      <c r="T22" s="72">
        <v>14.404105138079997</v>
      </c>
      <c r="U22" s="72">
        <v>14.615036821805342</v>
      </c>
      <c r="V22" s="72">
        <v>8.6875298942999919</v>
      </c>
      <c r="W22" s="72">
        <v>8.8845917664991276</v>
      </c>
      <c r="DA22" s="89" t="s">
        <v>408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409</v>
      </c>
    </row>
    <row r="24" spans="1:105" ht="12" customHeight="1" x14ac:dyDescent="0.25">
      <c r="A24" s="28" t="s">
        <v>203</v>
      </c>
      <c r="B24" s="72">
        <v>64.371879650942475</v>
      </c>
      <c r="C24" s="72">
        <v>67.973784087367108</v>
      </c>
      <c r="D24" s="72">
        <v>56.941942121278402</v>
      </c>
      <c r="E24" s="72">
        <v>55.225596835235812</v>
      </c>
      <c r="F24" s="72">
        <v>63.905120640303046</v>
      </c>
      <c r="G24" s="72">
        <v>57.730388417680786</v>
      </c>
      <c r="H24" s="72">
        <v>57.259385933946113</v>
      </c>
      <c r="I24" s="72">
        <v>59.720737455817691</v>
      </c>
      <c r="J24" s="72">
        <v>55.048305555658203</v>
      </c>
      <c r="K24" s="72">
        <v>49.484765867947459</v>
      </c>
      <c r="L24" s="72">
        <v>49.565503250021955</v>
      </c>
      <c r="M24" s="72">
        <v>45.240707036947498</v>
      </c>
      <c r="N24" s="72">
        <v>43.782128961443561</v>
      </c>
      <c r="O24" s="72">
        <v>42.893400184247469</v>
      </c>
      <c r="P24" s="72">
        <v>41.747618085212743</v>
      </c>
      <c r="Q24" s="72">
        <v>43.319689541289968</v>
      </c>
      <c r="R24" s="72">
        <v>44.627267991709985</v>
      </c>
      <c r="S24" s="72">
        <v>44.624265233462566</v>
      </c>
      <c r="T24" s="72">
        <v>45.222168754039735</v>
      </c>
      <c r="U24" s="72">
        <v>45.680965310701303</v>
      </c>
      <c r="V24" s="72">
        <v>47.463150326203589</v>
      </c>
      <c r="W24" s="72">
        <v>44.971579925551886</v>
      </c>
      <c r="DA24" s="89" t="s">
        <v>410</v>
      </c>
    </row>
    <row r="25" spans="1:105" ht="12" customHeight="1" x14ac:dyDescent="0.25">
      <c r="A25" s="73" t="s">
        <v>53</v>
      </c>
      <c r="B25" s="74">
        <v>121.38436857469139</v>
      </c>
      <c r="C25" s="74">
        <v>130.42495065397168</v>
      </c>
      <c r="D25" s="74">
        <v>143.45582931327394</v>
      </c>
      <c r="E25" s="74">
        <v>168.82574981174955</v>
      </c>
      <c r="F25" s="74">
        <v>166.3787209097238</v>
      </c>
      <c r="G25" s="74">
        <v>164.35014588184296</v>
      </c>
      <c r="H25" s="74">
        <v>190.38347336268592</v>
      </c>
      <c r="I25" s="74">
        <v>182.00019846588404</v>
      </c>
      <c r="J25" s="74">
        <v>194.93175450205814</v>
      </c>
      <c r="K25" s="74">
        <v>183.98938367129196</v>
      </c>
      <c r="L25" s="74">
        <v>179.89216418880733</v>
      </c>
      <c r="M25" s="74">
        <v>178.32979301525913</v>
      </c>
      <c r="N25" s="74">
        <v>142.34461197137304</v>
      </c>
      <c r="O25" s="74">
        <v>144.66675040672831</v>
      </c>
      <c r="P25" s="74">
        <v>149.85531459179978</v>
      </c>
      <c r="Q25" s="74">
        <v>183.755332774707</v>
      </c>
      <c r="R25" s="74">
        <v>185.82912594136519</v>
      </c>
      <c r="S25" s="74">
        <v>185.98091882119635</v>
      </c>
      <c r="T25" s="74">
        <v>189.02058266134367</v>
      </c>
      <c r="U25" s="74">
        <v>191.80288832864051</v>
      </c>
      <c r="V25" s="74">
        <v>209.50520313853892</v>
      </c>
      <c r="W25" s="74">
        <v>184.9710606179251</v>
      </c>
      <c r="DA25" s="90" t="s">
        <v>411</v>
      </c>
    </row>
    <row r="26" spans="1:105" ht="12" customHeight="1" x14ac:dyDescent="0.25">
      <c r="A26" s="32" t="s">
        <v>52</v>
      </c>
      <c r="B26" s="77">
        <v>0</v>
      </c>
      <c r="C26" s="77">
        <v>1.4331040412725713</v>
      </c>
      <c r="D26" s="77">
        <v>1.6718830610490114</v>
      </c>
      <c r="E26" s="77">
        <v>1.8152192605331039</v>
      </c>
      <c r="F26" s="77">
        <v>1.7913155631986228</v>
      </c>
      <c r="G26" s="77">
        <v>1.8868443680137557</v>
      </c>
      <c r="H26" s="77">
        <v>1.9107480653482389</v>
      </c>
      <c r="I26" s="77">
        <v>2.4123817712811704</v>
      </c>
      <c r="J26" s="77">
        <v>3.678245915735165</v>
      </c>
      <c r="K26" s="77">
        <v>4.370851246775576</v>
      </c>
      <c r="L26" s="77">
        <v>5.0874462596732544</v>
      </c>
      <c r="M26" s="77">
        <v>6.3055030094583095</v>
      </c>
      <c r="N26" s="77">
        <v>8.2163370593293337</v>
      </c>
      <c r="O26" s="77">
        <v>8.5984522785898463</v>
      </c>
      <c r="P26" s="77">
        <v>9.4822012037833119</v>
      </c>
      <c r="Q26" s="77">
        <v>10.485296646603633</v>
      </c>
      <c r="R26" s="77">
        <v>10.96302665520202</v>
      </c>
      <c r="S26" s="77">
        <v>11.536285468615638</v>
      </c>
      <c r="T26" s="77">
        <v>12.348323301805694</v>
      </c>
      <c r="U26" s="77">
        <v>13.11263972484954</v>
      </c>
      <c r="V26" s="77">
        <v>14.712897678417923</v>
      </c>
      <c r="W26" s="77">
        <v>15.262252794497014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146.44275011599876</v>
      </c>
      <c r="C27" s="69">
        <f t="shared" si="10"/>
        <v>151.88929761403887</v>
      </c>
      <c r="D27" s="69">
        <f t="shared" si="10"/>
        <v>160.68343621777316</v>
      </c>
      <c r="E27" s="69">
        <f t="shared" si="10"/>
        <v>161.52144028004199</v>
      </c>
      <c r="F27" s="69">
        <f t="shared" si="10"/>
        <v>163.1152878324595</v>
      </c>
      <c r="G27" s="69">
        <f t="shared" si="10"/>
        <v>162.22605042507871</v>
      </c>
      <c r="H27" s="69">
        <f t="shared" si="10"/>
        <v>158.09846232362452</v>
      </c>
      <c r="I27" s="69">
        <f t="shared" si="10"/>
        <v>145.13498924802974</v>
      </c>
      <c r="J27" s="69">
        <f t="shared" si="10"/>
        <v>148.35212358422979</v>
      </c>
      <c r="K27" s="69">
        <f t="shared" si="10"/>
        <v>129.85414597236522</v>
      </c>
      <c r="L27" s="69">
        <f t="shared" si="10"/>
        <v>138.88539502862912</v>
      </c>
      <c r="M27" s="69">
        <f t="shared" si="10"/>
        <v>119.64326219970634</v>
      </c>
      <c r="N27" s="69">
        <f t="shared" si="10"/>
        <v>102.37195611077381</v>
      </c>
      <c r="O27" s="69">
        <f t="shared" si="10"/>
        <v>103.58389193661635</v>
      </c>
      <c r="P27" s="69">
        <f t="shared" si="10"/>
        <v>102.83429695119574</v>
      </c>
      <c r="Q27" s="69">
        <f t="shared" si="10"/>
        <v>110.61375442349589</v>
      </c>
      <c r="R27" s="69">
        <f t="shared" ref="R27:V27" si="11">SUM(R28:R32)</f>
        <v>104.07831717629264</v>
      </c>
      <c r="S27" s="69">
        <f t="shared" si="11"/>
        <v>127.62932716125204</v>
      </c>
      <c r="T27" s="69">
        <f t="shared" si="11"/>
        <v>138.39174074192385</v>
      </c>
      <c r="U27" s="69">
        <f t="shared" si="11"/>
        <v>141.76122812270847</v>
      </c>
      <c r="V27" s="69">
        <f t="shared" si="11"/>
        <v>203.19876671756271</v>
      </c>
      <c r="W27" s="69">
        <f t="shared" ref="W27" si="12">SUM(W28:W32)</f>
        <v>195.20163254834276</v>
      </c>
      <c r="DA27" s="88" t="s">
        <v>413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54.145244970728335</v>
      </c>
      <c r="C29" s="72">
        <v>52.974110239566407</v>
      </c>
      <c r="D29" s="72">
        <v>53.408776473758337</v>
      </c>
      <c r="E29" s="72">
        <v>53.564421633461855</v>
      </c>
      <c r="F29" s="72">
        <v>51.686114506494825</v>
      </c>
      <c r="G29" s="72">
        <v>53.07145853781978</v>
      </c>
      <c r="H29" s="72">
        <v>53.364691059737574</v>
      </c>
      <c r="I29" s="72">
        <v>48.943594703159519</v>
      </c>
      <c r="J29" s="72">
        <v>43.902225907137165</v>
      </c>
      <c r="K29" s="72">
        <v>44.356597609672015</v>
      </c>
      <c r="L29" s="72">
        <v>47.402592738969695</v>
      </c>
      <c r="M29" s="72">
        <v>39.33291168966511</v>
      </c>
      <c r="N29" s="72">
        <v>32.96735207403875</v>
      </c>
      <c r="O29" s="72">
        <v>35.555925208308047</v>
      </c>
      <c r="P29" s="72">
        <v>31.529492167875738</v>
      </c>
      <c r="Q29" s="72">
        <v>31.422408268754786</v>
      </c>
      <c r="R29" s="72">
        <v>25.647214855303485</v>
      </c>
      <c r="S29" s="72">
        <v>32.316665594894253</v>
      </c>
      <c r="T29" s="72">
        <v>32.84822678151157</v>
      </c>
      <c r="U29" s="72">
        <v>31.978948271650623</v>
      </c>
      <c r="V29" s="72">
        <v>41.396455019839578</v>
      </c>
      <c r="W29" s="72">
        <v>38.654890324694115</v>
      </c>
      <c r="DA29" s="89" t="s">
        <v>415</v>
      </c>
    </row>
    <row r="30" spans="1:105" ht="12" customHeight="1" x14ac:dyDescent="0.25">
      <c r="A30" s="28" t="s">
        <v>192</v>
      </c>
      <c r="B30" s="72">
        <v>85.136274764767862</v>
      </c>
      <c r="C30" s="72">
        <v>89.602370782943865</v>
      </c>
      <c r="D30" s="72">
        <v>99.496563286103097</v>
      </c>
      <c r="E30" s="72">
        <v>99.870633855656152</v>
      </c>
      <c r="F30" s="72">
        <v>100.74512271379807</v>
      </c>
      <c r="G30" s="72">
        <v>98.324381408988401</v>
      </c>
      <c r="H30" s="72">
        <v>93.100722934509648</v>
      </c>
      <c r="I30" s="72">
        <v>82.245905644036966</v>
      </c>
      <c r="J30" s="72">
        <v>89.944557597769546</v>
      </c>
      <c r="K30" s="72">
        <v>71.037062666710781</v>
      </c>
      <c r="L30" s="72">
        <v>73.034144577787728</v>
      </c>
      <c r="M30" s="72">
        <v>57.612025972950569</v>
      </c>
      <c r="N30" s="72">
        <v>45.730672950838581</v>
      </c>
      <c r="O30" s="72">
        <v>44.747029683222024</v>
      </c>
      <c r="P30" s="72">
        <v>47.317375021118316</v>
      </c>
      <c r="Q30" s="72">
        <v>53.617533650520656</v>
      </c>
      <c r="R30" s="72">
        <v>52.953466012467096</v>
      </c>
      <c r="S30" s="72">
        <v>68.188974821068811</v>
      </c>
      <c r="T30" s="72">
        <v>78.19832622121622</v>
      </c>
      <c r="U30" s="72">
        <v>82.092143726642547</v>
      </c>
      <c r="V30" s="72">
        <v>114.08888971700593</v>
      </c>
      <c r="W30" s="72">
        <v>114.29004711669067</v>
      </c>
      <c r="DA30" s="89" t="s">
        <v>416</v>
      </c>
    </row>
    <row r="31" spans="1:105" ht="12" customHeight="1" x14ac:dyDescent="0.25">
      <c r="A31" s="28" t="s">
        <v>207</v>
      </c>
      <c r="B31" s="72">
        <v>7.4615147706396476E-2</v>
      </c>
      <c r="C31" s="72">
        <v>7.3039646187006063E-2</v>
      </c>
      <c r="D31" s="72">
        <v>7.2671556822401742E-2</v>
      </c>
      <c r="E31" s="72">
        <v>6.4517084961917728E-2</v>
      </c>
      <c r="F31" s="72">
        <v>5.4745037399345886E-2</v>
      </c>
      <c r="G31" s="72">
        <v>0.10984853058343981</v>
      </c>
      <c r="H31" s="72">
        <v>0.11479417222740104</v>
      </c>
      <c r="I31" s="72">
        <v>0.14261967767019068</v>
      </c>
      <c r="J31" s="72">
        <v>0.11921605718467485</v>
      </c>
      <c r="K31" s="72">
        <v>0.17997837480599543</v>
      </c>
      <c r="L31" s="72">
        <v>0.20145930475728324</v>
      </c>
      <c r="M31" s="72">
        <v>0.25089746184024747</v>
      </c>
      <c r="N31" s="72">
        <v>0.27838220840120048</v>
      </c>
      <c r="O31" s="72">
        <v>0.29876964807132744</v>
      </c>
      <c r="P31" s="72">
        <v>0.29004728558442089</v>
      </c>
      <c r="Q31" s="72">
        <v>0.29143384543306244</v>
      </c>
      <c r="R31" s="72">
        <v>0.28397437255999453</v>
      </c>
      <c r="S31" s="72">
        <v>0.26839245147159685</v>
      </c>
      <c r="T31" s="72">
        <v>0.26822727981863193</v>
      </c>
      <c r="U31" s="72">
        <v>0.26901284311066681</v>
      </c>
      <c r="V31" s="72">
        <v>0.20803280418001935</v>
      </c>
      <c r="W31" s="72">
        <v>0.20751260872148711</v>
      </c>
      <c r="DA31" s="89" t="s">
        <v>417</v>
      </c>
    </row>
    <row r="32" spans="1:105" ht="12" customHeight="1" x14ac:dyDescent="0.25">
      <c r="A32" s="32" t="s">
        <v>53</v>
      </c>
      <c r="B32" s="77">
        <v>7.0866152327961576</v>
      </c>
      <c r="C32" s="77">
        <v>9.2397769453415943</v>
      </c>
      <c r="D32" s="77">
        <v>7.7054249010893532</v>
      </c>
      <c r="E32" s="77">
        <v>8.0218677059620607</v>
      </c>
      <c r="F32" s="77">
        <v>10.629305574767239</v>
      </c>
      <c r="G32" s="77">
        <v>10.720361947687117</v>
      </c>
      <c r="H32" s="77">
        <v>11.518254157149888</v>
      </c>
      <c r="I32" s="77">
        <v>13.802869223163077</v>
      </c>
      <c r="J32" s="77">
        <v>14.386124022138389</v>
      </c>
      <c r="K32" s="77">
        <v>14.280507321176405</v>
      </c>
      <c r="L32" s="77">
        <v>18.247198407114425</v>
      </c>
      <c r="M32" s="77">
        <v>22.44742707525042</v>
      </c>
      <c r="N32" s="77">
        <v>23.39554887749529</v>
      </c>
      <c r="O32" s="77">
        <v>22.982167397014944</v>
      </c>
      <c r="P32" s="77">
        <v>23.69738247661726</v>
      </c>
      <c r="Q32" s="77">
        <v>25.282378658787401</v>
      </c>
      <c r="R32" s="77">
        <v>25.193661935962076</v>
      </c>
      <c r="S32" s="77">
        <v>26.855294293817384</v>
      </c>
      <c r="T32" s="77">
        <v>27.076960459377435</v>
      </c>
      <c r="U32" s="77">
        <v>27.421123281304634</v>
      </c>
      <c r="V32" s="77">
        <v>47.505389176537186</v>
      </c>
      <c r="W32" s="77">
        <v>42.049182498236483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0.49692527484772431</v>
      </c>
      <c r="C3" s="66">
        <f>IF(RES_hh_tes!C3=0,"",RES_hh_tes!C3/RES_hh_fec!C3)</f>
        <v>0.5032795003003111</v>
      </c>
      <c r="D3" s="66">
        <f>IF(RES_hh_tes!D3=0,"",RES_hh_tes!D3/RES_hh_fec!D3)</f>
        <v>0.50574395082825008</v>
      </c>
      <c r="E3" s="66">
        <f>IF(RES_hh_tes!E3=0,"",RES_hh_tes!E3/RES_hh_fec!E3)</f>
        <v>0.51205441054149448</v>
      </c>
      <c r="F3" s="66">
        <f>IF(RES_hh_tes!F3=0,"",RES_hh_tes!F3/RES_hh_fec!F3)</f>
        <v>0.52406331570274733</v>
      </c>
      <c r="G3" s="66">
        <f>IF(RES_hh_tes!G3=0,"",RES_hh_tes!G3/RES_hh_fec!G3)</f>
        <v>0.52534212399195102</v>
      </c>
      <c r="H3" s="66">
        <f>IF(RES_hh_tes!H3=0,"",RES_hh_tes!H3/RES_hh_fec!H3)</f>
        <v>0.53359190762433883</v>
      </c>
      <c r="I3" s="66">
        <f>IF(RES_hh_tes!I3=0,"",RES_hh_tes!I3/RES_hh_fec!I3)</f>
        <v>0.54294688944940517</v>
      </c>
      <c r="J3" s="66">
        <f>IF(RES_hh_tes!J3=0,"",RES_hh_tes!J3/RES_hh_fec!J3)</f>
        <v>0.55007249339975228</v>
      </c>
      <c r="K3" s="66">
        <f>IF(RES_hh_tes!K3=0,"",RES_hh_tes!K3/RES_hh_fec!K3)</f>
        <v>0.5570388067457297</v>
      </c>
      <c r="L3" s="66">
        <f>IF(RES_hh_tes!L3=0,"",RES_hh_tes!L3/RES_hh_fec!L3)</f>
        <v>0.56701185448449765</v>
      </c>
      <c r="M3" s="66">
        <f>IF(RES_hh_tes!M3=0,"",RES_hh_tes!M3/RES_hh_fec!M3)</f>
        <v>0.57830447671107799</v>
      </c>
      <c r="N3" s="66">
        <f>IF(RES_hh_tes!N3=0,"",RES_hh_tes!N3/RES_hh_fec!N3)</f>
        <v>0.59412239922229027</v>
      </c>
      <c r="O3" s="66">
        <f>IF(RES_hh_tes!O3=0,"",RES_hh_tes!O3/RES_hh_fec!O3)</f>
        <v>0.6069819223433589</v>
      </c>
      <c r="P3" s="66">
        <f>IF(RES_hh_tes!P3=0,"",RES_hh_tes!P3/RES_hh_fec!P3)</f>
        <v>0.61173725354722197</v>
      </c>
      <c r="Q3" s="66">
        <f>IF(RES_hh_tes!Q3=0,"",RES_hh_tes!Q3/RES_hh_fec!Q3)</f>
        <v>0.61971907709806162</v>
      </c>
      <c r="R3" s="66">
        <f>IF(RES_hh_tes!R3=0,"",RES_hh_tes!R3/RES_hh_fec!R3)</f>
        <v>0.62940581255946171</v>
      </c>
      <c r="S3" s="66">
        <f>IF(RES_hh_tes!S3=0,"",RES_hh_tes!S3/RES_hh_fec!S3)</f>
        <v>0.64126112321343287</v>
      </c>
      <c r="T3" s="66">
        <f>IF(RES_hh_tes!T3=0,"",RES_hh_tes!T3/RES_hh_fec!T3)</f>
        <v>0.65522828590713089</v>
      </c>
      <c r="U3" s="66">
        <f>IF(RES_hh_tes!U3=0,"",RES_hh_tes!U3/RES_hh_fec!U3)</f>
        <v>0.66828273820970907</v>
      </c>
      <c r="V3" s="66">
        <f>IF(RES_hh_tes!V3=0,"",RES_hh_tes!V3/RES_hh_fec!V3)</f>
        <v>0.67495974635907885</v>
      </c>
      <c r="W3" s="66">
        <f>IF(RES_hh_tes!W3=0,"",RES_hh_tes!W3/RES_hh_fec!W3)</f>
        <v>0.69225015000010326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0.48491362745076322</v>
      </c>
      <c r="C4" s="70">
        <f>IF(RES_hh_tes!C4=0,"",RES_hh_tes!C4/RES_hh_fec!C4)</f>
        <v>0.49209150212072167</v>
      </c>
      <c r="D4" s="70">
        <f>IF(RES_hh_tes!D4=0,"",RES_hh_tes!D4/RES_hh_fec!D4)</f>
        <v>0.49464852506665274</v>
      </c>
      <c r="E4" s="70">
        <f>IF(RES_hh_tes!E4=0,"",RES_hh_tes!E4/RES_hh_fec!E4)</f>
        <v>0.50200305463317907</v>
      </c>
      <c r="F4" s="70">
        <f>IF(RES_hh_tes!F4=0,"",RES_hh_tes!F4/RES_hh_fec!F4)</f>
        <v>0.5142774700631042</v>
      </c>
      <c r="G4" s="70">
        <f>IF(RES_hh_tes!G4=0,"",RES_hh_tes!G4/RES_hh_fec!G4)</f>
        <v>0.51711398747208492</v>
      </c>
      <c r="H4" s="70">
        <f>IF(RES_hh_tes!H4=0,"",RES_hh_tes!H4/RES_hh_fec!H4)</f>
        <v>0.52480338770766777</v>
      </c>
      <c r="I4" s="70">
        <f>IF(RES_hh_tes!I4=0,"",RES_hh_tes!I4/RES_hh_fec!I4)</f>
        <v>0.53391659460581897</v>
      </c>
      <c r="J4" s="70">
        <f>IF(RES_hh_tes!J4=0,"",RES_hh_tes!J4/RES_hh_fec!J4)</f>
        <v>0.54160255490938836</v>
      </c>
      <c r="K4" s="70">
        <f>IF(RES_hh_tes!K4=0,"",RES_hh_tes!K4/RES_hh_fec!K4)</f>
        <v>0.54990355565780458</v>
      </c>
      <c r="L4" s="70">
        <f>IF(RES_hh_tes!L4=0,"",RES_hh_tes!L4/RES_hh_fec!L4)</f>
        <v>0.56041387272586263</v>
      </c>
      <c r="M4" s="70">
        <f>IF(RES_hh_tes!M4=0,"",RES_hh_tes!M4/RES_hh_fec!M4)</f>
        <v>0.57223755511841723</v>
      </c>
      <c r="N4" s="70">
        <f>IF(RES_hh_tes!N4=0,"",RES_hh_tes!N4/RES_hh_fec!N4)</f>
        <v>0.5872777114338088</v>
      </c>
      <c r="O4" s="70">
        <f>IF(RES_hh_tes!O4=0,"",RES_hh_tes!O4/RES_hh_fec!O4)</f>
        <v>0.60171339422293424</v>
      </c>
      <c r="P4" s="70">
        <f>IF(RES_hh_tes!P4=0,"",RES_hh_tes!P4/RES_hh_fec!P4)</f>
        <v>0.60625115237609983</v>
      </c>
      <c r="Q4" s="70">
        <f>IF(RES_hh_tes!Q4=0,"",RES_hh_tes!Q4/RES_hh_fec!Q4)</f>
        <v>0.61338135464550836</v>
      </c>
      <c r="R4" s="70">
        <f>IF(RES_hh_tes!R4=0,"",RES_hh_tes!R4/RES_hh_fec!R4)</f>
        <v>0.62325405412071166</v>
      </c>
      <c r="S4" s="70">
        <f>IF(RES_hh_tes!S4=0,"",RES_hh_tes!S4/RES_hh_fec!S4)</f>
        <v>0.6350143083033345</v>
      </c>
      <c r="T4" s="70">
        <f>IF(RES_hh_tes!T4=0,"",RES_hh_tes!T4/RES_hh_fec!T4)</f>
        <v>0.6472244115442074</v>
      </c>
      <c r="U4" s="70">
        <f>IF(RES_hh_tes!U4=0,"",RES_hh_tes!U4/RES_hh_fec!U4)</f>
        <v>0.65776874146088971</v>
      </c>
      <c r="V4" s="70">
        <f>IF(RES_hh_tes!V4=0,"",RES_hh_tes!V4/RES_hh_fec!V4)</f>
        <v>0.66814146049527567</v>
      </c>
      <c r="W4" s="70">
        <f>IF(RES_hh_tes!W4=0,"",RES_hh_tes!W4/RES_hh_fec!W4)</f>
        <v>0.6801011348285726</v>
      </c>
      <c r="DA4" s="88" t="s">
        <v>290</v>
      </c>
    </row>
    <row r="5" spans="1:105" ht="12" customHeight="1" x14ac:dyDescent="0.25">
      <c r="A5" s="28" t="s">
        <v>51</v>
      </c>
      <c r="B5" s="78">
        <f>IF(RES_hh_tes!B5=0,"",RES_hh_tes!B5/RES_hh_fec!B5)</f>
        <v>0.54133387489404372</v>
      </c>
      <c r="C5" s="78">
        <f>IF(RES_hh_tes!C5=0,"",RES_hh_tes!C5/RES_hh_fec!C5)</f>
        <v>0.54367602216779942</v>
      </c>
      <c r="D5" s="78">
        <f>IF(RES_hh_tes!D5=0,"",RES_hh_tes!D5/RES_hh_fec!D5)</f>
        <v>0.54588391616964715</v>
      </c>
      <c r="E5" s="78">
        <f>IF(RES_hh_tes!E5=0,"",RES_hh_tes!E5/RES_hh_fec!E5)</f>
        <v>0.54917952102390288</v>
      </c>
      <c r="F5" s="78">
        <f>IF(RES_hh_tes!F5=0,"",RES_hh_tes!F5/RES_hh_fec!F5)</f>
        <v>0.55192790153150784</v>
      </c>
      <c r="G5" s="78">
        <f>IF(RES_hh_tes!G5=0,"",RES_hh_tes!G5/RES_hh_fec!G5)</f>
        <v>0.55368159374498205</v>
      </c>
      <c r="H5" s="78">
        <f>IF(RES_hh_tes!H5=0,"",RES_hh_tes!H5/RES_hh_fec!H5)</f>
        <v>0.55510307198130027</v>
      </c>
      <c r="I5" s="78">
        <f>IF(RES_hh_tes!I5=0,"",RES_hh_tes!I5/RES_hh_fec!I5)</f>
        <v>0.55648942527681811</v>
      </c>
      <c r="J5" s="78">
        <f>IF(RES_hh_tes!J5=0,"",RES_hh_tes!J5/RES_hh_fec!J5)</f>
        <v>0.55839100394577912</v>
      </c>
      <c r="K5" s="78">
        <f>IF(RES_hh_tes!K5=0,"",RES_hh_tes!K5/RES_hh_fec!K5)</f>
        <v>0.56303056921268813</v>
      </c>
      <c r="L5" s="78">
        <f>IF(RES_hh_tes!L5=0,"",RES_hh_tes!L5/RES_hh_fec!L5)</f>
        <v>0.57313455313698525</v>
      </c>
      <c r="M5" s="78">
        <f>IF(RES_hh_tes!M5=0,"",RES_hh_tes!M5/RES_hh_fec!M5)</f>
        <v>0.58568784286679532</v>
      </c>
      <c r="N5" s="78">
        <f>IF(RES_hh_tes!N5=0,"",RES_hh_tes!N5/RES_hh_fec!N5)</f>
        <v>0.59845414998715152</v>
      </c>
      <c r="O5" s="78">
        <f>IF(RES_hh_tes!O5=0,"",RES_hh_tes!O5/RES_hh_fec!O5)</f>
        <v>0.61002355604732472</v>
      </c>
      <c r="P5" s="78">
        <f>IF(RES_hh_tes!P5=0,"",RES_hh_tes!P5/RES_hh_fec!P5)</f>
        <v>0.61158745564481898</v>
      </c>
      <c r="Q5" s="78">
        <f>IF(RES_hh_tes!Q5=0,"",RES_hh_tes!Q5/RES_hh_fec!Q5)</f>
        <v>0.6134067116684736</v>
      </c>
      <c r="R5" s="78">
        <f>IF(RES_hh_tes!R5=0,"",RES_hh_tes!R5/RES_hh_fec!R5)</f>
        <v>0.61935156298653238</v>
      </c>
      <c r="S5" s="78">
        <f>IF(RES_hh_tes!S5=0,"",RES_hh_tes!S5/RES_hh_fec!S5)</f>
        <v>0.62962458533327437</v>
      </c>
      <c r="T5" s="78">
        <f>IF(RES_hh_tes!T5=0,"",RES_hh_tes!T5/RES_hh_fec!T5)</f>
        <v>0.63410974213284688</v>
      </c>
      <c r="U5" s="78">
        <f>IF(RES_hh_tes!U5=0,"",RES_hh_tes!U5/RES_hh_fec!U5)</f>
        <v>0.63804722130083791</v>
      </c>
      <c r="V5" s="78">
        <f>IF(RES_hh_tes!V5=0,"",RES_hh_tes!V5/RES_hh_fec!V5)</f>
        <v>0.63993372835588946</v>
      </c>
      <c r="W5" s="78">
        <f>IF(RES_hh_tes!W5=0,"",RES_hh_tes!W5/RES_hh_fec!W5)</f>
        <v>0.64055623429409791</v>
      </c>
      <c r="DA5" s="89" t="s">
        <v>420</v>
      </c>
    </row>
    <row r="6" spans="1:105" ht="12" customHeight="1" x14ac:dyDescent="0.25">
      <c r="A6" s="28" t="s">
        <v>74</v>
      </c>
      <c r="B6" s="78">
        <f>IF(RES_hh_tes!B6=0,"",RES_hh_tes!B6/RES_hh_fec!B6)</f>
        <v>0.42295922482371789</v>
      </c>
      <c r="C6" s="78">
        <f>IF(RES_hh_tes!C6=0,"",RES_hh_tes!C6/RES_hh_fec!C6)</f>
        <v>0.42295922482371784</v>
      </c>
      <c r="D6" s="78">
        <f>IF(RES_hh_tes!D6=0,"",RES_hh_tes!D6/RES_hh_fec!D6)</f>
        <v>0.42295922482371784</v>
      </c>
      <c r="E6" s="78">
        <f>IF(RES_hh_tes!E6=0,"",RES_hh_tes!E6/RES_hh_fec!E6)</f>
        <v>0.42295922482371778</v>
      </c>
      <c r="F6" s="78">
        <f>IF(RES_hh_tes!F6=0,"",RES_hh_tes!F6/RES_hh_fec!F6)</f>
        <v>0.42295922482371784</v>
      </c>
      <c r="G6" s="78">
        <f>IF(RES_hh_tes!G6=0,"",RES_hh_tes!G6/RES_hh_fec!G6)</f>
        <v>0.42295922482371784</v>
      </c>
      <c r="H6" s="78">
        <f>IF(RES_hh_tes!H6=0,"",RES_hh_tes!H6/RES_hh_fec!H6)</f>
        <v>0.42295922482371784</v>
      </c>
      <c r="I6" s="78">
        <f>IF(RES_hh_tes!I6=0,"",RES_hh_tes!I6/RES_hh_fec!I6)</f>
        <v>0.42295922482371784</v>
      </c>
      <c r="J6" s="78">
        <f>IF(RES_hh_tes!J6=0,"",RES_hh_tes!J6/RES_hh_fec!J6)</f>
        <v>0.42295922482371784</v>
      </c>
      <c r="K6" s="78">
        <f>IF(RES_hh_tes!K6=0,"",RES_hh_tes!K6/RES_hh_fec!K6)</f>
        <v>0.42295922482371784</v>
      </c>
      <c r="L6" s="78">
        <f>IF(RES_hh_tes!L6=0,"",RES_hh_tes!L6/RES_hh_fec!L6)</f>
        <v>0.42295922482371784</v>
      </c>
      <c r="M6" s="78">
        <f>IF(RES_hh_tes!M6=0,"",RES_hh_tes!M6/RES_hh_fec!M6)</f>
        <v>0.42295922482371784</v>
      </c>
      <c r="N6" s="78">
        <f>IF(RES_hh_tes!N6=0,"",RES_hh_tes!N6/RES_hh_fec!N6)</f>
        <v>0.45792257031273298</v>
      </c>
      <c r="O6" s="78">
        <f>IF(RES_hh_tes!O6=0,"",RES_hh_tes!O6/RES_hh_fec!O6)</f>
        <v>0.58618505471726901</v>
      </c>
      <c r="P6" s="78">
        <f>IF(RES_hh_tes!P6=0,"",RES_hh_tes!P6/RES_hh_fec!P6)</f>
        <v>0.58620028455894313</v>
      </c>
      <c r="Q6" s="78">
        <f>IF(RES_hh_tes!Q6=0,"",RES_hh_tes!Q6/RES_hh_fec!Q6)</f>
        <v>0.58619907615634614</v>
      </c>
      <c r="R6" s="78">
        <f>IF(RES_hh_tes!R6=0,"",RES_hh_tes!R6/RES_hh_fec!R6)</f>
        <v>0.58619971501095125</v>
      </c>
      <c r="S6" s="78">
        <f>IF(RES_hh_tes!S6=0,"",RES_hh_tes!S6/RES_hh_fec!S6)</f>
        <v>0.58892910446885782</v>
      </c>
      <c r="T6" s="78">
        <f>IF(RES_hh_tes!T6=0,"",RES_hh_tes!T6/RES_hh_fec!T6)</f>
        <v>0.58893287067458422</v>
      </c>
      <c r="U6" s="78">
        <f>IF(RES_hh_tes!U6=0,"",RES_hh_tes!U6/RES_hh_fec!U6)</f>
        <v>0.58893127345383889</v>
      </c>
      <c r="V6" s="78">
        <f>IF(RES_hh_tes!V6=0,"",RES_hh_tes!V6/RES_hh_fec!V6)</f>
        <v>0.58895325506799689</v>
      </c>
      <c r="W6" s="78">
        <f>IF(RES_hh_tes!W6=0,"",RES_hh_tes!W6/RES_hh_fec!W6)</f>
        <v>0.5890656677023185</v>
      </c>
      <c r="DA6" s="89" t="s">
        <v>421</v>
      </c>
    </row>
    <row r="7" spans="1:105" ht="12" customHeight="1" x14ac:dyDescent="0.25">
      <c r="A7" s="28" t="s">
        <v>205</v>
      </c>
      <c r="B7" s="78">
        <f>IF(RES_hh_tes!B7=0,"",RES_hh_tes!B7/RES_hh_fec!B7)</f>
        <v>0.40202718722758607</v>
      </c>
      <c r="C7" s="78">
        <f>IF(RES_hh_tes!C7=0,"",RES_hh_tes!C7/RES_hh_fec!C7)</f>
        <v>0.40469872577817695</v>
      </c>
      <c r="D7" s="78">
        <f>IF(RES_hh_tes!D7=0,"",RES_hh_tes!D7/RES_hh_fec!D7)</f>
        <v>0.40493567143967579</v>
      </c>
      <c r="E7" s="78">
        <f>IF(RES_hh_tes!E7=0,"",RES_hh_tes!E7/RES_hh_fec!E7)</f>
        <v>0.4049360025422481</v>
      </c>
      <c r="F7" s="78">
        <f>IF(RES_hh_tes!F7=0,"",RES_hh_tes!F7/RES_hh_fec!F7)</f>
        <v>0.40494039813369542</v>
      </c>
      <c r="G7" s="78">
        <f>IF(RES_hh_tes!G7=0,"",RES_hh_tes!G7/RES_hh_fec!G7)</f>
        <v>0.40492827058666309</v>
      </c>
      <c r="H7" s="78" t="str">
        <f>IF(RES_hh_tes!H7=0,"",RES_hh_tes!H7/RES_hh_fec!H7)</f>
        <v/>
      </c>
      <c r="I7" s="78" t="str">
        <f>IF(RES_hh_tes!I7=0,"",RES_hh_tes!I7/RES_hh_fec!I7)</f>
        <v/>
      </c>
      <c r="J7" s="78" t="str">
        <f>IF(RES_hh_tes!J7=0,"",RES_hh_tes!J7/RES_hh_fec!J7)</f>
        <v/>
      </c>
      <c r="K7" s="78" t="str">
        <f>IF(RES_hh_tes!K7=0,"",RES_hh_tes!K7/RES_hh_fec!K7)</f>
        <v/>
      </c>
      <c r="L7" s="78" t="str">
        <f>IF(RES_hh_tes!L7=0,"",RES_hh_tes!L7/RES_hh_fec!L7)</f>
        <v/>
      </c>
      <c r="M7" s="78" t="str">
        <f>IF(RES_hh_tes!M7=0,"",RES_hh_tes!M7/RES_hh_fec!M7)</f>
        <v/>
      </c>
      <c r="N7" s="78" t="str">
        <f>IF(RES_hh_tes!N7=0,"",RES_hh_tes!N7/RES_hh_fec!N7)</f>
        <v/>
      </c>
      <c r="O7" s="78" t="str">
        <f>IF(RES_hh_tes!O7=0,"",RES_hh_tes!O7/RES_hh_fec!O7)</f>
        <v/>
      </c>
      <c r="P7" s="78" t="str">
        <f>IF(RES_hh_tes!P7=0,"",RES_hh_tes!P7/RES_hh_fec!P7)</f>
        <v/>
      </c>
      <c r="Q7" s="78" t="str">
        <f>IF(RES_hh_tes!Q7=0,"",RES_hh_tes!Q7/RES_hh_fec!Q7)</f>
        <v/>
      </c>
      <c r="R7" s="78" t="str">
        <f>IF(RES_hh_tes!R7=0,"",RES_hh_tes!R7/RES_hh_fec!R7)</f>
        <v/>
      </c>
      <c r="S7" s="78" t="str">
        <f>IF(RES_hh_tes!S7=0,"",RES_hh_tes!S7/RES_hh_fec!S7)</f>
        <v/>
      </c>
      <c r="T7" s="78" t="str">
        <f>IF(RES_hh_tes!T7=0,"",RES_hh_tes!T7/RES_hh_fec!T7)</f>
        <v/>
      </c>
      <c r="U7" s="78" t="str">
        <f>IF(RES_hh_tes!U7=0,"",RES_hh_tes!U7/RES_hh_fec!U7)</f>
        <v/>
      </c>
      <c r="V7" s="78" t="str">
        <f>IF(RES_hh_tes!V7=0,"",RES_hh_tes!V7/RES_hh_fec!V7)</f>
        <v/>
      </c>
      <c r="W7" s="78" t="str">
        <f>IF(RES_hh_tes!W7=0,"",RES_hh_tes!W7/RES_hh_fec!W7)</f>
        <v/>
      </c>
      <c r="DA7" s="89" t="s">
        <v>422</v>
      </c>
    </row>
    <row r="8" spans="1:105" ht="12" customHeight="1" x14ac:dyDescent="0.25">
      <c r="A8" s="28" t="s">
        <v>192</v>
      </c>
      <c r="B8" s="78">
        <f>IF(RES_hh_tes!B8=0,"",RES_hh_tes!B8/RES_hh_fec!B8)</f>
        <v>0.45087530203901066</v>
      </c>
      <c r="C8" s="78">
        <f>IF(RES_hh_tes!C8=0,"",RES_hh_tes!C8/RES_hh_fec!C8)</f>
        <v>0.45891367439719849</v>
      </c>
      <c r="D8" s="78">
        <f>IF(RES_hh_tes!D8=0,"",RES_hh_tes!D8/RES_hh_fec!D8)</f>
        <v>0.46914825260390897</v>
      </c>
      <c r="E8" s="78">
        <f>IF(RES_hh_tes!E8=0,"",RES_hh_tes!E8/RES_hh_fec!E8)</f>
        <v>0.47793326575245826</v>
      </c>
      <c r="F8" s="78">
        <f>IF(RES_hh_tes!F8=0,"",RES_hh_tes!F8/RES_hh_fec!F8)</f>
        <v>0.48524629796266588</v>
      </c>
      <c r="G8" s="78">
        <f>IF(RES_hh_tes!G8=0,"",RES_hh_tes!G8/RES_hh_fec!G8)</f>
        <v>0.49118330917647973</v>
      </c>
      <c r="H8" s="78">
        <f>IF(RES_hh_tes!H8=0,"",RES_hh_tes!H8/RES_hh_fec!H8)</f>
        <v>0.49796556203323411</v>
      </c>
      <c r="I8" s="78">
        <f>IF(RES_hh_tes!I8=0,"",RES_hh_tes!I8/RES_hh_fec!I8)</f>
        <v>0.50629699621041546</v>
      </c>
      <c r="J8" s="78">
        <f>IF(RES_hh_tes!J8=0,"",RES_hh_tes!J8/RES_hh_fec!J8)</f>
        <v>0.51576338531670229</v>
      </c>
      <c r="K8" s="78">
        <f>IF(RES_hh_tes!K8=0,"",RES_hh_tes!K8/RES_hh_fec!K8)</f>
        <v>0.52461274596003604</v>
      </c>
      <c r="L8" s="78">
        <f>IF(RES_hh_tes!L8=0,"",RES_hh_tes!L8/RES_hh_fec!L8)</f>
        <v>0.5352153175869101</v>
      </c>
      <c r="M8" s="78">
        <f>IF(RES_hh_tes!M8=0,"",RES_hh_tes!M8/RES_hh_fec!M8)</f>
        <v>0.54730474749531111</v>
      </c>
      <c r="N8" s="78">
        <f>IF(RES_hh_tes!N8=0,"",RES_hh_tes!N8/RES_hh_fec!N8)</f>
        <v>0.56522801787556165</v>
      </c>
      <c r="O8" s="78">
        <f>IF(RES_hh_tes!O8=0,"",RES_hh_tes!O8/RES_hh_fec!O8)</f>
        <v>0.58752516746934824</v>
      </c>
      <c r="P8" s="78">
        <f>IF(RES_hh_tes!P8=0,"",RES_hh_tes!P8/RES_hh_fec!P8)</f>
        <v>0.59544851009738542</v>
      </c>
      <c r="Q8" s="78">
        <f>IF(RES_hh_tes!Q8=0,"",RES_hh_tes!Q8/RES_hh_fec!Q8)</f>
        <v>0.60757902824736942</v>
      </c>
      <c r="R8" s="78">
        <f>IF(RES_hh_tes!R8=0,"",RES_hh_tes!R8/RES_hh_fec!R8)</f>
        <v>0.6235736972222149</v>
      </c>
      <c r="S8" s="78">
        <f>IF(RES_hh_tes!S8=0,"",RES_hh_tes!S8/RES_hh_fec!S8)</f>
        <v>0.64126323968053578</v>
      </c>
      <c r="T8" s="78">
        <f>IF(RES_hh_tes!T8=0,"",RES_hh_tes!T8/RES_hh_fec!T8)</f>
        <v>0.65703775176613421</v>
      </c>
      <c r="U8" s="78">
        <f>IF(RES_hh_tes!U8=0,"",RES_hh_tes!U8/RES_hh_fec!U8)</f>
        <v>0.66935556870666479</v>
      </c>
      <c r="V8" s="78">
        <f>IF(RES_hh_tes!V8=0,"",RES_hh_tes!V8/RES_hh_fec!V8)</f>
        <v>0.67887594140923779</v>
      </c>
      <c r="W8" s="78">
        <f>IF(RES_hh_tes!W8=0,"",RES_hh_tes!W8/RES_hh_fec!W8)</f>
        <v>0.68660007173342763</v>
      </c>
      <c r="DA8" s="89" t="s">
        <v>423</v>
      </c>
    </row>
    <row r="9" spans="1:105" ht="12" customHeight="1" x14ac:dyDescent="0.25">
      <c r="A9" s="28" t="s">
        <v>207</v>
      </c>
      <c r="B9" s="78">
        <f>IF(RES_hh_tes!B9=0,"",RES_hh_tes!B9/RES_hh_fec!B9)</f>
        <v>0.40243563749843414</v>
      </c>
      <c r="C9" s="78">
        <f>IF(RES_hh_tes!C9=0,"",RES_hh_tes!C9/RES_hh_fec!C9)</f>
        <v>0.40930494550105684</v>
      </c>
      <c r="D9" s="78">
        <f>IF(RES_hh_tes!D9=0,"",RES_hh_tes!D9/RES_hh_fec!D9)</f>
        <v>0.41364414182915676</v>
      </c>
      <c r="E9" s="78">
        <f>IF(RES_hh_tes!E9=0,"",RES_hh_tes!E9/RES_hh_fec!E9)</f>
        <v>0.42370354245017733</v>
      </c>
      <c r="F9" s="78">
        <f>IF(RES_hh_tes!F9=0,"",RES_hh_tes!F9/RES_hh_fec!F9)</f>
        <v>0.44226921536289177</v>
      </c>
      <c r="G9" s="78">
        <f>IF(RES_hh_tes!G9=0,"",RES_hh_tes!G9/RES_hh_fec!G9)</f>
        <v>0.47072654888239135</v>
      </c>
      <c r="H9" s="78">
        <f>IF(RES_hh_tes!H9=0,"",RES_hh_tes!H9/RES_hh_fec!H9)</f>
        <v>0.49011396407273022</v>
      </c>
      <c r="I9" s="78">
        <f>IF(RES_hh_tes!I9=0,"",RES_hh_tes!I9/RES_hh_fec!I9)</f>
        <v>0.505960512091012</v>
      </c>
      <c r="J9" s="78">
        <f>IF(RES_hh_tes!J9=0,"",RES_hh_tes!J9/RES_hh_fec!J9)</f>
        <v>0.51943658984390761</v>
      </c>
      <c r="K9" s="78">
        <f>IF(RES_hh_tes!K9=0,"",RES_hh_tes!K9/RES_hh_fec!K9)</f>
        <v>0.53585511556140042</v>
      </c>
      <c r="L9" s="78">
        <f>IF(RES_hh_tes!L9=0,"",RES_hh_tes!L9/RES_hh_fec!L9)</f>
        <v>0.54976718393877078</v>
      </c>
      <c r="M9" s="78">
        <f>IF(RES_hh_tes!M9=0,"",RES_hh_tes!M9/RES_hh_fec!M9)</f>
        <v>0.56349206512282546</v>
      </c>
      <c r="N9" s="78">
        <f>IF(RES_hh_tes!N9=0,"",RES_hh_tes!N9/RES_hh_fec!N9)</f>
        <v>0.57450182452026488</v>
      </c>
      <c r="O9" s="78">
        <f>IF(RES_hh_tes!O9=0,"",RES_hh_tes!O9/RES_hh_fec!O9)</f>
        <v>0.58198499063812015</v>
      </c>
      <c r="P9" s="78">
        <f>IF(RES_hh_tes!P9=0,"",RES_hh_tes!P9/RES_hh_fec!P9)</f>
        <v>0.58419577517422927</v>
      </c>
      <c r="Q9" s="78">
        <f>IF(RES_hh_tes!Q9=0,"",RES_hh_tes!Q9/RES_hh_fec!Q9)</f>
        <v>0.58587436090866896</v>
      </c>
      <c r="R9" s="78">
        <f>IF(RES_hh_tes!R9=0,"",RES_hh_tes!R9/RES_hh_fec!R9)</f>
        <v>0.58745772574020905</v>
      </c>
      <c r="S9" s="78">
        <f>IF(RES_hh_tes!S9=0,"",RES_hh_tes!S9/RES_hh_fec!S9)</f>
        <v>0.58947268895447247</v>
      </c>
      <c r="T9" s="78">
        <f>IF(RES_hh_tes!T9=0,"",RES_hh_tes!T9/RES_hh_fec!T9)</f>
        <v>0.5916362172299765</v>
      </c>
      <c r="U9" s="78">
        <f>IF(RES_hh_tes!U9=0,"",RES_hh_tes!U9/RES_hh_fec!U9)</f>
        <v>0.59674692157240461</v>
      </c>
      <c r="V9" s="78">
        <f>IF(RES_hh_tes!V9=0,"",RES_hh_tes!V9/RES_hh_fec!V9)</f>
        <v>0.6062006826666001</v>
      </c>
      <c r="W9" s="78">
        <f>IF(RES_hh_tes!W9=0,"",RES_hh_tes!W9/RES_hh_fec!W9)</f>
        <v>0.61856376808050029</v>
      </c>
      <c r="DA9" s="89" t="s">
        <v>424</v>
      </c>
    </row>
    <row r="10" spans="1:105" ht="12" customHeight="1" x14ac:dyDescent="0.25">
      <c r="A10" s="28" t="s">
        <v>202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DA10" s="89" t="s">
        <v>425</v>
      </c>
    </row>
    <row r="11" spans="1:105" ht="12" customHeight="1" x14ac:dyDescent="0.25">
      <c r="A11" s="28" t="s">
        <v>203</v>
      </c>
      <c r="B11" s="78">
        <f>IF(RES_hh_tes!B11=0,"",RES_hh_tes!B11/RES_hh_fec!B11)</f>
        <v>0.68331709138711927</v>
      </c>
      <c r="C11" s="78">
        <f>IF(RES_hh_tes!C11=0,"",RES_hh_tes!C11/RES_hh_fec!C11)</f>
        <v>0.68430832523794227</v>
      </c>
      <c r="D11" s="78">
        <f>IF(RES_hh_tes!D11=0,"",RES_hh_tes!D11/RES_hh_fec!D11)</f>
        <v>0.68439536623148578</v>
      </c>
      <c r="E11" s="78">
        <f>IF(RES_hh_tes!E11=0,"",RES_hh_tes!E11/RES_hh_fec!E11)</f>
        <v>0.68529615132966304</v>
      </c>
      <c r="F11" s="78">
        <f>IF(RES_hh_tes!F11=0,"",RES_hh_tes!F11/RES_hh_fec!F11)</f>
        <v>0.68755334051668537</v>
      </c>
      <c r="G11" s="78">
        <f>IF(RES_hh_tes!G11=0,"",RES_hh_tes!G11/RES_hh_fec!G11)</f>
        <v>0.6894914957899021</v>
      </c>
      <c r="H11" s="78">
        <f>IF(RES_hh_tes!H11=0,"",RES_hh_tes!H11/RES_hh_fec!H11)</f>
        <v>0.69163857532694006</v>
      </c>
      <c r="I11" s="78">
        <f>IF(RES_hh_tes!I11=0,"",RES_hh_tes!I11/RES_hh_fec!I11)</f>
        <v>0.69379250282432692</v>
      </c>
      <c r="J11" s="78">
        <f>IF(RES_hh_tes!J11=0,"",RES_hh_tes!J11/RES_hh_fec!J11)</f>
        <v>0.69584478876420452</v>
      </c>
      <c r="K11" s="78">
        <f>IF(RES_hh_tes!K11=0,"",RES_hh_tes!K11/RES_hh_fec!K11)</f>
        <v>0.69819820845416802</v>
      </c>
      <c r="L11" s="78">
        <f>IF(RES_hh_tes!L11=0,"",RES_hh_tes!L11/RES_hh_fec!L11)</f>
        <v>0.70136708478525533</v>
      </c>
      <c r="M11" s="78">
        <f>IF(RES_hh_tes!M11=0,"",RES_hh_tes!M11/RES_hh_fec!M11)</f>
        <v>0.70530452484039052</v>
      </c>
      <c r="N11" s="78">
        <f>IF(RES_hh_tes!N11=0,"",RES_hh_tes!N11/RES_hh_fec!N11)</f>
        <v>0.71029810930229476</v>
      </c>
      <c r="O11" s="78">
        <f>IF(RES_hh_tes!O11=0,"",RES_hh_tes!O11/RES_hh_fec!O11)</f>
        <v>0.71491982024643108</v>
      </c>
      <c r="P11" s="78">
        <f>IF(RES_hh_tes!P11=0,"",RES_hh_tes!P11/RES_hh_fec!P11)</f>
        <v>0.71532151341151462</v>
      </c>
      <c r="Q11" s="78">
        <f>IF(RES_hh_tes!Q11=0,"",RES_hh_tes!Q11/RES_hh_fec!Q11)</f>
        <v>0.71600596774559711</v>
      </c>
      <c r="R11" s="78">
        <f>IF(RES_hh_tes!R11=0,"",RES_hh_tes!R11/RES_hh_fec!R11)</f>
        <v>0.71726849564452733</v>
      </c>
      <c r="S11" s="78">
        <f>IF(RES_hh_tes!S11=0,"",RES_hh_tes!S11/RES_hh_fec!S11)</f>
        <v>0.71916643156574789</v>
      </c>
      <c r="T11" s="78">
        <f>IF(RES_hh_tes!T11=0,"",RES_hh_tes!T11/RES_hh_fec!T11)</f>
        <v>0.72126321679129013</v>
      </c>
      <c r="U11" s="78">
        <f>IF(RES_hh_tes!U11=0,"",RES_hh_tes!U11/RES_hh_fec!U11)</f>
        <v>0.72383638537729755</v>
      </c>
      <c r="V11" s="78">
        <f>IF(RES_hh_tes!V11=0,"",RES_hh_tes!V11/RES_hh_fec!V11)</f>
        <v>0.72669088546901117</v>
      </c>
      <c r="W11" s="78">
        <f>IF(RES_hh_tes!W11=0,"",RES_hh_tes!W11/RES_hh_fec!W11)</f>
        <v>0.7293212870082364</v>
      </c>
      <c r="DA11" s="89" t="s">
        <v>426</v>
      </c>
    </row>
    <row r="12" spans="1:105" ht="12" customHeight="1" x14ac:dyDescent="0.25">
      <c r="A12" s="28" t="s">
        <v>95</v>
      </c>
      <c r="B12" s="78">
        <f>IF(RES_hh_tes!B12=0,"",RES_hh_tes!B12/RES_hh_fec!B12)</f>
        <v>1.2689851088810407</v>
      </c>
      <c r="C12" s="78">
        <f>IF(RES_hh_tes!C12=0,"",RES_hh_tes!C12/RES_hh_fec!C12)</f>
        <v>1.2850785081809251</v>
      </c>
      <c r="D12" s="78">
        <f>IF(RES_hh_tes!D12=0,"",RES_hh_tes!D12/RES_hh_fec!D12)</f>
        <v>1.33009844561952</v>
      </c>
      <c r="E12" s="78">
        <f>IF(RES_hh_tes!E12=0,"",RES_hh_tes!E12/RES_hh_fec!E12)</f>
        <v>1.3770331949383627</v>
      </c>
      <c r="F12" s="78">
        <f>IF(RES_hh_tes!F12=0,"",RES_hh_tes!F12/RES_hh_fec!F12)</f>
        <v>1.4282620363236418</v>
      </c>
      <c r="G12" s="78">
        <f>IF(RES_hh_tes!G12=0,"",RES_hh_tes!G12/RES_hh_fec!G12)</f>
        <v>1.4709676795785853</v>
      </c>
      <c r="H12" s="78">
        <f>IF(RES_hh_tes!H12=0,"",RES_hh_tes!H12/RES_hh_fec!H12)</f>
        <v>1.5280423437687103</v>
      </c>
      <c r="I12" s="78">
        <f>IF(RES_hh_tes!I12=0,"",RES_hh_tes!I12/RES_hh_fec!I12)</f>
        <v>1.5770175763104068</v>
      </c>
      <c r="J12" s="78">
        <f>IF(RES_hh_tes!J12=0,"",RES_hh_tes!J12/RES_hh_fec!J12)</f>
        <v>1.6385007238178622</v>
      </c>
      <c r="K12" s="78">
        <f>IF(RES_hh_tes!K12=0,"",RES_hh_tes!K12/RES_hh_fec!K12)</f>
        <v>1.6922822640913036</v>
      </c>
      <c r="L12" s="78">
        <f>IF(RES_hh_tes!L12=0,"",RES_hh_tes!L12/RES_hh_fec!L12)</f>
        <v>1.7714386100649362</v>
      </c>
      <c r="M12" s="78">
        <f>IF(RES_hh_tes!M12=0,"",RES_hh_tes!M12/RES_hh_fec!M12)</f>
        <v>1.8474432784302617</v>
      </c>
      <c r="N12" s="78">
        <f>IF(RES_hh_tes!N12=0,"",RES_hh_tes!N12/RES_hh_fec!N12)</f>
        <v>1.9754170520796122</v>
      </c>
      <c r="O12" s="78">
        <f>IF(RES_hh_tes!O12=0,"",RES_hh_tes!O12/RES_hh_fec!O12)</f>
        <v>2.1967003689449478</v>
      </c>
      <c r="P12" s="78">
        <f>IF(RES_hh_tes!P12=0,"",RES_hh_tes!P12/RES_hh_fec!P12)</f>
        <v>2.4325088302853985</v>
      </c>
      <c r="Q12" s="78">
        <f>IF(RES_hh_tes!Q12=0,"",RES_hh_tes!Q12/RES_hh_fec!Q12)</f>
        <v>2.6621142848125099</v>
      </c>
      <c r="R12" s="78">
        <f>IF(RES_hh_tes!R12=0,"",RES_hh_tes!R12/RES_hh_fec!R12)</f>
        <v>2.8230499457785254</v>
      </c>
      <c r="S12" s="78">
        <f>IF(RES_hh_tes!S12=0,"",RES_hh_tes!S12/RES_hh_fec!S12)</f>
        <v>2.9864263369567219</v>
      </c>
      <c r="T12" s="78">
        <f>IF(RES_hh_tes!T12=0,"",RES_hh_tes!T12/RES_hh_fec!T12)</f>
        <v>3.1317135009712191</v>
      </c>
      <c r="U12" s="78">
        <f>IF(RES_hh_tes!U12=0,"",RES_hh_tes!U12/RES_hh_fec!U12)</f>
        <v>3.2405060134948229</v>
      </c>
      <c r="V12" s="78">
        <f>IF(RES_hh_tes!V12=0,"",RES_hh_tes!V12/RES_hh_fec!V12)</f>
        <v>3.3106416749628842</v>
      </c>
      <c r="W12" s="78">
        <f>IF(RES_hh_tes!W12=0,"",RES_hh_tes!W12/RES_hh_fec!W12)</f>
        <v>3.3601021190880322</v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0.61256510684572218</v>
      </c>
      <c r="C13" s="79">
        <f>IF(RES_hh_tes!C13=0,"",RES_hh_tes!C13/RES_hh_fec!C13)</f>
        <v>0.61440547320468486</v>
      </c>
      <c r="D13" s="79">
        <f>IF(RES_hh_tes!D13=0,"",RES_hh_tes!D13/RES_hh_fec!D13)</f>
        <v>0.6168219691906448</v>
      </c>
      <c r="E13" s="79">
        <f>IF(RES_hh_tes!E13=0,"",RES_hh_tes!E13/RES_hh_fec!E13)</f>
        <v>0.61899827802586405</v>
      </c>
      <c r="F13" s="79">
        <f>IF(RES_hh_tes!F13=0,"",RES_hh_tes!F13/RES_hh_fec!F13)</f>
        <v>0.62282565208222018</v>
      </c>
      <c r="G13" s="79">
        <f>IF(RES_hh_tes!G13=0,"",RES_hh_tes!G13/RES_hh_fec!G13)</f>
        <v>0.6258100567018563</v>
      </c>
      <c r="H13" s="79">
        <f>IF(RES_hh_tes!H13=0,"",RES_hh_tes!H13/RES_hh_fec!H13)</f>
        <v>0.63146378747486021</v>
      </c>
      <c r="I13" s="79">
        <f>IF(RES_hh_tes!I13=0,"",RES_hh_tes!I13/RES_hh_fec!I13)</f>
        <v>0.63777357234982268</v>
      </c>
      <c r="J13" s="79">
        <f>IF(RES_hh_tes!J13=0,"",RES_hh_tes!J13/RES_hh_fec!J13)</f>
        <v>0.64371624092451862</v>
      </c>
      <c r="K13" s="79">
        <f>IF(RES_hh_tes!K13=0,"",RES_hh_tes!K13/RES_hh_fec!K13)</f>
        <v>0.64780371528459868</v>
      </c>
      <c r="L13" s="79">
        <f>IF(RES_hh_tes!L13=0,"",RES_hh_tes!L13/RES_hh_fec!L13)</f>
        <v>0.65169492987525546</v>
      </c>
      <c r="M13" s="79">
        <f>IF(RES_hh_tes!M13=0,"",RES_hh_tes!M13/RES_hh_fec!M13)</f>
        <v>0.65647063736272282</v>
      </c>
      <c r="N13" s="79">
        <f>IF(RES_hh_tes!N13=0,"",RES_hh_tes!N13/RES_hh_fec!N13)</f>
        <v>0.66294570801876851</v>
      </c>
      <c r="O13" s="79">
        <f>IF(RES_hh_tes!O13=0,"",RES_hh_tes!O13/RES_hh_fec!O13)</f>
        <v>0.6761167498940589</v>
      </c>
      <c r="P13" s="79">
        <f>IF(RES_hh_tes!P13=0,"",RES_hh_tes!P13/RES_hh_fec!P13)</f>
        <v>0.68005418498903691</v>
      </c>
      <c r="Q13" s="79">
        <f>IF(RES_hh_tes!Q13=0,"",RES_hh_tes!Q13/RES_hh_fec!Q13)</f>
        <v>0.68597260071799249</v>
      </c>
      <c r="R13" s="79">
        <f>IF(RES_hh_tes!R13=0,"",RES_hh_tes!R13/RES_hh_fec!R13)</f>
        <v>0.69775250316453374</v>
      </c>
      <c r="S13" s="79">
        <f>IF(RES_hh_tes!S13=0,"",RES_hh_tes!S13/RES_hh_fec!S13)</f>
        <v>0.71798686912486109</v>
      </c>
      <c r="T13" s="79">
        <f>IF(RES_hh_tes!T13=0,"",RES_hh_tes!T13/RES_hh_fec!T13)</f>
        <v>0.75448945192574179</v>
      </c>
      <c r="U13" s="79">
        <f>IF(RES_hh_tes!U13=0,"",RES_hh_tes!U13/RES_hh_fec!U13)</f>
        <v>0.81029243406873053</v>
      </c>
      <c r="V13" s="79">
        <f>IF(RES_hh_tes!V13=0,"",RES_hh_tes!V13/RES_hh_fec!V13)</f>
        <v>0.84401028218032503</v>
      </c>
      <c r="W13" s="79">
        <f>IF(RES_hh_tes!W13=0,"",RES_hh_tes!W13/RES_hh_fec!W13)</f>
        <v>0.85911922627445103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1.6784535314436273</v>
      </c>
      <c r="C15" s="70">
        <f>IF(RES_hh_tes!C15=0,"",RES_hh_tes!C15/RES_hh_fec!C15)</f>
        <v>1.9523164751674591</v>
      </c>
      <c r="D15" s="70">
        <f>IF(RES_hh_tes!D15=0,"",RES_hh_tes!D15/RES_hh_fec!D15)</f>
        <v>2.0746855456441056</v>
      </c>
      <c r="E15" s="70">
        <f>IF(RES_hh_tes!E15=0,"",RES_hh_tes!E15/RES_hh_fec!E15)</f>
        <v>2.165325694198049</v>
      </c>
      <c r="F15" s="70">
        <f>IF(RES_hh_tes!F15=0,"",RES_hh_tes!F15/RES_hh_fec!F15)</f>
        <v>2.2388812822391739</v>
      </c>
      <c r="G15" s="70">
        <f>IF(RES_hh_tes!G15=0,"",RES_hh_tes!G15/RES_hh_fec!G15)</f>
        <v>2.3066447349206713</v>
      </c>
      <c r="H15" s="70">
        <f>IF(RES_hh_tes!H15=0,"",RES_hh_tes!H15/RES_hh_fec!H15)</f>
        <v>2.3745905590055698</v>
      </c>
      <c r="I15" s="70">
        <f>IF(RES_hh_tes!I15=0,"",RES_hh_tes!I15/RES_hh_fec!I15)</f>
        <v>2.4337153674152776</v>
      </c>
      <c r="J15" s="70">
        <f>IF(RES_hh_tes!J15=0,"",RES_hh_tes!J15/RES_hh_fec!J15)</f>
        <v>2.4931445995482409</v>
      </c>
      <c r="K15" s="70">
        <f>IF(RES_hh_tes!K15=0,"",RES_hh_tes!K15/RES_hh_fec!K15)</f>
        <v>2.5637810254878706</v>
      </c>
      <c r="L15" s="70">
        <f>IF(RES_hh_tes!L15=0,"",RES_hh_tes!L15/RES_hh_fec!L15)</f>
        <v>2.6309686097247669</v>
      </c>
      <c r="M15" s="70">
        <f>IF(RES_hh_tes!M15=0,"",RES_hh_tes!M15/RES_hh_fec!M15)</f>
        <v>2.7021357613516415</v>
      </c>
      <c r="N15" s="70">
        <f>IF(RES_hh_tes!N15=0,"",RES_hh_tes!N15/RES_hh_fec!N15)</f>
        <v>2.7818701126359655</v>
      </c>
      <c r="O15" s="70">
        <f>IF(RES_hh_tes!O15=0,"",RES_hh_tes!O15/RES_hh_fec!O15)</f>
        <v>2.8747566982401236</v>
      </c>
      <c r="P15" s="70">
        <f>IF(RES_hh_tes!P15=0,"",RES_hh_tes!P15/RES_hh_fec!P15)</f>
        <v>2.9790117172990862</v>
      </c>
      <c r="Q15" s="70">
        <f>IF(RES_hh_tes!Q15=0,"",RES_hh_tes!Q15/RES_hh_fec!Q15)</f>
        <v>3.0883819394456919</v>
      </c>
      <c r="R15" s="70">
        <f>IF(RES_hh_tes!R15=0,"",RES_hh_tes!R15/RES_hh_fec!R15)</f>
        <v>3.1931789352978579</v>
      </c>
      <c r="S15" s="70">
        <f>IF(RES_hh_tes!S15=0,"",RES_hh_tes!S15/RES_hh_fec!S15)</f>
        <v>3.2943035803311496</v>
      </c>
      <c r="T15" s="70">
        <f>IF(RES_hh_tes!T15=0,"",RES_hh_tes!T15/RES_hh_fec!T15)</f>
        <v>3.3976812675550749</v>
      </c>
      <c r="U15" s="70">
        <f>IF(RES_hh_tes!U15=0,"",RES_hh_tes!U15/RES_hh_fec!U15)</f>
        <v>3.4797027945293704</v>
      </c>
      <c r="V15" s="70">
        <f>IF(RES_hh_tes!V15=0,"",RES_hh_tes!V15/RES_hh_fec!V15)</f>
        <v>3.5539713684258745</v>
      </c>
      <c r="W15" s="70">
        <f>IF(RES_hh_tes!W15=0,"",RES_hh_tes!W15/RES_hh_fec!W15)</f>
        <v>3.6186104792090861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1.6784535314436273</v>
      </c>
      <c r="C16" s="78">
        <f>IF(RES_hh_tes!C16=0,"",RES_hh_tes!C16/RES_hh_fec!C16)</f>
        <v>1.9523164751674591</v>
      </c>
      <c r="D16" s="78">
        <f>IF(RES_hh_tes!D16=0,"",RES_hh_tes!D16/RES_hh_fec!D16)</f>
        <v>2.0746855456441056</v>
      </c>
      <c r="E16" s="78">
        <f>IF(RES_hh_tes!E16=0,"",RES_hh_tes!E16/RES_hh_fec!E16)</f>
        <v>2.165325694198049</v>
      </c>
      <c r="F16" s="78">
        <f>IF(RES_hh_tes!F16=0,"",RES_hh_tes!F16/RES_hh_fec!F16)</f>
        <v>2.2388812822391739</v>
      </c>
      <c r="G16" s="78">
        <f>IF(RES_hh_tes!G16=0,"",RES_hh_tes!G16/RES_hh_fec!G16)</f>
        <v>2.3066447349206713</v>
      </c>
      <c r="H16" s="78">
        <f>IF(RES_hh_tes!H16=0,"",RES_hh_tes!H16/RES_hh_fec!H16)</f>
        <v>2.3745905590055698</v>
      </c>
      <c r="I16" s="78">
        <f>IF(RES_hh_tes!I16=0,"",RES_hh_tes!I16/RES_hh_fec!I16)</f>
        <v>2.4337153674152776</v>
      </c>
      <c r="J16" s="78">
        <f>IF(RES_hh_tes!J16=0,"",RES_hh_tes!J16/RES_hh_fec!J16)</f>
        <v>2.4931445995482409</v>
      </c>
      <c r="K16" s="78">
        <f>IF(RES_hh_tes!K16=0,"",RES_hh_tes!K16/RES_hh_fec!K16)</f>
        <v>2.5637810254878706</v>
      </c>
      <c r="L16" s="78">
        <f>IF(RES_hh_tes!L16=0,"",RES_hh_tes!L16/RES_hh_fec!L16)</f>
        <v>2.6309686097247669</v>
      </c>
      <c r="M16" s="78">
        <f>IF(RES_hh_tes!M16=0,"",RES_hh_tes!M16/RES_hh_fec!M16)</f>
        <v>2.7021357613516415</v>
      </c>
      <c r="N16" s="78">
        <f>IF(RES_hh_tes!N16=0,"",RES_hh_tes!N16/RES_hh_fec!N16)</f>
        <v>2.7818701126359655</v>
      </c>
      <c r="O16" s="78">
        <f>IF(RES_hh_tes!O16=0,"",RES_hh_tes!O16/RES_hh_fec!O16)</f>
        <v>2.8747566982401236</v>
      </c>
      <c r="P16" s="78">
        <f>IF(RES_hh_tes!P16=0,"",RES_hh_tes!P16/RES_hh_fec!P16)</f>
        <v>2.9790117172990862</v>
      </c>
      <c r="Q16" s="78">
        <f>IF(RES_hh_tes!Q16=0,"",RES_hh_tes!Q16/RES_hh_fec!Q16)</f>
        <v>3.0883819394456919</v>
      </c>
      <c r="R16" s="78">
        <f>IF(RES_hh_tes!R16=0,"",RES_hh_tes!R16/RES_hh_fec!R16)</f>
        <v>3.1931789352978579</v>
      </c>
      <c r="S16" s="78">
        <f>IF(RES_hh_tes!S16=0,"",RES_hh_tes!S16/RES_hh_fec!S16)</f>
        <v>3.2943035803311496</v>
      </c>
      <c r="T16" s="78">
        <f>IF(RES_hh_tes!T16=0,"",RES_hh_tes!T16/RES_hh_fec!T16)</f>
        <v>3.3976812675550749</v>
      </c>
      <c r="U16" s="78">
        <f>IF(RES_hh_tes!U16=0,"",RES_hh_tes!U16/RES_hh_fec!U16)</f>
        <v>3.4797027945293704</v>
      </c>
      <c r="V16" s="78">
        <f>IF(RES_hh_tes!V16=0,"",RES_hh_tes!V16/RES_hh_fec!V16)</f>
        <v>3.5539713684258745</v>
      </c>
      <c r="W16" s="78">
        <f>IF(RES_hh_tes!W16=0,"",RES_hh_tes!W16/RES_hh_fec!W16)</f>
        <v>3.6186104792090861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0.54198336361387567</v>
      </c>
      <c r="C17" s="70">
        <f>IF(RES_hh_tes!C17=0,"",RES_hh_tes!C17/RES_hh_fec!C17)</f>
        <v>0.54874881054427471</v>
      </c>
      <c r="D17" s="70">
        <f>IF(RES_hh_tes!D17=0,"",RES_hh_tes!D17/RES_hh_fec!D17)</f>
        <v>0.54688833764152556</v>
      </c>
      <c r="E17" s="70">
        <f>IF(RES_hh_tes!E17=0,"",RES_hh_tes!E17/RES_hh_fec!E17)</f>
        <v>0.55343209735871768</v>
      </c>
      <c r="F17" s="70">
        <f>IF(RES_hh_tes!F17=0,"",RES_hh_tes!F17/RES_hh_fec!F17)</f>
        <v>0.5604493785146053</v>
      </c>
      <c r="G17" s="70">
        <f>IF(RES_hh_tes!G17=0,"",RES_hh_tes!G17/RES_hh_fec!G17)</f>
        <v>0.56066652152716112</v>
      </c>
      <c r="H17" s="70">
        <f>IF(RES_hh_tes!H17=0,"",RES_hh_tes!H17/RES_hh_fec!H17)</f>
        <v>0.57035925011349775</v>
      </c>
      <c r="I17" s="70">
        <f>IF(RES_hh_tes!I17=0,"",RES_hh_tes!I17/RES_hh_fec!I17)</f>
        <v>0.57400356823305776</v>
      </c>
      <c r="J17" s="70">
        <f>IF(RES_hh_tes!J17=0,"",RES_hh_tes!J17/RES_hh_fec!J17)</f>
        <v>0.58003169790881692</v>
      </c>
      <c r="K17" s="70">
        <f>IF(RES_hh_tes!K17=0,"",RES_hh_tes!K17/RES_hh_fec!K17)</f>
        <v>0.58443514916931683</v>
      </c>
      <c r="L17" s="70">
        <f>IF(RES_hh_tes!L17=0,"",RES_hh_tes!L17/RES_hh_fec!L17)</f>
        <v>0.59186733133665259</v>
      </c>
      <c r="M17" s="70">
        <f>IF(RES_hh_tes!M17=0,"",RES_hh_tes!M17/RES_hh_fec!M17)</f>
        <v>0.60092139037656833</v>
      </c>
      <c r="N17" s="70">
        <f>IF(RES_hh_tes!N17=0,"",RES_hh_tes!N17/RES_hh_fec!N17)</f>
        <v>0.61308503012820414</v>
      </c>
      <c r="O17" s="70">
        <f>IF(RES_hh_tes!O17=0,"",RES_hh_tes!O17/RES_hh_fec!O17)</f>
        <v>0.62445658142684723</v>
      </c>
      <c r="P17" s="70">
        <f>IF(RES_hh_tes!P17=0,"",RES_hh_tes!P17/RES_hh_fec!P17)</f>
        <v>0.6289574462208799</v>
      </c>
      <c r="Q17" s="70">
        <f>IF(RES_hh_tes!Q17=0,"",RES_hh_tes!Q17/RES_hh_fec!Q17)</f>
        <v>0.6374578873959813</v>
      </c>
      <c r="R17" s="70">
        <f>IF(RES_hh_tes!R17=0,"",RES_hh_tes!R17/RES_hh_fec!R17)</f>
        <v>0.64791984712412387</v>
      </c>
      <c r="S17" s="70">
        <f>IF(RES_hh_tes!S17=0,"",RES_hh_tes!S17/RES_hh_fec!S17)</f>
        <v>0.66162177022677737</v>
      </c>
      <c r="T17" s="70">
        <f>IF(RES_hh_tes!T17=0,"",RES_hh_tes!T17/RES_hh_fec!T17)</f>
        <v>0.67623001087729928</v>
      </c>
      <c r="U17" s="70">
        <f>IF(RES_hh_tes!U17=0,"",RES_hh_tes!U17/RES_hh_fec!U17)</f>
        <v>0.69023833575760729</v>
      </c>
      <c r="V17" s="70">
        <f>IF(RES_hh_tes!V17=0,"",RES_hh_tes!V17/RES_hh_fec!V17)</f>
        <v>0.70269530119115131</v>
      </c>
      <c r="W17" s="70">
        <f>IF(RES_hh_tes!W17=0,"",RES_hh_tes!W17/RES_hh_fec!W17)</f>
        <v>0.7144223686403719</v>
      </c>
      <c r="DA17" s="88" t="s">
        <v>292</v>
      </c>
    </row>
    <row r="18" spans="1:105" ht="12" customHeight="1" x14ac:dyDescent="0.25">
      <c r="A18" s="28" t="s">
        <v>51</v>
      </c>
      <c r="B18" s="78" t="str">
        <f>IF(RES_hh_tes!B18=0,"",RES_hh_tes!B18/RES_hh_fec!B18)</f>
        <v/>
      </c>
      <c r="C18" s="78" t="str">
        <f>IF(RES_hh_tes!C18=0,"",RES_hh_tes!C18/RES_hh_fec!C18)</f>
        <v/>
      </c>
      <c r="D18" s="78" t="str">
        <f>IF(RES_hh_tes!D18=0,"",RES_hh_tes!D18/RES_hh_fec!D18)</f>
        <v/>
      </c>
      <c r="E18" s="78" t="str">
        <f>IF(RES_hh_tes!E18=0,"",RES_hh_tes!E18/RES_hh_fec!E18)</f>
        <v/>
      </c>
      <c r="F18" s="78" t="str">
        <f>IF(RES_hh_tes!F18=0,"",RES_hh_tes!F18/RES_hh_fec!F18)</f>
        <v/>
      </c>
      <c r="G18" s="78" t="str">
        <f>IF(RES_hh_tes!G18=0,"",RES_hh_tes!G18/RES_hh_fec!G18)</f>
        <v/>
      </c>
      <c r="H18" s="78" t="str">
        <f>IF(RES_hh_tes!H18=0,"",RES_hh_tes!H18/RES_hh_fec!H18)</f>
        <v/>
      </c>
      <c r="I18" s="78" t="str">
        <f>IF(RES_hh_tes!I18=0,"",RES_hh_tes!I18/RES_hh_fec!I18)</f>
        <v/>
      </c>
      <c r="J18" s="78" t="str">
        <f>IF(RES_hh_tes!J18=0,"",RES_hh_tes!J18/RES_hh_fec!J18)</f>
        <v/>
      </c>
      <c r="K18" s="78" t="str">
        <f>IF(RES_hh_tes!K18=0,"",RES_hh_tes!K18/RES_hh_fec!K18)</f>
        <v/>
      </c>
      <c r="L18" s="78" t="str">
        <f>IF(RES_hh_tes!L18=0,"",RES_hh_tes!L18/RES_hh_fec!L18)</f>
        <v/>
      </c>
      <c r="M18" s="78" t="str">
        <f>IF(RES_hh_tes!M18=0,"",RES_hh_tes!M18/RES_hh_fec!M18)</f>
        <v/>
      </c>
      <c r="N18" s="78" t="str">
        <f>IF(RES_hh_tes!N18=0,"",RES_hh_tes!N18/RES_hh_fec!N18)</f>
        <v/>
      </c>
      <c r="O18" s="78" t="str">
        <f>IF(RES_hh_tes!O18=0,"",RES_hh_tes!O18/RES_hh_fec!O18)</f>
        <v/>
      </c>
      <c r="P18" s="78" t="str">
        <f>IF(RES_hh_tes!P18=0,"",RES_hh_tes!P18/RES_hh_fec!P18)</f>
        <v/>
      </c>
      <c r="Q18" s="78" t="str">
        <f>IF(RES_hh_tes!Q18=0,"",RES_hh_tes!Q18/RES_hh_fec!Q18)</f>
        <v/>
      </c>
      <c r="R18" s="78" t="str">
        <f>IF(RES_hh_tes!R18=0,"",RES_hh_tes!R18/RES_hh_fec!R18)</f>
        <v/>
      </c>
      <c r="S18" s="78" t="str">
        <f>IF(RES_hh_tes!S18=0,"",RES_hh_tes!S18/RES_hh_fec!S18)</f>
        <v/>
      </c>
      <c r="T18" s="78" t="str">
        <f>IF(RES_hh_tes!T18=0,"",RES_hh_tes!T18/RES_hh_fec!T18)</f>
        <v/>
      </c>
      <c r="U18" s="78" t="str">
        <f>IF(RES_hh_tes!U18=0,"",RES_hh_tes!U18/RES_hh_fec!U18)</f>
        <v/>
      </c>
      <c r="V18" s="78" t="str">
        <f>IF(RES_hh_tes!V18=0,"",RES_hh_tes!V18/RES_hh_fec!V18)</f>
        <v/>
      </c>
      <c r="W18" s="78" t="str">
        <f>IF(RES_hh_tes!W18=0,"",RES_hh_tes!W18/RES_hh_fec!W18)</f>
        <v/>
      </c>
      <c r="DA18" s="89" t="s">
        <v>431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0.50444479568652523</v>
      </c>
      <c r="C19" s="78">
        <f>IF(RES_hh_tes!C19=0,"",RES_hh_tes!C19/RES_hh_fec!C19)</f>
        <v>0.50602594100733445</v>
      </c>
      <c r="D19" s="78">
        <f>IF(RES_hh_tes!D19=0,"",RES_hh_tes!D19/RES_hh_fec!D19)</f>
        <v>0.50800202678788375</v>
      </c>
      <c r="E19" s="78">
        <f>IF(RES_hh_tes!E19=0,"",RES_hh_tes!E19/RES_hh_fec!E19)</f>
        <v>0.510322493343209</v>
      </c>
      <c r="F19" s="78">
        <f>IF(RES_hh_tes!F19=0,"",RES_hh_tes!F19/RES_hh_fec!F19)</f>
        <v>0.513833786632097</v>
      </c>
      <c r="G19" s="78">
        <f>IF(RES_hh_tes!G19=0,"",RES_hh_tes!G19/RES_hh_fec!G19)</f>
        <v>0.52034944995426502</v>
      </c>
      <c r="H19" s="78">
        <f>IF(RES_hh_tes!H19=0,"",RES_hh_tes!H19/RES_hh_fec!H19)</f>
        <v>0.52933033836896304</v>
      </c>
      <c r="I19" s="78">
        <f>IF(RES_hh_tes!I19=0,"",RES_hh_tes!I19/RES_hh_fec!I19)</f>
        <v>0.53394503713540842</v>
      </c>
      <c r="J19" s="78">
        <f>IF(RES_hh_tes!J19=0,"",RES_hh_tes!J19/RES_hh_fec!J19)</f>
        <v>0.53527257435847997</v>
      </c>
      <c r="K19" s="78">
        <f>IF(RES_hh_tes!K19=0,"",RES_hh_tes!K19/RES_hh_fec!K19)</f>
        <v>0.54032419712992863</v>
      </c>
      <c r="L19" s="78">
        <f>IF(RES_hh_tes!L19=0,"",RES_hh_tes!L19/RES_hh_fec!L19)</f>
        <v>0.54601304909300818</v>
      </c>
      <c r="M19" s="78">
        <f>IF(RES_hh_tes!M19=0,"",RES_hh_tes!M19/RES_hh_fec!M19)</f>
        <v>0.5539808315849527</v>
      </c>
      <c r="N19" s="78">
        <f>IF(RES_hh_tes!N19=0,"",RES_hh_tes!N19/RES_hh_fec!N19)</f>
        <v>0.56635160841864962</v>
      </c>
      <c r="O19" s="78">
        <f>IF(RES_hh_tes!O19=0,"",RES_hh_tes!O19/RES_hh_fec!O19)</f>
        <v>0.58678066749907254</v>
      </c>
      <c r="P19" s="78">
        <f>IF(RES_hh_tes!P19=0,"",RES_hh_tes!P19/RES_hh_fec!P19)</f>
        <v>0.6036224686566275</v>
      </c>
      <c r="Q19" s="78">
        <f>IF(RES_hh_tes!Q19=0,"",RES_hh_tes!Q19/RES_hh_fec!Q19)</f>
        <v>0.61738019312525416</v>
      </c>
      <c r="R19" s="78">
        <f>IF(RES_hh_tes!R19=0,"",RES_hh_tes!R19/RES_hh_fec!R19)</f>
        <v>0.64033014028828816</v>
      </c>
      <c r="S19" s="78">
        <f>IF(RES_hh_tes!S19=0,"",RES_hh_tes!S19/RES_hh_fec!S19)</f>
        <v>0.68130769864399943</v>
      </c>
      <c r="T19" s="78">
        <f>IF(RES_hh_tes!T19=0,"",RES_hh_tes!T19/RES_hh_fec!T19)</f>
        <v>0.72357876379425234</v>
      </c>
      <c r="U19" s="78">
        <f>IF(RES_hh_tes!U19=0,"",RES_hh_tes!U19/RES_hh_fec!U19)</f>
        <v>0.76528929566214177</v>
      </c>
      <c r="V19" s="78">
        <f>IF(RES_hh_tes!V19=0,"",RES_hh_tes!V19/RES_hh_fec!V19)</f>
        <v>0.80004061439399277</v>
      </c>
      <c r="W19" s="78">
        <f>IF(RES_hh_tes!W19=0,"",RES_hh_tes!W19/RES_hh_fec!W19)</f>
        <v>0.82707306417470583</v>
      </c>
      <c r="DA19" s="89" t="s">
        <v>432</v>
      </c>
    </row>
    <row r="20" spans="1:105" ht="12" customHeight="1" x14ac:dyDescent="0.25">
      <c r="A20" s="28" t="s">
        <v>205</v>
      </c>
      <c r="B20" s="78" t="str">
        <f>IF(RES_hh_tes!B20=0,"",RES_hh_tes!B20/RES_hh_fec!B20)</f>
        <v/>
      </c>
      <c r="C20" s="78" t="str">
        <f>IF(RES_hh_tes!C20=0,"",RES_hh_tes!C20/RES_hh_fec!C20)</f>
        <v/>
      </c>
      <c r="D20" s="78" t="str">
        <f>IF(RES_hh_tes!D20=0,"",RES_hh_tes!D20/RES_hh_fec!D20)</f>
        <v/>
      </c>
      <c r="E20" s="78" t="str">
        <f>IF(RES_hh_tes!E20=0,"",RES_hh_tes!E20/RES_hh_fec!E20)</f>
        <v/>
      </c>
      <c r="F20" s="78" t="str">
        <f>IF(RES_hh_tes!F20=0,"",RES_hh_tes!F20/RES_hh_fec!F20)</f>
        <v/>
      </c>
      <c r="G20" s="78" t="str">
        <f>IF(RES_hh_tes!G20=0,"",RES_hh_tes!G20/RES_hh_fec!G20)</f>
        <v/>
      </c>
      <c r="H20" s="78" t="str">
        <f>IF(RES_hh_tes!H20=0,"",RES_hh_tes!H20/RES_hh_fec!H20)</f>
        <v/>
      </c>
      <c r="I20" s="78" t="str">
        <f>IF(RES_hh_tes!I20=0,"",RES_hh_tes!I20/RES_hh_fec!I20)</f>
        <v/>
      </c>
      <c r="J20" s="78" t="str">
        <f>IF(RES_hh_tes!J20=0,"",RES_hh_tes!J20/RES_hh_fec!J20)</f>
        <v/>
      </c>
      <c r="K20" s="78" t="str">
        <f>IF(RES_hh_tes!K20=0,"",RES_hh_tes!K20/RES_hh_fec!K20)</f>
        <v/>
      </c>
      <c r="L20" s="78" t="str">
        <f>IF(RES_hh_tes!L20=0,"",RES_hh_tes!L20/RES_hh_fec!L20)</f>
        <v/>
      </c>
      <c r="M20" s="78" t="str">
        <f>IF(RES_hh_tes!M20=0,"",RES_hh_tes!M20/RES_hh_fec!M20)</f>
        <v/>
      </c>
      <c r="N20" s="78" t="str">
        <f>IF(RES_hh_tes!N20=0,"",RES_hh_tes!N20/RES_hh_fec!N20)</f>
        <v/>
      </c>
      <c r="O20" s="78" t="str">
        <f>IF(RES_hh_tes!O20=0,"",RES_hh_tes!O20/RES_hh_fec!O20)</f>
        <v/>
      </c>
      <c r="P20" s="78" t="str">
        <f>IF(RES_hh_tes!P20=0,"",RES_hh_tes!P20/RES_hh_fec!P20)</f>
        <v/>
      </c>
      <c r="Q20" s="78" t="str">
        <f>IF(RES_hh_tes!Q20=0,"",RES_hh_tes!Q20/RES_hh_fec!Q20)</f>
        <v/>
      </c>
      <c r="R20" s="78" t="str">
        <f>IF(RES_hh_tes!R20=0,"",RES_hh_tes!R20/RES_hh_fec!R20)</f>
        <v/>
      </c>
      <c r="S20" s="78" t="str">
        <f>IF(RES_hh_tes!S20=0,"",RES_hh_tes!S20/RES_hh_fec!S20)</f>
        <v/>
      </c>
      <c r="T20" s="78" t="str">
        <f>IF(RES_hh_tes!T20=0,"",RES_hh_tes!T20/RES_hh_fec!T20)</f>
        <v/>
      </c>
      <c r="U20" s="78" t="str">
        <f>IF(RES_hh_tes!U20=0,"",RES_hh_tes!U20/RES_hh_fec!U20)</f>
        <v/>
      </c>
      <c r="V20" s="78" t="str">
        <f>IF(RES_hh_tes!V20=0,"",RES_hh_tes!V20/RES_hh_fec!V20)</f>
        <v/>
      </c>
      <c r="W20" s="78" t="str">
        <f>IF(RES_hh_tes!W20=0,"",RES_hh_tes!W20/RES_hh_fec!W20)</f>
        <v/>
      </c>
      <c r="DA20" s="89" t="s">
        <v>433</v>
      </c>
    </row>
    <row r="21" spans="1:105" ht="12" customHeight="1" x14ac:dyDescent="0.25">
      <c r="A21" s="28" t="s">
        <v>192</v>
      </c>
      <c r="B21" s="78">
        <f>IF(RES_hh_tes!B21=0,"",RES_hh_tes!B21/RES_hh_fec!B21)</f>
        <v>0.47036770937057532</v>
      </c>
      <c r="C21" s="78">
        <f>IF(RES_hh_tes!C21=0,"",RES_hh_tes!C21/RES_hh_fec!C21)</f>
        <v>0.47414329965329222</v>
      </c>
      <c r="D21" s="78">
        <f>IF(RES_hh_tes!D21=0,"",RES_hh_tes!D21/RES_hh_fec!D21)</f>
        <v>0.47772597495605296</v>
      </c>
      <c r="E21" s="78">
        <f>IF(RES_hh_tes!E21=0,"",RES_hh_tes!E21/RES_hh_fec!E21)</f>
        <v>0.48144741132795726</v>
      </c>
      <c r="F21" s="78">
        <f>IF(RES_hh_tes!F21=0,"",RES_hh_tes!F21/RES_hh_fec!F21)</f>
        <v>0.48634477914458552</v>
      </c>
      <c r="G21" s="78">
        <f>IF(RES_hh_tes!G21=0,"",RES_hh_tes!G21/RES_hh_fec!G21)</f>
        <v>0.49230509920891669</v>
      </c>
      <c r="H21" s="78">
        <f>IF(RES_hh_tes!H21=0,"",RES_hh_tes!H21/RES_hh_fec!H21)</f>
        <v>0.49755255143458982</v>
      </c>
      <c r="I21" s="78">
        <f>IF(RES_hh_tes!I21=0,"",RES_hh_tes!I21/RES_hh_fec!I21)</f>
        <v>0.50633732018962696</v>
      </c>
      <c r="J21" s="78">
        <f>IF(RES_hh_tes!J21=0,"",RES_hh_tes!J21/RES_hh_fec!J21)</f>
        <v>0.51823265059507284</v>
      </c>
      <c r="K21" s="78">
        <f>IF(RES_hh_tes!K21=0,"",RES_hh_tes!K21/RES_hh_fec!K21)</f>
        <v>0.5317284460323255</v>
      </c>
      <c r="L21" s="78">
        <f>IF(RES_hh_tes!L21=0,"",RES_hh_tes!L21/RES_hh_fec!L21)</f>
        <v>0.54562127717953013</v>
      </c>
      <c r="M21" s="78">
        <f>IF(RES_hh_tes!M21=0,"",RES_hh_tes!M21/RES_hh_fec!M21)</f>
        <v>0.56094998041582855</v>
      </c>
      <c r="N21" s="78">
        <f>IF(RES_hh_tes!N21=0,"",RES_hh_tes!N21/RES_hh_fec!N21)</f>
        <v>0.57939658905370683</v>
      </c>
      <c r="O21" s="78">
        <f>IF(RES_hh_tes!O21=0,"",RES_hh_tes!O21/RES_hh_fec!O21)</f>
        <v>0.59570573917439107</v>
      </c>
      <c r="P21" s="78">
        <f>IF(RES_hh_tes!P21=0,"",RES_hh_tes!P21/RES_hh_fec!P21)</f>
        <v>0.60227270372283859</v>
      </c>
      <c r="Q21" s="78">
        <f>IF(RES_hh_tes!Q21=0,"",RES_hh_tes!Q21/RES_hh_fec!Q21)</f>
        <v>0.60979731394133052</v>
      </c>
      <c r="R21" s="78">
        <f>IF(RES_hh_tes!R21=0,"",RES_hh_tes!R21/RES_hh_fec!R21)</f>
        <v>0.620843977923345</v>
      </c>
      <c r="S21" s="78">
        <f>IF(RES_hh_tes!S21=0,"",RES_hh_tes!S21/RES_hh_fec!S21)</f>
        <v>0.63702249469485361</v>
      </c>
      <c r="T21" s="78">
        <f>IF(RES_hh_tes!T21=0,"",RES_hh_tes!T21/RES_hh_fec!T21)</f>
        <v>0.65418249389068472</v>
      </c>
      <c r="U21" s="78">
        <f>IF(RES_hh_tes!U21=0,"",RES_hh_tes!U21/RES_hh_fec!U21)</f>
        <v>0.67061847323939461</v>
      </c>
      <c r="V21" s="78">
        <f>IF(RES_hh_tes!V21=0,"",RES_hh_tes!V21/RES_hh_fec!V21)</f>
        <v>0.68606550646858433</v>
      </c>
      <c r="W21" s="78">
        <f>IF(RES_hh_tes!W21=0,"",RES_hh_tes!W21/RES_hh_fec!W21)</f>
        <v>0.698643205322658</v>
      </c>
      <c r="DA21" s="89" t="s">
        <v>434</v>
      </c>
    </row>
    <row r="22" spans="1:105" ht="12" customHeight="1" x14ac:dyDescent="0.25">
      <c r="A22" s="28" t="s">
        <v>207</v>
      </c>
      <c r="B22" s="78">
        <f>IF(RES_hh_tes!B22=0,"",RES_hh_tes!B22/RES_hh_fec!B22)</f>
        <v>0.42377646611547537</v>
      </c>
      <c r="C22" s="78">
        <f>IF(RES_hh_tes!C22=0,"",RES_hh_tes!C22/RES_hh_fec!C22)</f>
        <v>0.42906311757653487</v>
      </c>
      <c r="D22" s="78">
        <f>IF(RES_hh_tes!D22=0,"",RES_hh_tes!D22/RES_hh_fec!D22)</f>
        <v>0.43149776726103556</v>
      </c>
      <c r="E22" s="78">
        <f>IF(RES_hh_tes!E22=0,"",RES_hh_tes!E22/RES_hh_fec!E22)</f>
        <v>0.44200312077994275</v>
      </c>
      <c r="F22" s="78">
        <f>IF(RES_hh_tes!F22=0,"",RES_hh_tes!F22/RES_hh_fec!F22)</f>
        <v>0.46346047852796551</v>
      </c>
      <c r="G22" s="78">
        <f>IF(RES_hh_tes!G22=0,"",RES_hh_tes!G22/RES_hh_fec!G22)</f>
        <v>0.49990160100825731</v>
      </c>
      <c r="H22" s="78">
        <f>IF(RES_hh_tes!H22=0,"",RES_hh_tes!H22/RES_hh_fec!H22)</f>
        <v>0.52246267684367875</v>
      </c>
      <c r="I22" s="78">
        <f>IF(RES_hh_tes!I22=0,"",RES_hh_tes!I22/RES_hh_fec!I22)</f>
        <v>0.54392734930408904</v>
      </c>
      <c r="J22" s="78">
        <f>IF(RES_hh_tes!J22=0,"",RES_hh_tes!J22/RES_hh_fec!J22)</f>
        <v>0.56315627269403867</v>
      </c>
      <c r="K22" s="78">
        <f>IF(RES_hh_tes!K22=0,"",RES_hh_tes!K22/RES_hh_fec!K22)</f>
        <v>0.58607183338850255</v>
      </c>
      <c r="L22" s="78">
        <f>IF(RES_hh_tes!L22=0,"",RES_hh_tes!L22/RES_hh_fec!L22)</f>
        <v>0.60590071686479885</v>
      </c>
      <c r="M22" s="78">
        <f>IF(RES_hh_tes!M22=0,"",RES_hh_tes!M22/RES_hh_fec!M22)</f>
        <v>0.62515856482622956</v>
      </c>
      <c r="N22" s="78">
        <f>IF(RES_hh_tes!N22=0,"",RES_hh_tes!N22/RES_hh_fec!N22)</f>
        <v>0.63981234177709967</v>
      </c>
      <c r="O22" s="78">
        <f>IF(RES_hh_tes!O22=0,"",RES_hh_tes!O22/RES_hh_fec!O22)</f>
        <v>0.6501842675008539</v>
      </c>
      <c r="P22" s="78">
        <f>IF(RES_hh_tes!P22=0,"",RES_hh_tes!P22/RES_hh_fec!P22)</f>
        <v>0.65134812181367507</v>
      </c>
      <c r="Q22" s="78">
        <f>IF(RES_hh_tes!Q22=0,"",RES_hh_tes!Q22/RES_hh_fec!Q22)</f>
        <v>0.6533200129677379</v>
      </c>
      <c r="R22" s="78">
        <f>IF(RES_hh_tes!R22=0,"",RES_hh_tes!R22/RES_hh_fec!R22)</f>
        <v>0.65643350077567963</v>
      </c>
      <c r="S22" s="78">
        <f>IF(RES_hh_tes!S22=0,"",RES_hh_tes!S22/RES_hh_fec!S22)</f>
        <v>0.66282635579427462</v>
      </c>
      <c r="T22" s="78">
        <f>IF(RES_hh_tes!T22=0,"",RES_hh_tes!T22/RES_hh_fec!T22)</f>
        <v>0.66913771730114457</v>
      </c>
      <c r="U22" s="78">
        <f>IF(RES_hh_tes!U22=0,"",RES_hh_tes!U22/RES_hh_fec!U22)</f>
        <v>0.67932691680175372</v>
      </c>
      <c r="V22" s="78">
        <f>IF(RES_hh_tes!V22=0,"",RES_hh_tes!V22/RES_hh_fec!V22)</f>
        <v>0.70218050504739771</v>
      </c>
      <c r="W22" s="78">
        <f>IF(RES_hh_tes!W22=0,"",RES_hh_tes!W22/RES_hh_fec!W22)</f>
        <v>0.72096849098215021</v>
      </c>
      <c r="DA22" s="89" t="s">
        <v>435</v>
      </c>
    </row>
    <row r="23" spans="1:105" ht="12" customHeight="1" x14ac:dyDescent="0.25">
      <c r="A23" s="28" t="s">
        <v>202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DA23" s="89" t="s">
        <v>436</v>
      </c>
    </row>
    <row r="24" spans="1:105" ht="12" customHeight="1" x14ac:dyDescent="0.25">
      <c r="A24" s="28" t="s">
        <v>203</v>
      </c>
      <c r="B24" s="78">
        <f>IF(RES_hh_tes!B24=0,"",RES_hh_tes!B24/RES_hh_fec!B24)</f>
        <v>0.73638477464119101</v>
      </c>
      <c r="C24" s="78">
        <f>IF(RES_hh_tes!C24=0,"",RES_hh_tes!C24/RES_hh_fec!C24)</f>
        <v>0.73742111502575802</v>
      </c>
      <c r="D24" s="78">
        <f>IF(RES_hh_tes!D24=0,"",RES_hh_tes!D24/RES_hh_fec!D24)</f>
        <v>0.73769616719472775</v>
      </c>
      <c r="E24" s="78">
        <f>IF(RES_hh_tes!E24=0,"",RES_hh_tes!E24/RES_hh_fec!E24)</f>
        <v>0.73856810192731859</v>
      </c>
      <c r="F24" s="78">
        <f>IF(RES_hh_tes!F24=0,"",RES_hh_tes!F24/RES_hh_fec!F24)</f>
        <v>0.74100120771616762</v>
      </c>
      <c r="G24" s="78">
        <f>IF(RES_hh_tes!G24=0,"",RES_hh_tes!G24/RES_hh_fec!G24)</f>
        <v>0.74323094136268786</v>
      </c>
      <c r="H24" s="78">
        <f>IF(RES_hh_tes!H24=0,"",RES_hh_tes!H24/RES_hh_fec!H24)</f>
        <v>0.74578692833497195</v>
      </c>
      <c r="I24" s="78">
        <f>IF(RES_hh_tes!I24=0,"",RES_hh_tes!I24/RES_hh_fec!I24)</f>
        <v>0.74840803971613423</v>
      </c>
      <c r="J24" s="78">
        <f>IF(RES_hh_tes!J24=0,"",RES_hh_tes!J24/RES_hh_fec!J24)</f>
        <v>0.75104138880668692</v>
      </c>
      <c r="K24" s="78">
        <f>IF(RES_hh_tes!K24=0,"",RES_hh_tes!K24/RES_hh_fec!K24)</f>
        <v>0.75406654192044698</v>
      </c>
      <c r="L24" s="78">
        <f>IF(RES_hh_tes!L24=0,"",RES_hh_tes!L24/RES_hh_fec!L24)</f>
        <v>0.75818243142209907</v>
      </c>
      <c r="M24" s="78">
        <f>IF(RES_hh_tes!M24=0,"",RES_hh_tes!M24/RES_hh_fec!M24)</f>
        <v>0.76339858482006728</v>
      </c>
      <c r="N24" s="78">
        <f>IF(RES_hh_tes!N24=0,"",RES_hh_tes!N24/RES_hh_fec!N24)</f>
        <v>0.77005782960271651</v>
      </c>
      <c r="O24" s="78">
        <f>IF(RES_hh_tes!O24=0,"",RES_hh_tes!O24/RES_hh_fec!O24)</f>
        <v>0.77580594850055939</v>
      </c>
      <c r="P24" s="78">
        <f>IF(RES_hh_tes!P24=0,"",RES_hh_tes!P24/RES_hh_fec!P24)</f>
        <v>0.77630245563244726</v>
      </c>
      <c r="Q24" s="78">
        <f>IF(RES_hh_tes!Q24=0,"",RES_hh_tes!Q24/RES_hh_fec!Q24)</f>
        <v>0.77716824842873333</v>
      </c>
      <c r="R24" s="78">
        <f>IF(RES_hh_tes!R24=0,"",RES_hh_tes!R24/RES_hh_fec!R24)</f>
        <v>0.77917908249166057</v>
      </c>
      <c r="S24" s="78">
        <f>IF(RES_hh_tes!S24=0,"",RES_hh_tes!S24/RES_hh_fec!S24)</f>
        <v>0.78227351563447856</v>
      </c>
      <c r="T24" s="78">
        <f>IF(RES_hh_tes!T24=0,"",RES_hh_tes!T24/RES_hh_fec!T24)</f>
        <v>0.78562443525774606</v>
      </c>
      <c r="U24" s="78">
        <f>IF(RES_hh_tes!U24=0,"",RES_hh_tes!U24/RES_hh_fec!U24)</f>
        <v>0.78980550652441006</v>
      </c>
      <c r="V24" s="78">
        <f>IF(RES_hh_tes!V24=0,"",RES_hh_tes!V24/RES_hh_fec!V24)</f>
        <v>0.79444554280901358</v>
      </c>
      <c r="W24" s="78">
        <f>IF(RES_hh_tes!W24=0,"",RES_hh_tes!W24/RES_hh_fec!W24)</f>
        <v>0.79898030014293697</v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0.56514428204513389</v>
      </c>
      <c r="C25" s="79">
        <f>IF(RES_hh_tes!C25=0,"",RES_hh_tes!C25/RES_hh_fec!C25)</f>
        <v>0.56879030498177585</v>
      </c>
      <c r="D25" s="79">
        <f>IF(RES_hh_tes!D25=0,"",RES_hh_tes!D25/RES_hh_fec!D25)</f>
        <v>0.57322903915598933</v>
      </c>
      <c r="E25" s="79">
        <f>IF(RES_hh_tes!E25=0,"",RES_hh_tes!E25/RES_hh_fec!E25)</f>
        <v>0.57733545198288372</v>
      </c>
      <c r="F25" s="79">
        <f>IF(RES_hh_tes!F25=0,"",RES_hh_tes!F25/RES_hh_fec!F25)</f>
        <v>0.58105785388507958</v>
      </c>
      <c r="G25" s="79">
        <f>IF(RES_hh_tes!G25=0,"",RES_hh_tes!G25/RES_hh_fec!G25)</f>
        <v>0.58489663039162954</v>
      </c>
      <c r="H25" s="79">
        <f>IF(RES_hh_tes!H25=0,"",RES_hh_tes!H25/RES_hh_fec!H25)</f>
        <v>0.58910852946789316</v>
      </c>
      <c r="I25" s="79">
        <f>IF(RES_hh_tes!I25=0,"",RES_hh_tes!I25/RES_hh_fec!I25)</f>
        <v>0.59126698310181625</v>
      </c>
      <c r="J25" s="79">
        <f>IF(RES_hh_tes!J25=0,"",RES_hh_tes!J25/RES_hh_fec!J25)</f>
        <v>0.59247925685942082</v>
      </c>
      <c r="K25" s="79">
        <f>IF(RES_hh_tes!K25=0,"",RES_hh_tes!K25/RES_hh_fec!K25)</f>
        <v>0.59441498523438552</v>
      </c>
      <c r="L25" s="79">
        <f>IF(RES_hh_tes!L25=0,"",RES_hh_tes!L25/RES_hh_fec!L25)</f>
        <v>0.59673853623712525</v>
      </c>
      <c r="M25" s="79">
        <f>IF(RES_hh_tes!M25=0,"",RES_hh_tes!M25/RES_hh_fec!M25)</f>
        <v>0.60001721050438961</v>
      </c>
      <c r="N25" s="79">
        <f>IF(RES_hh_tes!N25=0,"",RES_hh_tes!N25/RES_hh_fec!N25)</f>
        <v>0.6041966659015171</v>
      </c>
      <c r="O25" s="79">
        <f>IF(RES_hh_tes!O25=0,"",RES_hh_tes!O25/RES_hh_fec!O25)</f>
        <v>0.60886589114976397</v>
      </c>
      <c r="P25" s="79">
        <f>IF(RES_hh_tes!P25=0,"",RES_hh_tes!P25/RES_hh_fec!P25)</f>
        <v>0.6152095691410705</v>
      </c>
      <c r="Q25" s="79">
        <f>IF(RES_hh_tes!Q25=0,"",RES_hh_tes!Q25/RES_hh_fec!Q25)</f>
        <v>0.62582775149141723</v>
      </c>
      <c r="R25" s="79">
        <f>IF(RES_hh_tes!R25=0,"",RES_hh_tes!R25/RES_hh_fec!R25)</f>
        <v>0.6371276353484977</v>
      </c>
      <c r="S25" s="79">
        <f>IF(RES_hh_tes!S25=0,"",RES_hh_tes!S25/RES_hh_fec!S25)</f>
        <v>0.64927590912081723</v>
      </c>
      <c r="T25" s="79">
        <f>IF(RES_hh_tes!T25=0,"",RES_hh_tes!T25/RES_hh_fec!T25)</f>
        <v>0.66159517739460982</v>
      </c>
      <c r="U25" s="79">
        <f>IF(RES_hh_tes!U25=0,"",RES_hh_tes!U25/RES_hh_fec!U25)</f>
        <v>0.67397944884971994</v>
      </c>
      <c r="V25" s="79">
        <f>IF(RES_hh_tes!V25=0,"",RES_hh_tes!V25/RES_hh_fec!V25)</f>
        <v>0.68524780289867226</v>
      </c>
      <c r="W25" s="79">
        <f>IF(RES_hh_tes!W25=0,"",RES_hh_tes!W25/RES_hh_fec!W25)</f>
        <v>0.69559478967165556</v>
      </c>
      <c r="DA25" s="90" t="s">
        <v>438</v>
      </c>
    </row>
    <row r="26" spans="1:105" ht="12" customHeight="1" x14ac:dyDescent="0.25">
      <c r="A26" s="32" t="s">
        <v>52</v>
      </c>
      <c r="B26" s="81" t="str">
        <f>IF(RES_hh_tes!B26=0,"",RES_hh_tes!B26/RES_hh_fec!B26)</f>
        <v/>
      </c>
      <c r="C26" s="81">
        <f>IF(RES_hh_tes!C26=0,"",RES_hh_tes!C26/RES_hh_fec!C26)</f>
        <v>1.0000000000000002</v>
      </c>
      <c r="D26" s="81">
        <f>IF(RES_hh_tes!D26=0,"",RES_hh_tes!D26/RES_hh_fec!D26)</f>
        <v>1.0000000000000002</v>
      </c>
      <c r="E26" s="81">
        <f>IF(RES_hh_tes!E26=0,"",RES_hh_tes!E26/RES_hh_fec!E26)</f>
        <v>1</v>
      </c>
      <c r="F26" s="81">
        <f>IF(RES_hh_tes!F26=0,"",RES_hh_tes!F26/RES_hh_fec!F26)</f>
        <v>0.99999999999999933</v>
      </c>
      <c r="G26" s="81">
        <f>IF(RES_hh_tes!G26=0,"",RES_hh_tes!G26/RES_hh_fec!G26)</f>
        <v>0.99999999999999933</v>
      </c>
      <c r="H26" s="81">
        <f>IF(RES_hh_tes!H26=0,"",RES_hh_tes!H26/RES_hh_fec!H26)</f>
        <v>1.0000000000000011</v>
      </c>
      <c r="I26" s="81">
        <f>IF(RES_hh_tes!I26=0,"",RES_hh_tes!I26/RES_hh_fec!I26)</f>
        <v>1.0000000000000004</v>
      </c>
      <c r="J26" s="81">
        <f>IF(RES_hh_tes!J26=0,"",RES_hh_tes!J26/RES_hh_fec!J26)</f>
        <v>0.99999999999999956</v>
      </c>
      <c r="K26" s="81">
        <f>IF(RES_hh_tes!K26=0,"",RES_hh_tes!K26/RES_hh_fec!K26)</f>
        <v>0.99999999999999922</v>
      </c>
      <c r="L26" s="81">
        <f>IF(RES_hh_tes!L26=0,"",RES_hh_tes!L26/RES_hh_fec!L26)</f>
        <v>0.99999999999999911</v>
      </c>
      <c r="M26" s="81">
        <f>IF(RES_hh_tes!M26=0,"",RES_hh_tes!M26/RES_hh_fec!M26)</f>
        <v>1.000000000000002</v>
      </c>
      <c r="N26" s="81">
        <f>IF(RES_hh_tes!N26=0,"",RES_hh_tes!N26/RES_hh_fec!N26)</f>
        <v>1.0000000000000018</v>
      </c>
      <c r="O26" s="81">
        <f>IF(RES_hh_tes!O26=0,"",RES_hh_tes!O26/RES_hh_fec!O26)</f>
        <v>0.99999999999999922</v>
      </c>
      <c r="P26" s="81">
        <f>IF(RES_hh_tes!P26=0,"",RES_hh_tes!P26/RES_hh_fec!P26)</f>
        <v>0.99999999999999922</v>
      </c>
      <c r="Q26" s="81">
        <f>IF(RES_hh_tes!Q26=0,"",RES_hh_tes!Q26/RES_hh_fec!Q26)</f>
        <v>1.0000000000000022</v>
      </c>
      <c r="R26" s="81">
        <f>IF(RES_hh_tes!R26=0,"",RES_hh_tes!R26/RES_hh_fec!R26)</f>
        <v>0.99999999999999623</v>
      </c>
      <c r="S26" s="81">
        <f>IF(RES_hh_tes!S26=0,"",RES_hh_tes!S26/RES_hh_fec!S26)</f>
        <v>0.99999999999999889</v>
      </c>
      <c r="T26" s="81">
        <f>IF(RES_hh_tes!T26=0,"",RES_hh_tes!T26/RES_hh_fec!T26)</f>
        <v>1.0000000000000018</v>
      </c>
      <c r="U26" s="81">
        <f>IF(RES_hh_tes!U26=0,"",RES_hh_tes!U26/RES_hh_fec!U26)</f>
        <v>1.0000000000000009</v>
      </c>
      <c r="V26" s="81">
        <f>IF(RES_hh_tes!V26=0,"",RES_hh_tes!V26/RES_hh_fec!V26)</f>
        <v>1.0000000000000029</v>
      </c>
      <c r="W26" s="81">
        <f>IF(RES_hh_tes!W26=0,"",RES_hh_tes!W26/RES_hh_fec!W26)</f>
        <v>1.0000000000000016</v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0.58177096450213073</v>
      </c>
      <c r="C27" s="70">
        <f>IF(RES_hh_tes!C27=0,"",RES_hh_tes!C27/RES_hh_fec!C27)</f>
        <v>0.58437388870184637</v>
      </c>
      <c r="D27" s="70">
        <f>IF(RES_hh_tes!D27=0,"",RES_hh_tes!D27/RES_hh_fec!D27)</f>
        <v>0.58381555341237368</v>
      </c>
      <c r="E27" s="70">
        <f>IF(RES_hh_tes!E27=0,"",RES_hh_tes!E27/RES_hh_fec!E27)</f>
        <v>0.58535641198183419</v>
      </c>
      <c r="F27" s="70">
        <f>IF(RES_hh_tes!F27=0,"",RES_hh_tes!F27/RES_hh_fec!F27)</f>
        <v>0.58875707517062537</v>
      </c>
      <c r="G27" s="70">
        <f>IF(RES_hh_tes!G27=0,"",RES_hh_tes!G27/RES_hh_fec!G27)</f>
        <v>0.59056412592212904</v>
      </c>
      <c r="H27" s="70">
        <f>IF(RES_hh_tes!H27=0,"",RES_hh_tes!H27/RES_hh_fec!H27)</f>
        <v>0.59325954933285341</v>
      </c>
      <c r="I27" s="70">
        <f>IF(RES_hh_tes!I27=0,"",RES_hh_tes!I27/RES_hh_fec!I27)</f>
        <v>0.59724076622336708</v>
      </c>
      <c r="J27" s="70">
        <f>IF(RES_hh_tes!J27=0,"",RES_hh_tes!J27/RES_hh_fec!J27)</f>
        <v>0.59788972788318917</v>
      </c>
      <c r="K27" s="70">
        <f>IF(RES_hh_tes!K27=0,"",RES_hh_tes!K27/RES_hh_fec!K27)</f>
        <v>0.60058301975919948</v>
      </c>
      <c r="L27" s="70">
        <f>IF(RES_hh_tes!L27=0,"",RES_hh_tes!L27/RES_hh_fec!L27)</f>
        <v>0.60433110449949989</v>
      </c>
      <c r="M27" s="70">
        <f>IF(RES_hh_tes!M27=0,"",RES_hh_tes!M27/RES_hh_fec!M27)</f>
        <v>0.61321741101828875</v>
      </c>
      <c r="N27" s="70">
        <f>IF(RES_hh_tes!N27=0,"",RES_hh_tes!N27/RES_hh_fec!N27)</f>
        <v>0.62010660357403824</v>
      </c>
      <c r="O27" s="70">
        <f>IF(RES_hh_tes!O27=0,"",RES_hh_tes!O27/RES_hh_fec!O27)</f>
        <v>0.61989561999171872</v>
      </c>
      <c r="P27" s="70">
        <f>IF(RES_hh_tes!P27=0,"",RES_hh_tes!P27/RES_hh_fec!P27)</f>
        <v>0.62173443415377905</v>
      </c>
      <c r="Q27" s="70">
        <f>IF(RES_hh_tes!Q27=0,"",RES_hh_tes!Q27/RES_hh_fec!Q27)</f>
        <v>0.62204413821577709</v>
      </c>
      <c r="R27" s="70">
        <f>IF(RES_hh_tes!R27=0,"",RES_hh_tes!R27/RES_hh_fec!R27)</f>
        <v>0.62518350736162809</v>
      </c>
      <c r="S27" s="70">
        <f>IF(RES_hh_tes!S27=0,"",RES_hh_tes!S27/RES_hh_fec!S27)</f>
        <v>0.62184666882260942</v>
      </c>
      <c r="T27" s="70">
        <f>IF(RES_hh_tes!T27=0,"",RES_hh_tes!T27/RES_hh_fec!T27)</f>
        <v>0.62201367823890996</v>
      </c>
      <c r="U27" s="70">
        <f>IF(RES_hh_tes!U27=0,"",RES_hh_tes!U27/RES_hh_fec!U27)</f>
        <v>0.62509543795296063</v>
      </c>
      <c r="V27" s="70">
        <f>IF(RES_hh_tes!V27=0,"",RES_hh_tes!V27/RES_hh_fec!V27)</f>
        <v>0.63650617491730999</v>
      </c>
      <c r="W27" s="70">
        <f>IF(RES_hh_tes!W27=0,"",RES_hh_tes!W27/RES_hh_fec!W27)</f>
        <v>0.63737756193636286</v>
      </c>
      <c r="DA27" s="88" t="s">
        <v>293</v>
      </c>
    </row>
    <row r="28" spans="1:105" ht="12" customHeight="1" x14ac:dyDescent="0.25">
      <c r="A28" s="28" t="s">
        <v>51</v>
      </c>
      <c r="B28" s="78" t="str">
        <f>IF(RES_hh_tes!B28=0,"",RES_hh_tes!B28/RES_hh_fec!B28)</f>
        <v/>
      </c>
      <c r="C28" s="78" t="str">
        <f>IF(RES_hh_tes!C28=0,"",RES_hh_tes!C28/RES_hh_fec!C28)</f>
        <v/>
      </c>
      <c r="D28" s="78" t="str">
        <f>IF(RES_hh_tes!D28=0,"",RES_hh_tes!D28/RES_hh_fec!D28)</f>
        <v/>
      </c>
      <c r="E28" s="78" t="str">
        <f>IF(RES_hh_tes!E28=0,"",RES_hh_tes!E28/RES_hh_fec!E28)</f>
        <v/>
      </c>
      <c r="F28" s="78" t="str">
        <f>IF(RES_hh_tes!F28=0,"",RES_hh_tes!F28/RES_hh_fec!F28)</f>
        <v/>
      </c>
      <c r="G28" s="78" t="str">
        <f>IF(RES_hh_tes!G28=0,"",RES_hh_tes!G28/RES_hh_fec!G28)</f>
        <v/>
      </c>
      <c r="H28" s="78" t="str">
        <f>IF(RES_hh_tes!H28=0,"",RES_hh_tes!H28/RES_hh_fec!H28)</f>
        <v/>
      </c>
      <c r="I28" s="78" t="str">
        <f>IF(RES_hh_tes!I28=0,"",RES_hh_tes!I28/RES_hh_fec!I28)</f>
        <v/>
      </c>
      <c r="J28" s="78" t="str">
        <f>IF(RES_hh_tes!J28=0,"",RES_hh_tes!J28/RES_hh_fec!J28)</f>
        <v/>
      </c>
      <c r="K28" s="78" t="str">
        <f>IF(RES_hh_tes!K28=0,"",RES_hh_tes!K28/RES_hh_fec!K28)</f>
        <v/>
      </c>
      <c r="L28" s="78" t="str">
        <f>IF(RES_hh_tes!L28=0,"",RES_hh_tes!L28/RES_hh_fec!L28)</f>
        <v/>
      </c>
      <c r="M28" s="78" t="str">
        <f>IF(RES_hh_tes!M28=0,"",RES_hh_tes!M28/RES_hh_fec!M28)</f>
        <v/>
      </c>
      <c r="N28" s="78" t="str">
        <f>IF(RES_hh_tes!N28=0,"",RES_hh_tes!N28/RES_hh_fec!N28)</f>
        <v/>
      </c>
      <c r="O28" s="78" t="str">
        <f>IF(RES_hh_tes!O28=0,"",RES_hh_tes!O28/RES_hh_fec!O28)</f>
        <v/>
      </c>
      <c r="P28" s="78" t="str">
        <f>IF(RES_hh_tes!P28=0,"",RES_hh_tes!P28/RES_hh_fec!P28)</f>
        <v/>
      </c>
      <c r="Q28" s="78" t="str">
        <f>IF(RES_hh_tes!Q28=0,"",RES_hh_tes!Q28/RES_hh_fec!Q28)</f>
        <v/>
      </c>
      <c r="R28" s="78" t="str">
        <f>IF(RES_hh_tes!R28=0,"",RES_hh_tes!R28/RES_hh_fec!R28)</f>
        <v/>
      </c>
      <c r="S28" s="78" t="str">
        <f>IF(RES_hh_tes!S28=0,"",RES_hh_tes!S28/RES_hh_fec!S28)</f>
        <v/>
      </c>
      <c r="T28" s="78" t="str">
        <f>IF(RES_hh_tes!T28=0,"",RES_hh_tes!T28/RES_hh_fec!T28)</f>
        <v/>
      </c>
      <c r="U28" s="78" t="str">
        <f>IF(RES_hh_tes!U28=0,"",RES_hh_tes!U28/RES_hh_fec!U28)</f>
        <v/>
      </c>
      <c r="V28" s="78" t="str">
        <f>IF(RES_hh_tes!V28=0,"",RES_hh_tes!V28/RES_hh_fec!V28)</f>
        <v/>
      </c>
      <c r="W28" s="78" t="str">
        <f>IF(RES_hh_tes!W28=0,"",RES_hh_tes!W28/RES_hh_fec!W28)</f>
        <v/>
      </c>
      <c r="DA28" s="89" t="s">
        <v>440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0.5787277280622698</v>
      </c>
      <c r="C29" s="78">
        <f>IF(RES_hh_tes!C29=0,"",RES_hh_tes!C29/RES_hh_fec!C29)</f>
        <v>0.57953197526491063</v>
      </c>
      <c r="D29" s="78">
        <f>IF(RES_hh_tes!D29=0,"",RES_hh_tes!D29/RES_hh_fec!D29)</f>
        <v>0.58031683110900856</v>
      </c>
      <c r="E29" s="78">
        <f>IF(RES_hh_tes!E29=0,"",RES_hh_tes!E29/RES_hh_fec!E29)</f>
        <v>0.58150795984600123</v>
      </c>
      <c r="F29" s="78">
        <f>IF(RES_hh_tes!F29=0,"",RES_hh_tes!F29/RES_hh_fec!F29)</f>
        <v>0.58293533149883481</v>
      </c>
      <c r="G29" s="78">
        <f>IF(RES_hh_tes!G29=0,"",RES_hh_tes!G29/RES_hh_fec!G29)</f>
        <v>0.58439654520551354</v>
      </c>
      <c r="H29" s="78">
        <f>IF(RES_hh_tes!H29=0,"",RES_hh_tes!H29/RES_hh_fec!H29)</f>
        <v>0.58592138808060501</v>
      </c>
      <c r="I29" s="78">
        <f>IF(RES_hh_tes!I29=0,"",RES_hh_tes!I29/RES_hh_fec!I29)</f>
        <v>0.58665886091937369</v>
      </c>
      <c r="J29" s="78">
        <f>IF(RES_hh_tes!J29=0,"",RES_hh_tes!J29/RES_hh_fec!J29)</f>
        <v>0.58693544277361043</v>
      </c>
      <c r="K29" s="78">
        <f>IF(RES_hh_tes!K29=0,"",RES_hh_tes!K29/RES_hh_fec!K29)</f>
        <v>0.58733525672030718</v>
      </c>
      <c r="L29" s="78">
        <f>IF(RES_hh_tes!L29=0,"",RES_hh_tes!L29/RES_hh_fec!L29)</f>
        <v>0.5877566618907174</v>
      </c>
      <c r="M29" s="78">
        <f>IF(RES_hh_tes!M29=0,"",RES_hh_tes!M29/RES_hh_fec!M29)</f>
        <v>0.5882098113271863</v>
      </c>
      <c r="N29" s="78">
        <f>IF(RES_hh_tes!N29=0,"",RES_hh_tes!N29/RES_hh_fec!N29)</f>
        <v>0.58861478178190918</v>
      </c>
      <c r="O29" s="78">
        <f>IF(RES_hh_tes!O29=0,"",RES_hh_tes!O29/RES_hh_fec!O29)</f>
        <v>0.58892452452372812</v>
      </c>
      <c r="P29" s="78">
        <f>IF(RES_hh_tes!P29=0,"",RES_hh_tes!P29/RES_hh_fec!P29)</f>
        <v>0.58906420327478226</v>
      </c>
      <c r="Q29" s="78">
        <f>IF(RES_hh_tes!Q29=0,"",RES_hh_tes!Q29/RES_hh_fec!Q29)</f>
        <v>0.58916751653458188</v>
      </c>
      <c r="R29" s="78">
        <f>IF(RES_hh_tes!R29=0,"",RES_hh_tes!R29/RES_hh_fec!R29)</f>
        <v>0.5893719993783787</v>
      </c>
      <c r="S29" s="78">
        <f>IF(RES_hh_tes!S29=0,"",RES_hh_tes!S29/RES_hh_fec!S29)</f>
        <v>0.58999531998006283</v>
      </c>
      <c r="T29" s="78">
        <f>IF(RES_hh_tes!T29=0,"",RES_hh_tes!T29/RES_hh_fec!T29)</f>
        <v>0.59100770328216301</v>
      </c>
      <c r="U29" s="78">
        <f>IF(RES_hh_tes!U29=0,"",RES_hh_tes!U29/RES_hh_fec!U29)</f>
        <v>0.5925444858636294</v>
      </c>
      <c r="V29" s="78">
        <f>IF(RES_hh_tes!V29=0,"",RES_hh_tes!V29/RES_hh_fec!V29)</f>
        <v>0.59435213527456399</v>
      </c>
      <c r="W29" s="78">
        <f>IF(RES_hh_tes!W29=0,"",RES_hh_tes!W29/RES_hh_fec!W29)</f>
        <v>0.59640753562433801</v>
      </c>
      <c r="DA29" s="89" t="s">
        <v>441</v>
      </c>
    </row>
    <row r="30" spans="1:105" ht="12" customHeight="1" x14ac:dyDescent="0.25">
      <c r="A30" s="28" t="s">
        <v>192</v>
      </c>
      <c r="B30" s="78">
        <f>IF(RES_hh_tes!B30=0,"",RES_hh_tes!B30/RES_hh_fec!B30)</f>
        <v>0.5737786004212575</v>
      </c>
      <c r="C30" s="78">
        <f>IF(RES_hh_tes!C30=0,"",RES_hh_tes!C30/RES_hh_fec!C30)</f>
        <v>0.57494999288270943</v>
      </c>
      <c r="D30" s="78">
        <f>IF(RES_hh_tes!D30=0,"",RES_hh_tes!D30/RES_hh_fec!D30)</f>
        <v>0.5762355859083097</v>
      </c>
      <c r="E30" s="78">
        <f>IF(RES_hh_tes!E30=0,"",RES_hh_tes!E30/RES_hh_fec!E30)</f>
        <v>0.57753276495808981</v>
      </c>
      <c r="F30" s="78">
        <f>IF(RES_hh_tes!F30=0,"",RES_hh_tes!F30/RES_hh_fec!F30)</f>
        <v>0.57891359077659688</v>
      </c>
      <c r="G30" s="78">
        <f>IF(RES_hh_tes!G30=0,"",RES_hh_tes!G30/RES_hh_fec!G30)</f>
        <v>0.58041289836450549</v>
      </c>
      <c r="H30" s="78">
        <f>IF(RES_hh_tes!H30=0,"",RES_hh_tes!H30/RES_hh_fec!H30)</f>
        <v>0.58213637993405454</v>
      </c>
      <c r="I30" s="78">
        <f>IF(RES_hh_tes!I30=0,"",RES_hh_tes!I30/RES_hh_fec!I30)</f>
        <v>0.58310176814236858</v>
      </c>
      <c r="J30" s="78">
        <f>IF(RES_hh_tes!J30=0,"",RES_hh_tes!J30/RES_hh_fec!J30)</f>
        <v>0.58371645582623266</v>
      </c>
      <c r="K30" s="78">
        <f>IF(RES_hh_tes!K30=0,"",RES_hh_tes!K30/RES_hh_fec!K30)</f>
        <v>0.58452349101526857</v>
      </c>
      <c r="L30" s="78">
        <f>IF(RES_hh_tes!L30=0,"",RES_hh_tes!L30/RES_hh_fec!L30)</f>
        <v>0.58534105808025405</v>
      </c>
      <c r="M30" s="78">
        <f>IF(RES_hh_tes!M30=0,"",RES_hh_tes!M30/RES_hh_fec!M30)</f>
        <v>0.5860733914380053</v>
      </c>
      <c r="N30" s="78">
        <f>IF(RES_hh_tes!N30=0,"",RES_hh_tes!N30/RES_hh_fec!N30)</f>
        <v>0.58678773717564603</v>
      </c>
      <c r="O30" s="78">
        <f>IF(RES_hh_tes!O30=0,"",RES_hh_tes!O30/RES_hh_fec!O30)</f>
        <v>0.58740117003605541</v>
      </c>
      <c r="P30" s="78">
        <f>IF(RES_hh_tes!P30=0,"",RES_hh_tes!P30/RES_hh_fec!P30)</f>
        <v>0.58770926216404074</v>
      </c>
      <c r="Q30" s="78">
        <f>IF(RES_hh_tes!Q30=0,"",RES_hh_tes!Q30/RES_hh_fec!Q30)</f>
        <v>0.58794580313424072</v>
      </c>
      <c r="R30" s="78">
        <f>IF(RES_hh_tes!R30=0,"",RES_hh_tes!R30/RES_hh_fec!R30)</f>
        <v>0.5885918715848637</v>
      </c>
      <c r="S30" s="78">
        <f>IF(RES_hh_tes!S30=0,"",RES_hh_tes!S30/RES_hh_fec!S30)</f>
        <v>0.58986200907254727</v>
      </c>
      <c r="T30" s="78">
        <f>IF(RES_hh_tes!T30=0,"",RES_hh_tes!T30/RES_hh_fec!T30)</f>
        <v>0.59176377867798458</v>
      </c>
      <c r="U30" s="78">
        <f>IF(RES_hh_tes!U30=0,"",RES_hh_tes!U30/RES_hh_fec!U30)</f>
        <v>0.59413290897411186</v>
      </c>
      <c r="V30" s="78">
        <f>IF(RES_hh_tes!V30=0,"",RES_hh_tes!V30/RES_hh_fec!V30)</f>
        <v>0.59686038169081657</v>
      </c>
      <c r="W30" s="78">
        <f>IF(RES_hh_tes!W30=0,"",RES_hh_tes!W30/RES_hh_fec!W30)</f>
        <v>0.60029404319265811</v>
      </c>
      <c r="DA30" s="89" t="s">
        <v>442</v>
      </c>
    </row>
    <row r="31" spans="1:105" ht="12" customHeight="1" x14ac:dyDescent="0.25">
      <c r="A31" s="28" t="s">
        <v>207</v>
      </c>
      <c r="B31" s="78">
        <f>IF(RES_hh_tes!B31=0,"",RES_hh_tes!B31/RES_hh_fec!B31)</f>
        <v>0.56826657122644053</v>
      </c>
      <c r="C31" s="78">
        <f>IF(RES_hh_tes!C31=0,"",RES_hh_tes!C31/RES_hh_fec!C31)</f>
        <v>0.56903342557404368</v>
      </c>
      <c r="D31" s="78">
        <f>IF(RES_hh_tes!D31=0,"",RES_hh_tes!D31/RES_hh_fec!D31)</f>
        <v>0.56968113782482432</v>
      </c>
      <c r="E31" s="78">
        <f>IF(RES_hh_tes!E31=0,"",RES_hh_tes!E31/RES_hh_fec!E31)</f>
        <v>0.57083521105558743</v>
      </c>
      <c r="F31" s="78">
        <f>IF(RES_hh_tes!F31=0,"",RES_hh_tes!F31/RES_hh_fec!F31)</f>
        <v>0.57240251242819129</v>
      </c>
      <c r="G31" s="78">
        <f>IF(RES_hh_tes!G31=0,"",RES_hh_tes!G31/RES_hh_fec!G31)</f>
        <v>0.57423700469525407</v>
      </c>
      <c r="H31" s="78">
        <f>IF(RES_hh_tes!H31=0,"",RES_hh_tes!H31/RES_hh_fec!H31)</f>
        <v>0.57542167544366862</v>
      </c>
      <c r="I31" s="78">
        <f>IF(RES_hh_tes!I31=0,"",RES_hh_tes!I31/RES_hh_fec!I31)</f>
        <v>0.57599238812899634</v>
      </c>
      <c r="J31" s="78">
        <f>IF(RES_hh_tes!J31=0,"",RES_hh_tes!J31/RES_hh_fec!J31)</f>
        <v>0.57621943904121886</v>
      </c>
      <c r="K31" s="78">
        <f>IF(RES_hh_tes!K31=0,"",RES_hh_tes!K31/RES_hh_fec!K31)</f>
        <v>0.57660310548488414</v>
      </c>
      <c r="L31" s="78">
        <f>IF(RES_hh_tes!L31=0,"",RES_hh_tes!L31/RES_hh_fec!L31)</f>
        <v>0.57694087368226088</v>
      </c>
      <c r="M31" s="78">
        <f>IF(RES_hh_tes!M31=0,"",RES_hh_tes!M31/RES_hh_fec!M31)</f>
        <v>0.57728062297852967</v>
      </c>
      <c r="N31" s="78">
        <f>IF(RES_hh_tes!N31=0,"",RES_hh_tes!N31/RES_hh_fec!N31)</f>
        <v>0.57748799061744338</v>
      </c>
      <c r="O31" s="78">
        <f>IF(RES_hh_tes!O31=0,"",RES_hh_tes!O31/RES_hh_fec!O31)</f>
        <v>0.57763270704288638</v>
      </c>
      <c r="P31" s="78">
        <f>IF(RES_hh_tes!P31=0,"",RES_hh_tes!P31/RES_hh_fec!P31)</f>
        <v>0.57770504749706741</v>
      </c>
      <c r="Q31" s="78">
        <f>IF(RES_hh_tes!Q31=0,"",RES_hh_tes!Q31/RES_hh_fec!Q31)</f>
        <v>0.57776183723620711</v>
      </c>
      <c r="R31" s="78">
        <f>IF(RES_hh_tes!R31=0,"",RES_hh_tes!R31/RES_hh_fec!R31)</f>
        <v>0.57791469549126773</v>
      </c>
      <c r="S31" s="78">
        <f>IF(RES_hh_tes!S31=0,"",RES_hh_tes!S31/RES_hh_fec!S31)</f>
        <v>0.57833531437019137</v>
      </c>
      <c r="T31" s="78">
        <f>IF(RES_hh_tes!T31=0,"",RES_hh_tes!T31/RES_hh_fec!T31)</f>
        <v>0.57911199213317266</v>
      </c>
      <c r="U31" s="78">
        <f>IF(RES_hh_tes!U31=0,"",RES_hh_tes!U31/RES_hh_fec!U31)</f>
        <v>0.5800005003016323</v>
      </c>
      <c r="V31" s="78">
        <f>IF(RES_hh_tes!V31=0,"",RES_hh_tes!V31/RES_hh_fec!V31)</f>
        <v>0.58066116302727</v>
      </c>
      <c r="W31" s="78">
        <f>IF(RES_hh_tes!W31=0,"",RES_hh_tes!W31/RES_hh_fec!W31)</f>
        <v>0.58153533480262543</v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0.73434639716334871</v>
      </c>
      <c r="C32" s="81">
        <f>IF(RES_hh_tes!C32=0,"",RES_hh_tes!C32/RES_hh_fec!C32)</f>
        <v>0.73697394399476379</v>
      </c>
      <c r="D32" s="81">
        <f>IF(RES_hh_tes!D32=0,"",RES_hh_tes!D32/RES_hh_fec!D32)</f>
        <v>0.74076800048866742</v>
      </c>
      <c r="E32" s="81">
        <f>IF(RES_hh_tes!E32=0,"",RES_hh_tes!E32/RES_hh_fec!E32)</f>
        <v>0.74382797685049673</v>
      </c>
      <c r="F32" s="81">
        <f>IF(RES_hh_tes!F32=0,"",RES_hh_tes!F32/RES_hh_fec!F32)</f>
        <v>0.74513819423803718</v>
      </c>
      <c r="G32" s="81">
        <f>IF(RES_hh_tes!G32=0,"",RES_hh_tes!G32/RES_hh_fec!G32)</f>
        <v>0.75035024440232223</v>
      </c>
      <c r="H32" s="81">
        <f>IF(RES_hh_tes!H32=0,"",RES_hh_tes!H32/RES_hh_fec!H32)</f>
        <v>0.75361117742003281</v>
      </c>
      <c r="I32" s="81">
        <f>IF(RES_hh_tes!I32=0,"",RES_hh_tes!I32/RES_hh_fec!I32)</f>
        <v>0.75487766713508597</v>
      </c>
      <c r="J32" s="81">
        <f>IF(RES_hh_tes!J32=0,"",RES_hh_tes!J32/RES_hh_fec!J32)</f>
        <v>0.75593910772859008</v>
      </c>
      <c r="K32" s="81">
        <f>IF(RES_hh_tes!K32=0,"",RES_hh_tes!K32/RES_hh_fec!K32)</f>
        <v>0.75759827244838496</v>
      </c>
      <c r="L32" s="81">
        <f>IF(RES_hh_tes!L32=0,"",RES_hh_tes!L32/RES_hh_fec!L32)</f>
        <v>0.7588593706874579</v>
      </c>
      <c r="M32" s="81">
        <f>IF(RES_hh_tes!M32=0,"",RES_hh_tes!M32/RES_hh_fec!M32)</f>
        <v>0.76087247461302299</v>
      </c>
      <c r="N32" s="81">
        <f>IF(RES_hh_tes!N32=0,"",RES_hh_tes!N32/RES_hh_fec!N32)</f>
        <v>0.76298153904652688</v>
      </c>
      <c r="O32" s="81">
        <f>IF(RES_hh_tes!O32=0,"",RES_hh_tes!O32/RES_hh_fec!O32)</f>
        <v>0.7653224915034883</v>
      </c>
      <c r="P32" s="81">
        <f>IF(RES_hh_tes!P32=0,"",RES_hh_tes!P32/RES_hh_fec!P32)</f>
        <v>0.76788087520236381</v>
      </c>
      <c r="Q32" s="81">
        <f>IF(RES_hh_tes!Q32=0,"",RES_hh_tes!Q32/RES_hh_fec!Q32)</f>
        <v>0.77103174501956018</v>
      </c>
      <c r="R32" s="81">
        <f>IF(RES_hh_tes!R32=0,"",RES_hh_tes!R32/RES_hh_fec!R32)</f>
        <v>0.77512950827872484</v>
      </c>
      <c r="S32" s="81">
        <f>IF(RES_hh_tes!S32=0,"",RES_hh_tes!S32/RES_hh_fec!S32)</f>
        <v>0.78062390260273362</v>
      </c>
      <c r="T32" s="81">
        <f>IF(RES_hh_tes!T32=0,"",RES_hh_tes!T32/RES_hh_fec!T32)</f>
        <v>0.78936581885003798</v>
      </c>
      <c r="U32" s="81">
        <f>IF(RES_hh_tes!U32=0,"",RES_hh_tes!U32/RES_hh_fec!U32)</f>
        <v>0.80227239929249439</v>
      </c>
      <c r="V32" s="81">
        <f>IF(RES_hh_tes!V32=0,"",RES_hh_tes!V32/RES_hh_fec!V32)</f>
        <v>0.81786703666421245</v>
      </c>
      <c r="W32" s="81">
        <f>IF(RES_hh_tes!W32=0,"",RES_hh_tes!W32/RES_hh_fec!W32)</f>
        <v>0.82941111299554515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8766.2489296356234</v>
      </c>
      <c r="C3" s="65">
        <f t="shared" si="0"/>
        <v>9351.8363151461581</v>
      </c>
      <c r="D3" s="65">
        <f t="shared" si="0"/>
        <v>9716.4906975992999</v>
      </c>
      <c r="E3" s="65">
        <f t="shared" si="0"/>
        <v>10898.070182652651</v>
      </c>
      <c r="F3" s="65">
        <f t="shared" si="0"/>
        <v>9813.805904104438</v>
      </c>
      <c r="G3" s="65">
        <f t="shared" si="0"/>
        <v>10708.833698040753</v>
      </c>
      <c r="H3" s="65">
        <f t="shared" si="0"/>
        <v>9939.3275521467749</v>
      </c>
      <c r="I3" s="65">
        <f t="shared" si="0"/>
        <v>8317.1384599391949</v>
      </c>
      <c r="J3" s="65">
        <f t="shared" si="0"/>
        <v>8682.8696619323346</v>
      </c>
      <c r="K3" s="65">
        <f t="shared" si="0"/>
        <v>8338.0134433327967</v>
      </c>
      <c r="L3" s="65">
        <f t="shared" si="0"/>
        <v>8631.4897775732279</v>
      </c>
      <c r="M3" s="65">
        <f t="shared" si="0"/>
        <v>7963.1189893316159</v>
      </c>
      <c r="N3" s="65">
        <f t="shared" si="0"/>
        <v>7209.0895292342448</v>
      </c>
      <c r="O3" s="65">
        <f t="shared" si="0"/>
        <v>6701.4389972779172</v>
      </c>
      <c r="P3" s="65">
        <f t="shared" si="0"/>
        <v>6088.3958443728607</v>
      </c>
      <c r="Q3" s="65">
        <f t="shared" si="0"/>
        <v>6773.1454385674651</v>
      </c>
      <c r="R3" s="65">
        <f t="shared" ref="R3:V3" si="1">SUM(R4,R15,R17,R27)</f>
        <v>7281.7790298576683</v>
      </c>
      <c r="S3" s="65">
        <f t="shared" si="1"/>
        <v>7803.0125673922903</v>
      </c>
      <c r="T3" s="65">
        <f t="shared" si="1"/>
        <v>7267.2781971513123</v>
      </c>
      <c r="U3" s="65">
        <f t="shared" si="1"/>
        <v>7065.1746984357242</v>
      </c>
      <c r="V3" s="65">
        <f t="shared" si="1"/>
        <v>7564.9769390047668</v>
      </c>
      <c r="W3" s="65">
        <f t="shared" ref="W3" si="2">SUM(W4,W15,W17,W27)</f>
        <v>8212.2349462718103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7418.206582936813</v>
      </c>
      <c r="C4" s="69">
        <f t="shared" si="3"/>
        <v>8010.8713117607622</v>
      </c>
      <c r="D4" s="69">
        <f t="shared" si="3"/>
        <v>8295.8441174257314</v>
      </c>
      <c r="E4" s="69">
        <f t="shared" si="3"/>
        <v>9524.4737870001718</v>
      </c>
      <c r="F4" s="69">
        <f t="shared" si="3"/>
        <v>8452.5552526345691</v>
      </c>
      <c r="G4" s="69">
        <f t="shared" si="3"/>
        <v>9308.7316934957689</v>
      </c>
      <c r="H4" s="69">
        <f t="shared" si="3"/>
        <v>8651.8901339880267</v>
      </c>
      <c r="I4" s="69">
        <f t="shared" si="3"/>
        <v>7054.1344610303604</v>
      </c>
      <c r="J4" s="69">
        <f t="shared" si="3"/>
        <v>7425.2365746412488</v>
      </c>
      <c r="K4" s="69">
        <f t="shared" si="3"/>
        <v>7127.4865427483519</v>
      </c>
      <c r="L4" s="69">
        <f t="shared" si="3"/>
        <v>7375.6383170536128</v>
      </c>
      <c r="M4" s="69">
        <f t="shared" si="3"/>
        <v>6830.2697342377178</v>
      </c>
      <c r="N4" s="69">
        <f t="shared" si="3"/>
        <v>6144.413168314838</v>
      </c>
      <c r="O4" s="69">
        <f t="shared" si="3"/>
        <v>5671.7946596159682</v>
      </c>
      <c r="P4" s="69">
        <f t="shared" si="3"/>
        <v>4993.748093172886</v>
      </c>
      <c r="Q4" s="69">
        <f t="shared" si="3"/>
        <v>5682.6851096903119</v>
      </c>
      <c r="R4" s="69">
        <f t="shared" ref="R4:V4" si="4">SUM(R5:R14)</f>
        <v>6207.9657973269404</v>
      </c>
      <c r="S4" s="69">
        <f t="shared" si="4"/>
        <v>6644.0694154840476</v>
      </c>
      <c r="T4" s="69">
        <f t="shared" si="4"/>
        <v>6092.1945856291868</v>
      </c>
      <c r="U4" s="69">
        <f t="shared" si="4"/>
        <v>5882.7787005213122</v>
      </c>
      <c r="V4" s="69">
        <f t="shared" si="4"/>
        <v>6173.3316252727655</v>
      </c>
      <c r="W4" s="69">
        <f t="shared" ref="W4" si="5">SUM(W5:W14)</f>
        <v>6836.5027398758102</v>
      </c>
      <c r="DA4" s="88" t="s">
        <v>265</v>
      </c>
    </row>
    <row r="5" spans="1:105" ht="12" customHeight="1" x14ac:dyDescent="0.25">
      <c r="A5" s="28" t="s">
        <v>51</v>
      </c>
      <c r="B5" s="72">
        <v>810.44309203562352</v>
      </c>
      <c r="C5" s="72">
        <v>805.42743682615776</v>
      </c>
      <c r="D5" s="72">
        <v>938.72807235929724</v>
      </c>
      <c r="E5" s="72">
        <v>998.91333073265184</v>
      </c>
      <c r="F5" s="72">
        <v>952.95241506443733</v>
      </c>
      <c r="G5" s="72">
        <v>983.51133888075765</v>
      </c>
      <c r="H5" s="72">
        <v>944.405756426773</v>
      </c>
      <c r="I5" s="72">
        <v>549.83124565918683</v>
      </c>
      <c r="J5" s="72">
        <v>666.29945241232974</v>
      </c>
      <c r="K5" s="72">
        <v>583.24699285279451</v>
      </c>
      <c r="L5" s="72">
        <v>619.1001418532245</v>
      </c>
      <c r="M5" s="72">
        <v>719.89077361162106</v>
      </c>
      <c r="N5" s="72">
        <v>650.30291399424527</v>
      </c>
      <c r="O5" s="72">
        <v>576.32650155791725</v>
      </c>
      <c r="P5" s="72">
        <v>444.82594961286088</v>
      </c>
      <c r="Q5" s="72">
        <v>412.81950380746537</v>
      </c>
      <c r="R5" s="72">
        <v>516.31175585766152</v>
      </c>
      <c r="S5" s="72">
        <v>625.09536915228932</v>
      </c>
      <c r="T5" s="72">
        <v>417.9670311513093</v>
      </c>
      <c r="U5" s="72">
        <v>310.14480471572301</v>
      </c>
      <c r="V5" s="72">
        <v>246.36169100476857</v>
      </c>
      <c r="W5" s="72">
        <v>197.17661255181153</v>
      </c>
      <c r="DA5" s="89" t="s">
        <v>446</v>
      </c>
    </row>
    <row r="6" spans="1:105" ht="12" customHeight="1" x14ac:dyDescent="0.25">
      <c r="A6" s="28" t="s">
        <v>74</v>
      </c>
      <c r="B6" s="72">
        <v>417.70067041703624</v>
      </c>
      <c r="C6" s="72">
        <v>331.6268886593578</v>
      </c>
      <c r="D6" s="72">
        <v>342.24540931757207</v>
      </c>
      <c r="E6" s="72">
        <v>275.48689171062182</v>
      </c>
      <c r="F6" s="72">
        <v>157.33011304994017</v>
      </c>
      <c r="G6" s="72">
        <v>187.93002219452336</v>
      </c>
      <c r="H6" s="72">
        <v>137.27640227251015</v>
      </c>
      <c r="I6" s="72">
        <v>48.911760488900676</v>
      </c>
      <c r="J6" s="72">
        <v>43.522711220151763</v>
      </c>
      <c r="K6" s="72">
        <v>43.812012865975433</v>
      </c>
      <c r="L6" s="72">
        <v>93.819850288353038</v>
      </c>
      <c r="M6" s="72">
        <v>60.640726936966352</v>
      </c>
      <c r="N6" s="72">
        <v>30.367820008775578</v>
      </c>
      <c r="O6" s="72">
        <v>31.32305888961028</v>
      </c>
      <c r="P6" s="72">
        <v>23.138118247079003</v>
      </c>
      <c r="Q6" s="72">
        <v>24.55597075999998</v>
      </c>
      <c r="R6" s="72">
        <v>20.036435783999973</v>
      </c>
      <c r="S6" s="72">
        <v>25.218765587999975</v>
      </c>
      <c r="T6" s="72">
        <v>25.588593426000024</v>
      </c>
      <c r="U6" s="72">
        <v>24.849164909999963</v>
      </c>
      <c r="V6" s="72">
        <v>6.1198342679999804</v>
      </c>
      <c r="W6" s="72">
        <v>5.694840624000002</v>
      </c>
      <c r="DA6" s="89" t="s">
        <v>447</v>
      </c>
    </row>
    <row r="7" spans="1:105" ht="12" customHeight="1" x14ac:dyDescent="0.25">
      <c r="A7" s="28" t="s">
        <v>205</v>
      </c>
      <c r="B7" s="72">
        <v>82.84391856000002</v>
      </c>
      <c r="C7" s="72">
        <v>127.45205927999996</v>
      </c>
      <c r="D7" s="72">
        <v>86.030100000000061</v>
      </c>
      <c r="E7" s="72">
        <v>31.862881440000027</v>
      </c>
      <c r="F7" s="72">
        <v>28.676699999999986</v>
      </c>
      <c r="G7" s="72">
        <v>6.3726296400000155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448</v>
      </c>
    </row>
    <row r="8" spans="1:105" ht="12" customHeight="1" x14ac:dyDescent="0.25">
      <c r="A8" s="28" t="s">
        <v>192</v>
      </c>
      <c r="B8" s="72">
        <v>6107.2189019241532</v>
      </c>
      <c r="C8" s="72">
        <v>6746.3649269952466</v>
      </c>
      <c r="D8" s="72">
        <v>6928.8405357488609</v>
      </c>
      <c r="E8" s="72">
        <v>8218.2106831168985</v>
      </c>
      <c r="F8" s="72">
        <v>7313.5960245201913</v>
      </c>
      <c r="G8" s="72">
        <v>8130.9177027804881</v>
      </c>
      <c r="H8" s="72">
        <v>7570.2079752887439</v>
      </c>
      <c r="I8" s="72">
        <v>6455.3914548822731</v>
      </c>
      <c r="J8" s="72">
        <v>6715.4144110087673</v>
      </c>
      <c r="K8" s="72">
        <v>6500.4275370295818</v>
      </c>
      <c r="L8" s="72">
        <v>6662.7183249120353</v>
      </c>
      <c r="M8" s="72">
        <v>6049.7382336891305</v>
      </c>
      <c r="N8" s="72">
        <v>5463.7424343118173</v>
      </c>
      <c r="O8" s="72">
        <v>5064.1450991684405</v>
      </c>
      <c r="P8" s="72">
        <v>4525.7840253129461</v>
      </c>
      <c r="Q8" s="72">
        <v>5245.3096351228469</v>
      </c>
      <c r="R8" s="72">
        <v>5671.6176056852792</v>
      </c>
      <c r="S8" s="72">
        <v>5993.7552807437587</v>
      </c>
      <c r="T8" s="72">
        <v>5648.6389610518772</v>
      </c>
      <c r="U8" s="72">
        <v>5547.7847308955888</v>
      </c>
      <c r="V8" s="72">
        <v>5920.8500999999969</v>
      </c>
      <c r="W8" s="72">
        <v>6633.6312866999988</v>
      </c>
      <c r="DA8" s="89" t="s">
        <v>449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752.36119064483944</v>
      </c>
      <c r="C17" s="69">
        <f t="shared" si="7"/>
        <v>733.43070945855027</v>
      </c>
      <c r="D17" s="69">
        <f t="shared" si="7"/>
        <v>771.9470088866866</v>
      </c>
      <c r="E17" s="69">
        <f t="shared" si="7"/>
        <v>724.07733144319468</v>
      </c>
      <c r="F17" s="69">
        <f t="shared" si="7"/>
        <v>718.26074469510752</v>
      </c>
      <c r="G17" s="69">
        <f t="shared" si="7"/>
        <v>762.28713142064009</v>
      </c>
      <c r="H17" s="69">
        <f t="shared" si="7"/>
        <v>671.17911820483266</v>
      </c>
      <c r="I17" s="69">
        <f t="shared" si="7"/>
        <v>711.30372104629282</v>
      </c>
      <c r="J17" s="69">
        <f t="shared" si="7"/>
        <v>698.09906653402254</v>
      </c>
      <c r="K17" s="69">
        <f t="shared" si="7"/>
        <v>725.55942233639519</v>
      </c>
      <c r="L17" s="69">
        <f t="shared" si="7"/>
        <v>749.72079506187811</v>
      </c>
      <c r="M17" s="69">
        <f t="shared" si="7"/>
        <v>725.29981863097714</v>
      </c>
      <c r="N17" s="69">
        <f t="shared" si="7"/>
        <v>733.65869089303976</v>
      </c>
      <c r="O17" s="69">
        <f t="shared" si="7"/>
        <v>691.21672719367996</v>
      </c>
      <c r="P17" s="69">
        <f t="shared" si="7"/>
        <v>764.13730046285514</v>
      </c>
      <c r="Q17" s="69">
        <f t="shared" si="7"/>
        <v>735.36231462182263</v>
      </c>
      <c r="R17" s="69">
        <f t="shared" ref="R17:V17" si="8">SUM(R18:R26)</f>
        <v>747.53661164541529</v>
      </c>
      <c r="S17" s="69">
        <f t="shared" si="8"/>
        <v>742.71177937152424</v>
      </c>
      <c r="T17" s="69">
        <f t="shared" si="8"/>
        <v>717.86804436371756</v>
      </c>
      <c r="U17" s="69">
        <f t="shared" si="8"/>
        <v>715.28111310900351</v>
      </c>
      <c r="V17" s="69">
        <f t="shared" si="8"/>
        <v>758.67147349800086</v>
      </c>
      <c r="W17" s="69">
        <f t="shared" ref="W17" si="9">SUM(W18:W26)</f>
        <v>757.3176566880004</v>
      </c>
      <c r="DA17" s="88" t="s">
        <v>267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102.17808613863761</v>
      </c>
      <c r="C19" s="72">
        <v>86.486968052021666</v>
      </c>
      <c r="D19" s="72">
        <v>89.139526528712238</v>
      </c>
      <c r="E19" s="72">
        <v>78.088609501218741</v>
      </c>
      <c r="F19" s="72">
        <v>59.214016572956851</v>
      </c>
      <c r="G19" s="72">
        <v>64.456952965590389</v>
      </c>
      <c r="H19" s="72">
        <v>58.064620508494421</v>
      </c>
      <c r="I19" s="72">
        <v>42.081480631201266</v>
      </c>
      <c r="J19" s="72">
        <v>37.643556529625975</v>
      </c>
      <c r="K19" s="72">
        <v>38.410781211246267</v>
      </c>
      <c r="L19" s="72">
        <v>48.997264695673934</v>
      </c>
      <c r="M19" s="72">
        <v>38.510595307866929</v>
      </c>
      <c r="N19" s="72">
        <v>29.264338796000249</v>
      </c>
      <c r="O19" s="72">
        <v>31.603330068335808</v>
      </c>
      <c r="P19" s="72">
        <v>28.226981285453757</v>
      </c>
      <c r="Q19" s="72">
        <v>27.314097000000057</v>
      </c>
      <c r="R19" s="72">
        <v>22.28503709600005</v>
      </c>
      <c r="S19" s="72">
        <v>28.05166659000006</v>
      </c>
      <c r="T19" s="72">
        <v>28.465090218000043</v>
      </c>
      <c r="U19" s="72">
        <v>27.638242962000035</v>
      </c>
      <c r="V19" s="72">
        <v>19.497873497999962</v>
      </c>
      <c r="W19" s="72">
        <v>18.144056688000006</v>
      </c>
      <c r="DA19" s="89" t="s">
        <v>458</v>
      </c>
    </row>
    <row r="20" spans="1:105" ht="12" customHeight="1" x14ac:dyDescent="0.25">
      <c r="A20" s="28" t="s">
        <v>205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459</v>
      </c>
    </row>
    <row r="21" spans="1:105" ht="12" customHeight="1" x14ac:dyDescent="0.25">
      <c r="A21" s="28" t="s">
        <v>192</v>
      </c>
      <c r="B21" s="72">
        <v>650.18310450620186</v>
      </c>
      <c r="C21" s="72">
        <v>646.9437414065286</v>
      </c>
      <c r="D21" s="72">
        <v>682.80748235797432</v>
      </c>
      <c r="E21" s="72">
        <v>645.98872194197588</v>
      </c>
      <c r="F21" s="72">
        <v>659.04672812215063</v>
      </c>
      <c r="G21" s="72">
        <v>697.83017845504969</v>
      </c>
      <c r="H21" s="72">
        <v>613.11449769633828</v>
      </c>
      <c r="I21" s="72">
        <v>669.22224041509151</v>
      </c>
      <c r="J21" s="72">
        <v>660.45551000439661</v>
      </c>
      <c r="K21" s="72">
        <v>687.14864112514897</v>
      </c>
      <c r="L21" s="72">
        <v>700.72353036620416</v>
      </c>
      <c r="M21" s="72">
        <v>686.78922332311026</v>
      </c>
      <c r="N21" s="72">
        <v>704.39435209703947</v>
      </c>
      <c r="O21" s="72">
        <v>659.61339712534414</v>
      </c>
      <c r="P21" s="72">
        <v>735.91031917740133</v>
      </c>
      <c r="Q21" s="72">
        <v>708.04821762182257</v>
      </c>
      <c r="R21" s="72">
        <v>725.2515745494153</v>
      </c>
      <c r="S21" s="72">
        <v>714.66011278152416</v>
      </c>
      <c r="T21" s="72">
        <v>689.40295414571756</v>
      </c>
      <c r="U21" s="72">
        <v>687.64287014700346</v>
      </c>
      <c r="V21" s="72">
        <v>739.17360000000087</v>
      </c>
      <c r="W21" s="72">
        <v>739.17360000000042</v>
      </c>
      <c r="DA21" s="89" t="s">
        <v>460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595.68115605397043</v>
      </c>
      <c r="C27" s="69">
        <f t="shared" si="10"/>
        <v>607.53429392684529</v>
      </c>
      <c r="D27" s="69">
        <f t="shared" si="10"/>
        <v>648.69957128688065</v>
      </c>
      <c r="E27" s="69">
        <f t="shared" si="10"/>
        <v>649.51906420928435</v>
      </c>
      <c r="F27" s="69">
        <f t="shared" si="10"/>
        <v>642.98990677476036</v>
      </c>
      <c r="G27" s="69">
        <f t="shared" si="10"/>
        <v>637.81487312434331</v>
      </c>
      <c r="H27" s="69">
        <f t="shared" si="10"/>
        <v>616.25829995391462</v>
      </c>
      <c r="I27" s="69">
        <f t="shared" si="10"/>
        <v>551.7002778625415</v>
      </c>
      <c r="J27" s="69">
        <f t="shared" si="10"/>
        <v>559.53402075706299</v>
      </c>
      <c r="K27" s="69">
        <f t="shared" si="10"/>
        <v>484.96747824804982</v>
      </c>
      <c r="L27" s="69">
        <f t="shared" si="10"/>
        <v>506.1306654577362</v>
      </c>
      <c r="M27" s="69">
        <f t="shared" si="10"/>
        <v>407.54943646292145</v>
      </c>
      <c r="N27" s="69">
        <f t="shared" si="10"/>
        <v>331.01767002636723</v>
      </c>
      <c r="O27" s="69">
        <f t="shared" si="10"/>
        <v>338.42761046826962</v>
      </c>
      <c r="P27" s="69">
        <f t="shared" si="10"/>
        <v>330.51045073711964</v>
      </c>
      <c r="Q27" s="69">
        <f t="shared" si="10"/>
        <v>355.0980142553309</v>
      </c>
      <c r="R27" s="69">
        <f t="shared" ref="R27:V27" si="11">SUM(R28:R32)</f>
        <v>326.27662088531287</v>
      </c>
      <c r="S27" s="69">
        <f t="shared" si="11"/>
        <v>416.2313725367186</v>
      </c>
      <c r="T27" s="69">
        <f t="shared" si="11"/>
        <v>457.21556715840813</v>
      </c>
      <c r="U27" s="69">
        <f t="shared" si="11"/>
        <v>467.11488480540834</v>
      </c>
      <c r="V27" s="69">
        <f t="shared" si="11"/>
        <v>632.9738402340007</v>
      </c>
      <c r="W27" s="69">
        <f t="shared" ref="W27" si="12">SUM(W28:W32)</f>
        <v>618.41454970799975</v>
      </c>
      <c r="DA27" s="88" t="s">
        <v>268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247.17105248432611</v>
      </c>
      <c r="C29" s="72">
        <v>241.4892723286207</v>
      </c>
      <c r="D29" s="72">
        <v>243.14146939371574</v>
      </c>
      <c r="E29" s="72">
        <v>243.35054926815951</v>
      </c>
      <c r="F29" s="72">
        <v>234.24216941710304</v>
      </c>
      <c r="G29" s="72">
        <v>239.91917435988643</v>
      </c>
      <c r="H29" s="72">
        <v>240.61695293899552</v>
      </c>
      <c r="I29" s="72">
        <v>220.40518315989834</v>
      </c>
      <c r="J29" s="72">
        <v>197.60948177022237</v>
      </c>
      <c r="K29" s="72">
        <v>199.51875640277854</v>
      </c>
      <c r="L29" s="72">
        <v>213.06696073597328</v>
      </c>
      <c r="M29" s="72">
        <v>176.65885347516726</v>
      </c>
      <c r="N29" s="72">
        <v>147.96686643522457</v>
      </c>
      <c r="O29" s="72">
        <v>159.50118676205486</v>
      </c>
      <c r="P29" s="72">
        <v>141.40537522746817</v>
      </c>
      <c r="Q29" s="72">
        <v>140.90040700000139</v>
      </c>
      <c r="R29" s="72">
        <v>114.96411112000125</v>
      </c>
      <c r="S29" s="72">
        <v>144.70700410200149</v>
      </c>
      <c r="T29" s="72">
        <v>146.83526235600229</v>
      </c>
      <c r="U29" s="72">
        <v>142.57874584800098</v>
      </c>
      <c r="V29" s="72">
        <v>184.00554023400065</v>
      </c>
      <c r="W29" s="72">
        <v>171.22725640800093</v>
      </c>
      <c r="DA29" s="89" t="s">
        <v>467</v>
      </c>
    </row>
    <row r="30" spans="1:105" ht="12" customHeight="1" x14ac:dyDescent="0.25">
      <c r="A30" s="28" t="s">
        <v>192</v>
      </c>
      <c r="B30" s="72">
        <v>348.51010356964434</v>
      </c>
      <c r="C30" s="72">
        <v>366.04502159822459</v>
      </c>
      <c r="D30" s="72">
        <v>405.55810189316492</v>
      </c>
      <c r="E30" s="72">
        <v>406.1685149411249</v>
      </c>
      <c r="F30" s="72">
        <v>408.74773735765729</v>
      </c>
      <c r="G30" s="72">
        <v>397.89569876445688</v>
      </c>
      <c r="H30" s="72">
        <v>375.64134701491912</v>
      </c>
      <c r="I30" s="72">
        <v>331.29509470264315</v>
      </c>
      <c r="J30" s="72">
        <v>361.92453898684056</v>
      </c>
      <c r="K30" s="72">
        <v>285.44872184527128</v>
      </c>
      <c r="L30" s="72">
        <v>293.06370472176292</v>
      </c>
      <c r="M30" s="72">
        <v>230.89058298775419</v>
      </c>
      <c r="N30" s="72">
        <v>183.05080359114262</v>
      </c>
      <c r="O30" s="72">
        <v>178.92642370621476</v>
      </c>
      <c r="P30" s="72">
        <v>189.1050755096515</v>
      </c>
      <c r="Q30" s="72">
        <v>214.19760725532953</v>
      </c>
      <c r="R30" s="72">
        <v>211.3125097653116</v>
      </c>
      <c r="S30" s="72">
        <v>271.52436843471713</v>
      </c>
      <c r="T30" s="72">
        <v>310.38030480240582</v>
      </c>
      <c r="U30" s="72">
        <v>324.53613895740739</v>
      </c>
      <c r="V30" s="72">
        <v>448.96830000000006</v>
      </c>
      <c r="W30" s="72">
        <v>447.18729329999883</v>
      </c>
      <c r="DA30" s="89" t="s">
        <v>468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14575.107633300151</v>
      </c>
      <c r="C3" s="65">
        <f>IF(RES_hh_fec!C3=0,0,1000*11630*RES_hh_fec!C3/RES_hh_num!C3)</f>
        <v>15645.489686811201</v>
      </c>
      <c r="D3" s="65">
        <f>IF(RES_hh_fec!D3=0,0,1000*11630*RES_hh_fec!D3/RES_hh_num!D3)</f>
        <v>15563.984386833532</v>
      </c>
      <c r="E3" s="65">
        <f>IF(RES_hh_fec!E3=0,0,1000*11630*RES_hh_fec!E3/RES_hh_num!E3)</f>
        <v>17155.978319238824</v>
      </c>
      <c r="F3" s="65">
        <f>IF(RES_hh_fec!F3=0,0,1000*11630*RES_hh_fec!F3/RES_hh_num!F3)</f>
        <v>15593.491408413798</v>
      </c>
      <c r="G3" s="65">
        <f>IF(RES_hh_fec!G3=0,0,1000*11630*RES_hh_fec!G3/RES_hh_num!G3)</f>
        <v>17958.887959722211</v>
      </c>
      <c r="H3" s="65">
        <f>IF(RES_hh_fec!H3=0,0,1000*11630*RES_hh_fec!H3/RES_hh_num!H3)</f>
        <v>17252.572176420021</v>
      </c>
      <c r="I3" s="65">
        <f>IF(RES_hh_fec!I3=0,0,1000*11630*RES_hh_fec!I3/RES_hh_num!I3)</f>
        <v>15567.538522516737</v>
      </c>
      <c r="J3" s="65">
        <f>IF(RES_hh_fec!J3=0,0,1000*11630*RES_hh_fec!J3/RES_hh_num!J3)</f>
        <v>15298.142725229753</v>
      </c>
      <c r="K3" s="65">
        <f>IF(RES_hh_fec!K3=0,0,1000*11630*RES_hh_fec!K3/RES_hh_num!K3)</f>
        <v>16107.07085570257</v>
      </c>
      <c r="L3" s="65">
        <f>IF(RES_hh_fec!L3=0,0,1000*11630*RES_hh_fec!L3/RES_hh_num!L3)</f>
        <v>17024.568100878798</v>
      </c>
      <c r="M3" s="65">
        <f>IF(RES_hh_fec!M3=0,0,1000*11630*RES_hh_fec!M3/RES_hh_num!M3)</f>
        <v>16724.818077185613</v>
      </c>
      <c r="N3" s="65">
        <f>IF(RES_hh_fec!N3=0,0,1000*11630*RES_hh_fec!N3/RES_hh_num!N3)</f>
        <v>16135.957801347202</v>
      </c>
      <c r="O3" s="65">
        <f>IF(RES_hh_fec!O3=0,0,1000*11630*RES_hh_fec!O3/RES_hh_num!O3)</f>
        <v>15584.086850881522</v>
      </c>
      <c r="P3" s="65">
        <f>IF(RES_hh_fec!P3=0,0,1000*11630*RES_hh_fec!P3/RES_hh_num!P3)</f>
        <v>13569.314700456169</v>
      </c>
      <c r="Q3" s="65">
        <f>IF(RES_hh_fec!Q3=0,0,1000*11630*RES_hh_fec!Q3/RES_hh_num!Q3)</f>
        <v>14883.96262879216</v>
      </c>
      <c r="R3" s="65">
        <f>IF(RES_hh_fec!R3=0,0,1000*11630*RES_hh_fec!R3/RES_hh_num!R3)</f>
        <v>15301.546657543993</v>
      </c>
      <c r="S3" s="65">
        <f>IF(RES_hh_fec!S3=0,0,1000*11630*RES_hh_fec!S3/RES_hh_num!S3)</f>
        <v>15600.446115316545</v>
      </c>
      <c r="T3" s="65">
        <f>IF(RES_hh_fec!T3=0,0,1000*11630*RES_hh_fec!T3/RES_hh_num!T3)</f>
        <v>14261.942516794225</v>
      </c>
      <c r="U3" s="65">
        <f>IF(RES_hh_fec!U3=0,0,1000*11630*RES_hh_fec!U3/RES_hh_num!U3)</f>
        <v>13818.149591197838</v>
      </c>
      <c r="V3" s="65">
        <f>IF(RES_hh_fec!V3=0,0,1000*11630*RES_hh_fec!V3/RES_hh_num!V3)</f>
        <v>14666.860098677354</v>
      </c>
      <c r="W3" s="65">
        <f>IF(RES_hh_fec!W3=0,0,1000*11630*RES_hh_fec!W3/RES_hh_num!W3)</f>
        <v>15708.459637191756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12035.644652624109</v>
      </c>
      <c r="C4" s="69">
        <f>IF(RES_hh_fec!C4=0,0,1000*11630*RES_hh_fec!C4/RES_hh_num!C4)</f>
        <v>13058.094553730085</v>
      </c>
      <c r="D4" s="69">
        <f>IF(RES_hh_fec!D4=0,0,1000*11630*RES_hh_fec!D4/RES_hh_num!D4)</f>
        <v>12880.878311747045</v>
      </c>
      <c r="E4" s="69">
        <f>IF(RES_hh_fec!E4=0,0,1000*11630*RES_hh_fec!E4/RES_hh_num!E4)</f>
        <v>14425.693967847283</v>
      </c>
      <c r="F4" s="69">
        <f>IF(RES_hh_fec!F4=0,0,1000*11630*RES_hh_fec!F4/RES_hh_num!F4)</f>
        <v>12867.764890396429</v>
      </c>
      <c r="G4" s="69">
        <f>IF(RES_hh_fec!G4=0,0,1000*11630*RES_hh_fec!G4/RES_hh_num!G4)</f>
        <v>15230.369716781543</v>
      </c>
      <c r="H4" s="69">
        <f>IF(RES_hh_fec!H4=0,0,1000*11630*RES_hh_fec!H4/RES_hh_num!H4)</f>
        <v>14537.842248210151</v>
      </c>
      <c r="I4" s="69">
        <f>IF(RES_hh_fec!I4=0,0,1000*11630*RES_hh_fec!I4/RES_hh_num!I4)</f>
        <v>12893.612873494332</v>
      </c>
      <c r="J4" s="69">
        <f>IF(RES_hh_fec!J4=0,0,1000*11630*RES_hh_fec!J4/RES_hh_num!J4)</f>
        <v>12587.701926500467</v>
      </c>
      <c r="K4" s="69">
        <f>IF(RES_hh_fec!K4=0,0,1000*11630*RES_hh_fec!K4/RES_hh_num!K4)</f>
        <v>13516.713120785289</v>
      </c>
      <c r="L4" s="69">
        <f>IF(RES_hh_fec!L4=0,0,1000*11630*RES_hh_fec!L4/RES_hh_num!L4)</f>
        <v>14387.850894254596</v>
      </c>
      <c r="M4" s="69">
        <f>IF(RES_hh_fec!M4=0,0,1000*11630*RES_hh_fec!M4/RES_hh_num!M4)</f>
        <v>14234.181746461976</v>
      </c>
      <c r="N4" s="69">
        <f>IF(RES_hh_fec!N4=0,0,1000*11630*RES_hh_fec!N4/RES_hh_num!N4)</f>
        <v>13880.314889813077</v>
      </c>
      <c r="O4" s="69">
        <f>IF(RES_hh_fec!O4=0,0,1000*11630*RES_hh_fec!O4/RES_hh_num!O4)</f>
        <v>13386.300794093824</v>
      </c>
      <c r="P4" s="69">
        <f>IF(RES_hh_fec!P4=0,0,1000*11630*RES_hh_fec!P4/RES_hh_num!P4)</f>
        <v>11288.594981725772</v>
      </c>
      <c r="Q4" s="69">
        <f>IF(RES_hh_fec!Q4=0,0,1000*11630*RES_hh_fec!Q4/RES_hh_num!Q4)</f>
        <v>12465.083324599233</v>
      </c>
      <c r="R4" s="69">
        <f>IF(RES_hh_fec!R4=0,0,1000*11630*RES_hh_fec!R4/RES_hh_num!R4)</f>
        <v>12911.722467147199</v>
      </c>
      <c r="S4" s="69">
        <f>IF(RES_hh_fec!S4=0,0,1000*11630*RES_hh_fec!S4/RES_hh_num!S4)</f>
        <v>13124.314607183227</v>
      </c>
      <c r="T4" s="69">
        <f>IF(RES_hh_fec!T4=0,0,1000*11630*RES_hh_fec!T4/RES_hh_num!T4)</f>
        <v>11759.303405177452</v>
      </c>
      <c r="U4" s="69">
        <f>IF(RES_hh_fec!U4=0,0,1000*11630*RES_hh_fec!U4/RES_hh_num!U4)</f>
        <v>11297.126001085069</v>
      </c>
      <c r="V4" s="69">
        <f>IF(RES_hh_fec!V4=0,0,1000*11630*RES_hh_fec!V4/RES_hh_num!V4)</f>
        <v>11805.461775533706</v>
      </c>
      <c r="W4" s="69">
        <f>IF(RES_hh_fec!W4=0,0,1000*11630*RES_hh_fec!W4/RES_hh_num!W4)</f>
        <v>12958.460275617323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10061.579315902816</v>
      </c>
      <c r="C5" s="72">
        <f>IF(RES_hh_fec!C5=0,0,1000*11630*RES_hh_fec!C5/RES_hh_num!C5)</f>
        <v>10027.828277005756</v>
      </c>
      <c r="D5" s="72">
        <f>IF(RES_hh_fec!D5=0,0,1000*11630*RES_hh_fec!D5/RES_hh_num!D5)</f>
        <v>12250.776492566076</v>
      </c>
      <c r="E5" s="72">
        <f>IF(RES_hh_fec!E5=0,0,1000*11630*RES_hh_fec!E5/RES_hh_num!E5)</f>
        <v>13076.662017454988</v>
      </c>
      <c r="F5" s="72">
        <f>IF(RES_hh_fec!F5=0,0,1000*11630*RES_hh_fec!F5/RES_hh_num!F5)</f>
        <v>12744.771887538938</v>
      </c>
      <c r="G5" s="72">
        <f>IF(RES_hh_fec!G5=0,0,1000*11630*RES_hh_fec!G5/RES_hh_num!G5)</f>
        <v>14072.057458298808</v>
      </c>
      <c r="H5" s="72">
        <f>IF(RES_hh_fec!H5=0,0,1000*11630*RES_hh_fec!H5/RES_hh_num!H5)</f>
        <v>14705.378079771393</v>
      </c>
      <c r="I5" s="72">
        <f>IF(RES_hh_fec!I5=0,0,1000*11630*RES_hh_fec!I5/RES_hh_num!I5)</f>
        <v>10160.303171400483</v>
      </c>
      <c r="J5" s="72">
        <f>IF(RES_hh_fec!J5=0,0,1000*11630*RES_hh_fec!J5/RES_hh_num!J5)</f>
        <v>13001.20335288495</v>
      </c>
      <c r="K5" s="72">
        <f>IF(RES_hh_fec!K5=0,0,1000*11630*RES_hh_fec!K5/RES_hh_num!K5)</f>
        <v>12312.241812847988</v>
      </c>
      <c r="L5" s="72">
        <f>IF(RES_hh_fec!L5=0,0,1000*11630*RES_hh_fec!L5/RES_hh_num!L5)</f>
        <v>13064.655432747475</v>
      </c>
      <c r="M5" s="72">
        <f>IF(RES_hh_fec!M5=0,0,1000*11630*RES_hh_fec!M5/RES_hh_num!M5)</f>
        <v>14992.781434118406</v>
      </c>
      <c r="N5" s="72">
        <f>IF(RES_hh_fec!N5=0,0,1000*11630*RES_hh_fec!N5/RES_hh_num!N5)</f>
        <v>13798.388417825698</v>
      </c>
      <c r="O5" s="72">
        <f>IF(RES_hh_fec!O5=0,0,1000*11630*RES_hh_fec!O5/RES_hh_num!O5)</f>
        <v>13102.996033420543</v>
      </c>
      <c r="P5" s="72">
        <f>IF(RES_hh_fec!P5=0,0,1000*11630*RES_hh_fec!P5/RES_hh_num!P5)</f>
        <v>10977.726376320115</v>
      </c>
      <c r="Q5" s="72">
        <f>IF(RES_hh_fec!Q5=0,0,1000*11630*RES_hh_fec!Q5/RES_hh_num!Q5)</f>
        <v>10693.425224249937</v>
      </c>
      <c r="R5" s="72">
        <f>IF(RES_hh_fec!R5=0,0,1000*11630*RES_hh_fec!R5/RES_hh_num!R5)</f>
        <v>13843.508972139152</v>
      </c>
      <c r="S5" s="72">
        <f>IF(RES_hh_fec!S5=0,0,1000*11630*RES_hh_fec!S5/RES_hh_num!S5)</f>
        <v>16205.233387437922</v>
      </c>
      <c r="T5" s="72">
        <f>IF(RES_hh_fec!T5=0,0,1000*11630*RES_hh_fec!T5/RES_hh_num!T5)</f>
        <v>11922.173037362556</v>
      </c>
      <c r="U5" s="72">
        <f>IF(RES_hh_fec!U5=0,0,1000*11630*RES_hh_fec!U5/RES_hh_num!U5)</f>
        <v>11082.341710029166</v>
      </c>
      <c r="V5" s="72">
        <f>IF(RES_hh_fec!V5=0,0,1000*11630*RES_hh_fec!V5/RES_hh_num!V5)</f>
        <v>12121.029602914521</v>
      </c>
      <c r="W5" s="72">
        <f>IF(RES_hh_fec!W5=0,0,1000*11630*RES_hh_fec!W5/RES_hh_num!W5)</f>
        <v>12075.034106412008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14848.030879523471</v>
      </c>
      <c r="C6" s="72">
        <f>IF(RES_hh_fec!C6=0,0,1000*11630*RES_hh_fec!C6/RES_hh_num!C6)</f>
        <v>13399.563210439796</v>
      </c>
      <c r="D6" s="72">
        <f>IF(RES_hh_fec!D6=0,0,1000*11630*RES_hh_fec!D6/RES_hh_num!D6)</f>
        <v>16144.04749081674</v>
      </c>
      <c r="E6" s="72">
        <f>IF(RES_hh_fec!E6=0,0,1000*11630*RES_hh_fec!E6/RES_hh_num!E6)</f>
        <v>16632.980092078047</v>
      </c>
      <c r="F6" s="72">
        <f>IF(RES_hh_fec!F6=0,0,1000*11630*RES_hh_fec!F6/RES_hh_num!F6)</f>
        <v>12511.21834329565</v>
      </c>
      <c r="G6" s="72">
        <f>IF(RES_hh_fec!G6=0,0,1000*11630*RES_hh_fec!G6/RES_hh_num!G6)</f>
        <v>19386.114579167592</v>
      </c>
      <c r="H6" s="72">
        <f>IF(RES_hh_fec!H6=0,0,1000*11630*RES_hh_fec!H6/RES_hh_num!H6)</f>
        <v>19352.352473524421</v>
      </c>
      <c r="I6" s="72">
        <f>IF(RES_hh_fec!I6=0,0,1000*11630*RES_hh_fec!I6/RES_hh_num!I6)</f>
        <v>10582.844006146706</v>
      </c>
      <c r="J6" s="72">
        <f>IF(RES_hh_fec!J6=0,0,1000*11630*RES_hh_fec!J6/RES_hh_num!J6)</f>
        <v>12411.411574079184</v>
      </c>
      <c r="K6" s="72">
        <f>IF(RES_hh_fec!K6=0,0,1000*11630*RES_hh_fec!K6/RES_hh_num!K6)</f>
        <v>13677.648350890873</v>
      </c>
      <c r="L6" s="72">
        <f>IF(RES_hh_fec!L6=0,0,1000*11630*RES_hh_fec!L6/RES_hh_num!L6)</f>
        <v>29717.38345932011</v>
      </c>
      <c r="M6" s="72">
        <f>IF(RES_hh_fec!M6=0,0,1000*11630*RES_hh_fec!M6/RES_hh_num!M6)</f>
        <v>19403.373057093006</v>
      </c>
      <c r="N6" s="72">
        <f>IF(RES_hh_fec!N6=0,0,1000*11630*RES_hh_fec!N6/RES_hh_num!N6)</f>
        <v>12108.026053580174</v>
      </c>
      <c r="O6" s="72">
        <f>IF(RES_hh_fec!O6=0,0,1000*11630*RES_hh_fec!O6/RES_hh_num!O6)</f>
        <v>14268.403609386987</v>
      </c>
      <c r="P6" s="72">
        <f>IF(RES_hh_fec!P6=0,0,1000*11630*RES_hh_fec!P6/RES_hh_num!P6)</f>
        <v>11686.351764016437</v>
      </c>
      <c r="Q6" s="72">
        <f>IF(RES_hh_fec!Q6=0,0,1000*11630*RES_hh_fec!Q6/RES_hh_num!Q6)</f>
        <v>13036.648442943653</v>
      </c>
      <c r="R6" s="72">
        <f>IF(RES_hh_fec!R6=0,0,1000*11630*RES_hh_fec!R6/RES_hh_num!R6)</f>
        <v>11472.953520638206</v>
      </c>
      <c r="S6" s="72">
        <f>IF(RES_hh_fec!S6=0,0,1000*11630*RES_hh_fec!S6/RES_hh_num!S6)</f>
        <v>13851.233104595532</v>
      </c>
      <c r="T6" s="72">
        <f>IF(RES_hh_fec!T6=0,0,1000*11630*RES_hh_fec!T6/RES_hh_num!T6)</f>
        <v>14475.158485393657</v>
      </c>
      <c r="U6" s="72">
        <f>IF(RES_hh_fec!U6=0,0,1000*11630*RES_hh_fec!U6/RES_hh_num!U6)</f>
        <v>16344.028587081002</v>
      </c>
      <c r="V6" s="72">
        <f>IF(RES_hh_fec!V6=0,0,1000*11630*RES_hh_fec!V6/RES_hh_num!V6)</f>
        <v>7356.8086655743427</v>
      </c>
      <c r="W6" s="72">
        <f>IF(RES_hh_fec!W6=0,0,1000*11630*RES_hh_fec!W6/RES_hh_num!W6)</f>
        <v>13751.910769793385</v>
      </c>
      <c r="DA6" s="89" t="s">
        <v>473</v>
      </c>
    </row>
    <row r="7" spans="1:105" ht="12" customHeight="1" x14ac:dyDescent="0.25">
      <c r="A7" s="28" t="s">
        <v>205</v>
      </c>
      <c r="B7" s="72">
        <f>IF(RES_hh_fec!B7=0,0,1000*11630*RES_hh_fec!B7/RES_hh_num!B7)</f>
        <v>11996.137206427693</v>
      </c>
      <c r="C7" s="72">
        <f>IF(RES_hh_fec!C7=0,0,1000*11630*RES_hh_fec!C7/RES_hh_num!C7)</f>
        <v>19006.961849067106</v>
      </c>
      <c r="D7" s="72">
        <f>IF(RES_hh_fec!D7=0,0,1000*11630*RES_hh_fec!D7/RES_hh_num!D7)</f>
        <v>17163.384779137825</v>
      </c>
      <c r="E7" s="72">
        <f>IF(RES_hh_fec!E7=0,0,1000*11630*RES_hh_fec!E7/RES_hh_num!E7)</f>
        <v>10400.905607802142</v>
      </c>
      <c r="F7" s="72">
        <f>IF(RES_hh_fec!F7=0,0,1000*11630*RES_hh_fec!F7/RES_hh_num!F7)</f>
        <v>16775.905118601775</v>
      </c>
      <c r="G7" s="72">
        <f>IF(RES_hh_fec!G7=0,0,1000*11630*RES_hh_fec!G7/RES_hh_num!G7)</f>
        <v>9434.8341232227995</v>
      </c>
      <c r="H7" s="72">
        <f>IF(RES_hh_fec!H7=0,0,1000*11630*RES_hh_fec!H7/RES_hh_num!H7)</f>
        <v>0</v>
      </c>
      <c r="I7" s="72">
        <f>IF(RES_hh_fec!I7=0,0,1000*11630*RES_hh_fec!I7/RES_hh_num!I7)</f>
        <v>0</v>
      </c>
      <c r="J7" s="72">
        <f>IF(RES_hh_fec!J7=0,0,1000*11630*RES_hh_fec!J7/RES_hh_num!J7)</f>
        <v>0</v>
      </c>
      <c r="K7" s="72">
        <f>IF(RES_hh_fec!K7=0,0,1000*11630*RES_hh_fec!K7/RES_hh_num!K7)</f>
        <v>0</v>
      </c>
      <c r="L7" s="72">
        <f>IF(RES_hh_fec!L7=0,0,1000*11630*RES_hh_fec!L7/RES_hh_num!L7)</f>
        <v>0</v>
      </c>
      <c r="M7" s="72">
        <f>IF(RES_hh_fec!M7=0,0,1000*11630*RES_hh_fec!M7/RES_hh_num!M7)</f>
        <v>0</v>
      </c>
      <c r="N7" s="72">
        <f>IF(RES_hh_fec!N7=0,0,1000*11630*RES_hh_fec!N7/RES_hh_num!N7)</f>
        <v>0</v>
      </c>
      <c r="O7" s="72">
        <f>IF(RES_hh_fec!O7=0,0,1000*11630*RES_hh_fec!O7/RES_hh_num!O7)</f>
        <v>0</v>
      </c>
      <c r="P7" s="72">
        <f>IF(RES_hh_fec!P7=0,0,1000*11630*RES_hh_fec!P7/RES_hh_num!P7)</f>
        <v>0</v>
      </c>
      <c r="Q7" s="72">
        <f>IF(RES_hh_fec!Q7=0,0,1000*11630*RES_hh_fec!Q7/RES_hh_num!Q7)</f>
        <v>0</v>
      </c>
      <c r="R7" s="72">
        <f>IF(RES_hh_fec!R7=0,0,1000*11630*RES_hh_fec!R7/RES_hh_num!R7)</f>
        <v>0</v>
      </c>
      <c r="S7" s="72">
        <f>IF(RES_hh_fec!S7=0,0,1000*11630*RES_hh_fec!S7/RES_hh_num!S7)</f>
        <v>0</v>
      </c>
      <c r="T7" s="72">
        <f>IF(RES_hh_fec!T7=0,0,1000*11630*RES_hh_fec!T7/RES_hh_num!T7)</f>
        <v>0</v>
      </c>
      <c r="U7" s="72">
        <f>IF(RES_hh_fec!U7=0,0,1000*11630*RES_hh_fec!U7/RES_hh_num!U7)</f>
        <v>0</v>
      </c>
      <c r="V7" s="72">
        <f>IF(RES_hh_fec!V7=0,0,1000*11630*RES_hh_fec!V7/RES_hh_num!V7)</f>
        <v>0</v>
      </c>
      <c r="W7" s="72">
        <f>IF(RES_hh_fec!W7=0,0,1000*11630*RES_hh_fec!W7/RES_hh_num!W7)</f>
        <v>0</v>
      </c>
      <c r="DA7" s="89" t="s">
        <v>474</v>
      </c>
    </row>
    <row r="8" spans="1:105" ht="12" customHeight="1" x14ac:dyDescent="0.25">
      <c r="A8" s="28" t="s">
        <v>192</v>
      </c>
      <c r="B8" s="72">
        <f>IF(RES_hh_fec!B8=0,0,1000*11630*RES_hh_fec!B8/RES_hh_num!B8)</f>
        <v>12695.874565270569</v>
      </c>
      <c r="C8" s="72">
        <f>IF(RES_hh_fec!C8=0,0,1000*11630*RES_hh_fec!C8/RES_hh_num!C8)</f>
        <v>13627.8379213632</v>
      </c>
      <c r="D8" s="72">
        <f>IF(RES_hh_fec!D8=0,0,1000*11630*RES_hh_fec!D8/RES_hh_num!D8)</f>
        <v>13272.789620431387</v>
      </c>
      <c r="E8" s="72">
        <f>IF(RES_hh_fec!E8=0,0,1000*11630*RES_hh_fec!E8/RES_hh_num!E8)</f>
        <v>15299.312218894509</v>
      </c>
      <c r="F8" s="72">
        <f>IF(RES_hh_fec!F8=0,0,1000*11630*RES_hh_fec!F8/RES_hh_num!F8)</f>
        <v>13593.069223668959</v>
      </c>
      <c r="G8" s="72">
        <f>IF(RES_hh_fec!G8=0,0,1000*11630*RES_hh_fec!G8/RES_hh_num!G8)</f>
        <v>15522.487775270143</v>
      </c>
      <c r="H8" s="72">
        <f>IF(RES_hh_fec!H8=0,0,1000*11630*RES_hh_fec!H8/RES_hh_num!H8)</f>
        <v>14832.581932297642</v>
      </c>
      <c r="I8" s="72">
        <f>IF(RES_hh_fec!I8=0,0,1000*11630*RES_hh_fec!I8/RES_hh_num!I8)</f>
        <v>12867.70464081612</v>
      </c>
      <c r="J8" s="72">
        <f>IF(RES_hh_fec!J8=0,0,1000*11630*RES_hh_fec!J8/RES_hh_num!J8)</f>
        <v>13610.637849102832</v>
      </c>
      <c r="K8" s="72">
        <f>IF(RES_hh_fec!K8=0,0,1000*11630*RES_hh_fec!K8/RES_hh_num!K8)</f>
        <v>13802.758581513095</v>
      </c>
      <c r="L8" s="72">
        <f>IF(RES_hh_fec!L8=0,0,1000*11630*RES_hh_fec!L8/RES_hh_num!L8)</f>
        <v>14875.941772753626</v>
      </c>
      <c r="M8" s="72">
        <f>IF(RES_hh_fec!M8=0,0,1000*11630*RES_hh_fec!M8/RES_hh_num!M8)</f>
        <v>14484.225480890696</v>
      </c>
      <c r="N8" s="72">
        <f>IF(RES_hh_fec!N8=0,0,1000*11630*RES_hh_fec!N8/RES_hh_num!N8)</f>
        <v>13682.569563872228</v>
      </c>
      <c r="O8" s="72">
        <f>IF(RES_hh_fec!O8=0,0,1000*11630*RES_hh_fec!O8/RES_hh_num!O8)</f>
        <v>12581.101391462322</v>
      </c>
      <c r="P8" s="72">
        <f>IF(RES_hh_fec!P8=0,0,1000*11630*RES_hh_fec!P8/RES_hh_num!P8)</f>
        <v>11068.65936637063</v>
      </c>
      <c r="Q8" s="72">
        <f>IF(RES_hh_fec!Q8=0,0,1000*11630*RES_hh_fec!Q8/RES_hh_num!Q8)</f>
        <v>12335.721294499337</v>
      </c>
      <c r="R8" s="72">
        <f>IF(RES_hh_fec!R8=0,0,1000*11630*RES_hh_fec!R8/RES_hh_num!R8)</f>
        <v>12576.687701117491</v>
      </c>
      <c r="S8" s="72">
        <f>IF(RES_hh_fec!S8=0,0,1000*11630*RES_hh_fec!S8/RES_hh_num!S8)</f>
        <v>12700.848364337469</v>
      </c>
      <c r="T8" s="72">
        <f>IF(RES_hh_fec!T8=0,0,1000*11630*RES_hh_fec!T8/RES_hh_num!T8)</f>
        <v>11483.83000275341</v>
      </c>
      <c r="U8" s="72">
        <f>IF(RES_hh_fec!U8=0,0,1000*11630*RES_hh_fec!U8/RES_hh_num!U8)</f>
        <v>10919.618701721141</v>
      </c>
      <c r="V8" s="72">
        <f>IF(RES_hh_fec!V8=0,0,1000*11630*RES_hh_fec!V8/RES_hh_num!V8)</f>
        <v>11409.440172593329</v>
      </c>
      <c r="W8" s="72">
        <f>IF(RES_hh_fec!W8=0,0,1000*11630*RES_hh_fec!W8/RES_hh_num!W8)</f>
        <v>12641.823160436463</v>
      </c>
      <c r="DA8" s="89" t="s">
        <v>475</v>
      </c>
    </row>
    <row r="9" spans="1:105" ht="12" customHeight="1" x14ac:dyDescent="0.25">
      <c r="A9" s="28" t="s">
        <v>207</v>
      </c>
      <c r="B9" s="72">
        <f>IF(RES_hh_fec!B9=0,0,1000*11630*RES_hh_fec!B9/RES_hh_num!B9)</f>
        <v>14340.173908955701</v>
      </c>
      <c r="C9" s="72">
        <f>IF(RES_hh_fec!C9=0,0,1000*11630*RES_hh_fec!C9/RES_hh_num!C9)</f>
        <v>15619.859685318814</v>
      </c>
      <c r="D9" s="72">
        <f>IF(RES_hh_fec!D9=0,0,1000*11630*RES_hh_fec!D9/RES_hh_num!D9)</f>
        <v>15720.903816789627</v>
      </c>
      <c r="E9" s="72">
        <f>IF(RES_hh_fec!E9=0,0,1000*11630*RES_hh_fec!E9/RES_hh_num!E9)</f>
        <v>15531.770307259765</v>
      </c>
      <c r="F9" s="72">
        <f>IF(RES_hh_fec!F9=0,0,1000*11630*RES_hh_fec!F9/RES_hh_num!F9)</f>
        <v>11588.751027735789</v>
      </c>
      <c r="G9" s="72">
        <f>IF(RES_hh_fec!G9=0,0,1000*11630*RES_hh_fec!G9/RES_hh_num!G9)</f>
        <v>17490.264382664413</v>
      </c>
      <c r="H9" s="72">
        <f>IF(RES_hh_fec!H9=0,0,1000*11630*RES_hh_fec!H9/RES_hh_num!H9)</f>
        <v>15848.863175916902</v>
      </c>
      <c r="I9" s="72">
        <f>IF(RES_hh_fec!I9=0,0,1000*11630*RES_hh_fec!I9/RES_hh_num!I9)</f>
        <v>14888.224159282021</v>
      </c>
      <c r="J9" s="72">
        <f>IF(RES_hh_fec!J9=0,0,1000*11630*RES_hh_fec!J9/RES_hh_num!J9)</f>
        <v>11163.247860915455</v>
      </c>
      <c r="K9" s="72">
        <f>IF(RES_hh_fec!K9=0,0,1000*11630*RES_hh_fec!K9/RES_hh_num!K9)</f>
        <v>14246.298034931511</v>
      </c>
      <c r="L9" s="72">
        <f>IF(RES_hh_fec!L9=0,0,1000*11630*RES_hh_fec!L9/RES_hh_num!L9)</f>
        <v>14316.718996511641</v>
      </c>
      <c r="M9" s="72">
        <f>IF(RES_hh_fec!M9=0,0,1000*11630*RES_hh_fec!M9/RES_hh_num!M9)</f>
        <v>14519.349907730162</v>
      </c>
      <c r="N9" s="72">
        <f>IF(RES_hh_fec!N9=0,0,1000*11630*RES_hh_fec!N9/RES_hh_num!N9)</f>
        <v>14636.019915152543</v>
      </c>
      <c r="O9" s="72">
        <f>IF(RES_hh_fec!O9=0,0,1000*11630*RES_hh_fec!O9/RES_hh_num!O9)</f>
        <v>14777.600705809276</v>
      </c>
      <c r="P9" s="72">
        <f>IF(RES_hh_fec!P9=0,0,1000*11630*RES_hh_fec!P9/RES_hh_num!P9)</f>
        <v>11925.703554617292</v>
      </c>
      <c r="Q9" s="72">
        <f>IF(RES_hh_fec!Q9=0,0,1000*11630*RES_hh_fec!Q9/RES_hh_num!Q9)</f>
        <v>13110.6820113629</v>
      </c>
      <c r="R9" s="72">
        <f>IF(RES_hh_fec!R9=0,0,1000*11630*RES_hh_fec!R9/RES_hh_num!R9)</f>
        <v>13672.334698578461</v>
      </c>
      <c r="S9" s="72">
        <f>IF(RES_hh_fec!S9=0,0,1000*11630*RES_hh_fec!S9/RES_hh_num!S9)</f>
        <v>13934.208567459333</v>
      </c>
      <c r="T9" s="72">
        <f>IF(RES_hh_fec!T9=0,0,1000*11630*RES_hh_fec!T9/RES_hh_num!T9)</f>
        <v>12457.684841613409</v>
      </c>
      <c r="U9" s="72">
        <f>IF(RES_hh_fec!U9=0,0,1000*11630*RES_hh_fec!U9/RES_hh_num!U9)</f>
        <v>12279.983441688295</v>
      </c>
      <c r="V9" s="72">
        <f>IF(RES_hh_fec!V9=0,0,1000*11630*RES_hh_fec!V9/RES_hh_num!V9)</f>
        <v>12958.511230117234</v>
      </c>
      <c r="W9" s="72">
        <f>IF(RES_hh_fec!W9=0,0,1000*11630*RES_hh_fec!W9/RES_hh_num!W9)</f>
        <v>13897.656673481311</v>
      </c>
      <c r="DA9" s="89" t="s">
        <v>476</v>
      </c>
    </row>
    <row r="10" spans="1:105" ht="12" customHeight="1" x14ac:dyDescent="0.25">
      <c r="A10" s="28" t="s">
        <v>202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DA10" s="89" t="s">
        <v>477</v>
      </c>
    </row>
    <row r="11" spans="1:105" ht="12" customHeight="1" x14ac:dyDescent="0.25">
      <c r="A11" s="28" t="s">
        <v>203</v>
      </c>
      <c r="B11" s="72">
        <f>IF(RES_hh_fec!B11=0,0,1000*11630*RES_hh_fec!B11/RES_hh_num!B11)</f>
        <v>8423.6010794660269</v>
      </c>
      <c r="C11" s="72">
        <f>IF(RES_hh_fec!C11=0,0,1000*11630*RES_hh_fec!C11/RES_hh_num!C11)</f>
        <v>9864.3280916233434</v>
      </c>
      <c r="D11" s="72">
        <f>IF(RES_hh_fec!D11=0,0,1000*11630*RES_hh_fec!D11/RES_hh_num!D11)</f>
        <v>8750.2893609522271</v>
      </c>
      <c r="E11" s="72">
        <f>IF(RES_hh_fec!E11=0,0,1000*11630*RES_hh_fec!E11/RES_hh_num!E11)</f>
        <v>9773.1803215384916</v>
      </c>
      <c r="F11" s="72">
        <f>IF(RES_hh_fec!F11=0,0,1000*11630*RES_hh_fec!F11/RES_hh_num!F11)</f>
        <v>10250.104475327982</v>
      </c>
      <c r="G11" s="72">
        <f>IF(RES_hh_fec!G11=0,0,1000*11630*RES_hh_fec!G11/RES_hh_num!G11)</f>
        <v>11216.625249755949</v>
      </c>
      <c r="H11" s="72">
        <f>IF(RES_hh_fec!H11=0,0,1000*11630*RES_hh_fec!H11/RES_hh_num!H11)</f>
        <v>10792.718437104715</v>
      </c>
      <c r="I11" s="72">
        <f>IF(RES_hh_fec!I11=0,0,1000*11630*RES_hh_fec!I11/RES_hh_num!I11)</f>
        <v>10322.163709914883</v>
      </c>
      <c r="J11" s="72">
        <f>IF(RES_hh_fec!J11=0,0,1000*11630*RES_hh_fec!J11/RES_hh_num!J11)</f>
        <v>9744.856461472702</v>
      </c>
      <c r="K11" s="72">
        <f>IF(RES_hh_fec!K11=0,0,1000*11630*RES_hh_fec!K11/RES_hh_num!K11)</f>
        <v>10274.834572942031</v>
      </c>
      <c r="L11" s="72">
        <f>IF(RES_hh_fec!L11=0,0,1000*11630*RES_hh_fec!L11/RES_hh_num!L11)</f>
        <v>11498.647362637208</v>
      </c>
      <c r="M11" s="72">
        <f>IF(RES_hh_fec!M11=0,0,1000*11630*RES_hh_fec!M11/RES_hh_num!M11)</f>
        <v>11129.504530299935</v>
      </c>
      <c r="N11" s="72">
        <f>IF(RES_hh_fec!N11=0,0,1000*11630*RES_hh_fec!N11/RES_hh_num!N11)</f>
        <v>11519.759734900483</v>
      </c>
      <c r="O11" s="72">
        <f>IF(RES_hh_fec!O11=0,0,1000*11630*RES_hh_fec!O11/RES_hh_num!O11)</f>
        <v>11409.321034929146</v>
      </c>
      <c r="P11" s="72">
        <f>IF(RES_hh_fec!P11=0,0,1000*11630*RES_hh_fec!P11/RES_hh_num!P11)</f>
        <v>9463.276237830607</v>
      </c>
      <c r="Q11" s="72">
        <f>IF(RES_hh_fec!Q11=0,0,1000*11630*RES_hh_fec!Q11/RES_hh_num!Q11)</f>
        <v>10511.869296122324</v>
      </c>
      <c r="R11" s="72">
        <f>IF(RES_hh_fec!R11=0,0,1000*11630*RES_hh_fec!R11/RES_hh_num!R11)</f>
        <v>11175.817160855555</v>
      </c>
      <c r="S11" s="72">
        <f>IF(RES_hh_fec!S11=0,0,1000*11630*RES_hh_fec!S11/RES_hh_num!S11)</f>
        <v>11434.922903148454</v>
      </c>
      <c r="T11" s="72">
        <f>IF(RES_hh_fec!T11=0,0,1000*11630*RES_hh_fec!T11/RES_hh_num!T11)</f>
        <v>10592.854405621576</v>
      </c>
      <c r="U11" s="72">
        <f>IF(RES_hh_fec!U11=0,0,1000*11630*RES_hh_fec!U11/RES_hh_num!U11)</f>
        <v>10333.166737672511</v>
      </c>
      <c r="V11" s="72">
        <f>IF(RES_hh_fec!V11=0,0,1000*11630*RES_hh_fec!V11/RES_hh_num!V11)</f>
        <v>10823.86008430009</v>
      </c>
      <c r="W11" s="72">
        <f>IF(RES_hh_fec!W11=0,0,1000*11630*RES_hh_fec!W11/RES_hh_num!W11)</f>
        <v>11927.201368631819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4383.5999700672191</v>
      </c>
      <c r="C12" s="72">
        <f>IF(RES_hh_fec!C12=0,0,1000*11630*RES_hh_fec!C12/RES_hh_num!C12)</f>
        <v>4760.9359663773603</v>
      </c>
      <c r="D12" s="72">
        <f>IF(RES_hh_fec!D12=0,0,1000*11630*RES_hh_fec!D12/RES_hh_num!D12)</f>
        <v>4803.3446345945122</v>
      </c>
      <c r="E12" s="72">
        <f>IF(RES_hh_fec!E12=0,0,1000*11630*RES_hh_fec!E12/RES_hh_num!E12)</f>
        <v>5329.7737062050655</v>
      </c>
      <c r="F12" s="72">
        <f>IF(RES_hh_fec!F12=0,0,1000*11630*RES_hh_fec!F12/RES_hh_num!F12)</f>
        <v>4891.794423841201</v>
      </c>
      <c r="G12" s="72">
        <f>IF(RES_hh_fec!G12=0,0,1000*11630*RES_hh_fec!G12/RES_hh_num!G12)</f>
        <v>5038.1965722097812</v>
      </c>
      <c r="H12" s="72">
        <f>IF(RES_hh_fec!H12=0,0,1000*11630*RES_hh_fec!H12/RES_hh_num!H12)</f>
        <v>5143.4737855378862</v>
      </c>
      <c r="I12" s="72">
        <f>IF(RES_hh_fec!I12=0,0,1000*11630*RES_hh_fec!I12/RES_hh_num!I12)</f>
        <v>4358.5880489625224</v>
      </c>
      <c r="J12" s="72">
        <f>IF(RES_hh_fec!J12=0,0,1000*11630*RES_hh_fec!J12/RES_hh_num!J12)</f>
        <v>4269.1089728976367</v>
      </c>
      <c r="K12" s="72">
        <f>IF(RES_hh_fec!K12=0,0,1000*11630*RES_hh_fec!K12/RES_hh_num!K12)</f>
        <v>4147.6083155191618</v>
      </c>
      <c r="L12" s="72">
        <f>IF(RES_hh_fec!L12=0,0,1000*11630*RES_hh_fec!L12/RES_hh_num!L12)</f>
        <v>4802.6680258205106</v>
      </c>
      <c r="M12" s="72">
        <f>IF(RES_hh_fec!M12=0,0,1000*11630*RES_hh_fec!M12/RES_hh_num!M12)</f>
        <v>4299.0244121389442</v>
      </c>
      <c r="N12" s="72">
        <f>IF(RES_hh_fec!N12=0,0,1000*11630*RES_hh_fec!N12/RES_hh_num!N12)</f>
        <v>3785.8551417322747</v>
      </c>
      <c r="O12" s="72">
        <f>IF(RES_hh_fec!O12=0,0,1000*11630*RES_hh_fec!O12/RES_hh_num!O12)</f>
        <v>3085.010491372278</v>
      </c>
      <c r="P12" s="72">
        <f>IF(RES_hh_fec!P12=0,0,1000*11630*RES_hh_fec!P12/RES_hh_num!P12)</f>
        <v>2464.393066364938</v>
      </c>
      <c r="Q12" s="72">
        <f>IF(RES_hh_fec!Q12=0,0,1000*11630*RES_hh_fec!Q12/RES_hh_num!Q12)</f>
        <v>3302.0351898509816</v>
      </c>
      <c r="R12" s="72">
        <f>IF(RES_hh_fec!R12=0,0,1000*11630*RES_hh_fec!R12/RES_hh_num!R12)</f>
        <v>2777.7508000216435</v>
      </c>
      <c r="S12" s="72">
        <f>IF(RES_hh_fec!S12=0,0,1000*11630*RES_hh_fec!S12/RES_hh_num!S12)</f>
        <v>2360.4252568538936</v>
      </c>
      <c r="T12" s="72">
        <f>IF(RES_hh_fec!T12=0,0,1000*11630*RES_hh_fec!T12/RES_hh_num!T12)</f>
        <v>2345.2624493302565</v>
      </c>
      <c r="U12" s="72">
        <f>IF(RES_hh_fec!U12=0,0,1000*11630*RES_hh_fec!U12/RES_hh_num!U12)</f>
        <v>2276.5348583763207</v>
      </c>
      <c r="V12" s="72">
        <f>IF(RES_hh_fec!V12=0,0,1000*11630*RES_hh_fec!V12/RES_hh_num!V12)</f>
        <v>2189.14245598568</v>
      </c>
      <c r="W12" s="72">
        <f>IF(RES_hh_fec!W12=0,0,1000*11630*RES_hh_fec!W12/RES_hh_num!W12)</f>
        <v>2954.8903845927084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9766.4701239498972</v>
      </c>
      <c r="C13" s="74">
        <f>IF(RES_hh_fec!C13=0,0,1000*11630*RES_hh_fec!C13/RES_hh_num!C13)</f>
        <v>10213.281291394653</v>
      </c>
      <c r="D13" s="74">
        <f>IF(RES_hh_fec!D13=0,0,1000*11630*RES_hh_fec!D13/RES_hh_num!D13)</f>
        <v>10498.106082177155</v>
      </c>
      <c r="E13" s="74">
        <f>IF(RES_hh_fec!E13=0,0,1000*11630*RES_hh_fec!E13/RES_hh_num!E13)</f>
        <v>11271.023988903607</v>
      </c>
      <c r="F13" s="74">
        <f>IF(RES_hh_fec!F13=0,0,1000*11630*RES_hh_fec!F13/RES_hh_num!F13)</f>
        <v>11266.293325894832</v>
      </c>
      <c r="G13" s="74">
        <f>IF(RES_hh_fec!G13=0,0,1000*11630*RES_hh_fec!G13/RES_hh_num!G13)</f>
        <v>11816.462620593767</v>
      </c>
      <c r="H13" s="74">
        <f>IF(RES_hh_fec!H13=0,0,1000*11630*RES_hh_fec!H13/RES_hh_num!H13)</f>
        <v>11782.584400977361</v>
      </c>
      <c r="I13" s="74">
        <f>IF(RES_hh_fec!I13=0,0,1000*11630*RES_hh_fec!I13/RES_hh_num!I13)</f>
        <v>11069.36820171712</v>
      </c>
      <c r="J13" s="74">
        <f>IF(RES_hh_fec!J13=0,0,1000*11630*RES_hh_fec!J13/RES_hh_num!J13)</f>
        <v>11235.966263121538</v>
      </c>
      <c r="K13" s="74">
        <f>IF(RES_hh_fec!K13=0,0,1000*11630*RES_hh_fec!K13/RES_hh_num!K13)</f>
        <v>11962.103778361625</v>
      </c>
      <c r="L13" s="74">
        <f>IF(RES_hh_fec!L13=0,0,1000*11630*RES_hh_fec!L13/RES_hh_num!L13)</f>
        <v>12092.001196969168</v>
      </c>
      <c r="M13" s="74">
        <f>IF(RES_hh_fec!M13=0,0,1000*11630*RES_hh_fec!M13/RES_hh_num!M13)</f>
        <v>12283.172804658978</v>
      </c>
      <c r="N13" s="74">
        <f>IF(RES_hh_fec!N13=0,0,1000*11630*RES_hh_fec!N13/RES_hh_num!N13)</f>
        <v>11125.684331605551</v>
      </c>
      <c r="O13" s="74">
        <f>IF(RES_hh_fec!O13=0,0,1000*11630*RES_hh_fec!O13/RES_hh_num!O13)</f>
        <v>11226.359859197662</v>
      </c>
      <c r="P13" s="74">
        <f>IF(RES_hh_fec!P13=0,0,1000*11630*RES_hh_fec!P13/RES_hh_num!P13)</f>
        <v>10682.839364559368</v>
      </c>
      <c r="Q13" s="74">
        <f>IF(RES_hh_fec!Q13=0,0,1000*11630*RES_hh_fec!Q13/RES_hh_num!Q13)</f>
        <v>10942.651519334233</v>
      </c>
      <c r="R13" s="74">
        <f>IF(RES_hh_fec!R13=0,0,1000*11630*RES_hh_fec!R13/RES_hh_num!R13)</f>
        <v>10996.917354739388</v>
      </c>
      <c r="S13" s="74">
        <f>IF(RES_hh_fec!S13=0,0,1000*11630*RES_hh_fec!S13/RES_hh_num!S13)</f>
        <v>10915.390094225264</v>
      </c>
      <c r="T13" s="74">
        <f>IF(RES_hh_fec!T13=0,0,1000*11630*RES_hh_fec!T13/RES_hh_num!T13)</f>
        <v>8883.6688176465068</v>
      </c>
      <c r="U13" s="74">
        <f>IF(RES_hh_fec!U13=0,0,1000*11630*RES_hh_fec!U13/RES_hh_num!U13)</f>
        <v>4633.5639664439968</v>
      </c>
      <c r="V13" s="74">
        <f>IF(RES_hh_fec!V13=0,0,1000*11630*RES_hh_fec!V13/RES_hh_num!V13)</f>
        <v>6233.4897300353905</v>
      </c>
      <c r="W13" s="74">
        <f>IF(RES_hh_fec!W13=0,0,1000*11630*RES_hh_fec!W13/RES_hh_num!W13)</f>
        <v>17437.442311155508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104.71027750388919</v>
      </c>
      <c r="C14" s="76">
        <f>IF(RES_hh_fec!C14=0,0,1000*11630*RES_hh_fec!C14/RES_hh_num!C14)</f>
        <v>113.32006504041109</v>
      </c>
      <c r="D14" s="76">
        <f>IF(RES_hh_fec!D14=0,0,1000*11630*RES_hh_fec!D14/RES_hh_num!D14)</f>
        <v>114.57477103852887</v>
      </c>
      <c r="E14" s="76">
        <f>IF(RES_hh_fec!E14=0,0,1000*11630*RES_hh_fec!E14/RES_hh_num!E14)</f>
        <v>129.72659056460364</v>
      </c>
      <c r="F14" s="76">
        <f>IF(RES_hh_fec!F14=0,0,1000*11630*RES_hh_fec!F14/RES_hh_num!F14)</f>
        <v>115.31425717104641</v>
      </c>
      <c r="G14" s="76">
        <f>IF(RES_hh_fec!G14=0,0,1000*11630*RES_hh_fec!G14/RES_hh_num!G14)</f>
        <v>130.63352261797687</v>
      </c>
      <c r="H14" s="76">
        <f>IF(RES_hh_fec!H14=0,0,1000*11630*RES_hh_fec!H14/RES_hh_num!H14)</f>
        <v>121.86084277652293</v>
      </c>
      <c r="I14" s="76">
        <f>IF(RES_hh_fec!I14=0,0,1000*11630*RES_hh_fec!I14/RES_hh_num!I14)</f>
        <v>105.645676520999</v>
      </c>
      <c r="J14" s="76">
        <f>IF(RES_hh_fec!J14=0,0,1000*11630*RES_hh_fec!J14/RES_hh_num!J14)</f>
        <v>107.35585381744991</v>
      </c>
      <c r="K14" s="76">
        <f>IF(RES_hh_fec!K14=0,0,1000*11630*RES_hh_fec!K14/RES_hh_num!K14)</f>
        <v>109.90684326328072</v>
      </c>
      <c r="L14" s="76">
        <f>IF(RES_hh_fec!L14=0,0,1000*11630*RES_hh_fec!L14/RES_hh_num!L14)</f>
        <v>115.8923992505493</v>
      </c>
      <c r="M14" s="76">
        <f>IF(RES_hh_fec!M14=0,0,1000*11630*RES_hh_fec!M14/RES_hh_num!M14)</f>
        <v>110.71655356971462</v>
      </c>
      <c r="N14" s="76">
        <f>IF(RES_hh_fec!N14=0,0,1000*11630*RES_hh_fec!N14/RES_hh_num!N14)</f>
        <v>103.62554850030189</v>
      </c>
      <c r="O14" s="76">
        <f>IF(RES_hh_fec!O14=0,0,1000*11630*RES_hh_fec!O14/RES_hh_num!O14)</f>
        <v>100.44490214087728</v>
      </c>
      <c r="P14" s="76">
        <f>IF(RES_hh_fec!P14=0,0,1000*11630*RES_hh_fec!P14/RES_hh_num!P14)</f>
        <v>88.007712323604892</v>
      </c>
      <c r="Q14" s="76">
        <f>IF(RES_hh_fec!Q14=0,0,1000*11630*RES_hh_fec!Q14/RES_hh_num!Q14)</f>
        <v>99.896183435997742</v>
      </c>
      <c r="R14" s="76">
        <f>IF(RES_hh_fec!R14=0,0,1000*11630*RES_hh_fec!R14/RES_hh_num!R14)</f>
        <v>106.95884998056019</v>
      </c>
      <c r="S14" s="76">
        <f>IF(RES_hh_fec!S14=0,0,1000*11630*RES_hh_fec!S14/RES_hh_num!S14)</f>
        <v>113.76107842603058</v>
      </c>
      <c r="T14" s="76">
        <f>IF(RES_hh_fec!T14=0,0,1000*11630*RES_hh_fec!T14/RES_hh_num!T14)</f>
        <v>106.47865807124916</v>
      </c>
      <c r="U14" s="76">
        <f>IF(RES_hh_fec!U14=0,0,1000*11630*RES_hh_fec!U14/RES_hh_num!U14)</f>
        <v>105.1579595047989</v>
      </c>
      <c r="V14" s="76">
        <f>IF(RES_hh_fec!V14=0,0,1000*11630*RES_hh_fec!V14/RES_hh_num!V14)</f>
        <v>114.65920039876413</v>
      </c>
      <c r="W14" s="76">
        <f>IF(RES_hh_fec!W14=0,0,1000*11630*RES_hh_fec!W14/RES_hh_num!W14)</f>
        <v>128.9808459642974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0.96589179044694429</v>
      </c>
      <c r="C15" s="69">
        <f t="shared" si="0"/>
        <v>1.2414898938544283</v>
      </c>
      <c r="D15" s="69">
        <f t="shared" si="0"/>
        <v>2.2041405258564617</v>
      </c>
      <c r="E15" s="69">
        <f t="shared" si="0"/>
        <v>4.2625752590678889</v>
      </c>
      <c r="F15" s="69">
        <f t="shared" si="0"/>
        <v>2.6626687830828599</v>
      </c>
      <c r="G15" s="69">
        <f t="shared" si="0"/>
        <v>3.2931901348411068</v>
      </c>
      <c r="H15" s="69">
        <f t="shared" si="0"/>
        <v>5.9547280591411527</v>
      </c>
      <c r="I15" s="69">
        <f t="shared" si="0"/>
        <v>9.3947961154619346</v>
      </c>
      <c r="J15" s="69">
        <f t="shared" si="0"/>
        <v>6.7544566972189397</v>
      </c>
      <c r="K15" s="69">
        <f t="shared" si="0"/>
        <v>7.9061167241316879</v>
      </c>
      <c r="L15" s="69">
        <f t="shared" si="0"/>
        <v>10.469421060311268</v>
      </c>
      <c r="M15" s="69">
        <f t="shared" si="0"/>
        <v>11.092613261079714</v>
      </c>
      <c r="N15" s="69">
        <f t="shared" si="0"/>
        <v>22.591538508116862</v>
      </c>
      <c r="O15" s="69">
        <f t="shared" si="0"/>
        <v>15.214400914134089</v>
      </c>
      <c r="P15" s="69">
        <f t="shared" si="0"/>
        <v>11.047233753368399</v>
      </c>
      <c r="Q15" s="69">
        <f t="shared" si="0"/>
        <v>17.802098453931766</v>
      </c>
      <c r="R15" s="69">
        <f t="shared" si="0"/>
        <v>17.894625479133499</v>
      </c>
      <c r="S15" s="69">
        <f t="shared" si="0"/>
        <v>20.482991503626859</v>
      </c>
      <c r="T15" s="69">
        <f t="shared" si="0"/>
        <v>27.408762228148852</v>
      </c>
      <c r="U15" s="69">
        <f t="shared" si="0"/>
        <v>37.240479312250223</v>
      </c>
      <c r="V15" s="69">
        <f t="shared" si="0"/>
        <v>20.757913814371356</v>
      </c>
      <c r="W15" s="69">
        <f t="shared" si="0"/>
        <v>55.605953342602895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0.96589179044694429</v>
      </c>
      <c r="C16" s="72">
        <f>IF(RES_hh_fec!C16=0,0,1000*11630*RES_hh_fec!C16/RES_hh_num!C$3)</f>
        <v>1.2414898938544283</v>
      </c>
      <c r="D16" s="72">
        <f>IF(RES_hh_fec!D16=0,0,1000*11630*RES_hh_fec!D16/RES_hh_num!D$3)</f>
        <v>2.2041405258564617</v>
      </c>
      <c r="E16" s="72">
        <f>IF(RES_hh_fec!E16=0,0,1000*11630*RES_hh_fec!E16/RES_hh_num!E$3)</f>
        <v>4.2625752590678889</v>
      </c>
      <c r="F16" s="72">
        <f>IF(RES_hh_fec!F16=0,0,1000*11630*RES_hh_fec!F16/RES_hh_num!F$3)</f>
        <v>2.6626687830828599</v>
      </c>
      <c r="G16" s="72">
        <f>IF(RES_hh_fec!G16=0,0,1000*11630*RES_hh_fec!G16/RES_hh_num!G$3)</f>
        <v>3.2931901348411068</v>
      </c>
      <c r="H16" s="72">
        <f>IF(RES_hh_fec!H16=0,0,1000*11630*RES_hh_fec!H16/RES_hh_num!H$3)</f>
        <v>5.9547280591411527</v>
      </c>
      <c r="I16" s="72">
        <f>IF(RES_hh_fec!I16=0,0,1000*11630*RES_hh_fec!I16/RES_hh_num!I$3)</f>
        <v>9.3947961154619346</v>
      </c>
      <c r="J16" s="72">
        <f>IF(RES_hh_fec!J16=0,0,1000*11630*RES_hh_fec!J16/RES_hh_num!J$3)</f>
        <v>6.7544566972189397</v>
      </c>
      <c r="K16" s="72">
        <f>IF(RES_hh_fec!K16=0,0,1000*11630*RES_hh_fec!K16/RES_hh_num!K$3)</f>
        <v>7.9061167241316879</v>
      </c>
      <c r="L16" s="72">
        <f>IF(RES_hh_fec!L16=0,0,1000*11630*RES_hh_fec!L16/RES_hh_num!L$3)</f>
        <v>10.469421060311268</v>
      </c>
      <c r="M16" s="72">
        <f>IF(RES_hh_fec!M16=0,0,1000*11630*RES_hh_fec!M16/RES_hh_num!M$3)</f>
        <v>11.092613261079714</v>
      </c>
      <c r="N16" s="72">
        <f>IF(RES_hh_fec!N16=0,0,1000*11630*RES_hh_fec!N16/RES_hh_num!N$3)</f>
        <v>22.591538508116862</v>
      </c>
      <c r="O16" s="72">
        <f>IF(RES_hh_fec!O16=0,0,1000*11630*RES_hh_fec!O16/RES_hh_num!O$3)</f>
        <v>15.214400914134089</v>
      </c>
      <c r="P16" s="72">
        <f>IF(RES_hh_fec!P16=0,0,1000*11630*RES_hh_fec!P16/RES_hh_num!P$3)</f>
        <v>11.047233753368399</v>
      </c>
      <c r="Q16" s="72">
        <f>IF(RES_hh_fec!Q16=0,0,1000*11630*RES_hh_fec!Q16/RES_hh_num!Q$3)</f>
        <v>17.802098453931766</v>
      </c>
      <c r="R16" s="72">
        <f>IF(RES_hh_fec!R16=0,0,1000*11630*RES_hh_fec!R16/RES_hh_num!R$3)</f>
        <v>17.894625479133499</v>
      </c>
      <c r="S16" s="72">
        <f>IF(RES_hh_fec!S16=0,0,1000*11630*RES_hh_fec!S16/RES_hh_num!S$3)</f>
        <v>20.482991503626859</v>
      </c>
      <c r="T16" s="72">
        <f>IF(RES_hh_fec!T16=0,0,1000*11630*RES_hh_fec!T16/RES_hh_num!T$3)</f>
        <v>27.408762228148852</v>
      </c>
      <c r="U16" s="72">
        <f>IF(RES_hh_fec!U16=0,0,1000*11630*RES_hh_fec!U16/RES_hh_num!U$3)</f>
        <v>37.240479312250223</v>
      </c>
      <c r="V16" s="72">
        <f>IF(RES_hh_fec!V16=0,0,1000*11630*RES_hh_fec!V16/RES_hh_num!V$3)</f>
        <v>20.757913814371356</v>
      </c>
      <c r="W16" s="72">
        <f>IF(RES_hh_fec!W16=0,0,1000*11630*RES_hh_fec!W16/RES_hh_num!W$3)</f>
        <v>55.605953342602895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1808.4489455665746</v>
      </c>
      <c r="C17" s="69">
        <f>IF(RES_hh_fec!C17=0,0,1000*11630*RES_hh_fec!C17/RES_hh_num!C17)</f>
        <v>1836.5594703080892</v>
      </c>
      <c r="D17" s="69">
        <f>IF(RES_hh_fec!D17=0,0,1000*11630*RES_hh_fec!D17/RES_hh_num!D17)</f>
        <v>1891.3326565183404</v>
      </c>
      <c r="E17" s="69">
        <f>IF(RES_hh_fec!E17=0,0,1000*11630*RES_hh_fec!E17/RES_hh_num!E17)</f>
        <v>1938.0920738899588</v>
      </c>
      <c r="F17" s="69">
        <f>IF(RES_hh_fec!F17=0,0,1000*11630*RES_hh_fec!F17/RES_hh_num!F17)</f>
        <v>1936.1967053546018</v>
      </c>
      <c r="G17" s="69">
        <f>IF(RES_hh_fec!G17=0,0,1000*11630*RES_hh_fec!G17/RES_hh_num!G17)</f>
        <v>1949.762923876483</v>
      </c>
      <c r="H17" s="69">
        <f>IF(RES_hh_fec!H17=0,0,1000*11630*RES_hh_fec!H17/RES_hh_num!H17)</f>
        <v>1957.3001149269689</v>
      </c>
      <c r="I17" s="69">
        <f>IF(RES_hh_fec!I17=0,0,1000*11630*RES_hh_fec!I17/RES_hh_num!I17)</f>
        <v>1979.4971972374287</v>
      </c>
      <c r="J17" s="69">
        <f>IF(RES_hh_fec!J17=0,0,1000*11630*RES_hh_fec!J17/RES_hh_num!J17)</f>
        <v>2004.1482283339526</v>
      </c>
      <c r="K17" s="69">
        <f>IF(RES_hh_fec!K17=0,0,1000*11630*RES_hh_fec!K17/RES_hh_num!K17)</f>
        <v>1973.710366239497</v>
      </c>
      <c r="L17" s="69">
        <f>IF(RES_hh_fec!L17=0,0,1000*11630*RES_hh_fec!L17/RES_hh_num!L17)</f>
        <v>1980.7206022511482</v>
      </c>
      <c r="M17" s="69">
        <f>IF(RES_hh_fec!M17=0,0,1000*11630*RES_hh_fec!M17/RES_hh_num!M17)</f>
        <v>1933.0905577541528</v>
      </c>
      <c r="N17" s="69">
        <f>IF(RES_hh_fec!N17=0,0,1000*11630*RES_hh_fec!N17/RES_hh_num!N17)</f>
        <v>1771.9999922652335</v>
      </c>
      <c r="O17" s="69">
        <f>IF(RES_hh_fec!O17=0,0,1000*11630*RES_hh_fec!O17/RES_hh_num!O17)</f>
        <v>1718.5405293040515</v>
      </c>
      <c r="P17" s="69">
        <f>IF(RES_hh_fec!P17=0,0,1000*11630*RES_hh_fec!P17/RES_hh_num!P17)</f>
        <v>1812.0160839390078</v>
      </c>
      <c r="Q17" s="69">
        <f>IF(RES_hh_fec!Q17=0,0,1000*11630*RES_hh_fec!Q17/RES_hh_num!Q17)</f>
        <v>1911.9428724281938</v>
      </c>
      <c r="R17" s="69">
        <f>IF(RES_hh_fec!R17=0,0,1000*11630*RES_hh_fec!R17/RES_hh_num!R17)</f>
        <v>1916.1856652014926</v>
      </c>
      <c r="S17" s="69">
        <f>IF(RES_hh_fec!S17=0,0,1000*11630*RES_hh_fec!S17/RES_hh_num!S17)</f>
        <v>1893.5965348205857</v>
      </c>
      <c r="T17" s="69">
        <f>IF(RES_hh_fec!T17=0,0,1000*11630*RES_hh_fec!T17/RES_hh_num!T17)</f>
        <v>1865.9792238779048</v>
      </c>
      <c r="U17" s="69">
        <f>IF(RES_hh_fec!U17=0,0,1000*11630*RES_hh_fec!U17/RES_hh_num!U17)</f>
        <v>1862.7848417747243</v>
      </c>
      <c r="V17" s="69">
        <f>IF(RES_hh_fec!V17=0,0,1000*11630*RES_hh_fec!V17/RES_hh_num!V17)</f>
        <v>1963.517487769514</v>
      </c>
      <c r="W17" s="69">
        <f>IF(RES_hh_fec!W17=0,0,1000*11630*RES_hh_fec!W17/RES_hh_num!W17)</f>
        <v>1850.3234705715445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0</v>
      </c>
      <c r="C18" s="72">
        <f>IF(RES_hh_fec!C18=0,0,1000*11630*RES_hh_fec!C18/RES_hh_num!C18)</f>
        <v>0</v>
      </c>
      <c r="D18" s="72">
        <f>IF(RES_hh_fec!D18=0,0,1000*11630*RES_hh_fec!D18/RES_hh_num!D18)</f>
        <v>0</v>
      </c>
      <c r="E18" s="72">
        <f>IF(RES_hh_fec!E18=0,0,1000*11630*RES_hh_fec!E18/RES_hh_num!E18)</f>
        <v>0</v>
      </c>
      <c r="F18" s="72">
        <f>IF(RES_hh_fec!F18=0,0,1000*11630*RES_hh_fec!F18/RES_hh_num!F18)</f>
        <v>0</v>
      </c>
      <c r="G18" s="72">
        <f>IF(RES_hh_fec!G18=0,0,1000*11630*RES_hh_fec!G18/RES_hh_num!G18)</f>
        <v>0</v>
      </c>
      <c r="H18" s="72">
        <f>IF(RES_hh_fec!H18=0,0,1000*11630*RES_hh_fec!H18/RES_hh_num!H18)</f>
        <v>0</v>
      </c>
      <c r="I18" s="72">
        <f>IF(RES_hh_fec!I18=0,0,1000*11630*RES_hh_fec!I18/RES_hh_num!I18)</f>
        <v>0</v>
      </c>
      <c r="J18" s="72">
        <f>IF(RES_hh_fec!J18=0,0,1000*11630*RES_hh_fec!J18/RES_hh_num!J18)</f>
        <v>0</v>
      </c>
      <c r="K18" s="72">
        <f>IF(RES_hh_fec!K18=0,0,1000*11630*RES_hh_fec!K18/RES_hh_num!K18)</f>
        <v>0</v>
      </c>
      <c r="L18" s="72">
        <f>IF(RES_hh_fec!L18=0,0,1000*11630*RES_hh_fec!L18/RES_hh_num!L18)</f>
        <v>0</v>
      </c>
      <c r="M18" s="72">
        <f>IF(RES_hh_fec!M18=0,0,1000*11630*RES_hh_fec!M18/RES_hh_num!M18)</f>
        <v>0</v>
      </c>
      <c r="N18" s="72">
        <f>IF(RES_hh_fec!N18=0,0,1000*11630*RES_hh_fec!N18/RES_hh_num!N18)</f>
        <v>0</v>
      </c>
      <c r="O18" s="72">
        <f>IF(RES_hh_fec!O18=0,0,1000*11630*RES_hh_fec!O18/RES_hh_num!O18)</f>
        <v>0</v>
      </c>
      <c r="P18" s="72">
        <f>IF(RES_hh_fec!P18=0,0,1000*11630*RES_hh_fec!P18/RES_hh_num!P18)</f>
        <v>0</v>
      </c>
      <c r="Q18" s="72">
        <f>IF(RES_hh_fec!Q18=0,0,1000*11630*RES_hh_fec!Q18/RES_hh_num!Q18)</f>
        <v>0</v>
      </c>
      <c r="R18" s="72">
        <f>IF(RES_hh_fec!R18=0,0,1000*11630*RES_hh_fec!R18/RES_hh_num!R18)</f>
        <v>0</v>
      </c>
      <c r="S18" s="72">
        <f>IF(RES_hh_fec!S18=0,0,1000*11630*RES_hh_fec!S18/RES_hh_num!S18)</f>
        <v>0</v>
      </c>
      <c r="T18" s="72">
        <f>IF(RES_hh_fec!T18=0,0,1000*11630*RES_hh_fec!T18/RES_hh_num!T18)</f>
        <v>0</v>
      </c>
      <c r="U18" s="72">
        <f>IF(RES_hh_fec!U18=0,0,1000*11630*RES_hh_fec!U18/RES_hh_num!U18)</f>
        <v>0</v>
      </c>
      <c r="V18" s="72">
        <f>IF(RES_hh_fec!V18=0,0,1000*11630*RES_hh_fec!V18/RES_hh_num!V18)</f>
        <v>0</v>
      </c>
      <c r="W18" s="72">
        <f>IF(RES_hh_fec!W18=0,0,1000*11630*RES_hh_fec!W18/RES_hh_num!W18)</f>
        <v>0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2062.7562155765368</v>
      </c>
      <c r="C19" s="72">
        <f>IF(RES_hh_fec!C19=0,0,1000*11630*RES_hh_fec!C19/RES_hh_num!C19)</f>
        <v>1888.0433924147958</v>
      </c>
      <c r="D19" s="72">
        <f>IF(RES_hh_fec!D19=0,0,1000*11630*RES_hh_fec!D19/RES_hh_num!D19)</f>
        <v>2138.0234685341029</v>
      </c>
      <c r="E19" s="72">
        <f>IF(RES_hh_fec!E19=0,0,1000*11630*RES_hh_fec!E19/RES_hh_num!E19)</f>
        <v>2131.397949934857</v>
      </c>
      <c r="F19" s="72">
        <f>IF(RES_hh_fec!F19=0,0,1000*11630*RES_hh_fec!F19/RES_hh_num!F19)</f>
        <v>1855.2433416604911</v>
      </c>
      <c r="G19" s="72">
        <f>IF(RES_hh_fec!G19=0,0,1000*11630*RES_hh_fec!G19/RES_hh_num!G19)</f>
        <v>2215.9243872372545</v>
      </c>
      <c r="H19" s="72">
        <f>IF(RES_hh_fec!H19=0,0,1000*11630*RES_hh_fec!H19/RES_hh_num!H19)</f>
        <v>2263.4073012927856</v>
      </c>
      <c r="I19" s="72">
        <f>IF(RES_hh_fec!I19=0,0,1000*11630*RES_hh_fec!I19/RES_hh_num!I19)</f>
        <v>1933.518411180223</v>
      </c>
      <c r="J19" s="72">
        <f>IF(RES_hh_fec!J19=0,0,1000*11630*RES_hh_fec!J19/RES_hh_num!J19)</f>
        <v>1927.1516449357609</v>
      </c>
      <c r="K19" s="72">
        <f>IF(RES_hh_fec!K19=0,0,1000*11630*RES_hh_fec!K19/RES_hh_num!K19)</f>
        <v>2016.3042452787411</v>
      </c>
      <c r="L19" s="72">
        <f>IF(RES_hh_fec!L19=0,0,1000*11630*RES_hh_fec!L19/RES_hh_num!L19)</f>
        <v>2645.1357470303874</v>
      </c>
      <c r="M19" s="72">
        <f>IF(RES_hh_fec!M19=0,0,1000*11630*RES_hh_fec!M19/RES_hh_num!M19)</f>
        <v>2135.9006524351248</v>
      </c>
      <c r="N19" s="72">
        <f>IF(RES_hh_fec!N19=0,0,1000*11630*RES_hh_fec!N19/RES_hh_num!N19)</f>
        <v>1720.9055421972994</v>
      </c>
      <c r="O19" s="72">
        <f>IF(RES_hh_fec!O19=0,0,1000*11630*RES_hh_fec!O19/RES_hh_num!O19)</f>
        <v>1952.5031245244409</v>
      </c>
      <c r="P19" s="72">
        <f>IF(RES_hh_fec!P19=0,0,1000*11630*RES_hh_fec!P19/RES_hh_num!P19)</f>
        <v>1809.9506334661976</v>
      </c>
      <c r="Q19" s="72">
        <f>IF(RES_hh_fec!Q19=0,0,1000*11630*RES_hh_fec!Q19/RES_hh_num!Q19)</f>
        <v>1815.9004872941089</v>
      </c>
      <c r="R19" s="72">
        <f>IF(RES_hh_fec!R19=0,0,1000*11630*RES_hh_fec!R19/RES_hh_num!R19)</f>
        <v>1535.8803616842879</v>
      </c>
      <c r="S19" s="72">
        <f>IF(RES_hh_fec!S19=0,0,1000*11630*RES_hh_fec!S19/RES_hh_num!S19)</f>
        <v>1963.9394276747569</v>
      </c>
      <c r="T19" s="72">
        <f>IF(RES_hh_fec!T19=0,0,1000*11630*RES_hh_fec!T19/RES_hh_num!T19)</f>
        <v>2028.4670174018613</v>
      </c>
      <c r="U19" s="72">
        <f>IF(RES_hh_fec!U19=0,0,1000*11630*RES_hh_fec!U19/RES_hh_num!U19)</f>
        <v>2028.9938575280025</v>
      </c>
      <c r="V19" s="72">
        <f>IF(RES_hh_fec!V19=0,0,1000*11630*RES_hh_fec!V19/RES_hh_num!V19)</f>
        <v>1550.1754861236525</v>
      </c>
      <c r="W19" s="72">
        <f>IF(RES_hh_fec!W19=0,0,1000*11630*RES_hh_fec!W19/RES_hh_num!W19)</f>
        <v>1603.9492884587064</v>
      </c>
      <c r="DA19" s="89" t="s">
        <v>484</v>
      </c>
    </row>
    <row r="20" spans="1:105" ht="12" customHeight="1" x14ac:dyDescent="0.25">
      <c r="A20" s="28" t="s">
        <v>205</v>
      </c>
      <c r="B20" s="72">
        <f>IF(RES_hh_fec!B20=0,0,1000*11630*RES_hh_fec!B20/RES_hh_num!B20)</f>
        <v>0</v>
      </c>
      <c r="C20" s="72">
        <f>IF(RES_hh_fec!C20=0,0,1000*11630*RES_hh_fec!C20/RES_hh_num!C20)</f>
        <v>0</v>
      </c>
      <c r="D20" s="72">
        <f>IF(RES_hh_fec!D20=0,0,1000*11630*RES_hh_fec!D20/RES_hh_num!D20)</f>
        <v>0</v>
      </c>
      <c r="E20" s="72">
        <f>IF(RES_hh_fec!E20=0,0,1000*11630*RES_hh_fec!E20/RES_hh_num!E20)</f>
        <v>0</v>
      </c>
      <c r="F20" s="72">
        <f>IF(RES_hh_fec!F20=0,0,1000*11630*RES_hh_fec!F20/RES_hh_num!F20)</f>
        <v>0</v>
      </c>
      <c r="G20" s="72">
        <f>IF(RES_hh_fec!G20=0,0,1000*11630*RES_hh_fec!G20/RES_hh_num!G20)</f>
        <v>0</v>
      </c>
      <c r="H20" s="72">
        <f>IF(RES_hh_fec!H20=0,0,1000*11630*RES_hh_fec!H20/RES_hh_num!H20)</f>
        <v>0</v>
      </c>
      <c r="I20" s="72">
        <f>IF(RES_hh_fec!I20=0,0,1000*11630*RES_hh_fec!I20/RES_hh_num!I20)</f>
        <v>0</v>
      </c>
      <c r="J20" s="72">
        <f>IF(RES_hh_fec!J20=0,0,1000*11630*RES_hh_fec!J20/RES_hh_num!J20)</f>
        <v>0</v>
      </c>
      <c r="K20" s="72">
        <f>IF(RES_hh_fec!K20=0,0,1000*11630*RES_hh_fec!K20/RES_hh_num!K20)</f>
        <v>0</v>
      </c>
      <c r="L20" s="72">
        <f>IF(RES_hh_fec!L20=0,0,1000*11630*RES_hh_fec!L20/RES_hh_num!L20)</f>
        <v>0</v>
      </c>
      <c r="M20" s="72">
        <f>IF(RES_hh_fec!M20=0,0,1000*11630*RES_hh_fec!M20/RES_hh_num!M20)</f>
        <v>0</v>
      </c>
      <c r="N20" s="72">
        <f>IF(RES_hh_fec!N20=0,0,1000*11630*RES_hh_fec!N20/RES_hh_num!N20)</f>
        <v>0</v>
      </c>
      <c r="O20" s="72">
        <f>IF(RES_hh_fec!O20=0,0,1000*11630*RES_hh_fec!O20/RES_hh_num!O20)</f>
        <v>0</v>
      </c>
      <c r="P20" s="72">
        <f>IF(RES_hh_fec!P20=0,0,1000*11630*RES_hh_fec!P20/RES_hh_num!P20)</f>
        <v>0</v>
      </c>
      <c r="Q20" s="72">
        <f>IF(RES_hh_fec!Q20=0,0,1000*11630*RES_hh_fec!Q20/RES_hh_num!Q20)</f>
        <v>0</v>
      </c>
      <c r="R20" s="72">
        <f>IF(RES_hh_fec!R20=0,0,1000*11630*RES_hh_fec!R20/RES_hh_num!R20)</f>
        <v>0</v>
      </c>
      <c r="S20" s="72">
        <f>IF(RES_hh_fec!S20=0,0,1000*11630*RES_hh_fec!S20/RES_hh_num!S20)</f>
        <v>0</v>
      </c>
      <c r="T20" s="72">
        <f>IF(RES_hh_fec!T20=0,0,1000*11630*RES_hh_fec!T20/RES_hh_num!T20)</f>
        <v>0</v>
      </c>
      <c r="U20" s="72">
        <f>IF(RES_hh_fec!U20=0,0,1000*11630*RES_hh_fec!U20/RES_hh_num!U20)</f>
        <v>0</v>
      </c>
      <c r="V20" s="72">
        <f>IF(RES_hh_fec!V20=0,0,1000*11630*RES_hh_fec!V20/RES_hh_num!V20)</f>
        <v>0</v>
      </c>
      <c r="W20" s="72">
        <f>IF(RES_hh_fec!W20=0,0,1000*11630*RES_hh_fec!W20/RES_hh_num!W20)</f>
        <v>0</v>
      </c>
      <c r="DA20" s="89" t="s">
        <v>485</v>
      </c>
    </row>
    <row r="21" spans="1:105" ht="12" customHeight="1" x14ac:dyDescent="0.25">
      <c r="A21" s="28" t="s">
        <v>192</v>
      </c>
      <c r="B21" s="72">
        <f>IF(RES_hh_fec!B21=0,0,1000*11630*RES_hh_fec!B21/RES_hh_num!B21)</f>
        <v>2111.3308584550609</v>
      </c>
      <c r="C21" s="72">
        <f>IF(RES_hh_fec!C21=0,0,1000*11630*RES_hh_fec!C21/RES_hh_num!C21)</f>
        <v>2093.1286056029999</v>
      </c>
      <c r="D21" s="72">
        <f>IF(RES_hh_fec!D21=0,0,1000*11630*RES_hh_fec!D21/RES_hh_num!D21)</f>
        <v>2234.0665766849947</v>
      </c>
      <c r="E21" s="72">
        <f>IF(RES_hh_fec!E21=0,0,1000*11630*RES_hh_fec!E21/RES_hh_num!E21)</f>
        <v>2154.9156692160309</v>
      </c>
      <c r="F21" s="72">
        <f>IF(RES_hh_fec!F21=0,0,1000*11630*RES_hh_fec!F21/RES_hh_num!F21)</f>
        <v>2214.83501937968</v>
      </c>
      <c r="G21" s="72">
        <f>IF(RES_hh_fec!G21=0,0,1000*11630*RES_hh_fec!G21/RES_hh_num!G21)</f>
        <v>2342.2861915594076</v>
      </c>
      <c r="H21" s="72">
        <f>IF(RES_hh_fec!H21=0,0,1000*11630*RES_hh_fec!H21/RES_hh_num!H21)</f>
        <v>2110.57933692592</v>
      </c>
      <c r="I21" s="72">
        <f>IF(RES_hh_fec!I21=0,0,1000*11630*RES_hh_fec!I21/RES_hh_num!I21)</f>
        <v>2262.9823647309049</v>
      </c>
      <c r="J21" s="72">
        <f>IF(RES_hh_fec!J21=0,0,1000*11630*RES_hh_fec!J21/RES_hh_num!J21)</f>
        <v>2197.0673578012684</v>
      </c>
      <c r="K21" s="72">
        <f>IF(RES_hh_fec!K21=0,0,1000*11630*RES_hh_fec!K21/RES_hh_num!K21)</f>
        <v>2189.6957946154207</v>
      </c>
      <c r="L21" s="72">
        <f>IF(RES_hh_fec!L21=0,0,1000*11630*RES_hh_fec!L21/RES_hh_num!L21)</f>
        <v>2141.1220110191052</v>
      </c>
      <c r="M21" s="72">
        <f>IF(RES_hh_fec!M21=0,0,1000*11630*RES_hh_fec!M21/RES_hh_num!M21)</f>
        <v>2010.7389597868689</v>
      </c>
      <c r="N21" s="72">
        <f>IF(RES_hh_fec!N21=0,0,1000*11630*RES_hh_fec!N21/RES_hh_num!N21)</f>
        <v>1951.6356024238848</v>
      </c>
      <c r="O21" s="72">
        <f>IF(RES_hh_fec!O21=0,0,1000*11630*RES_hh_fec!O21/RES_hh_num!O21)</f>
        <v>1789.3059972605972</v>
      </c>
      <c r="P21" s="72">
        <f>IF(RES_hh_fec!P21=0,0,1000*11630*RES_hh_fec!P21/RES_hh_num!P21)</f>
        <v>1971.0133497200454</v>
      </c>
      <c r="Q21" s="72">
        <f>IF(RES_hh_fec!Q21=0,0,1000*11630*RES_hh_fec!Q21/RES_hh_num!Q21)</f>
        <v>1934.6904008851025</v>
      </c>
      <c r="R21" s="72">
        <f>IF(RES_hh_fec!R21=0,0,1000*11630*RES_hh_fec!R21/RES_hh_num!R21)</f>
        <v>1994.6119417469502</v>
      </c>
      <c r="S21" s="72">
        <f>IF(RES_hh_fec!S21=0,0,1000*11630*RES_hh_fec!S21/RES_hh_num!S21)</f>
        <v>1979.4460581907997</v>
      </c>
      <c r="T21" s="72">
        <f>IF(RES_hh_fec!T21=0,0,1000*11630*RES_hh_fec!T21/RES_hh_num!T21)</f>
        <v>1910.8758490364978</v>
      </c>
      <c r="U21" s="72">
        <f>IF(RES_hh_fec!U21=0,0,1000*11630*RES_hh_fec!U21/RES_hh_num!U21)</f>
        <v>1887.7892254168537</v>
      </c>
      <c r="V21" s="72">
        <f>IF(RES_hh_fec!V21=0,0,1000*11630*RES_hh_fec!V21/RES_hh_num!V21)</f>
        <v>1989.5867421767384</v>
      </c>
      <c r="W21" s="72">
        <f>IF(RES_hh_fec!W21=0,0,1000*11630*RES_hh_fec!W21/RES_hh_num!W21)</f>
        <v>1984.7574962555327</v>
      </c>
      <c r="DA21" s="89" t="s">
        <v>486</v>
      </c>
    </row>
    <row r="22" spans="1:105" ht="12" customHeight="1" x14ac:dyDescent="0.25">
      <c r="A22" s="28" t="s">
        <v>207</v>
      </c>
      <c r="B22" s="72">
        <f>IF(RES_hh_fec!B22=0,0,1000*11630*RES_hh_fec!B22/RES_hh_num!B22)</f>
        <v>2341.2417810348429</v>
      </c>
      <c r="C22" s="72">
        <f>IF(RES_hh_fec!C22=0,0,1000*11630*RES_hh_fec!C22/RES_hh_num!C22)</f>
        <v>2340.3428984140792</v>
      </c>
      <c r="D22" s="72">
        <f>IF(RES_hh_fec!D22=0,0,1000*11630*RES_hh_fec!D22/RES_hh_num!D22)</f>
        <v>2484.6947060508878</v>
      </c>
      <c r="E22" s="72">
        <f>IF(RES_hh_fec!E22=0,0,1000*11630*RES_hh_fec!E22/RES_hh_num!E22)</f>
        <v>2203.663660768183</v>
      </c>
      <c r="F22" s="72">
        <f>IF(RES_hh_fec!F22=0,0,1000*11630*RES_hh_fec!F22/RES_hh_num!F22)</f>
        <v>1659.879080339131</v>
      </c>
      <c r="G22" s="72">
        <f>IF(RES_hh_fec!G22=0,0,1000*11630*RES_hh_fec!G22/RES_hh_num!G22)</f>
        <v>2422.7357729004948</v>
      </c>
      <c r="H22" s="72">
        <f>IF(RES_hh_fec!H22=0,0,1000*11630*RES_hh_fec!H22/RES_hh_num!H22)</f>
        <v>2177.9245108652226</v>
      </c>
      <c r="I22" s="72">
        <f>IF(RES_hh_fec!I22=0,0,1000*11630*RES_hh_fec!I22/RES_hh_num!I22)</f>
        <v>2234.5801737700781</v>
      </c>
      <c r="J22" s="72">
        <f>IF(RES_hh_fec!J22=0,0,1000*11630*RES_hh_fec!J22/RES_hh_num!J22)</f>
        <v>1670.6730851166808</v>
      </c>
      <c r="K22" s="72">
        <f>IF(RES_hh_fec!K22=0,0,1000*11630*RES_hh_fec!K22/RES_hh_num!K22)</f>
        <v>2007.3817500913824</v>
      </c>
      <c r="L22" s="72">
        <f>IF(RES_hh_fec!L22=0,0,1000*11630*RES_hh_fec!L22/RES_hh_num!L22)</f>
        <v>1849.1190765378205</v>
      </c>
      <c r="M22" s="72">
        <f>IF(RES_hh_fec!M22=0,0,1000*11630*RES_hh_fec!M22/RES_hh_num!M22)</f>
        <v>1858.1252915991797</v>
      </c>
      <c r="N22" s="72">
        <f>IF(RES_hh_fec!N22=0,0,1000*11630*RES_hh_fec!N22/RES_hh_num!N22)</f>
        <v>1851.27021373453</v>
      </c>
      <c r="O22" s="72">
        <f>IF(RES_hh_fec!O22=0,0,1000*11630*RES_hh_fec!O22/RES_hh_num!O22)</f>
        <v>1906.7336723790909</v>
      </c>
      <c r="P22" s="72">
        <f>IF(RES_hh_fec!P22=0,0,1000*11630*RES_hh_fec!P22/RES_hh_num!P22)</f>
        <v>1896.1422873102726</v>
      </c>
      <c r="Q22" s="72">
        <f>IF(RES_hh_fec!Q22=0,0,1000*11630*RES_hh_fec!Q22/RES_hh_num!Q22)</f>
        <v>1893.8088953717211</v>
      </c>
      <c r="R22" s="72">
        <f>IF(RES_hh_fec!R22=0,0,1000*11630*RES_hh_fec!R22/RES_hh_num!R22)</f>
        <v>1883.2060232782021</v>
      </c>
      <c r="S22" s="72">
        <f>IF(RES_hh_fec!S22=0,0,1000*11630*RES_hh_fec!S22/RES_hh_num!S22)</f>
        <v>1853.1255284184465</v>
      </c>
      <c r="T22" s="72">
        <f>IF(RES_hh_fec!T22=0,0,1000*11630*RES_hh_fec!T22/RES_hh_num!T22)</f>
        <v>1967.0600498669512</v>
      </c>
      <c r="U22" s="72">
        <f>IF(RES_hh_fec!U22=0,0,1000*11630*RES_hh_fec!U22/RES_hh_num!U22)</f>
        <v>2175.1901952374883</v>
      </c>
      <c r="V22" s="72">
        <f>IF(RES_hh_fec!V22=0,0,1000*11630*RES_hh_fec!V22/RES_hh_num!V22)</f>
        <v>1614.2261312671244</v>
      </c>
      <c r="W22" s="72">
        <f>IF(RES_hh_fec!W22=0,0,1000*11630*RES_hh_fec!W22/RES_hh_num!W22)</f>
        <v>1873.4876147815048</v>
      </c>
      <c r="DA22" s="89" t="s">
        <v>487</v>
      </c>
    </row>
    <row r="23" spans="1:105" ht="12" customHeight="1" x14ac:dyDescent="0.25">
      <c r="A23" s="28" t="s">
        <v>202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DA23" s="89" t="s">
        <v>488</v>
      </c>
    </row>
    <row r="24" spans="1:105" ht="12" customHeight="1" x14ac:dyDescent="0.25">
      <c r="A24" s="28" t="s">
        <v>203</v>
      </c>
      <c r="B24" s="72">
        <f>IF(RES_hh_fec!B24=0,0,1000*11630*RES_hh_fec!B24/RES_hh_num!B24)</f>
        <v>1319.1072607913495</v>
      </c>
      <c r="C24" s="72">
        <f>IF(RES_hh_fec!C24=0,0,1000*11630*RES_hh_fec!C24/RES_hh_num!C24)</f>
        <v>1442.2336292530019</v>
      </c>
      <c r="D24" s="72">
        <f>IF(RES_hh_fec!D24=0,0,1000*11630*RES_hh_fec!D24/RES_hh_num!D24)</f>
        <v>1324.2972783187915</v>
      </c>
      <c r="E24" s="72">
        <f>IF(RES_hh_fec!E24=0,0,1000*11630*RES_hh_fec!E24/RES_hh_num!E24)</f>
        <v>1348.4594226770864</v>
      </c>
      <c r="F24" s="72">
        <f>IF(RES_hh_fec!F24=0,0,1000*11630*RES_hh_fec!F24/RES_hh_num!F24)</f>
        <v>1564.9291014891523</v>
      </c>
      <c r="G24" s="72">
        <f>IF(RES_hh_fec!G24=0,0,1000*11630*RES_hh_fec!G24/RES_hh_num!G24)</f>
        <v>1448.3035725828322</v>
      </c>
      <c r="H24" s="72">
        <f>IF(RES_hh_fec!H24=0,0,1000*11630*RES_hh_fec!H24/RES_hh_num!H24)</f>
        <v>1468.7071152961482</v>
      </c>
      <c r="I24" s="72">
        <f>IF(RES_hh_fec!I24=0,0,1000*11630*RES_hh_fec!I24/RES_hh_num!I24)</f>
        <v>1584.2095131343788</v>
      </c>
      <c r="J24" s="72">
        <f>IF(RES_hh_fec!J24=0,0,1000*11630*RES_hh_fec!J24/RES_hh_num!J24)</f>
        <v>1545.6667243458492</v>
      </c>
      <c r="K24" s="72">
        <f>IF(RES_hh_fec!K24=0,0,1000*11630*RES_hh_fec!K24/RES_hh_num!K24)</f>
        <v>1482.9576272668101</v>
      </c>
      <c r="L24" s="72">
        <f>IF(RES_hh_fec!L24=0,0,1000*11630*RES_hh_fec!L24/RES_hh_num!L24)</f>
        <v>1554.5723622764451</v>
      </c>
      <c r="M24" s="72">
        <f>IF(RES_hh_fec!M24=0,0,1000*11630*RES_hh_fec!M24/RES_hh_num!M24)</f>
        <v>1467.483575994916</v>
      </c>
      <c r="N24" s="72">
        <f>IF(RES_hh_fec!N24=0,0,1000*11630*RES_hh_fec!N24/RES_hh_num!N24)</f>
        <v>1428.6478098183161</v>
      </c>
      <c r="O24" s="72">
        <f>IF(RES_hh_fec!O24=0,0,1000*11630*RES_hh_fec!O24/RES_hh_num!O24)</f>
        <v>1423.963096393468</v>
      </c>
      <c r="P24" s="72">
        <f>IF(RES_hh_fec!P24=0,0,1000*11630*RES_hh_fec!P24/RES_hh_num!P24)</f>
        <v>1438.3942440136684</v>
      </c>
      <c r="Q24" s="72">
        <f>IF(RES_hh_fec!Q24=0,0,1000*11630*RES_hh_fec!Q24/RES_hh_num!Q24)</f>
        <v>1535.3889124028547</v>
      </c>
      <c r="R24" s="72">
        <f>IF(RES_hh_fec!R24=0,0,1000*11630*RES_hh_fec!R24/RES_hh_num!R24)</f>
        <v>1596.6199576466367</v>
      </c>
      <c r="S24" s="72">
        <f>IF(RES_hh_fec!S24=0,0,1000*11630*RES_hh_fec!S24/RES_hh_num!S24)</f>
        <v>1596.6151044596379</v>
      </c>
      <c r="T24" s="72">
        <f>IF(RES_hh_fec!T24=0,0,1000*11630*RES_hh_fec!T24/RES_hh_num!T24)</f>
        <v>1616.1040819023067</v>
      </c>
      <c r="U24" s="72">
        <f>IF(RES_hh_fec!U24=0,0,1000*11630*RES_hh_fec!U24/RES_hh_num!U24)</f>
        <v>1641.111551982252</v>
      </c>
      <c r="V24" s="72">
        <f>IF(RES_hh_fec!V24=0,0,1000*11630*RES_hh_fec!V24/RES_hh_num!V24)</f>
        <v>1726.2430458599654</v>
      </c>
      <c r="W24" s="72">
        <f>IF(RES_hh_fec!W24=0,0,1000*11630*RES_hh_fec!W24/RES_hh_num!W24)</f>
        <v>1647.2122165232126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1702.3731129558794</v>
      </c>
      <c r="C25" s="74">
        <f>IF(RES_hh_fec!C25=0,0,1000*11630*RES_hh_fec!C25/RES_hh_num!C25)</f>
        <v>1744.36683336185</v>
      </c>
      <c r="D25" s="74">
        <f>IF(RES_hh_fec!D25=0,0,1000*11630*RES_hh_fec!D25/RES_hh_num!D25)</f>
        <v>1761.2879601501763</v>
      </c>
      <c r="E25" s="74">
        <f>IF(RES_hh_fec!E25=0,0,1000*11630*RES_hh_fec!E25/RES_hh_num!E25)</f>
        <v>1937.4871126592907</v>
      </c>
      <c r="F25" s="74">
        <f>IF(RES_hh_fec!F25=0,0,1000*11630*RES_hh_fec!F25/RES_hh_num!F25)</f>
        <v>1840.2496025287357</v>
      </c>
      <c r="G25" s="74">
        <f>IF(RES_hh_fec!G25=0,0,1000*11630*RES_hh_fec!G25/RES_hh_num!G25)</f>
        <v>1765.1064381174699</v>
      </c>
      <c r="H25" s="74">
        <f>IF(RES_hh_fec!H25=0,0,1000*11630*RES_hh_fec!H25/RES_hh_num!H25)</f>
        <v>1961.9470583098373</v>
      </c>
      <c r="I25" s="74">
        <f>IF(RES_hh_fec!I25=0,0,1000*11630*RES_hh_fec!I25/RES_hh_num!I25)</f>
        <v>1863.7934643709823</v>
      </c>
      <c r="J25" s="74">
        <f>IF(RES_hh_fec!J25=0,0,1000*11630*RES_hh_fec!J25/RES_hh_num!J25)</f>
        <v>1979.0525858786048</v>
      </c>
      <c r="K25" s="74">
        <f>IF(RES_hh_fec!K25=0,0,1000*11630*RES_hh_fec!K25/RES_hh_num!K25)</f>
        <v>1899.6967822439826</v>
      </c>
      <c r="L25" s="74">
        <f>IF(RES_hh_fec!L25=0,0,1000*11630*RES_hh_fec!L25/RES_hh_num!L25)</f>
        <v>1898.7744642136201</v>
      </c>
      <c r="M25" s="74">
        <f>IF(RES_hh_fec!M25=0,0,1000*11630*RES_hh_fec!M25/RES_hh_num!M25)</f>
        <v>1937.3042806256624</v>
      </c>
      <c r="N25" s="74">
        <f>IF(RES_hh_fec!N25=0,0,1000*11630*RES_hh_fec!N25/RES_hh_num!N25)</f>
        <v>1615.6091089911079</v>
      </c>
      <c r="O25" s="74">
        <f>IF(RES_hh_fec!O25=0,0,1000*11630*RES_hh_fec!O25/RES_hh_num!O25)</f>
        <v>1635.0937582006504</v>
      </c>
      <c r="P25" s="74">
        <f>IF(RES_hh_fec!P25=0,0,1000*11630*RES_hh_fec!P25/RES_hh_num!P25)</f>
        <v>1662.9063022162145</v>
      </c>
      <c r="Q25" s="74">
        <f>IF(RES_hh_fec!Q25=0,0,1000*11630*RES_hh_fec!Q25/RES_hh_num!Q25)</f>
        <v>1914.6291803591657</v>
      </c>
      <c r="R25" s="74">
        <f>IF(RES_hh_fec!R25=0,0,1000*11630*RES_hh_fec!R25/RES_hh_num!R25)</f>
        <v>1857.8911911039229</v>
      </c>
      <c r="S25" s="74">
        <f>IF(RES_hh_fec!S25=0,0,1000*11630*RES_hh_fec!S25/RES_hh_num!S25)</f>
        <v>1805.1722537995547</v>
      </c>
      <c r="T25" s="74">
        <f>IF(RES_hh_fec!T25=0,0,1000*11630*RES_hh_fec!T25/RES_hh_num!T25)</f>
        <v>1788.8790837796539</v>
      </c>
      <c r="U25" s="74">
        <f>IF(RES_hh_fec!U25=0,0,1000*11630*RES_hh_fec!U25/RES_hh_num!U25)</f>
        <v>1780.6619341690387</v>
      </c>
      <c r="V25" s="74">
        <f>IF(RES_hh_fec!V25=0,0,1000*11630*RES_hh_fec!V25/RES_hh_num!V25)</f>
        <v>1925.8522266019338</v>
      </c>
      <c r="W25" s="74">
        <f>IF(RES_hh_fec!W25=0,0,1000*11630*RES_hh_fec!W25/RES_hh_num!W25)</f>
        <v>1669.8763843938623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0</v>
      </c>
      <c r="C26" s="77">
        <f>IF(RES_hh_fec!C26=0,0,1000*11630*RES_hh_fec!C26/RES_hh_num!C26)</f>
        <v>772.55029201817013</v>
      </c>
      <c r="D26" s="77">
        <f>IF(RES_hh_fec!D26=0,0,1000*11630*RES_hh_fec!D26/RES_hh_num!D26)</f>
        <v>792.37132727494998</v>
      </c>
      <c r="E26" s="77">
        <f>IF(RES_hh_fec!E26=0,0,1000*11630*RES_hh_fec!E26/RES_hh_num!E26)</f>
        <v>819.81282280299797</v>
      </c>
      <c r="F26" s="77">
        <f>IF(RES_hh_fec!F26=0,0,1000*11630*RES_hh_fec!F26/RES_hh_num!F26)</f>
        <v>829.70249711258896</v>
      </c>
      <c r="G26" s="77">
        <f>IF(RES_hh_fec!G26=0,0,1000*11630*RES_hh_fec!G26/RES_hh_num!G26)</f>
        <v>836.82263661671027</v>
      </c>
      <c r="H26" s="77">
        <f>IF(RES_hh_fec!H26=0,0,1000*11630*RES_hh_fec!H26/RES_hh_num!H26)</f>
        <v>852.36469640596817</v>
      </c>
      <c r="I26" s="77">
        <f>IF(RES_hh_fec!I26=0,0,1000*11630*RES_hh_fec!I26/RES_hh_num!I26)</f>
        <v>870.68243180337015</v>
      </c>
      <c r="J26" s="77">
        <f>IF(RES_hh_fec!J26=0,0,1000*11630*RES_hh_fec!J26/RES_hh_num!J26)</f>
        <v>891.09694621505628</v>
      </c>
      <c r="K26" s="77">
        <f>IF(RES_hh_fec!K26=0,0,1000*11630*RES_hh_fec!K26/RES_hh_num!K26)</f>
        <v>884.26747381971245</v>
      </c>
      <c r="L26" s="77">
        <f>IF(RES_hh_fec!L26=0,0,1000*11630*RES_hh_fec!L26/RES_hh_num!L26)</f>
        <v>898.83936438489354</v>
      </c>
      <c r="M26" s="77">
        <f>IF(RES_hh_fec!M26=0,0,1000*11630*RES_hh_fec!M26/RES_hh_num!M26)</f>
        <v>878.70254984662574</v>
      </c>
      <c r="N26" s="77">
        <f>IF(RES_hh_fec!N26=0,0,1000*11630*RES_hh_fec!N26/RES_hh_num!N26)</f>
        <v>847.83418806452175</v>
      </c>
      <c r="O26" s="77">
        <f>IF(RES_hh_fec!O26=0,0,1000*11630*RES_hh_fec!O26/RES_hh_num!O26)</f>
        <v>850.13049503098728</v>
      </c>
      <c r="P26" s="77">
        <f>IF(RES_hh_fec!P26=0,0,1000*11630*RES_hh_fec!P26/RES_hh_num!P26)</f>
        <v>877.63921275258053</v>
      </c>
      <c r="Q26" s="77">
        <f>IF(RES_hh_fec!Q26=0,0,1000*11630*RES_hh_fec!Q26/RES_hh_num!Q26)</f>
        <v>921.93241097754583</v>
      </c>
      <c r="R26" s="77">
        <f>IF(RES_hh_fec!R26=0,0,1000*11630*RES_hh_fec!R26/RES_hh_num!R26)</f>
        <v>931.99710532663732</v>
      </c>
      <c r="S26" s="77">
        <f>IF(RES_hh_fec!S26=0,0,1000*11630*RES_hh_fec!S26/RES_hh_num!S26)</f>
        <v>948.12307431381987</v>
      </c>
      <c r="T26" s="77">
        <f>IF(RES_hh_fec!T26=0,0,1000*11630*RES_hh_fec!T26/RES_hh_num!T26)</f>
        <v>953.31377286848419</v>
      </c>
      <c r="U26" s="77">
        <f>IF(RES_hh_fec!U26=0,0,1000*11630*RES_hh_fec!U26/RES_hh_num!U26)</f>
        <v>975.11381656350727</v>
      </c>
      <c r="V26" s="77">
        <f>IF(RES_hh_fec!V26=0,0,1000*11630*RES_hh_fec!V26/RES_hh_num!V26)</f>
        <v>1050.0055227599069</v>
      </c>
      <c r="W26" s="77">
        <f>IF(RES_hh_fec!W26=0,0,1000*11630*RES_hh_fec!W26/RES_hh_num!W26)</f>
        <v>1009.9860593473497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730.04814331902082</v>
      </c>
      <c r="C27" s="69">
        <f>IF(RES_hh_fec!C27=0,0,1000*11630*RES_hh_fec!C27/RES_hh_num!C27)</f>
        <v>749.59417287917313</v>
      </c>
      <c r="D27" s="69">
        <f>IF(RES_hh_fec!D27=0,0,1000*11630*RES_hh_fec!D27/RES_hh_num!D27)</f>
        <v>789.56927804229053</v>
      </c>
      <c r="E27" s="69">
        <f>IF(RES_hh_fec!E27=0,0,1000*11630*RES_hh_fec!E27/RES_hh_num!E27)</f>
        <v>787.92970224251962</v>
      </c>
      <c r="F27" s="69">
        <f>IF(RES_hh_fec!F27=0,0,1000*11630*RES_hh_fec!F27/RES_hh_num!F27)</f>
        <v>786.86714387968016</v>
      </c>
      <c r="G27" s="69">
        <f>IF(RES_hh_fec!G27=0,0,1000*11630*RES_hh_fec!G27/RES_hh_num!G27)</f>
        <v>775.4621289293442</v>
      </c>
      <c r="H27" s="69">
        <f>IF(RES_hh_fec!H27=0,0,1000*11630*RES_hh_fec!H27/RES_hh_num!H27)</f>
        <v>751.47508522376268</v>
      </c>
      <c r="I27" s="69">
        <f>IF(RES_hh_fec!I27=0,0,1000*11630*RES_hh_fec!I27/RES_hh_num!I27)</f>
        <v>685.03365566951675</v>
      </c>
      <c r="J27" s="69">
        <f>IF(RES_hh_fec!J27=0,0,1000*11630*RES_hh_fec!J27/RES_hh_num!J27)</f>
        <v>699.53811369811262</v>
      </c>
      <c r="K27" s="69">
        <f>IF(RES_hh_fec!K27=0,0,1000*11630*RES_hh_fec!K27/RES_hh_num!K27)</f>
        <v>608.74125195365127</v>
      </c>
      <c r="L27" s="69">
        <f>IF(RES_hh_fec!L27=0,0,1000*11630*RES_hh_fec!L27/RES_hh_num!L27)</f>
        <v>645.52718331274707</v>
      </c>
      <c r="M27" s="69">
        <f>IF(RES_hh_fec!M27=0,0,1000*11630*RES_hh_fec!M27/RES_hh_num!M27)</f>
        <v>546.4531597084042</v>
      </c>
      <c r="N27" s="69">
        <f>IF(RES_hh_fec!N27=0,0,1000*11630*RES_hh_fec!N27/RES_hh_num!N27)</f>
        <v>461.05138076077367</v>
      </c>
      <c r="O27" s="69">
        <f>IF(RES_hh_fec!O27=0,0,1000*11630*RES_hh_fec!O27/RES_hh_num!O27)</f>
        <v>464.03112656951077</v>
      </c>
      <c r="P27" s="69">
        <f>IF(RES_hh_fec!P27=0,0,1000*11630*RES_hh_fec!P27/RES_hh_num!P27)</f>
        <v>457.6564010380219</v>
      </c>
      <c r="Q27" s="69">
        <f>IF(RES_hh_fec!Q27=0,0,1000*11630*RES_hh_fec!Q27/RES_hh_num!Q27)</f>
        <v>489.13433331080017</v>
      </c>
      <c r="R27" s="69">
        <f>IF(RES_hh_fec!R27=0,0,1000*11630*RES_hh_fec!R27/RES_hh_num!R27)</f>
        <v>455.7438997161675</v>
      </c>
      <c r="S27" s="69">
        <f>IF(RES_hh_fec!S27=0,0,1000*11630*RES_hh_fec!S27/RES_hh_num!S27)</f>
        <v>562.05198180910725</v>
      </c>
      <c r="T27" s="69">
        <f>IF(RES_hh_fec!T27=0,0,1000*11630*RES_hh_fec!T27/RES_hh_num!T27)</f>
        <v>609.25112551071857</v>
      </c>
      <c r="U27" s="69">
        <f>IF(RES_hh_fec!U27=0,0,1000*11630*RES_hh_fec!U27/RES_hh_num!U27)</f>
        <v>620.99826902579377</v>
      </c>
      <c r="V27" s="69">
        <f>IF(RES_hh_fec!V27=0,0,1000*11630*RES_hh_fec!V27/RES_hh_num!V27)</f>
        <v>877.12292155976331</v>
      </c>
      <c r="W27" s="69">
        <f>IF(RES_hh_fec!W27=0,0,1000*11630*RES_hh_fec!W27/RES_hh_num!W27)</f>
        <v>844.06993766028802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0</v>
      </c>
      <c r="C28" s="72">
        <f>IF(RES_hh_fec!C28=0,0,1000*11630*RES_hh_fec!C28/RES_hh_num!C28)</f>
        <v>0</v>
      </c>
      <c r="D28" s="72">
        <f>IF(RES_hh_fec!D28=0,0,1000*11630*RES_hh_fec!D28/RES_hh_num!D28)</f>
        <v>0</v>
      </c>
      <c r="E28" s="72">
        <f>IF(RES_hh_fec!E28=0,0,1000*11630*RES_hh_fec!E28/RES_hh_num!E28)</f>
        <v>0</v>
      </c>
      <c r="F28" s="72">
        <f>IF(RES_hh_fec!F28=0,0,1000*11630*RES_hh_fec!F28/RES_hh_num!F28)</f>
        <v>0</v>
      </c>
      <c r="G28" s="72">
        <f>IF(RES_hh_fec!G28=0,0,1000*11630*RES_hh_fec!G28/RES_hh_num!G28)</f>
        <v>0</v>
      </c>
      <c r="H28" s="72">
        <f>IF(RES_hh_fec!H28=0,0,1000*11630*RES_hh_fec!H28/RES_hh_num!H28)</f>
        <v>0</v>
      </c>
      <c r="I28" s="72">
        <f>IF(RES_hh_fec!I28=0,0,1000*11630*RES_hh_fec!I28/RES_hh_num!I28)</f>
        <v>0</v>
      </c>
      <c r="J28" s="72">
        <f>IF(RES_hh_fec!J28=0,0,1000*11630*RES_hh_fec!J28/RES_hh_num!J28)</f>
        <v>0</v>
      </c>
      <c r="K28" s="72">
        <f>IF(RES_hh_fec!K28=0,0,1000*11630*RES_hh_fec!K28/RES_hh_num!K28)</f>
        <v>0</v>
      </c>
      <c r="L28" s="72">
        <f>IF(RES_hh_fec!L28=0,0,1000*11630*RES_hh_fec!L28/RES_hh_num!L28)</f>
        <v>0</v>
      </c>
      <c r="M28" s="72">
        <f>IF(RES_hh_fec!M28=0,0,1000*11630*RES_hh_fec!M28/RES_hh_num!M28)</f>
        <v>0</v>
      </c>
      <c r="N28" s="72">
        <f>IF(RES_hh_fec!N28=0,0,1000*11630*RES_hh_fec!N28/RES_hh_num!N28)</f>
        <v>0</v>
      </c>
      <c r="O28" s="72">
        <f>IF(RES_hh_fec!O28=0,0,1000*11630*RES_hh_fec!O28/RES_hh_num!O28)</f>
        <v>0</v>
      </c>
      <c r="P28" s="72">
        <f>IF(RES_hh_fec!P28=0,0,1000*11630*RES_hh_fec!P28/RES_hh_num!P28)</f>
        <v>0</v>
      </c>
      <c r="Q28" s="72">
        <f>IF(RES_hh_fec!Q28=0,0,1000*11630*RES_hh_fec!Q28/RES_hh_num!Q28)</f>
        <v>0</v>
      </c>
      <c r="R28" s="72">
        <f>IF(RES_hh_fec!R28=0,0,1000*11630*RES_hh_fec!R28/RES_hh_num!R28)</f>
        <v>0</v>
      </c>
      <c r="S28" s="72">
        <f>IF(RES_hh_fec!S28=0,0,1000*11630*RES_hh_fec!S28/RES_hh_num!S28)</f>
        <v>0</v>
      </c>
      <c r="T28" s="72">
        <f>IF(RES_hh_fec!T28=0,0,1000*11630*RES_hh_fec!T28/RES_hh_num!T28)</f>
        <v>0</v>
      </c>
      <c r="U28" s="72">
        <f>IF(RES_hh_fec!U28=0,0,1000*11630*RES_hh_fec!U28/RES_hh_num!U28)</f>
        <v>0</v>
      </c>
      <c r="V28" s="72">
        <f>IF(RES_hh_fec!V28=0,0,1000*11630*RES_hh_fec!V28/RES_hh_num!V28)</f>
        <v>0</v>
      </c>
      <c r="W28" s="72">
        <f>IF(RES_hh_fec!W28=0,0,1000*11630*RES_hh_fec!W28/RES_hh_num!W28)</f>
        <v>0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746.67614896304383</v>
      </c>
      <c r="C29" s="72">
        <f>IF(RES_hh_fec!C29=0,0,1000*11630*RES_hh_fec!C29/RES_hh_num!C29)</f>
        <v>753.55080411818267</v>
      </c>
      <c r="D29" s="72">
        <f>IF(RES_hh_fec!D29=0,0,1000*11630*RES_hh_fec!D29/RES_hh_num!D29)</f>
        <v>807.60113796381677</v>
      </c>
      <c r="E29" s="72">
        <f>IF(RES_hh_fec!E29=0,0,1000*11630*RES_hh_fec!E29/RES_hh_num!E29)</f>
        <v>820.42667257573544</v>
      </c>
      <c r="F29" s="72">
        <f>IF(RES_hh_fec!F29=0,0,1000*11630*RES_hh_fec!F29/RES_hh_num!F29)</f>
        <v>773.77757693250351</v>
      </c>
      <c r="G29" s="72">
        <f>IF(RES_hh_fec!G29=0,0,1000*11630*RES_hh_fec!G29/RES_hh_num!G29)</f>
        <v>781.63814928087811</v>
      </c>
      <c r="H29" s="72">
        <f>IF(RES_hh_fec!H29=0,0,1000*11630*RES_hh_fec!H29/RES_hh_num!H29)</f>
        <v>780.87400917054094</v>
      </c>
      <c r="I29" s="72">
        <f>IF(RES_hh_fec!I29=0,0,1000*11630*RES_hh_fec!I29/RES_hh_num!I29)</f>
        <v>716.08475905564717</v>
      </c>
      <c r="J29" s="72">
        <f>IF(RES_hh_fec!J29=0,0,1000*11630*RES_hh_fec!J29/RES_hh_num!J29)</f>
        <v>639.97192430404118</v>
      </c>
      <c r="K29" s="72">
        <f>IF(RES_hh_fec!K29=0,0,1000*11630*RES_hh_fec!K29/RES_hh_num!K29)</f>
        <v>642.59644708988219</v>
      </c>
      <c r="L29" s="72">
        <f>IF(RES_hh_fec!L29=0,0,1000*11630*RES_hh_fec!L29/RES_hh_num!L29)</f>
        <v>681.32264719452542</v>
      </c>
      <c r="M29" s="72">
        <f>IF(RES_hh_fec!M29=0,0,1000*11630*RES_hh_fec!M29/RES_hh_num!M29)</f>
        <v>562.82264108145853</v>
      </c>
      <c r="N29" s="72">
        <f>IF(RES_hh_fec!N29=0,0,1000*11630*RES_hh_fec!N29/RES_hh_num!N29)</f>
        <v>476.44903299091652</v>
      </c>
      <c r="O29" s="72">
        <f>IF(RES_hh_fec!O29=0,0,1000*11630*RES_hh_fec!O29/RES_hh_num!O29)</f>
        <v>517.20394512650648</v>
      </c>
      <c r="P29" s="72">
        <f>IF(RES_hh_fec!P29=0,0,1000*11630*RES_hh_fec!P29/RES_hh_num!P29)</f>
        <v>485.56539396397358</v>
      </c>
      <c r="Q29" s="72">
        <f>IF(RES_hh_fec!Q29=0,0,1000*11630*RES_hh_fec!Q29/RES_hh_num!Q29)</f>
        <v>517.39393814693642</v>
      </c>
      <c r="R29" s="72">
        <f>IF(RES_hh_fec!R29=0,0,1000*11630*RES_hh_fec!R29/RES_hh_num!R29)</f>
        <v>458.55307918018462</v>
      </c>
      <c r="S29" s="72">
        <f>IF(RES_hh_fec!S29=0,0,1000*11630*RES_hh_fec!S29/RES_hh_num!S29)</f>
        <v>602.64127733136047</v>
      </c>
      <c r="T29" s="72">
        <f>IF(RES_hh_fec!T29=0,0,1000*11630*RES_hh_fec!T29/RES_hh_num!T29)</f>
        <v>645.85002339689629</v>
      </c>
      <c r="U29" s="72">
        <f>IF(RES_hh_fec!U29=0,0,1000*11630*RES_hh_fec!U29/RES_hh_num!U29)</f>
        <v>661.77982980455249</v>
      </c>
      <c r="V29" s="72">
        <f>IF(RES_hh_fec!V29=0,0,1000*11630*RES_hh_fec!V29/RES_hh_num!V29)</f>
        <v>920.95206315025939</v>
      </c>
      <c r="W29" s="72">
        <f>IF(RES_hh_fec!W29=0,0,1000*11630*RES_hh_fec!W29/RES_hh_num!W29)</f>
        <v>892.47831775368957</v>
      </c>
      <c r="DA29" s="89" t="s">
        <v>493</v>
      </c>
    </row>
    <row r="30" spans="1:105" ht="12" customHeight="1" x14ac:dyDescent="0.25">
      <c r="A30" s="28" t="s">
        <v>192</v>
      </c>
      <c r="B30" s="72">
        <f>IF(RES_hh_fec!B30=0,0,1000*11630*RES_hh_fec!B30/RES_hh_num!B30)</f>
        <v>737.57812361554784</v>
      </c>
      <c r="C30" s="72">
        <f>IF(RES_hh_fec!C30=0,0,1000*11630*RES_hh_fec!C30/RES_hh_num!C30)</f>
        <v>755.1394154899582</v>
      </c>
      <c r="D30" s="72">
        <f>IF(RES_hh_fec!D30=0,0,1000*11630*RES_hh_fec!D30/RES_hh_num!D30)</f>
        <v>812.86449733528775</v>
      </c>
      <c r="E30" s="72">
        <f>IF(RES_hh_fec!E30=0,0,1000*11630*RES_hh_fec!E30/RES_hh_num!E30)</f>
        <v>803.96811154053603</v>
      </c>
      <c r="F30" s="72">
        <f>IF(RES_hh_fec!F30=0,0,1000*11630*RES_hh_fec!F30/RES_hh_num!F30)</f>
        <v>806.61375741483585</v>
      </c>
      <c r="G30" s="72">
        <f>IF(RES_hh_fec!G30=0,0,1000*11630*RES_hh_fec!G30/RES_hh_num!G30)</f>
        <v>793.09496379588188</v>
      </c>
      <c r="H30" s="72">
        <f>IF(RES_hh_fec!H30=0,0,1000*11630*RES_hh_fec!H30/RES_hh_num!H30)</f>
        <v>760.74034020546003</v>
      </c>
      <c r="I30" s="72">
        <f>IF(RES_hh_fec!I30=0,0,1000*11630*RES_hh_fec!I30/RES_hh_num!I30)</f>
        <v>684.2901709167096</v>
      </c>
      <c r="J30" s="72">
        <f>IF(RES_hh_fec!J30=0,0,1000*11630*RES_hh_fec!J30/RES_hh_num!J30)</f>
        <v>753.63283424273379</v>
      </c>
      <c r="K30" s="72">
        <f>IF(RES_hh_fec!K30=0,0,1000*11630*RES_hh_fec!K30/RES_hh_num!K30)</f>
        <v>622.41031128988254</v>
      </c>
      <c r="L30" s="72">
        <f>IF(RES_hh_fec!L30=0,0,1000*11630*RES_hh_fec!L30/RES_hh_num!L30)</f>
        <v>672.5571000081336</v>
      </c>
      <c r="M30" s="72">
        <f>IF(RES_hh_fec!M30=0,0,1000*11630*RES_hh_fec!M30/RES_hh_num!M30)</f>
        <v>567.98093928123023</v>
      </c>
      <c r="N30" s="72">
        <f>IF(RES_hh_fec!N30=0,0,1000*11630*RES_hh_fec!N30/RES_hh_num!N30)</f>
        <v>473.76371522372017</v>
      </c>
      <c r="O30" s="72">
        <f>IF(RES_hh_fec!O30=0,0,1000*11630*RES_hh_fec!O30/RES_hh_num!O30)</f>
        <v>469.08512121150426</v>
      </c>
      <c r="P30" s="72">
        <f>IF(RES_hh_fec!P30=0,0,1000*11630*RES_hh_fec!P30/RES_hh_num!P30)</f>
        <v>481.43423974156752</v>
      </c>
      <c r="Q30" s="72">
        <f>IF(RES_hh_fec!Q30=0,0,1000*11630*RES_hh_fec!Q30/RES_hh_num!Q30)</f>
        <v>517.42184013566259</v>
      </c>
      <c r="R30" s="72">
        <f>IF(RES_hh_fec!R30=0,0,1000*11630*RES_hh_fec!R30/RES_hh_num!R30)</f>
        <v>482.03308339100346</v>
      </c>
      <c r="S30" s="72">
        <f>IF(RES_hh_fec!S30=0,0,1000*11630*RES_hh_fec!S30/RES_hh_num!S30)</f>
        <v>591.6727994525055</v>
      </c>
      <c r="T30" s="72">
        <f>IF(RES_hh_fec!T30=0,0,1000*11630*RES_hh_fec!T30/RES_hh_num!T30)</f>
        <v>650.99671173868717</v>
      </c>
      <c r="U30" s="72">
        <f>IF(RES_hh_fec!U30=0,0,1000*11630*RES_hh_fec!U30/RES_hh_num!U30)</f>
        <v>664.39160714653792</v>
      </c>
      <c r="V30" s="72">
        <f>IF(RES_hh_fec!V30=0,0,1000*11630*RES_hh_fec!V30/RES_hh_num!V30)</f>
        <v>918.42065157716331</v>
      </c>
      <c r="W30" s="72">
        <f>IF(RES_hh_fec!W30=0,0,1000*11630*RES_hh_fec!W30/RES_hh_num!W30)</f>
        <v>909.37452670332152</v>
      </c>
      <c r="DA30" s="89" t="s">
        <v>494</v>
      </c>
    </row>
    <row r="31" spans="1:105" ht="12" customHeight="1" x14ac:dyDescent="0.25">
      <c r="A31" s="28" t="s">
        <v>207</v>
      </c>
      <c r="B31" s="72">
        <f>IF(RES_hh_fec!B31=0,0,1000*11630*RES_hh_fec!B31/RES_hh_num!B31)</f>
        <v>760.48543411511321</v>
      </c>
      <c r="C31" s="72">
        <f>IF(RES_hh_fec!C31=0,0,1000*11630*RES_hh_fec!C31/RES_hh_num!C31)</f>
        <v>769.87955813667179</v>
      </c>
      <c r="D31" s="72">
        <f>IF(RES_hh_fec!D31=0,0,1000*11630*RES_hh_fec!D31/RES_hh_num!D31)</f>
        <v>830.20966716847147</v>
      </c>
      <c r="E31" s="72">
        <f>IF(RES_hh_fec!E31=0,0,1000*11630*RES_hh_fec!E31/RES_hh_num!E31)</f>
        <v>744.7302379393725</v>
      </c>
      <c r="F31" s="72">
        <f>IF(RES_hh_fec!F31=0,0,1000*11630*RES_hh_fec!F31/RES_hh_num!F31)</f>
        <v>580.23086530394812</v>
      </c>
      <c r="G31" s="72">
        <f>IF(RES_hh_fec!G31=0,0,1000*11630*RES_hh_fec!G31/RES_hh_num!G31)</f>
        <v>869.72559448450772</v>
      </c>
      <c r="H31" s="72">
        <f>IF(RES_hh_fec!H31=0,0,1000*11630*RES_hh_fec!H31/RES_hh_num!H31)</f>
        <v>764.20798468408532</v>
      </c>
      <c r="I31" s="72">
        <f>IF(RES_hh_fec!I31=0,0,1000*11630*RES_hh_fec!I31/RES_hh_num!I31)</f>
        <v>770.9954498390349</v>
      </c>
      <c r="J31" s="72">
        <f>IF(RES_hh_fec!J31=0,0,1000*11630*RES_hh_fec!J31/RES_hh_num!J31)</f>
        <v>575.36380167179141</v>
      </c>
      <c r="K31" s="72">
        <f>IF(RES_hh_fec!K31=0,0,1000*11630*RES_hh_fec!K31/RES_hh_num!K31)</f>
        <v>668.7799191998439</v>
      </c>
      <c r="L31" s="72">
        <f>IF(RES_hh_fec!L31=0,0,1000*11630*RES_hh_fec!L31/RES_hh_num!L31)</f>
        <v>601.63343676050556</v>
      </c>
      <c r="M31" s="72">
        <f>IF(RES_hh_fec!M31=0,0,1000*11630*RES_hh_fec!M31/RES_hh_num!M31)</f>
        <v>579.0612572086975</v>
      </c>
      <c r="N31" s="72">
        <f>IF(RES_hh_fec!N31=0,0,1000*11630*RES_hh_fec!N31/RES_hh_num!N31)</f>
        <v>562.15025802600326</v>
      </c>
      <c r="O31" s="72">
        <f>IF(RES_hh_fec!O31=0,0,1000*11630*RES_hh_fec!O31/RES_hh_num!O31)</f>
        <v>575.58115506711397</v>
      </c>
      <c r="P31" s="72">
        <f>IF(RES_hh_fec!P31=0,0,1000*11630*RES_hh_fec!P31/RES_hh_num!P31)</f>
        <v>557.48063823377322</v>
      </c>
      <c r="Q31" s="72">
        <f>IF(RES_hh_fec!Q31=0,0,1000*11630*RES_hh_fec!Q31/RES_hh_num!Q31)</f>
        <v>572.94549163872341</v>
      </c>
      <c r="R31" s="72">
        <f>IF(RES_hh_fec!R31=0,0,1000*11630*RES_hh_fec!R31/RES_hh_num!R31)</f>
        <v>591.89251395362214</v>
      </c>
      <c r="S31" s="72">
        <f>IF(RES_hh_fec!S31=0,0,1000*11630*RES_hh_fec!S31/RES_hh_num!S31)</f>
        <v>602.57030503764884</v>
      </c>
      <c r="T31" s="72">
        <f>IF(RES_hh_fec!T31=0,0,1000*11630*RES_hh_fec!T31/RES_hh_num!T31)</f>
        <v>650.72078601916712</v>
      </c>
      <c r="U31" s="72">
        <f>IF(RES_hh_fec!U31=0,0,1000*11630*RES_hh_fec!U31/RES_hh_num!U31)</f>
        <v>762.74981146304685</v>
      </c>
      <c r="V31" s="72">
        <f>IF(RES_hh_fec!V31=0,0,1000*11630*RES_hh_fec!V31/RES_hh_num!V31)</f>
        <v>786.31188274517206</v>
      </c>
      <c r="W31" s="72">
        <f>IF(RES_hh_fec!W31=0,0,1000*11630*RES_hh_fec!W31/RES_hh_num!W31)</f>
        <v>936.1606135799683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531.55614037131966</v>
      </c>
      <c r="C32" s="77">
        <f>IF(RES_hh_fec!C32=0,0,1000*11630*RES_hh_fec!C32/RES_hh_num!C32)</f>
        <v>663.45696209664561</v>
      </c>
      <c r="D32" s="77">
        <f>IF(RES_hh_fec!D32=0,0,1000*11630*RES_hh_fec!D32/RES_hh_num!D32)</f>
        <v>471.70563949242853</v>
      </c>
      <c r="E32" s="77">
        <f>IF(RES_hh_fec!E32=0,0,1000*11630*RES_hh_fec!E32/RES_hh_num!E32)</f>
        <v>475.34883618307214</v>
      </c>
      <c r="F32" s="77">
        <f>IF(RES_hh_fec!F32=0,0,1000*11630*RES_hh_fec!F32/RES_hh_num!F32)</f>
        <v>660.61088725418222</v>
      </c>
      <c r="G32" s="77">
        <f>IF(RES_hh_fec!G32=0,0,1000*11630*RES_hh_fec!G32/RES_hh_num!G32)</f>
        <v>589.57344509066672</v>
      </c>
      <c r="H32" s="77">
        <f>IF(RES_hh_fec!H32=0,0,1000*11630*RES_hh_fec!H32/RES_hh_num!H32)</f>
        <v>555.82125352408548</v>
      </c>
      <c r="I32" s="77">
        <f>IF(RES_hh_fec!I32=0,0,1000*11630*RES_hh_fec!I32/RES_hh_num!I32)</f>
        <v>575.1868702663337</v>
      </c>
      <c r="J32" s="77">
        <f>IF(RES_hh_fec!J32=0,0,1000*11630*RES_hh_fec!J32/RES_hh_num!J32)</f>
        <v>576.6983441549927</v>
      </c>
      <c r="K32" s="77">
        <f>IF(RES_hh_fec!K32=0,0,1000*11630*RES_hh_fec!K32/RES_hh_num!K32)</f>
        <v>449.53333017072856</v>
      </c>
      <c r="L32" s="77">
        <f>IF(RES_hh_fec!L32=0,0,1000*11630*RES_hh_fec!L32/RES_hh_num!L32)</f>
        <v>466.52241014534451</v>
      </c>
      <c r="M32" s="77">
        <f>IF(RES_hh_fec!M32=0,0,1000*11630*RES_hh_fec!M32/RES_hh_num!M32)</f>
        <v>458.03317283927083</v>
      </c>
      <c r="N32" s="77">
        <f>IF(RES_hh_fec!N32=0,0,1000*11630*RES_hh_fec!N32/RES_hh_num!N32)</f>
        <v>407.99019640094332</v>
      </c>
      <c r="O32" s="77">
        <f>IF(RES_hh_fec!O32=0,0,1000*11630*RES_hh_fec!O32/RES_hh_num!O32)</f>
        <v>375.01509010637034</v>
      </c>
      <c r="P32" s="77">
        <f>IF(RES_hh_fec!P32=0,0,1000*11630*RES_hh_fec!P32/RES_hh_num!P32)</f>
        <v>371.63959192256971</v>
      </c>
      <c r="Q32" s="77">
        <f>IF(RES_hh_fec!Q32=0,0,1000*11630*RES_hh_fec!Q32/RES_hh_num!Q32)</f>
        <v>393.46869887664423</v>
      </c>
      <c r="R32" s="77">
        <f>IF(RES_hh_fec!R32=0,0,1000*11630*RES_hh_fec!R32/RES_hh_num!R32)</f>
        <v>391.99052332889994</v>
      </c>
      <c r="S32" s="77">
        <f>IF(RES_hh_fec!S32=0,0,1000*11630*RES_hh_fec!S32/RES_hh_num!S32)</f>
        <v>440.35234238791526</v>
      </c>
      <c r="T32" s="77">
        <f>IF(RES_hh_fec!T32=0,0,1000*11630*RES_hh_fec!T32/RES_hh_num!T32)</f>
        <v>454.76169106732067</v>
      </c>
      <c r="U32" s="77">
        <f>IF(RES_hh_fec!U32=0,0,1000*11630*RES_hh_fec!U32/RES_hh_num!U32)</f>
        <v>455.3254194983935</v>
      </c>
      <c r="V32" s="77">
        <f>IF(RES_hh_fec!V32=0,0,1000*11630*RES_hh_fec!V32/RES_hh_num!V32)</f>
        <v>728.30663440805972</v>
      </c>
      <c r="W32" s="77">
        <f>IF(RES_hh_fec!W32=0,0,1000*11630*RES_hh_fec!W32/RES_hh_num!W32)</f>
        <v>630.03463597719735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7242.7393666128428</v>
      </c>
      <c r="C3" s="65">
        <f>IF(RES_hh_tes!C3=0,0,1000*11630*RES_hh_tes!C3/RES_hh_num!C3)</f>
        <v>7874.0542315320117</v>
      </c>
      <c r="D3" s="65">
        <f>IF(RES_hh_tes!D3=0,0,1000*11630*RES_hh_tes!D3/RES_hh_num!D3)</f>
        <v>7871.3909544263888</v>
      </c>
      <c r="E3" s="65">
        <f>IF(RES_hh_tes!E3=0,0,1000*11630*RES_hh_tes!E3/RES_hh_num!E3)</f>
        <v>8784.7943655204963</v>
      </c>
      <c r="F3" s="65">
        <f>IF(RES_hh_tes!F3=0,0,1000*11630*RES_hh_tes!F3/RES_hh_num!F3)</f>
        <v>8171.976810875638</v>
      </c>
      <c r="G3" s="65">
        <f>IF(RES_hh_tes!G3=0,0,1000*11630*RES_hh_tes!G3/RES_hh_num!G3)</f>
        <v>9434.5603452939431</v>
      </c>
      <c r="H3" s="65">
        <f>IF(RES_hh_tes!H3=0,0,1000*11630*RES_hh_tes!H3/RES_hh_num!H3)</f>
        <v>9205.8328990425525</v>
      </c>
      <c r="I3" s="65">
        <f>IF(RES_hh_tes!I3=0,0,1000*11630*RES_hh_tes!I3/RES_hh_num!I3)</f>
        <v>8452.346617184252</v>
      </c>
      <c r="J3" s="65">
        <f>IF(RES_hh_tes!J3=0,0,1000*11630*RES_hh_tes!J3/RES_hh_num!J3)</f>
        <v>8415.0875132524106</v>
      </c>
      <c r="K3" s="65">
        <f>IF(RES_hh_tes!K3=0,0,1000*11630*RES_hh_tes!K3/RES_hh_num!K3)</f>
        <v>8972.2635296294793</v>
      </c>
      <c r="L3" s="65">
        <f>IF(RES_hh_tes!L3=0,0,1000*11630*RES_hh_tes!L3/RES_hh_num!L3)</f>
        <v>9653.131930676911</v>
      </c>
      <c r="M3" s="65">
        <f>IF(RES_hh_tes!M3=0,0,1000*11630*RES_hh_tes!M3/RES_hh_num!M3)</f>
        <v>9672.0371662148027</v>
      </c>
      <c r="N3" s="65">
        <f>IF(RES_hh_tes!N3=0,0,1000*11630*RES_hh_tes!N3/RES_hh_num!N3)</f>
        <v>9586.7339626860321</v>
      </c>
      <c r="O3" s="65">
        <f>IF(RES_hh_tes!O3=0,0,1000*11630*RES_hh_tes!O3/RES_hh_num!O3)</f>
        <v>9459.2589947139277</v>
      </c>
      <c r="P3" s="65">
        <f>IF(RES_hh_tes!P3=0,0,1000*11630*RES_hh_tes!P3/RES_hh_num!P3)</f>
        <v>8300.8553073750008</v>
      </c>
      <c r="Q3" s="65">
        <f>IF(RES_hh_tes!Q3=0,0,1000*11630*RES_hh_tes!Q3/RES_hh_num!Q3)</f>
        <v>9223.8755838771158</v>
      </c>
      <c r="R3" s="65">
        <f>IF(RES_hh_tes!R3=0,0,1000*11630*RES_hh_tes!R3/RES_hh_num!R3)</f>
        <v>9630.8824074079912</v>
      </c>
      <c r="S3" s="65">
        <f>IF(RES_hh_tes!S3=0,0,1000*11630*RES_hh_tes!S3/RES_hh_num!S3)</f>
        <v>10003.959598538524</v>
      </c>
      <c r="T3" s="65">
        <f>IF(RES_hh_tes!T3=0,0,1000*11630*RES_hh_tes!T3/RES_hh_num!T3)</f>
        <v>9344.8281489851124</v>
      </c>
      <c r="U3" s="65">
        <f>IF(RES_hh_tes!U3=0,0,1000*11630*RES_hh_tes!U3/RES_hh_num!U3)</f>
        <v>9234.4308457970637</v>
      </c>
      <c r="V3" s="65">
        <f>IF(RES_hh_tes!V3=0,0,1000*11630*RES_hh_tes!V3/RES_hh_num!V3)</f>
        <v>9899.5401720873597</v>
      </c>
      <c r="W3" s="65">
        <f>IF(RES_hh_tes!W3=0,0,1000*11630*RES_hh_tes!W3/RES_hh_num!W3)</f>
        <v>10874.183540116563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5836.2481072123383</v>
      </c>
      <c r="C4" s="69">
        <f>IF(RES_hh_tes!C4=0,0,1000*11630*RES_hh_tes!C4/RES_hh_num!C4)</f>
        <v>6425.7773637794517</v>
      </c>
      <c r="D4" s="69">
        <f>IF(RES_hh_tes!D4=0,0,1000*11630*RES_hh_tes!D4/RES_hh_num!D4)</f>
        <v>6371.5074584687127</v>
      </c>
      <c r="E4" s="69">
        <f>IF(RES_hh_tes!E4=0,0,1000*11630*RES_hh_tes!E4/RES_hh_num!E4)</f>
        <v>7241.7424370627614</v>
      </c>
      <c r="F4" s="69">
        <f>IF(RES_hh_tes!F4=0,0,1000*11630*RES_hh_tes!F4/RES_hh_num!F4)</f>
        <v>6617.6015731999132</v>
      </c>
      <c r="G4" s="69">
        <f>IF(RES_hh_tes!G4=0,0,1000*11630*RES_hh_tes!G4/RES_hh_num!G4)</f>
        <v>7875.8372149189927</v>
      </c>
      <c r="H4" s="69">
        <f>IF(RES_hh_tes!H4=0,0,1000*11630*RES_hh_tes!H4/RES_hh_num!H4)</f>
        <v>7629.5088618203436</v>
      </c>
      <c r="I4" s="69">
        <f>IF(RES_hh_tes!I4=0,0,1000*11630*RES_hh_tes!I4/RES_hh_num!I4)</f>
        <v>6884.1138775818417</v>
      </c>
      <c r="J4" s="69">
        <f>IF(RES_hh_tes!J4=0,0,1000*11630*RES_hh_tes!J4/RES_hh_num!J4)</f>
        <v>6817.5315238304829</v>
      </c>
      <c r="K4" s="69">
        <f>IF(RES_hh_tes!K4=0,0,1000*11630*RES_hh_tes!K4/RES_hh_num!K4)</f>
        <v>7432.8886059263314</v>
      </c>
      <c r="L4" s="69">
        <f>IF(RES_hh_tes!L4=0,0,1000*11630*RES_hh_tes!L4/RES_hh_num!L4)</f>
        <v>8063.1512398514833</v>
      </c>
      <c r="M4" s="69">
        <f>IF(RES_hh_tes!M4=0,0,1000*11630*RES_hh_tes!M4/RES_hh_num!M4)</f>
        <v>8145.3333617066037</v>
      </c>
      <c r="N4" s="69">
        <f>IF(RES_hh_tes!N4=0,0,1000*11630*RES_hh_tes!N4/RES_hh_num!N4)</f>
        <v>8151.5995624700445</v>
      </c>
      <c r="O4" s="69">
        <f>IF(RES_hh_tes!O4=0,0,1000*11630*RES_hh_tes!O4/RES_hh_num!O4)</f>
        <v>8054.716486903355</v>
      </c>
      <c r="P4" s="69">
        <f>IF(RES_hh_tes!P4=0,0,1000*11630*RES_hh_tes!P4/RES_hh_num!P4)</f>
        <v>6843.7237163783075</v>
      </c>
      <c r="Q4" s="69">
        <f>IF(RES_hh_tes!Q4=0,0,1000*11630*RES_hh_tes!Q4/RES_hh_num!Q4)</f>
        <v>7645.8496954118136</v>
      </c>
      <c r="R4" s="69">
        <f>IF(RES_hh_tes!R4=0,0,1000*11630*RES_hh_tes!R4/RES_hh_num!R4)</f>
        <v>8047.2833733309699</v>
      </c>
      <c r="S4" s="69">
        <f>IF(RES_hh_tes!S4=0,0,1000*11630*RES_hh_tes!S4/RES_hh_num!S4)</f>
        <v>8334.1275622358062</v>
      </c>
      <c r="T4" s="69">
        <f>IF(RES_hh_tes!T4=0,0,1000*11630*RES_hh_tes!T4/RES_hh_num!T4)</f>
        <v>7610.9082265857714</v>
      </c>
      <c r="U4" s="69">
        <f>IF(RES_hh_tes!U4=0,0,1000*11630*RES_hh_tes!U4/RES_hh_num!U4)</f>
        <v>7430.8963518588207</v>
      </c>
      <c r="V4" s="69">
        <f>IF(RES_hh_tes!V4=0,0,1000*11630*RES_hh_tes!V4/RES_hh_num!V4)</f>
        <v>7887.7184725262405</v>
      </c>
      <c r="W4" s="69">
        <f>IF(RES_hh_tes!W4=0,0,1000*11630*RES_hh_tes!W4/RES_hh_num!W4)</f>
        <v>8813.0635390783173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5446.6737186314331</v>
      </c>
      <c r="C5" s="72">
        <f>IF(RES_hh_tes!C5=0,0,1000*11630*RES_hh_tes!C5/RES_hh_num!C5)</f>
        <v>5451.8897886242667</v>
      </c>
      <c r="D5" s="72">
        <f>IF(RES_hh_tes!D5=0,0,1000*11630*RES_hh_tes!D5/RES_hh_num!D5)</f>
        <v>6687.5018478810234</v>
      </c>
      <c r="E5" s="72">
        <f>IF(RES_hh_tes!E5=0,0,1000*11630*RES_hh_tes!E5/RES_hh_num!E5)</f>
        <v>7181.4349833373944</v>
      </c>
      <c r="F5" s="72">
        <f>IF(RES_hh_tes!F5=0,0,1000*11630*RES_hh_tes!F5/RES_hh_num!F5)</f>
        <v>7034.1952033871212</v>
      </c>
      <c r="G5" s="72">
        <f>IF(RES_hh_tes!G5=0,0,1000*11630*RES_hh_tes!G5/RES_hh_num!G5)</f>
        <v>7791.4392007818451</v>
      </c>
      <c r="H5" s="72">
        <f>IF(RES_hh_tes!H5=0,0,1000*11630*RES_hh_tes!H5/RES_hh_num!H5)</f>
        <v>8163.0005467275751</v>
      </c>
      <c r="I5" s="72">
        <f>IF(RES_hh_tes!I5=0,0,1000*11630*RES_hh_tes!I5/RES_hh_num!I5)</f>
        <v>5654.1012724908869</v>
      </c>
      <c r="J5" s="72">
        <f>IF(RES_hh_tes!J5=0,0,1000*11630*RES_hh_tes!J5/RES_hh_num!J5)</f>
        <v>7259.7549927206564</v>
      </c>
      <c r="K5" s="72">
        <f>IF(RES_hh_tes!K5=0,0,1000*11630*RES_hh_tes!K5/RES_hh_num!K5)</f>
        <v>6932.1685161720616</v>
      </c>
      <c r="L5" s="72">
        <f>IF(RES_hh_tes!L5=0,0,1000*11630*RES_hh_tes!L5/RES_hh_num!L5)</f>
        <v>7487.8054533364102</v>
      </c>
      <c r="M5" s="72">
        <f>IF(RES_hh_tes!M5=0,0,1000*11630*RES_hh_tes!M5/RES_hh_num!M5)</f>
        <v>8781.0898167221458</v>
      </c>
      <c r="N5" s="72">
        <f>IF(RES_hh_tes!N5=0,0,1000*11630*RES_hh_tes!N5/RES_hh_num!N5)</f>
        <v>8257.7028117824357</v>
      </c>
      <c r="O5" s="72">
        <f>IF(RES_hh_tes!O5=0,0,1000*11630*RES_hh_tes!O5/RES_hh_num!O5)</f>
        <v>7993.1362351811895</v>
      </c>
      <c r="P5" s="72">
        <f>IF(RES_hh_tes!P5=0,0,1000*11630*RES_hh_tes!P5/RES_hh_num!P5)</f>
        <v>6713.8397432586371</v>
      </c>
      <c r="Q5" s="72">
        <f>IF(RES_hh_tes!Q5=0,0,1000*11630*RES_hh_tes!Q5/RES_hh_num!Q5)</f>
        <v>6559.4188032798629</v>
      </c>
      <c r="R5" s="72">
        <f>IF(RES_hh_tes!R5=0,0,1000*11630*RES_hh_tes!R5/RES_hh_num!R5)</f>
        <v>8573.9989191124678</v>
      </c>
      <c r="S5" s="72">
        <f>IF(RES_hh_tes!S5=0,0,1000*11630*RES_hh_tes!S5/RES_hh_num!S5)</f>
        <v>10203.213351794533</v>
      </c>
      <c r="T5" s="72">
        <f>IF(RES_hh_tes!T5=0,0,1000*11630*RES_hh_tes!T5/RES_hh_num!T5)</f>
        <v>7559.9660703851505</v>
      </c>
      <c r="U5" s="72">
        <f>IF(RES_hh_tes!U5=0,0,1000*11630*RES_hh_tes!U5/RES_hh_num!U5)</f>
        <v>7071.0573335904855</v>
      </c>
      <c r="V5" s="72">
        <f>IF(RES_hh_tes!V5=0,0,1000*11630*RES_hh_tes!V5/RES_hh_num!V5)</f>
        <v>7756.6556653051957</v>
      </c>
      <c r="W5" s="72">
        <f>IF(RES_hh_tes!W5=0,0,1000*11630*RES_hh_tes!W5/RES_hh_num!W5)</f>
        <v>7734.738376176073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6280.1116309618728</v>
      </c>
      <c r="C6" s="72">
        <f>IF(RES_hh_tes!C6=0,0,1000*11630*RES_hh_tes!C6/RES_hh_num!C6)</f>
        <v>5667.4688684640241</v>
      </c>
      <c r="D6" s="72">
        <f>IF(RES_hh_tes!D6=0,0,1000*11630*RES_hh_tes!D6/RES_hh_num!D6)</f>
        <v>6828.2738122331348</v>
      </c>
      <c r="E6" s="72">
        <f>IF(RES_hh_tes!E6=0,0,1000*11630*RES_hh_tes!E6/RES_hh_num!E6)</f>
        <v>7035.072366253662</v>
      </c>
      <c r="F6" s="72">
        <f>IF(RES_hh_tes!F6=0,0,1000*11630*RES_hh_tes!F6/RES_hh_num!F6)</f>
        <v>5291.7352120806072</v>
      </c>
      <c r="G6" s="72">
        <f>IF(RES_hh_tes!G6=0,0,1000*11630*RES_hh_tes!G6/RES_hh_num!G6)</f>
        <v>8199.5359947485013</v>
      </c>
      <c r="H6" s="72">
        <f>IF(RES_hh_tes!H6=0,0,1000*11630*RES_hh_tes!H6/RES_hh_num!H6)</f>
        <v>8185.2560007172488</v>
      </c>
      <c r="I6" s="72">
        <f>IF(RES_hh_tes!I6=0,0,1000*11630*RES_hh_tes!I6/RES_hh_num!I6)</f>
        <v>4476.1114972701398</v>
      </c>
      <c r="J6" s="72">
        <f>IF(RES_hh_tes!J6=0,0,1000*11630*RES_hh_tes!J6/RES_hh_num!J6)</f>
        <v>5249.5210183406507</v>
      </c>
      <c r="K6" s="72">
        <f>IF(RES_hh_tes!K6=0,0,1000*11630*RES_hh_tes!K6/RES_hh_num!K6)</f>
        <v>5785.0875439042065</v>
      </c>
      <c r="L6" s="72">
        <f>IF(RES_hh_tes!L6=0,0,1000*11630*RES_hh_tes!L6/RES_hh_num!L6)</f>
        <v>12569.241471743208</v>
      </c>
      <c r="M6" s="72">
        <f>IF(RES_hh_tes!M6=0,0,1000*11630*RES_hh_tes!M6/RES_hh_num!M6)</f>
        <v>8206.8356271934699</v>
      </c>
      <c r="N6" s="72">
        <f>IF(RES_hh_tes!N6=0,0,1000*11630*RES_hh_tes!N6/RES_hh_num!N6)</f>
        <v>5544.538411868969</v>
      </c>
      <c r="O6" s="72">
        <f>IF(RES_hh_tes!O6=0,0,1000*11630*RES_hh_tes!O6/RES_hh_num!O6)</f>
        <v>8363.9249504965901</v>
      </c>
      <c r="P6" s="72">
        <f>IF(RES_hh_tes!P6=0,0,1000*11630*RES_hh_tes!P6/RES_hh_num!P6)</f>
        <v>6850.5427295223435</v>
      </c>
      <c r="Q6" s="72">
        <f>IF(RES_hh_tes!Q6=0,0,1000*11630*RES_hh_tes!Q6/RES_hh_num!Q6)</f>
        <v>7642.071273428639</v>
      </c>
      <c r="R6" s="72">
        <f>IF(RES_hh_tes!R6=0,0,1000*11630*RES_hh_tes!R6/RES_hh_num!R6)</f>
        <v>6725.442084132007</v>
      </c>
      <c r="S6" s="72">
        <f>IF(RES_hh_tes!S6=0,0,1000*11630*RES_hh_tes!S6/RES_hh_num!S6)</f>
        <v>8157.394308078844</v>
      </c>
      <c r="T6" s="72">
        <f>IF(RES_hh_tes!T6=0,0,1000*11630*RES_hh_tes!T6/RES_hh_num!T6)</f>
        <v>8524.8966402724509</v>
      </c>
      <c r="U6" s="72">
        <f>IF(RES_hh_tes!U6=0,0,1000*11630*RES_hh_tes!U6/RES_hh_num!U6)</f>
        <v>9625.5095691555616</v>
      </c>
      <c r="V6" s="72">
        <f>IF(RES_hh_tes!V6=0,0,1000*11630*RES_hh_tes!V6/RES_hh_num!V6)</f>
        <v>4332.8164105024553</v>
      </c>
      <c r="W6" s="72">
        <f>IF(RES_hh_tes!W6=0,0,1000*11630*RES_hh_tes!W6/RES_hh_num!W6)</f>
        <v>8100.7784997910449</v>
      </c>
      <c r="DA6" s="89" t="s">
        <v>499</v>
      </c>
    </row>
    <row r="7" spans="1:105" ht="12" customHeight="1" x14ac:dyDescent="0.25">
      <c r="A7" s="28" t="s">
        <v>205</v>
      </c>
      <c r="B7" s="72">
        <f>IF(RES_hh_tes!B7=0,0,1000*11630*RES_hh_tes!B7/RES_hh_num!B7)</f>
        <v>4822.7732986963165</v>
      </c>
      <c r="C7" s="72">
        <f>IF(RES_hh_tes!C7=0,0,1000*11630*RES_hh_tes!C7/RES_hh_num!C7)</f>
        <v>7692.0932412318789</v>
      </c>
      <c r="D7" s="72">
        <f>IF(RES_hh_tes!D7=0,0,1000*11630*RES_hh_tes!D7/RES_hh_num!D7)</f>
        <v>6950.0667397176885</v>
      </c>
      <c r="E7" s="72">
        <f>IF(RES_hh_tes!E7=0,0,1000*11630*RES_hh_tes!E7/RES_hh_num!E7)</f>
        <v>4211.7011396426515</v>
      </c>
      <c r="F7" s="72">
        <f>IF(RES_hh_tes!F7=0,0,1000*11630*RES_hh_tes!F7/RES_hh_num!F7)</f>
        <v>6793.2416977797011</v>
      </c>
      <c r="G7" s="72">
        <f>IF(RES_hh_tes!G7=0,0,1000*11630*RES_hh_tes!G7/RES_hh_num!G7)</f>
        <v>3820.4310647886437</v>
      </c>
      <c r="H7" s="72">
        <f>IF(RES_hh_tes!H7=0,0,1000*11630*RES_hh_tes!H7/RES_hh_num!H7)</f>
        <v>0</v>
      </c>
      <c r="I7" s="72">
        <f>IF(RES_hh_tes!I7=0,0,1000*11630*RES_hh_tes!I7/RES_hh_num!I7)</f>
        <v>0</v>
      </c>
      <c r="J7" s="72">
        <f>IF(RES_hh_tes!J7=0,0,1000*11630*RES_hh_tes!J7/RES_hh_num!J7)</f>
        <v>0</v>
      </c>
      <c r="K7" s="72">
        <f>IF(RES_hh_tes!K7=0,0,1000*11630*RES_hh_tes!K7/RES_hh_num!K7)</f>
        <v>0</v>
      </c>
      <c r="L7" s="72">
        <f>IF(RES_hh_tes!L7=0,0,1000*11630*RES_hh_tes!L7/RES_hh_num!L7)</f>
        <v>0</v>
      </c>
      <c r="M7" s="72">
        <f>IF(RES_hh_tes!M7=0,0,1000*11630*RES_hh_tes!M7/RES_hh_num!M7)</f>
        <v>0</v>
      </c>
      <c r="N7" s="72">
        <f>IF(RES_hh_tes!N7=0,0,1000*11630*RES_hh_tes!N7/RES_hh_num!N7)</f>
        <v>0</v>
      </c>
      <c r="O7" s="72">
        <f>IF(RES_hh_tes!O7=0,0,1000*11630*RES_hh_tes!O7/RES_hh_num!O7)</f>
        <v>0</v>
      </c>
      <c r="P7" s="72">
        <f>IF(RES_hh_tes!P7=0,0,1000*11630*RES_hh_tes!P7/RES_hh_num!P7)</f>
        <v>0</v>
      </c>
      <c r="Q7" s="72">
        <f>IF(RES_hh_tes!Q7=0,0,1000*11630*RES_hh_tes!Q7/RES_hh_num!Q7)</f>
        <v>0</v>
      </c>
      <c r="R7" s="72">
        <f>IF(RES_hh_tes!R7=0,0,1000*11630*RES_hh_tes!R7/RES_hh_num!R7)</f>
        <v>0</v>
      </c>
      <c r="S7" s="72">
        <f>IF(RES_hh_tes!S7=0,0,1000*11630*RES_hh_tes!S7/RES_hh_num!S7)</f>
        <v>0</v>
      </c>
      <c r="T7" s="72">
        <f>IF(RES_hh_tes!T7=0,0,1000*11630*RES_hh_tes!T7/RES_hh_num!T7)</f>
        <v>0</v>
      </c>
      <c r="U7" s="72">
        <f>IF(RES_hh_tes!U7=0,0,1000*11630*RES_hh_tes!U7/RES_hh_num!U7)</f>
        <v>0</v>
      </c>
      <c r="V7" s="72">
        <f>IF(RES_hh_tes!V7=0,0,1000*11630*RES_hh_tes!V7/RES_hh_num!V7)</f>
        <v>0</v>
      </c>
      <c r="W7" s="72">
        <f>IF(RES_hh_tes!W7=0,0,1000*11630*RES_hh_tes!W7/RES_hh_num!W7)</f>
        <v>0</v>
      </c>
      <c r="DA7" s="89" t="s">
        <v>500</v>
      </c>
    </row>
    <row r="8" spans="1:105" ht="12" customHeight="1" x14ac:dyDescent="0.25">
      <c r="A8" s="28" t="s">
        <v>192</v>
      </c>
      <c r="B8" s="72">
        <f>IF(RES_hh_tes!B8=0,0,1000*11630*RES_hh_tes!B8/RES_hh_num!B8)</f>
        <v>5724.2562792657618</v>
      </c>
      <c r="C8" s="72">
        <f>IF(RES_hh_tes!C8=0,0,1000*11630*RES_hh_tes!C8/RES_hh_num!C8)</f>
        <v>6254.0011745822658</v>
      </c>
      <c r="D8" s="72">
        <f>IF(RES_hh_tes!D8=0,0,1000*11630*RES_hh_tes!D8/RES_hh_num!D8)</f>
        <v>6226.9060576046859</v>
      </c>
      <c r="E8" s="72">
        <f>IF(RES_hh_tes!E8=0,0,1000*11630*RES_hh_tes!E8/RES_hh_num!E8)</f>
        <v>7312.0502525427419</v>
      </c>
      <c r="F8" s="72">
        <f>IF(RES_hh_tes!F8=0,0,1000*11630*RES_hh_tes!F8/RES_hh_num!F8)</f>
        <v>6595.9865187356099</v>
      </c>
      <c r="G8" s="72">
        <f>IF(RES_hh_tes!G8=0,0,1000*11630*RES_hh_tes!G8/RES_hh_num!G8)</f>
        <v>7624.3869121086418</v>
      </c>
      <c r="H8" s="72">
        <f>IF(RES_hh_tes!H8=0,0,1000*11630*RES_hh_tes!H8/RES_hh_num!H8)</f>
        <v>7386.1149983205896</v>
      </c>
      <c r="I8" s="72">
        <f>IF(RES_hh_tes!I8=0,0,1000*11630*RES_hh_tes!I8/RES_hh_num!I8)</f>
        <v>6514.8802077680248</v>
      </c>
      <c r="J8" s="72">
        <f>IF(RES_hh_tes!J8=0,0,1000*11630*RES_hh_tes!J8/RES_hh_num!J8)</f>
        <v>7019.868653372916</v>
      </c>
      <c r="K8" s="72">
        <f>IF(RES_hh_tes!K8=0,0,1000*11630*RES_hh_tes!K8/RES_hh_num!K8)</f>
        <v>7241.1030812710369</v>
      </c>
      <c r="L8" s="72">
        <f>IF(RES_hh_tes!L8=0,0,1000*11630*RES_hh_tes!L8/RES_hh_num!L8)</f>
        <v>7961.8319003087145</v>
      </c>
      <c r="M8" s="72">
        <f>IF(RES_hh_tes!M8=0,0,1000*11630*RES_hh_tes!M8/RES_hh_num!M8)</f>
        <v>7927.2853694840342</v>
      </c>
      <c r="N8" s="72">
        <f>IF(RES_hh_tes!N8=0,0,1000*11630*RES_hh_tes!N8/RES_hh_num!N8)</f>
        <v>7733.7716740319875</v>
      </c>
      <c r="O8" s="72">
        <f>IF(RES_hh_tes!O8=0,0,1000*11630*RES_hh_tes!O8/RES_hh_num!O8)</f>
        <v>7391.7137019677511</v>
      </c>
      <c r="P8" s="72">
        <f>IF(RES_hh_tes!P8=0,0,1000*11630*RES_hh_tes!P8/RES_hh_num!P8)</f>
        <v>6590.8167284808615</v>
      </c>
      <c r="Q8" s="72">
        <f>IF(RES_hh_tes!Q8=0,0,1000*11630*RES_hh_tes!Q8/RES_hh_num!Q8)</f>
        <v>7494.9255568422896</v>
      </c>
      <c r="R8" s="72">
        <f>IF(RES_hh_tes!R8=0,0,1000*11630*RES_hh_tes!R8/RES_hh_num!R8)</f>
        <v>7842.4916485949916</v>
      </c>
      <c r="S8" s="72">
        <f>IF(RES_hh_tes!S8=0,0,1000*11630*RES_hh_tes!S8/RES_hh_num!S8)</f>
        <v>8144.5871688062798</v>
      </c>
      <c r="T8" s="72">
        <f>IF(RES_hh_tes!T8=0,0,1000*11630*RES_hh_tes!T8/RES_hh_num!T8)</f>
        <v>7545.3098466735792</v>
      </c>
      <c r="U8" s="72">
        <f>IF(RES_hh_tes!U8=0,0,1000*11630*RES_hh_tes!U8/RES_hh_num!U8)</f>
        <v>7309.1075861504869</v>
      </c>
      <c r="V8" s="72">
        <f>IF(RES_hh_tes!V8=0,0,1000*11630*RES_hh_tes!V8/RES_hh_num!V8)</f>
        <v>7745.5944381216732</v>
      </c>
      <c r="W8" s="72">
        <f>IF(RES_hh_tes!W8=0,0,1000*11630*RES_hh_tes!W8/RES_hh_num!W8)</f>
        <v>8679.8766887969814</v>
      </c>
      <c r="DA8" s="89" t="s">
        <v>501</v>
      </c>
    </row>
    <row r="9" spans="1:105" ht="12" customHeight="1" x14ac:dyDescent="0.25">
      <c r="A9" s="28" t="s">
        <v>207</v>
      </c>
      <c r="B9" s="72">
        <f>IF(RES_hh_tes!B9=0,0,1000*11630*RES_hh_tes!B9/RES_hh_num!B9)</f>
        <v>5770.997028888999</v>
      </c>
      <c r="C9" s="72">
        <f>IF(RES_hh_tes!C9=0,0,1000*11630*RES_hh_tes!C9/RES_hh_num!C9)</f>
        <v>6393.2858172335727</v>
      </c>
      <c r="D9" s="72">
        <f>IF(RES_hh_tes!D9=0,0,1000*11630*RES_hh_tes!D9/RES_hh_num!D9)</f>
        <v>6502.8597680746607</v>
      </c>
      <c r="E9" s="72">
        <f>IF(RES_hh_tes!E9=0,0,1000*11630*RES_hh_tes!E9/RES_hh_num!E9)</f>
        <v>6580.8660997084407</v>
      </c>
      <c r="F9" s="72">
        <f>IF(RES_hh_tes!F9=0,0,1000*11630*RES_hh_tes!F9/RES_hh_num!F9)</f>
        <v>5125.3478240726117</v>
      </c>
      <c r="G9" s="72">
        <f>IF(RES_hh_tes!G9=0,0,1000*11630*RES_hh_tes!G9/RES_hh_num!G9)</f>
        <v>8233.1317918922286</v>
      </c>
      <c r="H9" s="72">
        <f>IF(RES_hh_tes!H9=0,0,1000*11630*RES_hh_tes!H9/RES_hh_num!H9)</f>
        <v>7767.749157194954</v>
      </c>
      <c r="I9" s="72">
        <f>IF(RES_hh_tes!I9=0,0,1000*11630*RES_hh_tes!I9/RES_hh_num!I9)</f>
        <v>7532.8535197561096</v>
      </c>
      <c r="J9" s="72">
        <f>IF(RES_hh_tes!J9=0,0,1000*11630*RES_hh_tes!J9/RES_hh_num!J9)</f>
        <v>5798.5994004562217</v>
      </c>
      <c r="K9" s="72">
        <f>IF(RES_hh_tes!K9=0,0,1000*11630*RES_hh_tes!K9/RES_hh_num!K9)</f>
        <v>7633.9516798303775</v>
      </c>
      <c r="L9" s="72">
        <f>IF(RES_hh_tes!L9=0,0,1000*11630*RES_hh_tes!L9/RES_hh_num!L9)</f>
        <v>7870.8622859549105</v>
      </c>
      <c r="M9" s="72">
        <f>IF(RES_hh_tes!M9=0,0,1000*11630*RES_hh_tes!M9/RES_hh_num!M9)</f>
        <v>8181.5384637477755</v>
      </c>
      <c r="N9" s="72">
        <f>IF(RES_hh_tes!N9=0,0,1000*11630*RES_hh_tes!N9/RES_hh_num!N9)</f>
        <v>8408.4201449700668</v>
      </c>
      <c r="O9" s="72">
        <f>IF(RES_hh_tes!O9=0,0,1000*11630*RES_hh_tes!O9/RES_hh_num!O9)</f>
        <v>8600.3418084242894</v>
      </c>
      <c r="P9" s="72">
        <f>IF(RES_hh_tes!P9=0,0,1000*11630*RES_hh_tes!P9/RES_hh_num!P9)</f>
        <v>6966.94563258771</v>
      </c>
      <c r="Q9" s="72">
        <f>IF(RES_hh_tes!Q9=0,0,1000*11630*RES_hh_tes!Q9/RES_hh_num!Q9)</f>
        <v>7681.2124444840201</v>
      </c>
      <c r="R9" s="72">
        <f>IF(RES_hh_tes!R9=0,0,1000*11630*RES_hh_tes!R9/RES_hh_num!R9)</f>
        <v>8031.9186475858487</v>
      </c>
      <c r="S9" s="72">
        <f>IF(RES_hh_tes!S9=0,0,1000*11630*RES_hh_tes!S9/RES_hh_num!S9)</f>
        <v>8213.8353927127009</v>
      </c>
      <c r="T9" s="72">
        <f>IF(RES_hh_tes!T9=0,0,1000*11630*RES_hh_tes!T9/RES_hh_num!T9)</f>
        <v>7370.417535135377</v>
      </c>
      <c r="U9" s="72">
        <f>IF(RES_hh_tes!U9=0,0,1000*11630*RES_hh_tes!U9/RES_hh_num!U9)</f>
        <v>7328.0423157875921</v>
      </c>
      <c r="V9" s="72">
        <f>IF(RES_hh_tes!V9=0,0,1000*11630*RES_hh_tes!V9/RES_hh_num!V9)</f>
        <v>7855.4583540398698</v>
      </c>
      <c r="W9" s="72">
        <f>IF(RES_hh_tes!W9=0,0,1000*11630*RES_hh_tes!W9/RES_hh_num!W9)</f>
        <v>8596.5868794377111</v>
      </c>
      <c r="DA9" s="89" t="s">
        <v>502</v>
      </c>
    </row>
    <row r="10" spans="1:105" ht="12" customHeight="1" x14ac:dyDescent="0.25">
      <c r="A10" s="28" t="s">
        <v>202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DA10" s="89" t="s">
        <v>503</v>
      </c>
    </row>
    <row r="11" spans="1:105" ht="12" customHeight="1" x14ac:dyDescent="0.25">
      <c r="A11" s="28" t="s">
        <v>203</v>
      </c>
      <c r="B11" s="72">
        <f>IF(RES_hh_tes!B11=0,0,1000*11630*RES_hh_tes!B11/RES_hh_num!B11)</f>
        <v>5755.9905886261231</v>
      </c>
      <c r="C11" s="72">
        <f>IF(RES_hh_tes!C11=0,0,1000*11630*RES_hh_tes!C11/RES_hh_num!C11)</f>
        <v>6750.2418359763578</v>
      </c>
      <c r="D11" s="72">
        <f>IF(RES_hh_tes!D11=0,0,1000*11630*RES_hh_tes!D11/RES_hh_num!D11)</f>
        <v>5988.6574918203733</v>
      </c>
      <c r="E11" s="72">
        <f>IF(RES_hh_tes!E11=0,0,1000*11630*RES_hh_tes!E11/RES_hh_num!E11)</f>
        <v>6697.522860601126</v>
      </c>
      <c r="F11" s="72">
        <f>IF(RES_hh_tes!F11=0,0,1000*11630*RES_hh_tes!F11/RES_hh_num!F11)</f>
        <v>7047.4935726567801</v>
      </c>
      <c r="G11" s="72">
        <f>IF(RES_hh_tes!G11=0,0,1000*11630*RES_hh_tes!G11/RES_hh_num!G11)</f>
        <v>7733.7677211690143</v>
      </c>
      <c r="H11" s="72">
        <f>IF(RES_hh_tes!H11=0,0,1000*11630*RES_hh_tes!H11/RES_hh_num!H11)</f>
        <v>7464.6604037439029</v>
      </c>
      <c r="I11" s="72">
        <f>IF(RES_hh_tes!I11=0,0,1000*11630*RES_hh_tes!I11/RES_hh_num!I11)</f>
        <v>7161.4397948642863</v>
      </c>
      <c r="J11" s="72">
        <f>IF(RES_hh_tes!J11=0,0,1000*11630*RES_hh_tes!J11/RES_hh_num!J11)</f>
        <v>6780.9075859709656</v>
      </c>
      <c r="K11" s="72">
        <f>IF(RES_hh_tes!K11=0,0,1000*11630*RES_hh_tes!K11/RES_hh_num!K11)</f>
        <v>7173.8710909910724</v>
      </c>
      <c r="L11" s="72">
        <f>IF(RES_hh_tes!L11=0,0,1000*11630*RES_hh_tes!L11/RES_hh_num!L11)</f>
        <v>8064.7727797065236</v>
      </c>
      <c r="M11" s="72">
        <f>IF(RES_hh_tes!M11=0,0,1000*11630*RES_hh_tes!M11/RES_hh_num!M11)</f>
        <v>7849.6899044521697</v>
      </c>
      <c r="N11" s="72">
        <f>IF(RES_hh_tes!N11=0,0,1000*11630*RES_hh_tes!N11/RES_hh_num!N11)</f>
        <v>8182.4635593165176</v>
      </c>
      <c r="O11" s="72">
        <f>IF(RES_hh_tes!O11=0,0,1000*11630*RES_hh_tes!O11/RES_hh_num!O11)</f>
        <v>8156.7497434253692</v>
      </c>
      <c r="P11" s="72">
        <f>IF(RES_hh_tes!P11=0,0,1000*11630*RES_hh_tes!P11/RES_hh_num!P11)</f>
        <v>6769.285080276215</v>
      </c>
      <c r="Q11" s="72">
        <f>IF(RES_hh_tes!Q11=0,0,1000*11630*RES_hh_tes!Q11/RES_hh_num!Q11)</f>
        <v>7526.561148185293</v>
      </c>
      <c r="R11" s="72">
        <f>IF(RES_hh_tes!R11=0,0,1000*11630*RES_hh_tes!R11/RES_hh_num!R11)</f>
        <v>8016.0615625651562</v>
      </c>
      <c r="S11" s="72">
        <f>IF(RES_hh_tes!S11=0,0,1000*11630*RES_hh_tes!S11/RES_hh_num!S11)</f>
        <v>8223.6126994867154</v>
      </c>
      <c r="T11" s="72">
        <f>IF(RES_hh_tes!T11=0,0,1000*11630*RES_hh_tes!T11/RES_hh_num!T11)</f>
        <v>7640.2362436004087</v>
      </c>
      <c r="U11" s="72">
        <f>IF(RES_hh_tes!U11=0,0,1000*11630*RES_hh_tes!U11/RES_hh_num!U11)</f>
        <v>7479.5220608977925</v>
      </c>
      <c r="V11" s="72">
        <f>IF(RES_hh_tes!V11=0,0,1000*11630*RES_hh_tes!V11/RES_hh_num!V11)</f>
        <v>7865.6004688527182</v>
      </c>
      <c r="W11" s="72">
        <f>IF(RES_hh_tes!W11=0,0,1000*11630*RES_hh_tes!W11/RES_hh_num!W11)</f>
        <v>8698.7618525769558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5562.7230853066767</v>
      </c>
      <c r="C12" s="72">
        <f>IF(RES_hh_tes!C12=0,0,1000*11630*RES_hh_tes!C12/RES_hh_num!C12)</f>
        <v>6118.1764892171286</v>
      </c>
      <c r="D12" s="72">
        <f>IF(RES_hh_tes!D12=0,0,1000*11630*RES_hh_tes!D12/RES_hh_num!D12)</f>
        <v>6388.9212322490221</v>
      </c>
      <c r="E12" s="72">
        <f>IF(RES_hh_tes!E12=0,0,1000*11630*RES_hh_tes!E12/RES_hh_num!E12)</f>
        <v>7339.2753149540395</v>
      </c>
      <c r="F12" s="72">
        <f>IF(RES_hh_tes!F12=0,0,1000*11630*RES_hh_tes!F12/RES_hh_num!F12)</f>
        <v>6986.76426507207</v>
      </c>
      <c r="G12" s="72">
        <f>IF(RES_hh_tes!G12=0,0,1000*11630*RES_hh_tes!G12/RES_hh_num!G12)</f>
        <v>7411.0243210842036</v>
      </c>
      <c r="H12" s="72">
        <f>IF(RES_hh_tes!H12=0,0,1000*11630*RES_hh_tes!H12/RES_hh_num!H12)</f>
        <v>7859.4457383662311</v>
      </c>
      <c r="I12" s="72">
        <f>IF(RES_hh_tes!I12=0,0,1000*11630*RES_hh_tes!I12/RES_hh_num!I12)</f>
        <v>6873.569961110381</v>
      </c>
      <c r="J12" s="72">
        <f>IF(RES_hh_tes!J12=0,0,1000*11630*RES_hh_tes!J12/RES_hh_num!J12)</f>
        <v>6994.9381421501066</v>
      </c>
      <c r="K12" s="72">
        <f>IF(RES_hh_tes!K12=0,0,1000*11630*RES_hh_tes!K12/RES_hh_num!K12)</f>
        <v>7018.9239907506844</v>
      </c>
      <c r="L12" s="72">
        <f>IF(RES_hh_tes!L12=0,0,1000*11630*RES_hh_tes!L12/RES_hh_num!L12)</f>
        <v>8507.6315722627969</v>
      </c>
      <c r="M12" s="72">
        <f>IF(RES_hh_tes!M12=0,0,1000*11630*RES_hh_tes!M12/RES_hh_num!M12)</f>
        <v>7942.2037540136998</v>
      </c>
      <c r="N12" s="72">
        <f>IF(RES_hh_tes!N12=0,0,1000*11630*RES_hh_tes!N12/RES_hh_num!N12)</f>
        <v>7478.6428036812131</v>
      </c>
      <c r="O12" s="72">
        <f>IF(RES_hh_tes!O12=0,0,1000*11630*RES_hh_tes!O12/RES_hh_num!O12)</f>
        <v>6776.8436845965189</v>
      </c>
      <c r="P12" s="72">
        <f>IF(RES_hh_tes!P12=0,0,1000*11630*RES_hh_tes!P12/RES_hh_num!P12)</f>
        <v>5994.6578952268228</v>
      </c>
      <c r="Q12" s="72">
        <f>IF(RES_hh_tes!Q12=0,0,1000*11630*RES_hh_tes!Q12/RES_hh_num!Q12)</f>
        <v>8790.3950478558872</v>
      </c>
      <c r="R12" s="72">
        <f>IF(RES_hh_tes!R12=0,0,1000*11630*RES_hh_tes!R12/RES_hh_num!R12)</f>
        <v>7841.7292453873561</v>
      </c>
      <c r="S12" s="72">
        <f>IF(RES_hh_tes!S12=0,0,1000*11630*RES_hh_tes!S12/RES_hh_num!S12)</f>
        <v>7049.236153486303</v>
      </c>
      <c r="T12" s="72">
        <f>IF(RES_hh_tes!T12=0,0,1000*11630*RES_hh_tes!T12/RES_hh_num!T12)</f>
        <v>7344.690075888393</v>
      </c>
      <c r="U12" s="72">
        <f>IF(RES_hh_tes!U12=0,0,1000*11630*RES_hh_tes!U12/RES_hh_num!U12)</f>
        <v>7377.1248984990525</v>
      </c>
      <c r="V12" s="72">
        <f>IF(RES_hh_tes!V12=0,0,1000*11630*RES_hh_tes!V12/RES_hh_num!V12)</f>
        <v>7247.4662472167938</v>
      </c>
      <c r="W12" s="72">
        <f>IF(RES_hh_tes!W12=0,0,1000*11630*RES_hh_tes!W12/RES_hh_num!W12)</f>
        <v>9928.7334429428101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5982.5988149829218</v>
      </c>
      <c r="C13" s="74">
        <f>IF(RES_hh_tes!C13=0,0,1000*11630*RES_hh_tes!C13/RES_hh_num!C13)</f>
        <v>6275.095924811887</v>
      </c>
      <c r="D13" s="74">
        <f>IF(RES_hh_tes!D13=0,0,1000*11630*RES_hh_tes!D13/RES_hh_num!D13)</f>
        <v>6475.4624663807972</v>
      </c>
      <c r="E13" s="74">
        <f>IF(RES_hh_tes!E13=0,0,1000*11630*RES_hh_tes!E13/RES_hh_num!E13)</f>
        <v>6976.7444407195399</v>
      </c>
      <c r="F13" s="74">
        <f>IF(RES_hh_tes!F13=0,0,1000*11630*RES_hh_tes!F13/RES_hh_num!F13)</f>
        <v>7016.9364872500146</v>
      </c>
      <c r="G13" s="74">
        <f>IF(RES_hh_tes!G13=0,0,1000*11630*RES_hh_tes!G13/RES_hh_num!G13)</f>
        <v>7394.8611426091529</v>
      </c>
      <c r="H13" s="74">
        <f>IF(RES_hh_tes!H13=0,0,1000*11630*RES_hh_tes!H13/RES_hh_num!H13)</f>
        <v>7440.2753720833707</v>
      </c>
      <c r="I13" s="74">
        <f>IF(RES_hh_tes!I13=0,0,1000*11630*RES_hh_tes!I13/RES_hh_num!I13)</f>
        <v>7059.7505016646601</v>
      </c>
      <c r="J13" s="74">
        <f>IF(RES_hh_tes!J13=0,0,1000*11630*RES_hh_tes!J13/RES_hh_num!J13)</f>
        <v>7232.7739660513071</v>
      </c>
      <c r="K13" s="74">
        <f>IF(RES_hh_tes!K13=0,0,1000*11630*RES_hh_tes!K13/RES_hh_num!K13)</f>
        <v>7749.0952702425966</v>
      </c>
      <c r="L13" s="74">
        <f>IF(RES_hh_tes!L13=0,0,1000*11630*RES_hh_tes!L13/RES_hh_num!L13)</f>
        <v>7880.2958721103259</v>
      </c>
      <c r="M13" s="74">
        <f>IF(RES_hh_tes!M13=0,0,1000*11630*RES_hh_tes!M13/RES_hh_num!M13)</f>
        <v>8063.5422799109447</v>
      </c>
      <c r="N13" s="74">
        <f>IF(RES_hh_tes!N13=0,0,1000*11630*RES_hh_tes!N13/RES_hh_num!N13)</f>
        <v>7375.7246764095607</v>
      </c>
      <c r="O13" s="74">
        <f>IF(RES_hh_tes!O13=0,0,1000*11630*RES_hh_tes!O13/RES_hh_num!O13)</f>
        <v>7590.3299411418484</v>
      </c>
      <c r="P13" s="74">
        <f>IF(RES_hh_tes!P13=0,0,1000*11630*RES_hh_tes!P13/RES_hh_num!P13)</f>
        <v>7264.9096174342212</v>
      </c>
      <c r="Q13" s="74">
        <f>IF(RES_hh_tes!Q13=0,0,1000*11630*RES_hh_tes!Q13/RES_hh_num!Q13)</f>
        <v>7506.3591214683947</v>
      </c>
      <c r="R13" s="74">
        <f>IF(RES_hh_tes!R13=0,0,1000*11630*RES_hh_tes!R13/RES_hh_num!R13)</f>
        <v>7673.1266113629108</v>
      </c>
      <c r="S13" s="74">
        <f>IF(RES_hh_tes!S13=0,0,1000*11630*RES_hh_tes!S13/RES_hh_num!S13)</f>
        <v>7837.1067590293205</v>
      </c>
      <c r="T13" s="74">
        <f>IF(RES_hh_tes!T13=0,0,1000*11630*RES_hh_tes!T13/RES_hh_num!T13)</f>
        <v>6702.634417315915</v>
      </c>
      <c r="U13" s="74">
        <f>IF(RES_hh_tes!U13=0,0,1000*11630*RES_hh_tes!U13/RES_hh_num!U13)</f>
        <v>3754.5418247830676</v>
      </c>
      <c r="V13" s="74">
        <f>IF(RES_hh_tes!V13=0,0,1000*11630*RES_hh_tes!V13/RES_hh_num!V13)</f>
        <v>5261.1294260153281</v>
      </c>
      <c r="W13" s="74">
        <f>IF(RES_hh_tes!W13=0,0,1000*11630*RES_hh_tes!W13/RES_hh_num!W13)</f>
        <v>14980.841946565295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104.71027750388919</v>
      </c>
      <c r="C14" s="76">
        <f>IF(RES_hh_tes!C14=0,0,1000*11630*RES_hh_tes!C14/RES_hh_num!C14)</f>
        <v>113.32006504041109</v>
      </c>
      <c r="D14" s="76">
        <f>IF(RES_hh_tes!D14=0,0,1000*11630*RES_hh_tes!D14/RES_hh_num!D14)</f>
        <v>114.57477103852887</v>
      </c>
      <c r="E14" s="76">
        <f>IF(RES_hh_tes!E14=0,0,1000*11630*RES_hh_tes!E14/RES_hh_num!E14)</f>
        <v>129.72659056460364</v>
      </c>
      <c r="F14" s="76">
        <f>IF(RES_hh_tes!F14=0,0,1000*11630*RES_hh_tes!F14/RES_hh_num!F14)</f>
        <v>115.31425717104641</v>
      </c>
      <c r="G14" s="76">
        <f>IF(RES_hh_tes!G14=0,0,1000*11630*RES_hh_tes!G14/RES_hh_num!G14)</f>
        <v>130.63352261797687</v>
      </c>
      <c r="H14" s="76">
        <f>IF(RES_hh_tes!H14=0,0,1000*11630*RES_hh_tes!H14/RES_hh_num!H14)</f>
        <v>121.86084277652293</v>
      </c>
      <c r="I14" s="76">
        <f>IF(RES_hh_tes!I14=0,0,1000*11630*RES_hh_tes!I14/RES_hh_num!I14)</f>
        <v>105.645676520999</v>
      </c>
      <c r="J14" s="76">
        <f>IF(RES_hh_tes!J14=0,0,1000*11630*RES_hh_tes!J14/RES_hh_num!J14)</f>
        <v>107.35585381744991</v>
      </c>
      <c r="K14" s="76">
        <f>IF(RES_hh_tes!K14=0,0,1000*11630*RES_hh_tes!K14/RES_hh_num!K14)</f>
        <v>109.90684326328072</v>
      </c>
      <c r="L14" s="76">
        <f>IF(RES_hh_tes!L14=0,0,1000*11630*RES_hh_tes!L14/RES_hh_num!L14)</f>
        <v>115.8923992505493</v>
      </c>
      <c r="M14" s="76">
        <f>IF(RES_hh_tes!M14=0,0,1000*11630*RES_hh_tes!M14/RES_hh_num!M14)</f>
        <v>110.71655356971462</v>
      </c>
      <c r="N14" s="76">
        <f>IF(RES_hh_tes!N14=0,0,1000*11630*RES_hh_tes!N14/RES_hh_num!N14)</f>
        <v>103.62554850030189</v>
      </c>
      <c r="O14" s="76">
        <f>IF(RES_hh_tes!O14=0,0,1000*11630*RES_hh_tes!O14/RES_hh_num!O14)</f>
        <v>100.44490214087728</v>
      </c>
      <c r="P14" s="76">
        <f>IF(RES_hh_tes!P14=0,0,1000*11630*RES_hh_tes!P14/RES_hh_num!P14)</f>
        <v>88.007712323604892</v>
      </c>
      <c r="Q14" s="76">
        <f>IF(RES_hh_tes!Q14=0,0,1000*11630*RES_hh_tes!Q14/RES_hh_num!Q14)</f>
        <v>99.896183435997742</v>
      </c>
      <c r="R14" s="76">
        <f>IF(RES_hh_tes!R14=0,0,1000*11630*RES_hh_tes!R14/RES_hh_num!R14)</f>
        <v>106.95884998056019</v>
      </c>
      <c r="S14" s="76">
        <f>IF(RES_hh_tes!S14=0,0,1000*11630*RES_hh_tes!S14/RES_hh_num!S14)</f>
        <v>113.76107842603058</v>
      </c>
      <c r="T14" s="76">
        <f>IF(RES_hh_tes!T14=0,0,1000*11630*RES_hh_tes!T14/RES_hh_num!T14)</f>
        <v>106.47865807124916</v>
      </c>
      <c r="U14" s="76">
        <f>IF(RES_hh_tes!U14=0,0,1000*11630*RES_hh_tes!U14/RES_hh_num!U14)</f>
        <v>105.1579595047989</v>
      </c>
      <c r="V14" s="76">
        <f>IF(RES_hh_tes!V14=0,0,1000*11630*RES_hh_tes!V14/RES_hh_num!V14)</f>
        <v>114.65920039876413</v>
      </c>
      <c r="W14" s="76">
        <f>IF(RES_hh_tes!W14=0,0,1000*11630*RES_hh_tes!W14/RES_hh_num!W14)</f>
        <v>128.9808459642974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1.6212044866680815</v>
      </c>
      <c r="C15" s="69">
        <f t="shared" si="0"/>
        <v>2.4237811735259007</v>
      </c>
      <c r="D15" s="69">
        <f t="shared" si="0"/>
        <v>4.5728984895627987</v>
      </c>
      <c r="E15" s="69">
        <f t="shared" si="0"/>
        <v>9.2298637319126033</v>
      </c>
      <c r="F15" s="69">
        <f t="shared" si="0"/>
        <v>5.9613992992467741</v>
      </c>
      <c r="G15" s="69">
        <f t="shared" si="0"/>
        <v>7.5962196856239341</v>
      </c>
      <c r="H15" s="69">
        <f t="shared" si="0"/>
        <v>14.140041030682143</v>
      </c>
      <c r="I15" s="69">
        <f t="shared" si="0"/>
        <v>22.864259679933063</v>
      </c>
      <c r="J15" s="69">
        <f t="shared" si="0"/>
        <v>16.839837237553844</v>
      </c>
      <c r="K15" s="69">
        <f t="shared" si="0"/>
        <v>20.269552042621143</v>
      </c>
      <c r="L15" s="69">
        <f t="shared" si="0"/>
        <v>27.544718171670329</v>
      </c>
      <c r="M15" s="69">
        <f t="shared" si="0"/>
        <v>29.97374697960695</v>
      </c>
      <c r="N15" s="69">
        <f t="shared" si="0"/>
        <v>62.846725774194802</v>
      </c>
      <c r="O15" s="69">
        <f t="shared" si="0"/>
        <v>43.737700937617632</v>
      </c>
      <c r="P15" s="69">
        <f t="shared" si="0"/>
        <v>32.909838795026424</v>
      </c>
      <c r="Q15" s="69">
        <f t="shared" si="0"/>
        <v>54.979679349356935</v>
      </c>
      <c r="R15" s="69">
        <f t="shared" si="0"/>
        <v>57.140741135013421</v>
      </c>
      <c r="S15" s="69">
        <f t="shared" si="0"/>
        <v>67.477192246290485</v>
      </c>
      <c r="T15" s="69">
        <f t="shared" si="0"/>
        <v>93.126237989452434</v>
      </c>
      <c r="U15" s="69">
        <f t="shared" si="0"/>
        <v>129.5857999324503</v>
      </c>
      <c r="V15" s="69">
        <f t="shared" si="0"/>
        <v>73.773031364527725</v>
      </c>
      <c r="W15" s="69">
        <f t="shared" si="0"/>
        <v>201.21628547195439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1.6212044866680815</v>
      </c>
      <c r="C16" s="72">
        <f>IF(RES_hh_tes!C16=0,0,1000*11630*RES_hh_tes!C16/RES_hh_num!C$3)</f>
        <v>2.4237811735259007</v>
      </c>
      <c r="D16" s="72">
        <f>IF(RES_hh_tes!D16=0,0,1000*11630*RES_hh_tes!D16/RES_hh_num!D$3)</f>
        <v>4.5728984895627987</v>
      </c>
      <c r="E16" s="72">
        <f>IF(RES_hh_tes!E16=0,0,1000*11630*RES_hh_tes!E16/RES_hh_num!E$3)</f>
        <v>9.2298637319126033</v>
      </c>
      <c r="F16" s="72">
        <f>IF(RES_hh_tes!F16=0,0,1000*11630*RES_hh_tes!F16/RES_hh_num!F$3)</f>
        <v>5.9613992992467741</v>
      </c>
      <c r="G16" s="72">
        <f>IF(RES_hh_tes!G16=0,0,1000*11630*RES_hh_tes!G16/RES_hh_num!G$3)</f>
        <v>7.5962196856239341</v>
      </c>
      <c r="H16" s="72">
        <f>IF(RES_hh_tes!H16=0,0,1000*11630*RES_hh_tes!H16/RES_hh_num!H$3)</f>
        <v>14.140041030682143</v>
      </c>
      <c r="I16" s="72">
        <f>IF(RES_hh_tes!I16=0,0,1000*11630*RES_hh_tes!I16/RES_hh_num!I$3)</f>
        <v>22.864259679933063</v>
      </c>
      <c r="J16" s="72">
        <f>IF(RES_hh_tes!J16=0,0,1000*11630*RES_hh_tes!J16/RES_hh_num!J$3)</f>
        <v>16.839837237553844</v>
      </c>
      <c r="K16" s="72">
        <f>IF(RES_hh_tes!K16=0,0,1000*11630*RES_hh_tes!K16/RES_hh_num!K$3)</f>
        <v>20.269552042621143</v>
      </c>
      <c r="L16" s="72">
        <f>IF(RES_hh_tes!L16=0,0,1000*11630*RES_hh_tes!L16/RES_hh_num!L$3)</f>
        <v>27.544718171670329</v>
      </c>
      <c r="M16" s="72">
        <f>IF(RES_hh_tes!M16=0,0,1000*11630*RES_hh_tes!M16/RES_hh_num!M$3)</f>
        <v>29.97374697960695</v>
      </c>
      <c r="N16" s="72">
        <f>IF(RES_hh_tes!N16=0,0,1000*11630*RES_hh_tes!N16/RES_hh_num!N$3)</f>
        <v>62.846725774194802</v>
      </c>
      <c r="O16" s="72">
        <f>IF(RES_hh_tes!O16=0,0,1000*11630*RES_hh_tes!O16/RES_hh_num!O$3)</f>
        <v>43.737700937617632</v>
      </c>
      <c r="P16" s="72">
        <f>IF(RES_hh_tes!P16=0,0,1000*11630*RES_hh_tes!P16/RES_hh_num!P$3)</f>
        <v>32.909838795026424</v>
      </c>
      <c r="Q16" s="72">
        <f>IF(RES_hh_tes!Q16=0,0,1000*11630*RES_hh_tes!Q16/RES_hh_num!Q$3)</f>
        <v>54.979679349356935</v>
      </c>
      <c r="R16" s="72">
        <f>IF(RES_hh_tes!R16=0,0,1000*11630*RES_hh_tes!R16/RES_hh_num!R$3)</f>
        <v>57.140741135013421</v>
      </c>
      <c r="S16" s="72">
        <f>IF(RES_hh_tes!S16=0,0,1000*11630*RES_hh_tes!S16/RES_hh_num!S$3)</f>
        <v>67.477192246290485</v>
      </c>
      <c r="T16" s="72">
        <f>IF(RES_hh_tes!T16=0,0,1000*11630*RES_hh_tes!T16/RES_hh_num!T$3)</f>
        <v>93.126237989452434</v>
      </c>
      <c r="U16" s="72">
        <f>IF(RES_hh_tes!U16=0,0,1000*11630*RES_hh_tes!U16/RES_hh_num!U$3)</f>
        <v>129.5857999324503</v>
      </c>
      <c r="V16" s="72">
        <f>IF(RES_hh_tes!V16=0,0,1000*11630*RES_hh_tes!V16/RES_hh_num!V$3)</f>
        <v>73.773031364527725</v>
      </c>
      <c r="W16" s="72">
        <f>IF(RES_hh_tes!W16=0,0,1000*11630*RES_hh_tes!W16/RES_hh_num!W$3)</f>
        <v>201.21628547195439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980.14924244213887</v>
      </c>
      <c r="C17" s="69">
        <f>IF(RES_hh_tes!C17=0,0,1000*11630*RES_hh_tes!C17/RES_hh_num!C17)</f>
        <v>1007.8098248253871</v>
      </c>
      <c r="D17" s="69">
        <f>IF(RES_hh_tes!D17=0,0,1000*11630*RES_hh_tes!D17/RES_hh_num!D17)</f>
        <v>1034.3477724504457</v>
      </c>
      <c r="E17" s="69">
        <f>IF(RES_hh_tes!E17=0,0,1000*11630*RES_hh_tes!E17/RES_hh_num!E17)</f>
        <v>1072.6023613272268</v>
      </c>
      <c r="F17" s="69">
        <f>IF(RES_hh_tes!F17=0,0,1000*11630*RES_hh_tes!F17/RES_hh_num!F17)</f>
        <v>1085.1402401980129</v>
      </c>
      <c r="G17" s="69">
        <f>IF(RES_hh_tes!G17=0,0,1000*11630*RES_hh_tes!G17/RES_hh_num!G17)</f>
        <v>1093.1667963324549</v>
      </c>
      <c r="H17" s="69">
        <f>IF(RES_hh_tes!H17=0,0,1000*11630*RES_hh_tes!H17/RES_hh_num!H17)</f>
        <v>1116.364225796809</v>
      </c>
      <c r="I17" s="69">
        <f>IF(RES_hh_tes!I17=0,0,1000*11630*RES_hh_tes!I17/RES_hh_num!I17)</f>
        <v>1136.238454521621</v>
      </c>
      <c r="J17" s="69">
        <f>IF(RES_hh_tes!J17=0,0,1000*11630*RES_hh_tes!J17/RES_hh_num!J17)</f>
        <v>1162.4694997414897</v>
      </c>
      <c r="K17" s="69">
        <f>IF(RES_hh_tes!K17=0,0,1000*11630*RES_hh_tes!K17/RES_hh_num!K17)</f>
        <v>1153.5057123102074</v>
      </c>
      <c r="L17" s="69">
        <f>IF(RES_hh_tes!L17=0,0,1000*11630*RES_hh_tes!L17/RES_hh_num!L17)</f>
        <v>1172.3238169779145</v>
      </c>
      <c r="M17" s="69">
        <f>IF(RES_hh_tes!M17=0,0,1000*11630*RES_hh_tes!M17/RES_hh_num!M17)</f>
        <v>1161.6354656894416</v>
      </c>
      <c r="N17" s="69">
        <f>IF(RES_hh_tes!N17=0,0,1000*11630*RES_hh_tes!N17/RES_hh_num!N17)</f>
        <v>1086.3866686451083</v>
      </c>
      <c r="O17" s="69">
        <f>IF(RES_hh_tes!O17=0,0,1000*11630*RES_hh_tes!O17/RES_hh_num!O17)</f>
        <v>1073.1539439726928</v>
      </c>
      <c r="P17" s="69">
        <f>IF(RES_hh_tes!P17=0,0,1000*11630*RES_hh_tes!P17/RES_hh_num!P17)</f>
        <v>1139.681008665438</v>
      </c>
      <c r="Q17" s="69">
        <f>IF(RES_hh_tes!Q17=0,0,1000*11630*RES_hh_tes!Q17/RES_hh_num!Q17)</f>
        <v>1218.7830642798806</v>
      </c>
      <c r="R17" s="69">
        <f>IF(RES_hh_tes!R17=0,0,1000*11630*RES_hh_tes!R17/RES_hh_num!R17)</f>
        <v>1241.5347232587885</v>
      </c>
      <c r="S17" s="69">
        <f>IF(RES_hh_tes!S17=0,0,1000*11630*RES_hh_tes!S17/RES_hh_num!S17)</f>
        <v>1252.8446914632873</v>
      </c>
      <c r="T17" s="69">
        <f>IF(RES_hh_tes!T17=0,0,1000*11630*RES_hh_tes!T17/RES_hh_num!T17)</f>
        <v>1261.8311508597699</v>
      </c>
      <c r="U17" s="69">
        <f>IF(RES_hh_tes!U17=0,0,1000*11630*RES_hh_tes!U17/RES_hh_num!U17)</f>
        <v>1285.7655090610838</v>
      </c>
      <c r="V17" s="69">
        <f>IF(RES_hh_tes!V17=0,0,1000*11630*RES_hh_tes!V17/RES_hh_num!V17)</f>
        <v>1379.7545124622914</v>
      </c>
      <c r="W17" s="69">
        <f>IF(RES_hh_tes!W17=0,0,1000*11630*RES_hh_tes!W17/RES_hh_num!W17)</f>
        <v>1321.9124765965964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0</v>
      </c>
      <c r="C18" s="72">
        <f>IF(RES_hh_tes!C18=0,0,1000*11630*RES_hh_tes!C18/RES_hh_num!C18)</f>
        <v>0</v>
      </c>
      <c r="D18" s="72">
        <f>IF(RES_hh_tes!D18=0,0,1000*11630*RES_hh_tes!D18/RES_hh_num!D18)</f>
        <v>0</v>
      </c>
      <c r="E18" s="72">
        <f>IF(RES_hh_tes!E18=0,0,1000*11630*RES_hh_tes!E18/RES_hh_num!E18)</f>
        <v>0</v>
      </c>
      <c r="F18" s="72">
        <f>IF(RES_hh_tes!F18=0,0,1000*11630*RES_hh_tes!F18/RES_hh_num!F18)</f>
        <v>0</v>
      </c>
      <c r="G18" s="72">
        <f>IF(RES_hh_tes!G18=0,0,1000*11630*RES_hh_tes!G18/RES_hh_num!G18)</f>
        <v>0</v>
      </c>
      <c r="H18" s="72">
        <f>IF(RES_hh_tes!H18=0,0,1000*11630*RES_hh_tes!H18/RES_hh_num!H18)</f>
        <v>0</v>
      </c>
      <c r="I18" s="72">
        <f>IF(RES_hh_tes!I18=0,0,1000*11630*RES_hh_tes!I18/RES_hh_num!I18)</f>
        <v>0</v>
      </c>
      <c r="J18" s="72">
        <f>IF(RES_hh_tes!J18=0,0,1000*11630*RES_hh_tes!J18/RES_hh_num!J18)</f>
        <v>0</v>
      </c>
      <c r="K18" s="72">
        <f>IF(RES_hh_tes!K18=0,0,1000*11630*RES_hh_tes!K18/RES_hh_num!K18)</f>
        <v>0</v>
      </c>
      <c r="L18" s="72">
        <f>IF(RES_hh_tes!L18=0,0,1000*11630*RES_hh_tes!L18/RES_hh_num!L18)</f>
        <v>0</v>
      </c>
      <c r="M18" s="72">
        <f>IF(RES_hh_tes!M18=0,0,1000*11630*RES_hh_tes!M18/RES_hh_num!M18)</f>
        <v>0</v>
      </c>
      <c r="N18" s="72">
        <f>IF(RES_hh_tes!N18=0,0,1000*11630*RES_hh_tes!N18/RES_hh_num!N18)</f>
        <v>0</v>
      </c>
      <c r="O18" s="72">
        <f>IF(RES_hh_tes!O18=0,0,1000*11630*RES_hh_tes!O18/RES_hh_num!O18)</f>
        <v>0</v>
      </c>
      <c r="P18" s="72">
        <f>IF(RES_hh_tes!P18=0,0,1000*11630*RES_hh_tes!P18/RES_hh_num!P18)</f>
        <v>0</v>
      </c>
      <c r="Q18" s="72">
        <f>IF(RES_hh_tes!Q18=0,0,1000*11630*RES_hh_tes!Q18/RES_hh_num!Q18)</f>
        <v>0</v>
      </c>
      <c r="R18" s="72">
        <f>IF(RES_hh_tes!R18=0,0,1000*11630*RES_hh_tes!R18/RES_hh_num!R18)</f>
        <v>0</v>
      </c>
      <c r="S18" s="72">
        <f>IF(RES_hh_tes!S18=0,0,1000*11630*RES_hh_tes!S18/RES_hh_num!S18)</f>
        <v>0</v>
      </c>
      <c r="T18" s="72">
        <f>IF(RES_hh_tes!T18=0,0,1000*11630*RES_hh_tes!T18/RES_hh_num!T18)</f>
        <v>0</v>
      </c>
      <c r="U18" s="72">
        <f>IF(RES_hh_tes!U18=0,0,1000*11630*RES_hh_tes!U18/RES_hh_num!U18)</f>
        <v>0</v>
      </c>
      <c r="V18" s="72">
        <f>IF(RES_hh_tes!V18=0,0,1000*11630*RES_hh_tes!V18/RES_hh_num!V18)</f>
        <v>0</v>
      </c>
      <c r="W18" s="72">
        <f>IF(RES_hh_tes!W18=0,0,1000*11630*RES_hh_tes!W18/RES_hh_num!W18)</f>
        <v>0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1040.546637717616</v>
      </c>
      <c r="C19" s="72">
        <f>IF(RES_hh_tes!C19=0,0,1000*11630*RES_hh_tes!C19/RES_hh_num!C19)</f>
        <v>955.39893430937695</v>
      </c>
      <c r="D19" s="72">
        <f>IF(RES_hh_tes!D19=0,0,1000*11630*RES_hh_tes!D19/RES_hh_num!D19)</f>
        <v>1086.1202553353855</v>
      </c>
      <c r="E19" s="72">
        <f>IF(RES_hh_tes!E19=0,0,1000*11630*RES_hh_tes!E19/RES_hh_num!E19)</f>
        <v>1087.7003161173604</v>
      </c>
      <c r="F19" s="72">
        <f>IF(RES_hh_tes!F19=0,0,1000*11630*RES_hh_tes!F19/RES_hh_num!F19)</f>
        <v>953.28671136939545</v>
      </c>
      <c r="G19" s="72">
        <f>IF(RES_hh_tes!G19=0,0,1000*11630*RES_hh_tes!G19/RES_hh_num!G19)</f>
        <v>1153.0550360391474</v>
      </c>
      <c r="H19" s="72">
        <f>IF(RES_hh_tes!H19=0,0,1000*11630*RES_hh_tes!H19/RES_hh_num!H19)</f>
        <v>1198.0901526600917</v>
      </c>
      <c r="I19" s="72">
        <f>IF(RES_hh_tes!I19=0,0,1000*11630*RES_hh_tes!I19/RES_hh_num!I19)</f>
        <v>1032.3925598596202</v>
      </c>
      <c r="J19" s="72">
        <f>IF(RES_hh_tes!J19=0,0,1000*11630*RES_hh_tes!J19/RES_hh_num!J19)</f>
        <v>1031.5514221639444</v>
      </c>
      <c r="K19" s="72">
        <f>IF(RES_hh_tes!K19=0,0,1000*11630*RES_hh_tes!K19/RES_hh_num!K19)</f>
        <v>1089.4579724999026</v>
      </c>
      <c r="L19" s="72">
        <f>IF(RES_hh_tes!L19=0,0,1000*11630*RES_hh_tes!L19/RES_hh_num!L19)</f>
        <v>1444.2786345009738</v>
      </c>
      <c r="M19" s="72">
        <f>IF(RES_hh_tes!M19=0,0,1000*11630*RES_hh_tes!M19/RES_hh_num!M19)</f>
        <v>1183.2480196188537</v>
      </c>
      <c r="N19" s="72">
        <f>IF(RES_hh_tes!N19=0,0,1000*11630*RES_hh_tes!N19/RES_hh_num!N19)</f>
        <v>974.63762176000864</v>
      </c>
      <c r="O19" s="72">
        <f>IF(RES_hh_tes!O19=0,0,1000*11630*RES_hh_tes!O19/RES_hh_num!O19)</f>
        <v>1145.691086702476</v>
      </c>
      <c r="P19" s="72">
        <f>IF(RES_hh_tes!P19=0,0,1000*11630*RES_hh_tes!P19/RES_hh_num!P19)</f>
        <v>1092.5268695194927</v>
      </c>
      <c r="Q19" s="72">
        <f>IF(RES_hh_tes!Q19=0,0,1000*11630*RES_hh_tes!Q19/RES_hh_num!Q19)</f>
        <v>1121.1009935418801</v>
      </c>
      <c r="R19" s="72">
        <f>IF(RES_hh_tes!R19=0,0,1000*11630*RES_hh_tes!R19/RES_hh_num!R19)</f>
        <v>983.47048746332689</v>
      </c>
      <c r="S19" s="72">
        <f>IF(RES_hh_tes!S19=0,0,1000*11630*RES_hh_tes!S19/RES_hh_num!S19)</f>
        <v>1338.0470517453018</v>
      </c>
      <c r="T19" s="72">
        <f>IF(RES_hh_tes!T19=0,0,1000*11630*RES_hh_tes!T19/RES_hh_num!T19)</f>
        <v>1467.7556568490529</v>
      </c>
      <c r="U19" s="72">
        <f>IF(RES_hh_tes!U19=0,0,1000*11630*RES_hh_tes!U19/RES_hh_num!U19)</f>
        <v>1552.7672801304172</v>
      </c>
      <c r="V19" s="72">
        <f>IF(RES_hh_tes!V19=0,0,1000*11630*RES_hh_tes!V19/RES_hh_num!V19)</f>
        <v>1240.2033483368732</v>
      </c>
      <c r="W19" s="72">
        <f>IF(RES_hh_tes!W19=0,0,1000*11630*RES_hh_tes!W19/RES_hh_num!W19)</f>
        <v>1326.5832527863813</v>
      </c>
      <c r="DA19" s="89" t="s">
        <v>510</v>
      </c>
    </row>
    <row r="20" spans="1:105" ht="12" customHeight="1" x14ac:dyDescent="0.25">
      <c r="A20" s="28" t="s">
        <v>205</v>
      </c>
      <c r="B20" s="72">
        <f>IF(RES_hh_tes!B20=0,0,1000*11630*RES_hh_tes!B20/RES_hh_num!B20)</f>
        <v>0</v>
      </c>
      <c r="C20" s="72">
        <f>IF(RES_hh_tes!C20=0,0,1000*11630*RES_hh_tes!C20/RES_hh_num!C20)</f>
        <v>0</v>
      </c>
      <c r="D20" s="72">
        <f>IF(RES_hh_tes!D20=0,0,1000*11630*RES_hh_tes!D20/RES_hh_num!D20)</f>
        <v>0</v>
      </c>
      <c r="E20" s="72">
        <f>IF(RES_hh_tes!E20=0,0,1000*11630*RES_hh_tes!E20/RES_hh_num!E20)</f>
        <v>0</v>
      </c>
      <c r="F20" s="72">
        <f>IF(RES_hh_tes!F20=0,0,1000*11630*RES_hh_tes!F20/RES_hh_num!F20)</f>
        <v>0</v>
      </c>
      <c r="G20" s="72">
        <f>IF(RES_hh_tes!G20=0,0,1000*11630*RES_hh_tes!G20/RES_hh_num!G20)</f>
        <v>0</v>
      </c>
      <c r="H20" s="72">
        <f>IF(RES_hh_tes!H20=0,0,1000*11630*RES_hh_tes!H20/RES_hh_num!H20)</f>
        <v>0</v>
      </c>
      <c r="I20" s="72">
        <f>IF(RES_hh_tes!I20=0,0,1000*11630*RES_hh_tes!I20/RES_hh_num!I20)</f>
        <v>0</v>
      </c>
      <c r="J20" s="72">
        <f>IF(RES_hh_tes!J20=0,0,1000*11630*RES_hh_tes!J20/RES_hh_num!J20)</f>
        <v>0</v>
      </c>
      <c r="K20" s="72">
        <f>IF(RES_hh_tes!K20=0,0,1000*11630*RES_hh_tes!K20/RES_hh_num!K20)</f>
        <v>0</v>
      </c>
      <c r="L20" s="72">
        <f>IF(RES_hh_tes!L20=0,0,1000*11630*RES_hh_tes!L20/RES_hh_num!L20)</f>
        <v>0</v>
      </c>
      <c r="M20" s="72">
        <f>IF(RES_hh_tes!M20=0,0,1000*11630*RES_hh_tes!M20/RES_hh_num!M20)</f>
        <v>0</v>
      </c>
      <c r="N20" s="72">
        <f>IF(RES_hh_tes!N20=0,0,1000*11630*RES_hh_tes!N20/RES_hh_num!N20)</f>
        <v>0</v>
      </c>
      <c r="O20" s="72">
        <f>IF(RES_hh_tes!O20=0,0,1000*11630*RES_hh_tes!O20/RES_hh_num!O20)</f>
        <v>0</v>
      </c>
      <c r="P20" s="72">
        <f>IF(RES_hh_tes!P20=0,0,1000*11630*RES_hh_tes!P20/RES_hh_num!P20)</f>
        <v>0</v>
      </c>
      <c r="Q20" s="72">
        <f>IF(RES_hh_tes!Q20=0,0,1000*11630*RES_hh_tes!Q20/RES_hh_num!Q20)</f>
        <v>0</v>
      </c>
      <c r="R20" s="72">
        <f>IF(RES_hh_tes!R20=0,0,1000*11630*RES_hh_tes!R20/RES_hh_num!R20)</f>
        <v>0</v>
      </c>
      <c r="S20" s="72">
        <f>IF(RES_hh_tes!S20=0,0,1000*11630*RES_hh_tes!S20/RES_hh_num!S20)</f>
        <v>0</v>
      </c>
      <c r="T20" s="72">
        <f>IF(RES_hh_tes!T20=0,0,1000*11630*RES_hh_tes!T20/RES_hh_num!T20)</f>
        <v>0</v>
      </c>
      <c r="U20" s="72">
        <f>IF(RES_hh_tes!U20=0,0,1000*11630*RES_hh_tes!U20/RES_hh_num!U20)</f>
        <v>0</v>
      </c>
      <c r="V20" s="72">
        <f>IF(RES_hh_tes!V20=0,0,1000*11630*RES_hh_tes!V20/RES_hh_num!V20)</f>
        <v>0</v>
      </c>
      <c r="W20" s="72">
        <f>IF(RES_hh_tes!W20=0,0,1000*11630*RES_hh_tes!W20/RES_hh_num!W20)</f>
        <v>0</v>
      </c>
      <c r="DA20" s="89" t="s">
        <v>511</v>
      </c>
    </row>
    <row r="21" spans="1:105" ht="12" customHeight="1" x14ac:dyDescent="0.25">
      <c r="A21" s="28" t="s">
        <v>192</v>
      </c>
      <c r="B21" s="72">
        <f>IF(RES_hh_tes!B21=0,0,1000*11630*RES_hh_tes!B21/RES_hh_num!B21)</f>
        <v>993.10185961491743</v>
      </c>
      <c r="C21" s="72">
        <f>IF(RES_hh_tes!C21=0,0,1000*11630*RES_hh_tes!C21/RES_hh_num!C21)</f>
        <v>992.44290365930078</v>
      </c>
      <c r="D21" s="72">
        <f>IF(RES_hh_tes!D21=0,0,1000*11630*RES_hh_tes!D21/RES_hh_num!D21)</f>
        <v>1067.2716334635707</v>
      </c>
      <c r="E21" s="72">
        <f>IF(RES_hh_tes!E21=0,0,1000*11630*RES_hh_tes!E21/RES_hh_num!E21)</f>
        <v>1037.4785705741108</v>
      </c>
      <c r="F21" s="72">
        <f>IF(RES_hh_tes!F21=0,0,1000*11630*RES_hh_tes!F21/RES_hh_num!F21)</f>
        <v>1077.1734483419043</v>
      </c>
      <c r="G21" s="72">
        <f>IF(RES_hh_tes!G21=0,0,1000*11630*RES_hh_tes!G21/RES_hh_num!G21)</f>
        <v>1153.1194359113297</v>
      </c>
      <c r="H21" s="72">
        <f>IF(RES_hh_tes!H21=0,0,1000*11630*RES_hh_tes!H21/RES_hh_num!H21)</f>
        <v>1050.1241340926163</v>
      </c>
      <c r="I21" s="72">
        <f>IF(RES_hh_tes!I21=0,0,1000*11630*RES_hh_tes!I21/RES_hh_num!I21)</f>
        <v>1145.8324261942316</v>
      </c>
      <c r="J21" s="72">
        <f>IF(RES_hh_tes!J21=0,0,1000*11630*RES_hh_tes!J21/RES_hh_num!J21)</f>
        <v>1138.5920403692644</v>
      </c>
      <c r="K21" s="72">
        <f>IF(RES_hh_tes!K21=0,0,1000*11630*RES_hh_tes!K21/RES_hh_num!K21)</f>
        <v>1164.3235421543759</v>
      </c>
      <c r="L21" s="72">
        <f>IF(RES_hh_tes!L21=0,0,1000*11630*RES_hh_tes!L21/RES_hh_num!L21)</f>
        <v>1168.241726249448</v>
      </c>
      <c r="M21" s="72">
        <f>IF(RES_hh_tes!M21=0,0,1000*11630*RES_hh_tes!M21/RES_hh_num!M21)</f>
        <v>1127.9239801137876</v>
      </c>
      <c r="N21" s="72">
        <f>IF(RES_hh_tes!N21=0,0,1000*11630*RES_hh_tes!N21/RES_hh_num!N21)</f>
        <v>1130.7710111201752</v>
      </c>
      <c r="O21" s="72">
        <f>IF(RES_hh_tes!O21=0,0,1000*11630*RES_hh_tes!O21/RES_hh_num!O21)</f>
        <v>1065.8998517072951</v>
      </c>
      <c r="P21" s="72">
        <f>IF(RES_hh_tes!P21=0,0,1000*11630*RES_hh_tes!P21/RES_hh_num!P21)</f>
        <v>1187.0875392097007</v>
      </c>
      <c r="Q21" s="72">
        <f>IF(RES_hh_tes!Q21=0,0,1000*11630*RES_hh_tes!Q21/RES_hh_num!Q21)</f>
        <v>1179.7690097678114</v>
      </c>
      <c r="R21" s="72">
        <f>IF(RES_hh_tes!R21=0,0,1000*11630*RES_hh_tes!R21/RES_hh_num!R21)</f>
        <v>1238.3428123275839</v>
      </c>
      <c r="S21" s="72">
        <f>IF(RES_hh_tes!S21=0,0,1000*11630*RES_hh_tes!S21/RES_hh_num!S21)</f>
        <v>1260.9516661025978</v>
      </c>
      <c r="T21" s="72">
        <f>IF(RES_hh_tes!T21=0,0,1000*11630*RES_hh_tes!T21/RES_hh_num!T21)</f>
        <v>1250.0615284381756</v>
      </c>
      <c r="U21" s="72">
        <f>IF(RES_hh_tes!U21=0,0,1000*11630*RES_hh_tes!U21/RES_hh_num!U21)</f>
        <v>1265.9863281468297</v>
      </c>
      <c r="V21" s="72">
        <f>IF(RES_hh_tes!V21=0,0,1000*11630*RES_hh_tes!V21/RES_hh_num!V21)</f>
        <v>1364.9868359346649</v>
      </c>
      <c r="W21" s="72">
        <f>IF(RES_hh_tes!W21=0,0,1000*11630*RES_hh_tes!W21/RES_hh_num!W21)</f>
        <v>1386.6373389721389</v>
      </c>
      <c r="DA21" s="89" t="s">
        <v>512</v>
      </c>
    </row>
    <row r="22" spans="1:105" ht="12" customHeight="1" x14ac:dyDescent="0.25">
      <c r="A22" s="28" t="s">
        <v>207</v>
      </c>
      <c r="B22" s="72">
        <f>IF(RES_hh_tes!B22=0,0,1000*11630*RES_hh_tes!B22/RES_hh_num!B22)</f>
        <v>992.16316828884737</v>
      </c>
      <c r="C22" s="72">
        <f>IF(RES_hh_tes!C22=0,0,1000*11630*RES_hh_tes!C22/RES_hh_num!C22)</f>
        <v>1004.1548201916485</v>
      </c>
      <c r="D22" s="72">
        <f>IF(RES_hh_tes!D22=0,0,1000*11630*RES_hh_tes!D22/RES_hh_num!D22)</f>
        <v>1072.1402179862732</v>
      </c>
      <c r="E22" s="72">
        <f>IF(RES_hh_tes!E22=0,0,1000*11630*RES_hh_tes!E22/RES_hh_num!E22)</f>
        <v>974.02621520889011</v>
      </c>
      <c r="F22" s="72">
        <f>IF(RES_hh_tes!F22=0,0,1000*11630*RES_hh_tes!F22/RES_hh_num!F22)</f>
        <v>769.28835287253287</v>
      </c>
      <c r="G22" s="72">
        <f>IF(RES_hh_tes!G22=0,0,1000*11630*RES_hh_tes!G22/RES_hh_num!G22)</f>
        <v>1211.1294916929351</v>
      </c>
      <c r="H22" s="72">
        <f>IF(RES_hh_tes!H22=0,0,1000*11630*RES_hh_tes!H22/RES_hh_num!H22)</f>
        <v>1137.8842699101037</v>
      </c>
      <c r="I22" s="72">
        <f>IF(RES_hh_tes!I22=0,0,1000*11630*RES_hh_tes!I22/RES_hh_num!I22)</f>
        <v>1215.4492707262291</v>
      </c>
      <c r="J22" s="72">
        <f>IF(RES_hh_tes!J22=0,0,1000*11630*RES_hh_tes!J22/RES_hh_num!J22)</f>
        <v>940.85002750456044</v>
      </c>
      <c r="K22" s="72">
        <f>IF(RES_hh_tes!K22=0,0,1000*11630*RES_hh_tes!K22/RES_hh_num!K22)</f>
        <v>1176.4699025866776</v>
      </c>
      <c r="L22" s="72">
        <f>IF(RES_hh_tes!L22=0,0,1000*11630*RES_hh_tes!L22/RES_hh_num!L22)</f>
        <v>1120.3825740426405</v>
      </c>
      <c r="M22" s="72">
        <f>IF(RES_hh_tes!M22=0,0,1000*11630*RES_hh_tes!M22/RES_hh_num!M22)</f>
        <v>1161.6229405634624</v>
      </c>
      <c r="N22" s="72">
        <f>IF(RES_hh_tes!N22=0,0,1000*11630*RES_hh_tes!N22/RES_hh_num!N22)</f>
        <v>1184.4655307116816</v>
      </c>
      <c r="O22" s="72">
        <f>IF(RES_hh_tes!O22=0,0,1000*11630*RES_hh_tes!O22/RES_hh_num!O22)</f>
        <v>1239.7282360950121</v>
      </c>
      <c r="P22" s="72">
        <f>IF(RES_hh_tes!P22=0,0,1000*11630*RES_hh_tes!P22/RES_hh_num!P22)</f>
        <v>1235.0487175310318</v>
      </c>
      <c r="Q22" s="72">
        <f>IF(RES_hh_tes!Q22=0,0,1000*11630*RES_hh_tes!Q22/RES_hh_num!Q22)</f>
        <v>1237.2632520826703</v>
      </c>
      <c r="R22" s="72">
        <f>IF(RES_hh_tes!R22=0,0,1000*11630*RES_hh_tes!R22/RES_hh_num!R22)</f>
        <v>1236.1995225423564</v>
      </c>
      <c r="S22" s="72">
        <f>IF(RES_hh_tes!S22=0,0,1000*11630*RES_hh_tes!S22/RES_hh_num!S22)</f>
        <v>1228.3004408309382</v>
      </c>
      <c r="T22" s="72">
        <f>IF(RES_hh_tes!T22=0,0,1000*11630*RES_hh_tes!T22/RES_hh_num!T22)</f>
        <v>1316.2340715622477</v>
      </c>
      <c r="U22" s="72">
        <f>IF(RES_hh_tes!U22=0,0,1000*11630*RES_hh_tes!U22/RES_hh_num!U22)</f>
        <v>1477.6652487880874</v>
      </c>
      <c r="V22" s="72">
        <f>IF(RES_hh_tes!V22=0,0,1000*11630*RES_hh_tes!V22/RES_hh_num!V22)</f>
        <v>1133.4781201138562</v>
      </c>
      <c r="W22" s="72">
        <f>IF(RES_hh_tes!W22=0,0,1000*11630*RES_hh_tes!W22/RES_hh_num!W22)</f>
        <v>1350.7255385027695</v>
      </c>
      <c r="DA22" s="89" t="s">
        <v>513</v>
      </c>
    </row>
    <row r="23" spans="1:105" ht="12" customHeight="1" x14ac:dyDescent="0.25">
      <c r="A23" s="28" t="s">
        <v>202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DA23" s="89" t="s">
        <v>514</v>
      </c>
    </row>
    <row r="24" spans="1:105" ht="12" customHeight="1" x14ac:dyDescent="0.25">
      <c r="A24" s="28" t="s">
        <v>203</v>
      </c>
      <c r="B24" s="72">
        <f>IF(RES_hh_tes!B24=0,0,1000*11630*RES_hh_tes!B24/RES_hh_num!B24)</f>
        <v>971.37050296539689</v>
      </c>
      <c r="C24" s="72">
        <f>IF(RES_hh_tes!C24=0,0,1000*11630*RES_hh_tes!C24/RES_hh_num!C24)</f>
        <v>1063.5335310113944</v>
      </c>
      <c r="D24" s="72">
        <f>IF(RES_hh_tes!D24=0,0,1000*11630*RES_hh_tes!D24/RES_hh_num!D24)</f>
        <v>976.92902644218213</v>
      </c>
      <c r="E24" s="72">
        <f>IF(RES_hh_tes!E24=0,0,1000*11630*RES_hh_tes!E24/RES_hh_num!E24)</f>
        <v>995.92911633262338</v>
      </c>
      <c r="F24" s="72">
        <f>IF(RES_hh_tes!F24=0,0,1000*11630*RES_hh_tes!F24/RES_hh_num!F24)</f>
        <v>1159.614354193639</v>
      </c>
      <c r="G24" s="72">
        <f>IF(RES_hh_tes!G24=0,0,1000*11630*RES_hh_tes!G24/RES_hh_num!G24)</f>
        <v>1076.4240276296823</v>
      </c>
      <c r="H24" s="72">
        <f>IF(RES_hh_tes!H24=0,0,1000*11630*RES_hh_tes!H24/RES_hh_num!H24)</f>
        <v>1095.3425681404321</v>
      </c>
      <c r="I24" s="72">
        <f>IF(RES_hh_tes!I24=0,0,1000*11630*RES_hh_tes!I24/RES_hh_num!I24)</f>
        <v>1185.6351362245518</v>
      </c>
      <c r="J24" s="72">
        <f>IF(RES_hh_tes!J24=0,0,1000*11630*RES_hh_tes!J24/RES_hh_num!J24)</f>
        <v>1160.8596832849892</v>
      </c>
      <c r="K24" s="72">
        <f>IF(RES_hh_tes!K24=0,0,1000*11630*RES_hh_tes!K24/RES_hh_num!K24)</f>
        <v>1118.2487298076346</v>
      </c>
      <c r="L24" s="72">
        <f>IF(RES_hh_tes!L24=0,0,1000*11630*RES_hh_tes!L24/RES_hh_num!L24)</f>
        <v>1178.6494534523515</v>
      </c>
      <c r="M24" s="72">
        <f>IF(RES_hh_tes!M24=0,0,1000*11630*RES_hh_tes!M24/RES_hh_num!M24)</f>
        <v>1120.2748851612107</v>
      </c>
      <c r="N24" s="72">
        <f>IF(RES_hh_tes!N24=0,0,1000*11630*RES_hh_tes!N24/RES_hh_num!N24)</f>
        <v>1100.1414316953671</v>
      </c>
      <c r="O24" s="72">
        <f>IF(RES_hh_tes!O24=0,0,1000*11630*RES_hh_tes!O24/RES_hh_num!O24)</f>
        <v>1104.7190406273278</v>
      </c>
      <c r="P24" s="72">
        <f>IF(RES_hh_tes!P24=0,0,1000*11630*RES_hh_tes!P24/RES_hh_num!P24)</f>
        <v>1116.6289837953882</v>
      </c>
      <c r="Q24" s="72">
        <f>IF(RES_hh_tes!Q24=0,0,1000*11630*RES_hh_tes!Q24/RES_hh_num!Q24)</f>
        <v>1193.2555117090244</v>
      </c>
      <c r="R24" s="72">
        <f>IF(RES_hh_tes!R24=0,0,1000*11630*RES_hh_tes!R24/RES_hh_num!R24)</f>
        <v>1244.0528736869803</v>
      </c>
      <c r="S24" s="72">
        <f>IF(RES_hh_tes!S24=0,0,1000*11630*RES_hh_tes!S24/RES_hh_num!S24)</f>
        <v>1248.9897108807511</v>
      </c>
      <c r="T24" s="72">
        <f>IF(RES_hh_tes!T24=0,0,1000*11630*RES_hh_tes!T24/RES_hh_num!T24)</f>
        <v>1269.6508566622379</v>
      </c>
      <c r="U24" s="72">
        <f>IF(RES_hh_tes!U24=0,0,1000*11630*RES_hh_tes!U24/RES_hh_num!U24)</f>
        <v>1296.1589405764032</v>
      </c>
      <c r="V24" s="72">
        <f>IF(RES_hh_tes!V24=0,0,1000*11630*RES_hh_tes!V24/RES_hh_num!V24)</f>
        <v>1371.4060935885054</v>
      </c>
      <c r="W24" s="72">
        <f>IF(RES_hh_tes!W24=0,0,1000*11630*RES_hh_tes!W24/RES_hh_num!W24)</f>
        <v>1316.0901111568289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962.08643069439017</v>
      </c>
      <c r="C25" s="74">
        <f>IF(RES_hh_tes!C25=0,0,1000*11630*RES_hh_tes!C25/RES_hh_num!C25)</f>
        <v>992.17894314798139</v>
      </c>
      <c r="D25" s="74">
        <f>IF(RES_hh_tes!D25=0,0,1000*11630*RES_hh_tes!D25/RES_hh_num!D25)</f>
        <v>1009.621405073898</v>
      </c>
      <c r="E25" s="74">
        <f>IF(RES_hh_tes!E25=0,0,1000*11630*RES_hh_tes!E25/RES_hh_num!E25)</f>
        <v>1118.579997898164</v>
      </c>
      <c r="F25" s="74">
        <f>IF(RES_hh_tes!F25=0,0,1000*11630*RES_hh_tes!F25/RES_hh_num!F25)</f>
        <v>1069.291484658218</v>
      </c>
      <c r="G25" s="74">
        <f>IF(RES_hh_tes!G25=0,0,1000*11630*RES_hh_tes!G25/RES_hh_num!G25)</f>
        <v>1032.4048079374795</v>
      </c>
      <c r="H25" s="74">
        <f>IF(RES_hh_tes!H25=0,0,1000*11630*RES_hh_tes!H25/RES_hh_num!H25)</f>
        <v>1155.7997464147672</v>
      </c>
      <c r="I25" s="74">
        <f>IF(RES_hh_tes!I25=0,0,1000*11630*RES_hh_tes!I25/RES_hh_num!I25)</f>
        <v>1101.9995388035131</v>
      </c>
      <c r="J25" s="74">
        <f>IF(RES_hh_tes!J25=0,0,1000*11630*RES_hh_tes!J25/RES_hh_num!J25)</f>
        <v>1172.5476053670709</v>
      </c>
      <c r="K25" s="74">
        <f>IF(RES_hh_tes!K25=0,0,1000*11630*RES_hh_tes!K25/RES_hh_num!K25)</f>
        <v>1129.2082347673665</v>
      </c>
      <c r="L25" s="74">
        <f>IF(RES_hh_tes!L25=0,0,1000*11630*RES_hh_tes!L25/RES_hh_num!L25)</f>
        <v>1133.0718944192677</v>
      </c>
      <c r="M25" s="74">
        <f>IF(RES_hh_tes!M25=0,0,1000*11630*RES_hh_tes!M25/RES_hh_num!M25)</f>
        <v>1162.4159103592231</v>
      </c>
      <c r="N25" s="74">
        <f>IF(RES_hh_tes!N25=0,0,1000*11630*RES_hh_tes!N25/RES_hh_num!N25)</f>
        <v>976.14563705254807</v>
      </c>
      <c r="O25" s="74">
        <f>IF(RES_hh_tes!O25=0,0,1000*11630*RES_hh_tes!O25/RES_hh_num!O25)</f>
        <v>995.55281820025584</v>
      </c>
      <c r="P25" s="74">
        <f>IF(RES_hh_tes!P25=0,0,1000*11630*RES_hh_tes!P25/RES_hh_num!P25)</f>
        <v>1023.035869708408</v>
      </c>
      <c r="Q25" s="74">
        <f>IF(RES_hh_tes!Q25=0,0,1000*11630*RES_hh_tes!Q25/RES_hh_num!Q25)</f>
        <v>1198.2280748840319</v>
      </c>
      <c r="R25" s="74">
        <f>IF(RES_hh_tes!R25=0,0,1000*11630*RES_hh_tes!R25/RES_hh_num!R25)</f>
        <v>1183.7138213228463</v>
      </c>
      <c r="S25" s="74">
        <f>IF(RES_hh_tes!S25=0,0,1000*11630*RES_hh_tes!S25/RES_hh_num!S25)</f>
        <v>1172.0548562053805</v>
      </c>
      <c r="T25" s="74">
        <f>IF(RES_hh_tes!T25=0,0,1000*11630*RES_hh_tes!T25/RES_hh_num!T25)</f>
        <v>1183.5137747707074</v>
      </c>
      <c r="U25" s="74">
        <f>IF(RES_hh_tes!U25=0,0,1000*11630*RES_hh_tes!U25/RES_hh_num!U25)</f>
        <v>1200.129548978925</v>
      </c>
      <c r="V25" s="74">
        <f>IF(RES_hh_tes!V25=0,0,1000*11630*RES_hh_tes!V25/RES_hh_num!V25)</f>
        <v>1319.6860069864913</v>
      </c>
      <c r="W25" s="74">
        <f>IF(RES_hh_tes!W25=0,0,1000*11630*RES_hh_tes!W25/RES_hh_num!W25)</f>
        <v>1161.5573123801132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0</v>
      </c>
      <c r="C26" s="77">
        <f>IF(RES_hh_tes!C26=0,0,1000*11630*RES_hh_tes!C26/RES_hh_num!C26)</f>
        <v>772.55029201817024</v>
      </c>
      <c r="D26" s="77">
        <f>IF(RES_hh_tes!D26=0,0,1000*11630*RES_hh_tes!D26/RES_hh_num!D26)</f>
        <v>792.3713272749502</v>
      </c>
      <c r="E26" s="77">
        <f>IF(RES_hh_tes!E26=0,0,1000*11630*RES_hh_tes!E26/RES_hh_num!E26)</f>
        <v>819.81282280299797</v>
      </c>
      <c r="F26" s="77">
        <f>IF(RES_hh_tes!F26=0,0,1000*11630*RES_hh_tes!F26/RES_hh_num!F26)</f>
        <v>829.7024971125885</v>
      </c>
      <c r="G26" s="77">
        <f>IF(RES_hh_tes!G26=0,0,1000*11630*RES_hh_tes!G26/RES_hh_num!G26)</f>
        <v>836.8226366167097</v>
      </c>
      <c r="H26" s="77">
        <f>IF(RES_hh_tes!H26=0,0,1000*11630*RES_hh_tes!H26/RES_hh_num!H26)</f>
        <v>852.36469640596908</v>
      </c>
      <c r="I26" s="77">
        <f>IF(RES_hh_tes!I26=0,0,1000*11630*RES_hh_tes!I26/RES_hh_num!I26)</f>
        <v>870.6824318033706</v>
      </c>
      <c r="J26" s="77">
        <f>IF(RES_hh_tes!J26=0,0,1000*11630*RES_hh_tes!J26/RES_hh_num!J26)</f>
        <v>891.09694621505582</v>
      </c>
      <c r="K26" s="77">
        <f>IF(RES_hh_tes!K26=0,0,1000*11630*RES_hh_tes!K26/RES_hh_num!K26)</f>
        <v>884.26747381971177</v>
      </c>
      <c r="L26" s="77">
        <f>IF(RES_hh_tes!L26=0,0,1000*11630*RES_hh_tes!L26/RES_hh_num!L26)</f>
        <v>898.83936438489275</v>
      </c>
      <c r="M26" s="77">
        <f>IF(RES_hh_tes!M26=0,0,1000*11630*RES_hh_tes!M26/RES_hh_num!M26)</f>
        <v>878.70254984662733</v>
      </c>
      <c r="N26" s="77">
        <f>IF(RES_hh_tes!N26=0,0,1000*11630*RES_hh_tes!N26/RES_hh_num!N26)</f>
        <v>847.83418806452323</v>
      </c>
      <c r="O26" s="77">
        <f>IF(RES_hh_tes!O26=0,0,1000*11630*RES_hh_tes!O26/RES_hh_num!O26)</f>
        <v>850.13049503098648</v>
      </c>
      <c r="P26" s="77">
        <f>IF(RES_hh_tes!P26=0,0,1000*11630*RES_hh_tes!P26/RES_hh_num!P26)</f>
        <v>877.63921275257985</v>
      </c>
      <c r="Q26" s="77">
        <f>IF(RES_hh_tes!Q26=0,0,1000*11630*RES_hh_tes!Q26/RES_hh_num!Q26)</f>
        <v>921.93241097754787</v>
      </c>
      <c r="R26" s="77">
        <f>IF(RES_hh_tes!R26=0,0,1000*11630*RES_hh_tes!R26/RES_hh_num!R26)</f>
        <v>931.99710532663391</v>
      </c>
      <c r="S26" s="77">
        <f>IF(RES_hh_tes!S26=0,0,1000*11630*RES_hh_tes!S26/RES_hh_num!S26)</f>
        <v>948.12307431381873</v>
      </c>
      <c r="T26" s="77">
        <f>IF(RES_hh_tes!T26=0,0,1000*11630*RES_hh_tes!T26/RES_hh_num!T26)</f>
        <v>953.31377286848601</v>
      </c>
      <c r="U26" s="77">
        <f>IF(RES_hh_tes!U26=0,0,1000*11630*RES_hh_tes!U26/RES_hh_num!U26)</f>
        <v>975.11381656350807</v>
      </c>
      <c r="V26" s="77">
        <f>IF(RES_hh_tes!V26=0,0,1000*11630*RES_hh_tes!V26/RES_hh_num!V26)</f>
        <v>1050.00552275991</v>
      </c>
      <c r="W26" s="77">
        <f>IF(RES_hh_tes!W26=0,0,1000*11630*RES_hh_tes!W26/RES_hh_num!W26)</f>
        <v>1009.9860593473513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424.72081247169649</v>
      </c>
      <c r="C27" s="69">
        <f>IF(RES_hh_tes!C27=0,0,1000*11630*RES_hh_tes!C27/RES_hh_num!C27)</f>
        <v>438.0432617536465</v>
      </c>
      <c r="D27" s="69">
        <f>IF(RES_hh_tes!D27=0,0,1000*11630*RES_hh_tes!D27/RES_hh_num!D27)</f>
        <v>460.96282501766814</v>
      </c>
      <c r="E27" s="69">
        <f>IF(RES_hh_tes!E27=0,0,1000*11630*RES_hh_tes!E27/RES_hh_num!E27)</f>
        <v>461.21970339859621</v>
      </c>
      <c r="F27" s="69">
        <f>IF(RES_hh_tes!F27=0,0,1000*11630*RES_hh_tes!F27/RES_hh_num!F27)</f>
        <v>463.27359817846417</v>
      </c>
      <c r="G27" s="69">
        <f>IF(RES_hh_tes!G27=0,0,1000*11630*RES_hh_tes!G27/RES_hh_num!G27)</f>
        <v>457.96011435687154</v>
      </c>
      <c r="H27" s="69">
        <f>IF(RES_hh_tes!H27=0,0,1000*11630*RES_hh_tes!H27/RES_hh_num!H27)</f>
        <v>445.81977039471701</v>
      </c>
      <c r="I27" s="69">
        <f>IF(RES_hh_tes!I27=0,0,1000*11630*RES_hh_tes!I27/RES_hh_num!I27)</f>
        <v>409.13002540085637</v>
      </c>
      <c r="J27" s="69">
        <f>IF(RES_hh_tes!J27=0,0,1000*11630*RES_hh_tes!J27/RES_hh_num!J27)</f>
        <v>418.24665244288406</v>
      </c>
      <c r="K27" s="69">
        <f>IF(RES_hh_tes!K27=0,0,1000*11630*RES_hh_tes!K27/RES_hh_num!K27)</f>
        <v>365.5996593503196</v>
      </c>
      <c r="L27" s="69">
        <f>IF(RES_hh_tes!L27=0,0,1000*11630*RES_hh_tes!L27/RES_hh_num!L27)</f>
        <v>390.11215567584355</v>
      </c>
      <c r="M27" s="69">
        <f>IF(RES_hh_tes!M27=0,0,1000*11630*RES_hh_tes!M27/RES_hh_num!M27)</f>
        <v>335.09459183915106</v>
      </c>
      <c r="N27" s="69">
        <f>IF(RES_hh_tes!N27=0,0,1000*11630*RES_hh_tes!N27/RES_hh_num!N27)</f>
        <v>285.90100579668399</v>
      </c>
      <c r="O27" s="69">
        <f>IF(RES_hh_tes!O27=0,0,1000*11630*RES_hh_tes!O27/RES_hh_num!O27)</f>
        <v>287.65086290026261</v>
      </c>
      <c r="P27" s="69">
        <f>IF(RES_hh_tes!P27=0,0,1000*11630*RES_hh_tes!P27/RES_hh_num!P27)</f>
        <v>284.54074353622951</v>
      </c>
      <c r="Q27" s="69">
        <f>IF(RES_hh_tes!Q27=0,0,1000*11630*RES_hh_tes!Q27/RES_hh_num!Q27)</f>
        <v>304.26314483606535</v>
      </c>
      <c r="R27" s="69">
        <f>IF(RES_hh_tes!R27=0,0,1000*11630*RES_hh_tes!R27/RES_hh_num!R27)</f>
        <v>284.92356968321974</v>
      </c>
      <c r="S27" s="69">
        <f>IF(RES_hh_tes!S27=0,0,1000*11630*RES_hh_tes!S27/RES_hh_num!S27)</f>
        <v>349.51015259313914</v>
      </c>
      <c r="T27" s="69">
        <f>IF(RES_hh_tes!T27=0,0,1000*11630*RES_hh_tes!T27/RES_hh_num!T27)</f>
        <v>378.96253355011783</v>
      </c>
      <c r="U27" s="69">
        <f>IF(RES_hh_tes!U27=0,0,1000*11630*RES_hh_tes!U27/RES_hh_num!U27)</f>
        <v>388.18318494470907</v>
      </c>
      <c r="V27" s="69">
        <f>IF(RES_hh_tes!V27=0,0,1000*11630*RES_hh_tes!V27/RES_hh_num!V27)</f>
        <v>558.29415573430072</v>
      </c>
      <c r="W27" s="69">
        <f>IF(RES_hh_tes!W27=0,0,1000*11630*RES_hh_tes!W27/RES_hh_num!W27)</f>
        <v>537.99123896969218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0</v>
      </c>
      <c r="C28" s="72">
        <f>IF(RES_hh_tes!C28=0,0,1000*11630*RES_hh_tes!C28/RES_hh_num!C28)</f>
        <v>0</v>
      </c>
      <c r="D28" s="72">
        <f>IF(RES_hh_tes!D28=0,0,1000*11630*RES_hh_tes!D28/RES_hh_num!D28)</f>
        <v>0</v>
      </c>
      <c r="E28" s="72">
        <f>IF(RES_hh_tes!E28=0,0,1000*11630*RES_hh_tes!E28/RES_hh_num!E28)</f>
        <v>0</v>
      </c>
      <c r="F28" s="72">
        <f>IF(RES_hh_tes!F28=0,0,1000*11630*RES_hh_tes!F28/RES_hh_num!F28)</f>
        <v>0</v>
      </c>
      <c r="G28" s="72">
        <f>IF(RES_hh_tes!G28=0,0,1000*11630*RES_hh_tes!G28/RES_hh_num!G28)</f>
        <v>0</v>
      </c>
      <c r="H28" s="72">
        <f>IF(RES_hh_tes!H28=0,0,1000*11630*RES_hh_tes!H28/RES_hh_num!H28)</f>
        <v>0</v>
      </c>
      <c r="I28" s="72">
        <f>IF(RES_hh_tes!I28=0,0,1000*11630*RES_hh_tes!I28/RES_hh_num!I28)</f>
        <v>0</v>
      </c>
      <c r="J28" s="72">
        <f>IF(RES_hh_tes!J28=0,0,1000*11630*RES_hh_tes!J28/RES_hh_num!J28)</f>
        <v>0</v>
      </c>
      <c r="K28" s="72">
        <f>IF(RES_hh_tes!K28=0,0,1000*11630*RES_hh_tes!K28/RES_hh_num!K28)</f>
        <v>0</v>
      </c>
      <c r="L28" s="72">
        <f>IF(RES_hh_tes!L28=0,0,1000*11630*RES_hh_tes!L28/RES_hh_num!L28)</f>
        <v>0</v>
      </c>
      <c r="M28" s="72">
        <f>IF(RES_hh_tes!M28=0,0,1000*11630*RES_hh_tes!M28/RES_hh_num!M28)</f>
        <v>0</v>
      </c>
      <c r="N28" s="72">
        <f>IF(RES_hh_tes!N28=0,0,1000*11630*RES_hh_tes!N28/RES_hh_num!N28)</f>
        <v>0</v>
      </c>
      <c r="O28" s="72">
        <f>IF(RES_hh_tes!O28=0,0,1000*11630*RES_hh_tes!O28/RES_hh_num!O28)</f>
        <v>0</v>
      </c>
      <c r="P28" s="72">
        <f>IF(RES_hh_tes!P28=0,0,1000*11630*RES_hh_tes!P28/RES_hh_num!P28)</f>
        <v>0</v>
      </c>
      <c r="Q28" s="72">
        <f>IF(RES_hh_tes!Q28=0,0,1000*11630*RES_hh_tes!Q28/RES_hh_num!Q28)</f>
        <v>0</v>
      </c>
      <c r="R28" s="72">
        <f>IF(RES_hh_tes!R28=0,0,1000*11630*RES_hh_tes!R28/RES_hh_num!R28)</f>
        <v>0</v>
      </c>
      <c r="S28" s="72">
        <f>IF(RES_hh_tes!S28=0,0,1000*11630*RES_hh_tes!S28/RES_hh_num!S28)</f>
        <v>0</v>
      </c>
      <c r="T28" s="72">
        <f>IF(RES_hh_tes!T28=0,0,1000*11630*RES_hh_tes!T28/RES_hh_num!T28)</f>
        <v>0</v>
      </c>
      <c r="U28" s="72">
        <f>IF(RES_hh_tes!U28=0,0,1000*11630*RES_hh_tes!U28/RES_hh_num!U28)</f>
        <v>0</v>
      </c>
      <c r="V28" s="72">
        <f>IF(RES_hh_tes!V28=0,0,1000*11630*RES_hh_tes!V28/RES_hh_num!V28)</f>
        <v>0</v>
      </c>
      <c r="W28" s="72">
        <f>IF(RES_hh_tes!W28=0,0,1000*11630*RES_hh_tes!W28/RES_hh_num!W28)</f>
        <v>0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432.12219128766719</v>
      </c>
      <c r="C29" s="72">
        <f>IF(RES_hh_tes!C29=0,0,1000*11630*RES_hh_tes!C29/RES_hh_num!C29)</f>
        <v>436.70678597307221</v>
      </c>
      <c r="D29" s="72">
        <f>IF(RES_hh_tes!D29=0,0,1000*11630*RES_hh_tes!D29/RES_hh_num!D29)</f>
        <v>468.66453318319134</v>
      </c>
      <c r="E29" s="72">
        <f>IF(RES_hh_tes!E29=0,0,1000*11630*RES_hh_tes!E29/RES_hh_num!E29)</f>
        <v>477.08464057275916</v>
      </c>
      <c r="F29" s="72">
        <f>IF(RES_hh_tes!F29=0,0,1000*11630*RES_hh_tes!F29/RES_hh_num!F29)</f>
        <v>451.06228831551408</v>
      </c>
      <c r="G29" s="72">
        <f>IF(RES_hh_tes!G29=0,0,1000*11630*RES_hh_tes!G29/RES_hh_num!G29)</f>
        <v>456.78663404057659</v>
      </c>
      <c r="H29" s="72">
        <f>IF(RES_hh_tes!H29=0,0,1000*11630*RES_hh_tes!H29/RES_hh_num!H29)</f>
        <v>457.53078336927047</v>
      </c>
      <c r="I29" s="72">
        <f>IF(RES_hh_tes!I29=0,0,1000*11630*RES_hh_tes!I29/RES_hh_num!I29)</f>
        <v>420.09746906931014</v>
      </c>
      <c r="J29" s="72">
        <f>IF(RES_hh_tes!J29=0,0,1000*11630*RES_hh_tes!J29/RES_hh_num!J29)</f>
        <v>375.62220475407196</v>
      </c>
      <c r="K29" s="72">
        <f>IF(RES_hh_tes!K29=0,0,1000*11630*RES_hh_tes!K29/RES_hh_num!K29)</f>
        <v>377.4195492190932</v>
      </c>
      <c r="L29" s="72">
        <f>IF(RES_hh_tes!L29=0,0,1000*11630*RES_hh_tes!L29/RES_hh_num!L29)</f>
        <v>400.45192478560125</v>
      </c>
      <c r="M29" s="72">
        <f>IF(RES_hh_tes!M29=0,0,1000*11630*RES_hh_tes!M29/RES_hh_num!M29)</f>
        <v>331.05779952119349</v>
      </c>
      <c r="N29" s="72">
        <f>IF(RES_hh_tes!N29=0,0,1000*11630*RES_hh_tes!N29/RES_hh_num!N29)</f>
        <v>280.44494358415</v>
      </c>
      <c r="O29" s="72">
        <f>IF(RES_hh_tes!O29=0,0,1000*11630*RES_hh_tes!O29/RES_hh_num!O29)</f>
        <v>304.5940874654242</v>
      </c>
      <c r="P29" s="72">
        <f>IF(RES_hh_tes!P29=0,0,1000*11630*RES_hh_tes!P29/RES_hh_num!P29)</f>
        <v>286.02919193319383</v>
      </c>
      <c r="Q29" s="72">
        <f>IF(RES_hh_tes!Q29=0,0,1000*11630*RES_hh_tes!Q29/RES_hh_num!Q29)</f>
        <v>304.83170160807765</v>
      </c>
      <c r="R29" s="72">
        <f>IF(RES_hh_tes!R29=0,0,1000*11630*RES_hh_tes!R29/RES_hh_num!R29)</f>
        <v>270.25834509753747</v>
      </c>
      <c r="S29" s="72">
        <f>IF(RES_hh_tes!S29=0,0,1000*11630*RES_hh_tes!S29/RES_hh_num!S29)</f>
        <v>355.55553325230989</v>
      </c>
      <c r="T29" s="72">
        <f>IF(RES_hh_tes!T29=0,0,1000*11630*RES_hh_tes!T29/RES_hh_num!T29)</f>
        <v>381.70233899253083</v>
      </c>
      <c r="U29" s="72">
        <f>IF(RES_hh_tes!U29=0,0,1000*11630*RES_hh_tes!U29/RES_hh_num!U29)</f>
        <v>392.13398900645876</v>
      </c>
      <c r="V29" s="72">
        <f>IF(RES_hh_tes!V29=0,0,1000*11630*RES_hh_tes!V29/RES_hh_num!V29)</f>
        <v>547.36982521887182</v>
      </c>
      <c r="W29" s="72">
        <f>IF(RES_hh_tes!W29=0,0,1000*11630*RES_hh_tes!W29/RES_hh_num!W29)</f>
        <v>532.28079408963276</v>
      </c>
      <c r="DA29" s="89" t="s">
        <v>519</v>
      </c>
    </row>
    <row r="30" spans="1:105" ht="12" customHeight="1" x14ac:dyDescent="0.25">
      <c r="A30" s="28" t="s">
        <v>192</v>
      </c>
      <c r="B30" s="72">
        <f>IF(RES_hh_tes!B30=0,0,1000*11630*RES_hh_tes!B30/RES_hh_num!B30)</f>
        <v>423.20654346946628</v>
      </c>
      <c r="C30" s="72">
        <f>IF(RES_hh_tes!C30=0,0,1000*11630*RES_hh_tes!C30/RES_hh_num!C30)</f>
        <v>434.16740156140486</v>
      </c>
      <c r="D30" s="72">
        <f>IF(RES_hh_tes!D30=0,0,1000*11630*RES_hh_tes!D30/RES_hh_num!D30)</f>
        <v>468.40144988606318</v>
      </c>
      <c r="E30" s="72">
        <f>IF(RES_hh_tes!E30=0,0,1000*11630*RES_hh_tes!E30/RES_hh_num!E30)</f>
        <v>464.31792639613968</v>
      </c>
      <c r="F30" s="72">
        <f>IF(RES_hh_tes!F30=0,0,1000*11630*RES_hh_tes!F30/RES_hh_num!F30)</f>
        <v>466.95966667482548</v>
      </c>
      <c r="G30" s="72">
        <f>IF(RES_hh_tes!G30=0,0,1000*11630*RES_hh_tes!G30/RES_hh_num!G30)</f>
        <v>460.32254661506028</v>
      </c>
      <c r="H30" s="72">
        <f>IF(RES_hh_tes!H30=0,0,1000*11630*RES_hh_tes!H30/RES_hh_num!H30)</f>
        <v>442.85462771700765</v>
      </c>
      <c r="I30" s="72">
        <f>IF(RES_hh_tes!I30=0,0,1000*11630*RES_hh_tes!I30/RES_hh_num!I30)</f>
        <v>399.010808583977</v>
      </c>
      <c r="J30" s="72">
        <f>IF(RES_hh_tes!J30=0,0,1000*11630*RES_hh_tes!J30/RES_hh_num!J30)</f>
        <v>439.90788699844728</v>
      </c>
      <c r="K30" s="72">
        <f>IF(RES_hh_tes!K30=0,0,1000*11630*RES_hh_tes!K30/RES_hh_num!K30)</f>
        <v>363.81344799906219</v>
      </c>
      <c r="L30" s="72">
        <f>IF(RES_hh_tes!L30=0,0,1000*11630*RES_hh_tes!L30/RES_hh_num!L30)</f>
        <v>393.67528453814816</v>
      </c>
      <c r="M30" s="72">
        <f>IF(RES_hh_tes!M30=0,0,1000*11630*RES_hh_tes!M30/RES_hh_num!M30)</f>
        <v>332.87851535669438</v>
      </c>
      <c r="N30" s="72">
        <f>IF(RES_hh_tes!N30=0,0,1000*11630*RES_hh_tes!N30/RES_hh_num!N30)</f>
        <v>277.99873841205391</v>
      </c>
      <c r="O30" s="72">
        <f>IF(RES_hh_tes!O30=0,0,1000*11630*RES_hh_tes!O30/RES_hh_num!O30)</f>
        <v>275.54114904614249</v>
      </c>
      <c r="P30" s="72">
        <f>IF(RES_hh_tes!P30=0,0,1000*11630*RES_hh_tes!P30/RES_hh_num!P30)</f>
        <v>282.94336181902253</v>
      </c>
      <c r="Q30" s="72">
        <f>IF(RES_hh_tes!Q30=0,0,1000*11630*RES_hh_tes!Q30/RES_hh_num!Q30)</f>
        <v>304.21599935775879</v>
      </c>
      <c r="R30" s="72">
        <f>IF(RES_hh_tes!R30=0,0,1000*11630*RES_hh_tes!R30/RES_hh_num!R30)</f>
        <v>283.72075471893339</v>
      </c>
      <c r="S30" s="72">
        <f>IF(RES_hh_tes!S30=0,0,1000*11630*RES_hh_tes!S30/RES_hh_num!S30)</f>
        <v>349.00530619863321</v>
      </c>
      <c r="T30" s="72">
        <f>IF(RES_hh_tes!T30=0,0,1000*11630*RES_hh_tes!T30/RES_hh_num!T30)</f>
        <v>385.23627404542822</v>
      </c>
      <c r="U30" s="72">
        <f>IF(RES_hh_tes!U30=0,0,1000*11630*RES_hh_tes!U30/RES_hh_num!U30)</f>
        <v>394.73691825195795</v>
      </c>
      <c r="V30" s="72">
        <f>IF(RES_hh_tes!V30=0,0,1000*11630*RES_hh_tes!V30/RES_hh_num!V30)</f>
        <v>548.16890065307405</v>
      </c>
      <c r="W30" s="72">
        <f>IF(RES_hh_tes!W30=0,0,1000*11630*RES_hh_tes!W30/RES_hh_num!W30)</f>
        <v>545.89211141114674</v>
      </c>
      <c r="DA30" s="89" t="s">
        <v>520</v>
      </c>
    </row>
    <row r="31" spans="1:105" ht="12" customHeight="1" x14ac:dyDescent="0.25">
      <c r="A31" s="28" t="s">
        <v>207</v>
      </c>
      <c r="B31" s="72">
        <f>IF(RES_hh_tes!B31=0,0,1000*11630*RES_hh_tes!B31/RES_hh_num!B31)</f>
        <v>432.15845011224656</v>
      </c>
      <c r="C31" s="72">
        <f>IF(RES_hh_tes!C31=0,0,1000*11630*RES_hh_tes!C31/RES_hh_num!C31)</f>
        <v>438.08720224594146</v>
      </c>
      <c r="D31" s="72">
        <f>IF(RES_hh_tes!D31=0,0,1000*11630*RES_hh_tes!D31/RES_hh_num!D31)</f>
        <v>472.95478782570353</v>
      </c>
      <c r="E31" s="72">
        <f>IF(RES_hh_tes!E31=0,0,1000*11630*RES_hh_tes!E31/RES_hh_num!E31)</f>
        <v>425.11824255359954</v>
      </c>
      <c r="F31" s="72">
        <f>IF(RES_hh_tes!F31=0,0,1000*11630*RES_hh_tes!F31/RES_hh_num!F31)</f>
        <v>332.12560508836344</v>
      </c>
      <c r="G31" s="72">
        <f>IF(RES_hh_tes!G31=0,0,1000*11630*RES_hh_tes!G31/RES_hh_num!G31)</f>
        <v>499.42862028358286</v>
      </c>
      <c r="H31" s="72">
        <f>IF(RES_hh_tes!H31=0,0,1000*11630*RES_hh_tes!H31/RES_hh_num!H31)</f>
        <v>439.74183893434588</v>
      </c>
      <c r="I31" s="72">
        <f>IF(RES_hh_tes!I31=0,0,1000*11630*RES_hh_tes!I31/RES_hh_num!I31)</f>
        <v>444.08751038937555</v>
      </c>
      <c r="J31" s="72">
        <f>IF(RES_hh_tes!J31=0,0,1000*11630*RES_hh_tes!J31/RES_hh_num!J31)</f>
        <v>331.53580704394273</v>
      </c>
      <c r="K31" s="72">
        <f>IF(RES_hh_tes!K31=0,0,1000*11630*RES_hh_tes!K31/RES_hh_num!K31)</f>
        <v>385.62057829655987</v>
      </c>
      <c r="L31" s="72">
        <f>IF(RES_hh_tes!L31=0,0,1000*11630*RES_hh_tes!L31/RES_hh_num!L31)</f>
        <v>347.10692064106729</v>
      </c>
      <c r="M31" s="72">
        <f>IF(RES_hh_tes!M31=0,0,1000*11630*RES_hh_tes!M31/RES_hh_num!M31)</f>
        <v>334.28084330416749</v>
      </c>
      <c r="N31" s="72">
        <f>IF(RES_hh_tes!N31=0,0,1000*11630*RES_hh_tes!N31/RES_hh_num!N31)</f>
        <v>324.63502293251395</v>
      </c>
      <c r="O31" s="72">
        <f>IF(RES_hh_tes!O31=0,0,1000*11630*RES_hh_tes!O31/RES_hh_num!O31)</f>
        <v>332.47450072428842</v>
      </c>
      <c r="P31" s="72">
        <f>IF(RES_hh_tes!P31=0,0,1000*11630*RES_hh_tes!P31/RES_hh_num!P31)</f>
        <v>322.05937858953746</v>
      </c>
      <c r="Q31" s="72">
        <f>IF(RES_hh_tes!Q31=0,0,1000*11630*RES_hh_tes!Q31/RES_hh_num!Q31)</f>
        <v>331.02603988539079</v>
      </c>
      <c r="R31" s="72">
        <f>IF(RES_hh_tes!R31=0,0,1000*11630*RES_hh_tes!R31/RES_hh_num!R31)</f>
        <v>342.06338196506852</v>
      </c>
      <c r="S31" s="72">
        <f>IF(RES_hh_tes!S31=0,0,1000*11630*RES_hh_tes!S31/RES_hh_num!S31)</f>
        <v>348.48768679409079</v>
      </c>
      <c r="T31" s="72">
        <f>IF(RES_hh_tes!T31=0,0,1000*11630*RES_hh_tes!T31/RES_hh_num!T31)</f>
        <v>376.84021071402384</v>
      </c>
      <c r="U31" s="72">
        <f>IF(RES_hh_tes!U31=0,0,1000*11630*RES_hh_tes!U31/RES_hh_num!U31)</f>
        <v>442.39527225354283</v>
      </c>
      <c r="V31" s="72">
        <f>IF(RES_hh_tes!V31=0,0,1000*11630*RES_hh_tes!V31/RES_hh_num!V31)</f>
        <v>456.58077233697389</v>
      </c>
      <c r="W31" s="72">
        <f>IF(RES_hh_tes!W31=0,0,1000*11630*RES_hh_tes!W31/RES_hh_num!W31)</f>
        <v>544.41047584725811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390.34633657173384</v>
      </c>
      <c r="C32" s="77">
        <f>IF(RES_hh_tes!C32=0,0,1000*11630*RES_hh_tes!C32/RES_hh_num!C32)</f>
        <v>488.95049402714943</v>
      </c>
      <c r="D32" s="77">
        <f>IF(RES_hh_tes!D32=0,0,1000*11630*RES_hh_tes!D32/RES_hh_num!D32)</f>
        <v>349.42444338603445</v>
      </c>
      <c r="E32" s="77">
        <f>IF(RES_hh_tes!E32=0,0,1000*11630*RES_hh_tes!E32/RES_hh_num!E32)</f>
        <v>353.57776311629272</v>
      </c>
      <c r="F32" s="77">
        <f>IF(RES_hh_tes!F32=0,0,1000*11630*RES_hh_tes!F32/RES_hh_num!F32)</f>
        <v>492.24640362256895</v>
      </c>
      <c r="G32" s="77">
        <f>IF(RES_hh_tes!G32=0,0,1000*11630*RES_hh_tes!G32/RES_hh_num!G32)</f>
        <v>442.38657861690086</v>
      </c>
      <c r="H32" s="77">
        <f>IF(RES_hh_tes!H32=0,0,1000*11630*RES_hh_tes!H32/RES_hh_num!H32)</f>
        <v>418.87310930336457</v>
      </c>
      <c r="I32" s="77">
        <f>IF(RES_hh_tes!I32=0,0,1000*11630*RES_hh_tes!I32/RES_hh_num!I32)</f>
        <v>434.19572279338132</v>
      </c>
      <c r="J32" s="77">
        <f>IF(RES_hh_tes!J32=0,0,1000*11630*RES_hh_tes!J32/RES_hh_num!J32)</f>
        <v>435.94883170908054</v>
      </c>
      <c r="K32" s="77">
        <f>IF(RES_hh_tes!K32=0,0,1000*11630*RES_hh_tes!K32/RES_hh_num!K32)</f>
        <v>340.56567434531337</v>
      </c>
      <c r="L32" s="77">
        <f>IF(RES_hh_tes!L32=0,0,1000*11630*RES_hh_tes!L32/RES_hh_num!L32)</f>
        <v>354.02490257449227</v>
      </c>
      <c r="M32" s="77">
        <f>IF(RES_hh_tes!M32=0,0,1000*11630*RES_hh_tes!M32/RES_hh_num!M32)</f>
        <v>348.50483367307044</v>
      </c>
      <c r="N32" s="77">
        <f>IF(RES_hh_tes!N32=0,0,1000*11630*RES_hh_tes!N32/RES_hh_num!N32)</f>
        <v>311.28898796588652</v>
      </c>
      <c r="O32" s="77">
        <f>IF(RES_hh_tes!O32=0,0,1000*11630*RES_hh_tes!O32/RES_hh_num!O32)</f>
        <v>287.00748311161249</v>
      </c>
      <c r="P32" s="77">
        <f>IF(RES_hh_tes!P32=0,0,1000*11630*RES_hh_tes!P32/RES_hh_num!P32)</f>
        <v>285.37493510535211</v>
      </c>
      <c r="Q32" s="77">
        <f>IF(RES_hh_tes!Q32=0,0,1000*11630*RES_hh_tes!Q32/RES_hh_num!Q32)</f>
        <v>303.37685750543488</v>
      </c>
      <c r="R32" s="77">
        <f>IF(RES_hh_tes!R32=0,0,1000*11630*RES_hh_tes!R32/RES_hh_num!R32)</f>
        <v>303.84342159785024</v>
      </c>
      <c r="S32" s="77">
        <f>IF(RES_hh_tes!S32=0,0,1000*11630*RES_hh_tes!S32/RES_hh_num!S32)</f>
        <v>343.74956403510959</v>
      </c>
      <c r="T32" s="77">
        <f>IF(RES_hh_tes!T32=0,0,1000*11630*RES_hh_tes!T32/RES_hh_num!T32)</f>
        <v>358.97333465098365</v>
      </c>
      <c r="U32" s="77">
        <f>IF(RES_hh_tes!U32=0,0,1000*11630*RES_hh_tes!U32/RES_hh_num!U32)</f>
        <v>365.29501675983767</v>
      </c>
      <c r="V32" s="77">
        <f>IF(RES_hh_tes!V32=0,0,1000*11630*RES_hh_tes!V32/RES_hh_num!V32)</f>
        <v>595.65798886620576</v>
      </c>
      <c r="W32" s="77">
        <f>IF(RES_hh_tes!W32=0,0,1000*11630*RES_hh_tes!W32/RES_hh_num!W32)</f>
        <v>522.55772865159042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2186.0986254193267</v>
      </c>
      <c r="C3" s="65">
        <f>IF(RES_hh_emi!C3=0,0,1000000*RES_hh_emi!C3/RES_hh_num!C3)</f>
        <v>2319.0334468269843</v>
      </c>
      <c r="D3" s="65">
        <f>IF(RES_hh_emi!D3=0,0,1000000*RES_hh_emi!D3/RES_hh_num!D3)</f>
        <v>2396.7598256638425</v>
      </c>
      <c r="E3" s="65">
        <f>IF(RES_hh_emi!E3=0,0,1000000*RES_hh_emi!E3/RES_hh_num!E3)</f>
        <v>2675.76247755955</v>
      </c>
      <c r="F3" s="65">
        <f>IF(RES_hh_emi!F3=0,0,1000000*RES_hh_emi!F3/RES_hh_num!F3)</f>
        <v>2396.6280247170739</v>
      </c>
      <c r="G3" s="65">
        <f>IF(RES_hh_emi!G3=0,0,1000000*RES_hh_emi!G3/RES_hh_num!G3)</f>
        <v>2599.3784837930766</v>
      </c>
      <c r="H3" s="65">
        <f>IF(RES_hh_emi!H3=0,0,1000000*RES_hh_emi!H3/RES_hh_num!H3)</f>
        <v>2409.9551829899901</v>
      </c>
      <c r="I3" s="65">
        <f>IF(RES_hh_emi!I3=0,0,1000000*RES_hh_emi!I3/RES_hh_num!I3)</f>
        <v>2015.9671196895881</v>
      </c>
      <c r="J3" s="65">
        <f>IF(RES_hh_emi!J3=0,0,1000000*RES_hh_emi!J3/RES_hh_num!J3)</f>
        <v>2104.85543644888</v>
      </c>
      <c r="K3" s="65">
        <f>IF(RES_hh_emi!K3=0,0,1000000*RES_hh_emi!K3/RES_hh_num!K3)</f>
        <v>2018.5189844897225</v>
      </c>
      <c r="L3" s="65">
        <f>IF(RES_hh_emi!L3=0,0,1000000*RES_hh_emi!L3/RES_hh_num!L3)</f>
        <v>2084.6778418573153</v>
      </c>
      <c r="M3" s="65">
        <f>IF(RES_hh_emi!M3=0,0,1000000*RES_hh_emi!M3/RES_hh_num!M3)</f>
        <v>1917.708809150635</v>
      </c>
      <c r="N3" s="65">
        <f>IF(RES_hh_emi!N3=0,0,1000000*RES_hh_emi!N3/RES_hh_num!N3)</f>
        <v>1731.1527329455105</v>
      </c>
      <c r="O3" s="65">
        <f>IF(RES_hh_emi!O3=0,0,1000000*RES_hh_emi!O3/RES_hh_num!O3)</f>
        <v>1600.1541064695184</v>
      </c>
      <c r="P3" s="65">
        <f>IF(RES_hh_emi!P3=0,0,1000000*RES_hh_emi!P3/RES_hh_num!P3)</f>
        <v>1448.5371735407105</v>
      </c>
      <c r="Q3" s="65">
        <f>IF(RES_hh_emi!Q3=0,0,1000000*RES_hh_emi!Q3/RES_hh_num!Q3)</f>
        <v>1601.9571789147569</v>
      </c>
      <c r="R3" s="65">
        <f>IF(RES_hh_emi!R3=0,0,1000000*RES_hh_emi!R3/RES_hh_num!R3)</f>
        <v>1714.0595113199549</v>
      </c>
      <c r="S3" s="65">
        <f>IF(RES_hh_emi!S3=0,0,1000000*RES_hh_emi!S3/RES_hh_num!S3)</f>
        <v>1837.3500588648737</v>
      </c>
      <c r="T3" s="65">
        <f>IF(RES_hh_emi!T3=0,0,1000000*RES_hh_emi!T3/RES_hh_num!T3)</f>
        <v>1711.1109639355579</v>
      </c>
      <c r="U3" s="65">
        <f>IF(RES_hh_emi!U3=0,0,1000000*RES_hh_emi!U3/RES_hh_num!U3)</f>
        <v>1663.4986097676444</v>
      </c>
      <c r="V3" s="65">
        <f>IF(RES_hh_emi!V3=0,0,1000000*RES_hh_emi!V3/RES_hh_num!V3)</f>
        <v>1787.1866334108215</v>
      </c>
      <c r="W3" s="65">
        <f>IF(RES_hh_emi!W3=0,0,1000000*RES_hh_emi!W3/RES_hh_num!W3)</f>
        <v>1946.1369968903011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1849.928212648741</v>
      </c>
      <c r="C4" s="69">
        <f>IF(RES_hh_emi!C4=0,0,1000000*RES_hh_emi!C4/RES_hh_num!C4)</f>
        <v>1986.505952858909</v>
      </c>
      <c r="D4" s="69">
        <f>IF(RES_hh_emi!D4=0,0,1000000*RES_hh_emi!D4/RES_hh_num!D4)</f>
        <v>2046.3299476557245</v>
      </c>
      <c r="E4" s="69">
        <f>IF(RES_hh_emi!E4=0,0,1000000*RES_hh_emi!E4/RES_hh_num!E4)</f>
        <v>2338.508483669108</v>
      </c>
      <c r="F4" s="69">
        <f>IF(RES_hh_emi!F4=0,0,1000000*RES_hh_emi!F4/RES_hh_num!F4)</f>
        <v>2064.197213281052</v>
      </c>
      <c r="G4" s="69">
        <f>IF(RES_hh_emi!G4=0,0,1000000*RES_hh_emi!G4/RES_hh_num!G4)</f>
        <v>2259.5286805044484</v>
      </c>
      <c r="H4" s="69">
        <f>IF(RES_hh_emi!H4=0,0,1000000*RES_hh_emi!H4/RES_hh_num!H4)</f>
        <v>2097.7945803346543</v>
      </c>
      <c r="I4" s="69">
        <f>IF(RES_hh_emi!I4=0,0,1000000*RES_hh_emi!I4/RES_hh_num!I4)</f>
        <v>1709.8312358034746</v>
      </c>
      <c r="J4" s="69">
        <f>IF(RES_hh_emi!J4=0,0,1000000*RES_hh_emi!J4/RES_hh_num!J4)</f>
        <v>1799.9866610429478</v>
      </c>
      <c r="K4" s="69">
        <f>IF(RES_hh_emi!K4=0,0,1000000*RES_hh_emi!K4/RES_hh_num!K4)</f>
        <v>1725.4669827543401</v>
      </c>
      <c r="L4" s="69">
        <f>IF(RES_hh_emi!L4=0,0,1000000*RES_hh_emi!L4/RES_hh_num!L4)</f>
        <v>1781.3645344359559</v>
      </c>
      <c r="M4" s="69">
        <f>IF(RES_hh_emi!M4=0,0,1000000*RES_hh_emi!M4/RES_hh_num!M4)</f>
        <v>1644.8917133815248</v>
      </c>
      <c r="N4" s="69">
        <f>IF(RES_hh_emi!N4=0,0,1000000*RES_hh_emi!N4/RES_hh_num!N4)</f>
        <v>1475.4869676038657</v>
      </c>
      <c r="O4" s="69">
        <f>IF(RES_hh_emi!O4=0,0,1000000*RES_hh_emi!O4/RES_hh_num!O4)</f>
        <v>1354.2980126093644</v>
      </c>
      <c r="P4" s="69">
        <f>IF(RES_hh_emi!P4=0,0,1000000*RES_hh_emi!P4/RES_hh_num!P4)</f>
        <v>1188.1010915124014</v>
      </c>
      <c r="Q4" s="69">
        <f>IF(RES_hh_emi!Q4=0,0,1000000*RES_hh_emi!Q4/RES_hh_num!Q4)</f>
        <v>1344.0458778788282</v>
      </c>
      <c r="R4" s="69">
        <f>IF(RES_hh_emi!R4=0,0,1000000*RES_hh_emi!R4/RES_hh_num!R4)</f>
        <v>1461.2943866088722</v>
      </c>
      <c r="S4" s="69">
        <f>IF(RES_hh_emi!S4=0,0,1000000*RES_hh_emi!S4/RES_hh_num!S4)</f>
        <v>1564.4574741113834</v>
      </c>
      <c r="T4" s="69">
        <f>IF(RES_hh_emi!T4=0,0,1000000*RES_hh_emi!T4/RES_hh_num!T4)</f>
        <v>1434.4326262320874</v>
      </c>
      <c r="U4" s="69">
        <f>IF(RES_hh_emi!U4=0,0,1000000*RES_hh_emi!U4/RES_hh_num!U4)</f>
        <v>1385.1029319989207</v>
      </c>
      <c r="V4" s="69">
        <f>IF(RES_hh_emi!V4=0,0,1000000*RES_hh_emi!V4/RES_hh_num!V4)</f>
        <v>1458.4176334252322</v>
      </c>
      <c r="W4" s="69">
        <f>IF(RES_hh_emi!W4=0,0,1000000*RES_hh_emi!W4/RES_hh_num!W4)</f>
        <v>1620.115717397287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3569.0861178370988</v>
      </c>
      <c r="C5" s="72">
        <f>IF(RES_hh_emi!C5=0,0,1000000*RES_hh_emi!C5/RES_hh_num!C5)</f>
        <v>3571.3285245433244</v>
      </c>
      <c r="D5" s="72">
        <f>IF(RES_hh_emi!D5=0,0,1000000*RES_hh_emi!D5/RES_hh_num!D5)</f>
        <v>4256.4401153484687</v>
      </c>
      <c r="E5" s="72">
        <f>IF(RES_hh_emi!E5=0,0,1000000*RES_hh_emi!E5/RES_hh_num!E5)</f>
        <v>4538.2666348611456</v>
      </c>
      <c r="F5" s="72">
        <f>IF(RES_hh_emi!F5=0,0,1000000*RES_hh_emi!F5/RES_hh_num!F5)</f>
        <v>4451.322221121889</v>
      </c>
      <c r="G5" s="72">
        <f>IF(RES_hh_emi!G5=0,0,1000000*RES_hh_emi!G5/RES_hh_num!G5)</f>
        <v>4908.8679980472452</v>
      </c>
      <c r="H5" s="72">
        <f>IF(RES_hh_emi!H5=0,0,1000000*RES_hh_emi!H5/RES_hh_num!H5)</f>
        <v>5150.1617264539846</v>
      </c>
      <c r="I5" s="72">
        <f>IF(RES_hh_emi!I5=0,0,1000000*RES_hh_emi!I5/RES_hh_num!I5)</f>
        <v>3555.7403749494724</v>
      </c>
      <c r="J5" s="72">
        <f>IF(RES_hh_emi!J5=0,0,1000000*RES_hh_emi!J5/RES_hh_num!J5)</f>
        <v>4581.6763903011806</v>
      </c>
      <c r="K5" s="72">
        <f>IF(RES_hh_emi!K5=0,0,1000000*RES_hh_emi!K5/RES_hh_num!K5)</f>
        <v>4364.8371015146568</v>
      </c>
      <c r="L5" s="72">
        <f>IF(RES_hh_emi!L5=0,0,1000000*RES_hh_emi!L5/RES_hh_num!L5)</f>
        <v>4674.0060235340379</v>
      </c>
      <c r="M5" s="72">
        <f>IF(RES_hh_emi!M5=0,0,1000000*RES_hh_emi!M5/RES_hh_num!M5)</f>
        <v>5396.2398513681619</v>
      </c>
      <c r="N5" s="72">
        <f>IF(RES_hh_emi!N5=0,0,1000000*RES_hh_emi!N5/RES_hh_num!N5)</f>
        <v>5072.6843373421007</v>
      </c>
      <c r="O5" s="72">
        <f>IF(RES_hh_emi!O5=0,0,1000000*RES_hh_emi!O5/RES_hh_num!O5)</f>
        <v>4863.9252389055382</v>
      </c>
      <c r="P5" s="72">
        <f>IF(RES_hh_emi!P5=0,0,1000000*RES_hh_emi!P5/RES_hh_num!P5)</f>
        <v>4099.2494020390077</v>
      </c>
      <c r="Q5" s="72">
        <f>IF(RES_hh_emi!Q5=0,0,1000000*RES_hh_emi!Q5/RES_hh_num!Q5)</f>
        <v>3990.2905951077305</v>
      </c>
      <c r="R5" s="72">
        <f>IF(RES_hh_emi!R5=0,0,1000000*RES_hh_emi!R5/RES_hh_num!R5)</f>
        <v>5079.4088999061623</v>
      </c>
      <c r="S5" s="72">
        <f>IF(RES_hh_emi!S5=0,0,1000000*RES_hh_emi!S5/RES_hh_num!S5)</f>
        <v>6149.1846849863687</v>
      </c>
      <c r="T5" s="72">
        <f>IF(RES_hh_emi!T5=0,0,1000000*RES_hh_emi!T5/RES_hh_num!T5)</f>
        <v>4501.675133836412</v>
      </c>
      <c r="U5" s="72">
        <f>IF(RES_hh_emi!U5=0,0,1000000*RES_hh_emi!U5/RES_hh_num!U5)</f>
        <v>4170.1263189023302</v>
      </c>
      <c r="V5" s="72">
        <f>IF(RES_hh_emi!V5=0,0,1000000*RES_hh_emi!V5/RES_hh_num!V5)</f>
        <v>4510.2189737797007</v>
      </c>
      <c r="W5" s="72">
        <f>IF(RES_hh_emi!W5=0,0,1000000*RES_hh_emi!W5/RES_hh_num!W5)</f>
        <v>4483.3245236883022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3372.8786945925522</v>
      </c>
      <c r="C6" s="72">
        <f>IF(RES_hh_emi!C6=0,0,1000000*RES_hh_emi!C6/RES_hh_num!C6)</f>
        <v>3043.8447788835042</v>
      </c>
      <c r="D6" s="72">
        <f>IF(RES_hh_emi!D6=0,0,1000000*RES_hh_emi!D6/RES_hh_num!D6)</f>
        <v>3667.2818280139304</v>
      </c>
      <c r="E6" s="72">
        <f>IF(RES_hh_emi!E6=0,0,1000000*RES_hh_emi!E6/RES_hh_num!E6)</f>
        <v>3778.3477577164504</v>
      </c>
      <c r="F6" s="72">
        <f>IF(RES_hh_emi!F6=0,0,1000000*RES_hh_emi!F6/RES_hh_num!F6)</f>
        <v>2842.04835886304</v>
      </c>
      <c r="G6" s="72">
        <f>IF(RES_hh_emi!G6=0,0,1000000*RES_hh_emi!G6/RES_hh_num!G6)</f>
        <v>4403.7497878037111</v>
      </c>
      <c r="H6" s="72">
        <f>IF(RES_hh_emi!H6=0,0,1000000*RES_hh_emi!H6/RES_hh_num!H6)</f>
        <v>4396.0803878858087</v>
      </c>
      <c r="I6" s="72">
        <f>IF(RES_hh_emi!I6=0,0,1000000*RES_hh_emi!I6/RES_hh_num!I6)</f>
        <v>2403.9988444362862</v>
      </c>
      <c r="J6" s="72">
        <f>IF(RES_hh_emi!J6=0,0,1000000*RES_hh_emi!J6/RES_hh_num!J6)</f>
        <v>2819.3762531678281</v>
      </c>
      <c r="K6" s="72">
        <f>IF(RES_hh_emi!K6=0,0,1000000*RES_hh_emi!K6/RES_hh_num!K6)</f>
        <v>3107.0145993883721</v>
      </c>
      <c r="L6" s="72">
        <f>IF(RES_hh_emi!L6=0,0,1000000*RES_hh_emi!L6/RES_hh_num!L6)</f>
        <v>6750.6008266191566</v>
      </c>
      <c r="M6" s="72">
        <f>IF(RES_hh_emi!M6=0,0,1000000*RES_hh_emi!M6/RES_hh_num!M6)</f>
        <v>4407.6702236492474</v>
      </c>
      <c r="N6" s="72">
        <f>IF(RES_hh_emi!N6=0,0,1000000*RES_hh_emi!N6/RES_hh_num!N6)</f>
        <v>2750.4591983312721</v>
      </c>
      <c r="O6" s="72">
        <f>IF(RES_hh_emi!O6=0,0,1000000*RES_hh_emi!O6/RES_hh_num!O6)</f>
        <v>3241.2105639083484</v>
      </c>
      <c r="P6" s="72">
        <f>IF(RES_hh_emi!P6=0,0,1000000*RES_hh_emi!P6/RES_hh_num!P6)</f>
        <v>2654.6716667139749</v>
      </c>
      <c r="Q6" s="72">
        <f>IF(RES_hh_emi!Q6=0,0,1000000*RES_hh_emi!Q6/RES_hh_num!Q6)</f>
        <v>2961.405060299081</v>
      </c>
      <c r="R6" s="72">
        <f>IF(RES_hh_emi!R6=0,0,1000000*RES_hh_emi!R6/RES_hh_num!R6)</f>
        <v>2606.1961217481753</v>
      </c>
      <c r="S6" s="72">
        <f>IF(RES_hh_emi!S6=0,0,1000000*RES_hh_emi!S6/RES_hh_num!S6)</f>
        <v>3146.4461120399219</v>
      </c>
      <c r="T6" s="72">
        <f>IF(RES_hh_emi!T6=0,0,1000000*RES_hh_emi!T6/RES_hh_num!T6)</f>
        <v>3288.1770015420234</v>
      </c>
      <c r="U6" s="72">
        <f>IF(RES_hh_emi!U6=0,0,1000000*RES_hh_emi!U6/RES_hh_num!U6)</f>
        <v>3712.709533841321</v>
      </c>
      <c r="V6" s="72">
        <f>IF(RES_hh_emi!V6=0,0,1000000*RES_hh_emi!V6/RES_hh_num!V6)</f>
        <v>1671.1726564718681</v>
      </c>
      <c r="W6" s="72">
        <f>IF(RES_hh_emi!W6=0,0,1000000*RES_hh_emi!W6/RES_hh_num!W6)</f>
        <v>3123.8840504662653</v>
      </c>
      <c r="DA6" s="89" t="s">
        <v>525</v>
      </c>
    </row>
    <row r="7" spans="1:105" ht="12" customHeight="1" x14ac:dyDescent="0.25">
      <c r="A7" s="28" t="s">
        <v>205</v>
      </c>
      <c r="B7" s="72">
        <f>IF(RES_hh_emi!B7=0,0,1000000*RES_hh_emi!B7/RES_hh_num!B7)</f>
        <v>3200.0895611866508</v>
      </c>
      <c r="C7" s="72">
        <f>IF(RES_hh_emi!C7=0,0,1000000*RES_hh_emi!C7/RES_hh_num!C7)</f>
        <v>5070.2971428571409</v>
      </c>
      <c r="D7" s="72">
        <f>IF(RES_hh_emi!D7=0,0,1000000*RES_hh_emi!D7/RES_hh_num!D7)</f>
        <v>4578.5045236828128</v>
      </c>
      <c r="E7" s="72">
        <f>IF(RES_hh_emi!E7=0,0,1000000*RES_hh_emi!E7/RES_hh_num!E7)</f>
        <v>2774.5455799373067</v>
      </c>
      <c r="F7" s="72">
        <f>IF(RES_hh_emi!F7=0,0,1000000*RES_hh_emi!F7/RES_hh_num!F7)</f>
        <v>4475.1404494381995</v>
      </c>
      <c r="G7" s="72">
        <f>IF(RES_hh_emi!G7=0,0,1000000*RES_hh_emi!G7/RES_hh_num!G7)</f>
        <v>2516.8363507109066</v>
      </c>
      <c r="H7" s="72">
        <f>IF(RES_hh_emi!H7=0,0,1000000*RES_hh_emi!H7/RES_hh_num!H7)</f>
        <v>0</v>
      </c>
      <c r="I7" s="72">
        <f>IF(RES_hh_emi!I7=0,0,1000000*RES_hh_emi!I7/RES_hh_num!I7)</f>
        <v>0</v>
      </c>
      <c r="J7" s="72">
        <f>IF(RES_hh_emi!J7=0,0,1000000*RES_hh_emi!J7/RES_hh_num!J7)</f>
        <v>0</v>
      </c>
      <c r="K7" s="72">
        <f>IF(RES_hh_emi!K7=0,0,1000000*RES_hh_emi!K7/RES_hh_num!K7)</f>
        <v>0</v>
      </c>
      <c r="L7" s="72">
        <f>IF(RES_hh_emi!L7=0,0,1000000*RES_hh_emi!L7/RES_hh_num!L7)</f>
        <v>0</v>
      </c>
      <c r="M7" s="72">
        <f>IF(RES_hh_emi!M7=0,0,1000000*RES_hh_emi!M7/RES_hh_num!M7)</f>
        <v>0</v>
      </c>
      <c r="N7" s="72">
        <f>IF(RES_hh_emi!N7=0,0,1000000*RES_hh_emi!N7/RES_hh_num!N7)</f>
        <v>0</v>
      </c>
      <c r="O7" s="72">
        <f>IF(RES_hh_emi!O7=0,0,1000000*RES_hh_emi!O7/RES_hh_num!O7)</f>
        <v>0</v>
      </c>
      <c r="P7" s="72">
        <f>IF(RES_hh_emi!P7=0,0,1000000*RES_hh_emi!P7/RES_hh_num!P7)</f>
        <v>0</v>
      </c>
      <c r="Q7" s="72">
        <f>IF(RES_hh_emi!Q7=0,0,1000000*RES_hh_emi!Q7/RES_hh_num!Q7)</f>
        <v>0</v>
      </c>
      <c r="R7" s="72">
        <f>IF(RES_hh_emi!R7=0,0,1000000*RES_hh_emi!R7/RES_hh_num!R7)</f>
        <v>0</v>
      </c>
      <c r="S7" s="72">
        <f>IF(RES_hh_emi!S7=0,0,1000000*RES_hh_emi!S7/RES_hh_num!S7)</f>
        <v>0</v>
      </c>
      <c r="T7" s="72">
        <f>IF(RES_hh_emi!T7=0,0,1000000*RES_hh_emi!T7/RES_hh_num!T7)</f>
        <v>0</v>
      </c>
      <c r="U7" s="72">
        <f>IF(RES_hh_emi!U7=0,0,1000000*RES_hh_emi!U7/RES_hh_num!U7)</f>
        <v>0</v>
      </c>
      <c r="V7" s="72">
        <f>IF(RES_hh_emi!V7=0,0,1000000*RES_hh_emi!V7/RES_hh_num!V7)</f>
        <v>0</v>
      </c>
      <c r="W7" s="72">
        <f>IF(RES_hh_emi!W7=0,0,1000000*RES_hh_emi!W7/RES_hh_num!W7)</f>
        <v>0</v>
      </c>
      <c r="DA7" s="89" t="s">
        <v>526</v>
      </c>
    </row>
    <row r="8" spans="1:105" ht="12" customHeight="1" x14ac:dyDescent="0.25">
      <c r="A8" s="28" t="s">
        <v>192</v>
      </c>
      <c r="B8" s="72">
        <f>IF(RES_hh_emi!B8=0,0,1000000*RES_hh_emi!B8/RES_hh_num!B8)</f>
        <v>2564.0588272020445</v>
      </c>
      <c r="C8" s="72">
        <f>IF(RES_hh_emi!C8=0,0,1000000*RES_hh_emi!C8/RES_hh_num!C8)</f>
        <v>2752.2781465985122</v>
      </c>
      <c r="D8" s="72">
        <f>IF(RES_hh_emi!D8=0,0,1000000*RES_hh_emi!D8/RES_hh_num!D8)</f>
        <v>2680.5725917423238</v>
      </c>
      <c r="E8" s="72">
        <f>IF(RES_hh_emi!E8=0,0,1000000*RES_hh_emi!E8/RES_hh_num!E8)</f>
        <v>3089.8490957279359</v>
      </c>
      <c r="F8" s="72">
        <f>IF(RES_hh_emi!F8=0,0,1000000*RES_hh_emi!F8/RES_hh_num!F8)</f>
        <v>2745.2562604121831</v>
      </c>
      <c r="G8" s="72">
        <f>IF(RES_hh_emi!G8=0,0,1000000*RES_hh_emi!G8/RES_hh_num!G8)</f>
        <v>3134.9216310935585</v>
      </c>
      <c r="H8" s="72">
        <f>IF(RES_hh_emi!H8=0,0,1000000*RES_hh_emi!H8/RES_hh_num!H8)</f>
        <v>2995.5882470468323</v>
      </c>
      <c r="I8" s="72">
        <f>IF(RES_hh_emi!I8=0,0,1000000*RES_hh_emi!I8/RES_hh_num!I8)</f>
        <v>2598.7616292592238</v>
      </c>
      <c r="J8" s="72">
        <f>IF(RES_hh_emi!J8=0,0,1000000*RES_hh_emi!J8/RES_hh_num!J8)</f>
        <v>2748.8044200048084</v>
      </c>
      <c r="K8" s="72">
        <f>IF(RES_hh_emi!K8=0,0,1000000*RES_hh_emi!K8/RES_hh_num!K8)</f>
        <v>2787.6051231223851</v>
      </c>
      <c r="L8" s="72">
        <f>IF(RES_hh_emi!L8=0,0,1000000*RES_hh_emi!L8/RES_hh_num!L8)</f>
        <v>3004.3452004253222</v>
      </c>
      <c r="M8" s="72">
        <f>IF(RES_hh_emi!M8=0,0,1000000*RES_hh_emi!M8/RES_hh_num!M8)</f>
        <v>2925.2341781206856</v>
      </c>
      <c r="N8" s="72">
        <f>IF(RES_hh_emi!N8=0,0,1000000*RES_hh_emi!N8/RES_hh_num!N8)</f>
        <v>2763.3317491196358</v>
      </c>
      <c r="O8" s="72">
        <f>IF(RES_hh_emi!O8=0,0,1000000*RES_hh_emi!O8/RES_hh_num!O8)</f>
        <v>2540.8792370197307</v>
      </c>
      <c r="P8" s="72">
        <f>IF(RES_hh_emi!P8=0,0,1000000*RES_hh_emi!P8/RES_hh_num!P8)</f>
        <v>2235.426445632213</v>
      </c>
      <c r="Q8" s="72">
        <f>IF(RES_hh_emi!Q8=0,0,1000000*RES_hh_emi!Q8/RES_hh_num!Q8)</f>
        <v>2491.3222726370868</v>
      </c>
      <c r="R8" s="72">
        <f>IF(RES_hh_emi!R8=0,0,1000000*RES_hh_emi!R8/RES_hh_num!R8)</f>
        <v>2539.9878481176888</v>
      </c>
      <c r="S8" s="72">
        <f>IF(RES_hh_emi!S8=0,0,1000000*RES_hh_emi!S8/RES_hh_num!S8)</f>
        <v>2565.0633356615958</v>
      </c>
      <c r="T8" s="72">
        <f>IF(RES_hh_emi!T8=0,0,1000000*RES_hh_emi!T8/RES_hh_num!T8)</f>
        <v>2319.2743073560787</v>
      </c>
      <c r="U8" s="72">
        <f>IF(RES_hh_emi!U8=0,0,1000000*RES_hh_emi!U8/RES_hh_num!U8)</f>
        <v>2205.326192999602</v>
      </c>
      <c r="V8" s="72">
        <f>IF(RES_hh_emi!V8=0,0,1000000*RES_hh_emi!V8/RES_hh_num!V8)</f>
        <v>2304.250537256949</v>
      </c>
      <c r="W8" s="72">
        <f>IF(RES_hh_emi!W8=0,0,1000000*RES_hh_emi!W8/RES_hh_num!W8)</f>
        <v>2553.1426054817484</v>
      </c>
      <c r="DA8" s="89" t="s">
        <v>527</v>
      </c>
    </row>
    <row r="9" spans="1:105" ht="12" customHeight="1" x14ac:dyDescent="0.25">
      <c r="A9" s="28" t="s">
        <v>207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202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203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187.62138491496114</v>
      </c>
      <c r="C17" s="69">
        <f>IF(RES_hh_emi!C17=0,0,1000000*RES_hh_emi!C17/RES_hh_num!C17)</f>
        <v>181.87340847804819</v>
      </c>
      <c r="D17" s="69">
        <f>IF(RES_hh_emi!D17=0,0,1000000*RES_hh_emi!D17/RES_hh_num!D17)</f>
        <v>190.41561773924309</v>
      </c>
      <c r="E17" s="69">
        <f>IF(RES_hh_emi!E17=0,0,1000000*RES_hh_emi!E17/RES_hh_num!E17)</f>
        <v>177.78000341850998</v>
      </c>
      <c r="F17" s="69">
        <f>IF(RES_hh_emi!F17=0,0,1000000*RES_hh_emi!F17/RES_hh_num!F17)</f>
        <v>175.40634557185459</v>
      </c>
      <c r="G17" s="69">
        <f>IF(RES_hh_emi!G17=0,0,1000000*RES_hh_emi!G17/RES_hh_num!G17)</f>
        <v>185.03161256950699</v>
      </c>
      <c r="H17" s="69">
        <f>IF(RES_hh_emi!H17=0,0,1000000*RES_hh_emi!H17/RES_hh_num!H17)</f>
        <v>162.73853398492989</v>
      </c>
      <c r="I17" s="69">
        <f>IF(RES_hh_emi!I17=0,0,1000000*RES_hh_emi!I17/RES_hh_num!I17)</f>
        <v>172.4108502761014</v>
      </c>
      <c r="J17" s="69">
        <f>IF(RES_hh_emi!J17=0,0,1000000*RES_hh_emi!J17/RES_hh_num!J17)</f>
        <v>169.22949123792534</v>
      </c>
      <c r="K17" s="69">
        <f>IF(RES_hh_emi!K17=0,0,1000000*RES_hh_emi!K17/RES_hh_num!K17)</f>
        <v>175.64800996243187</v>
      </c>
      <c r="L17" s="69">
        <f>IF(RES_hh_emi!L17=0,0,1000000*RES_hh_emi!L17/RES_hh_num!L17)</f>
        <v>181.07260384018764</v>
      </c>
      <c r="M17" s="69">
        <f>IF(RES_hh_emi!M17=0,0,1000000*RES_hh_emi!M17/RES_hh_num!M17)</f>
        <v>174.66947980149786</v>
      </c>
      <c r="N17" s="69">
        <f>IF(RES_hh_emi!N17=0,0,1000000*RES_hh_emi!N17/RES_hh_num!N17)</f>
        <v>176.17692811808089</v>
      </c>
      <c r="O17" s="69">
        <f>IF(RES_hh_emi!O17=0,0,1000000*RES_hh_emi!O17/RES_hh_num!O17)</f>
        <v>165.04713165764244</v>
      </c>
      <c r="P17" s="69">
        <f>IF(RES_hh_emi!P17=0,0,1000000*RES_hh_emi!P17/RES_hh_num!P17)</f>
        <v>181.80179372412468</v>
      </c>
      <c r="Q17" s="69">
        <f>IF(RES_hh_emi!Q17=0,0,1000000*RES_hh_emi!Q17/RES_hh_num!Q17)</f>
        <v>173.92494369070488</v>
      </c>
      <c r="R17" s="69">
        <f>IF(RES_hh_emi!R17=0,0,1000000*RES_hh_emi!R17/RES_hh_num!R17)</f>
        <v>175.96280167207445</v>
      </c>
      <c r="S17" s="69">
        <f>IF(RES_hh_emi!S17=0,0,1000000*RES_hh_emi!S17/RES_hh_num!S17)</f>
        <v>174.88393357848346</v>
      </c>
      <c r="T17" s="69">
        <f>IF(RES_hh_emi!T17=0,0,1000000*RES_hh_emi!T17/RES_hh_num!T17)</f>
        <v>169.02502533221232</v>
      </c>
      <c r="U17" s="69">
        <f>IF(RES_hh_emi!U17=0,0,1000000*RES_hh_emi!U17/RES_hh_num!U17)</f>
        <v>168.41326478640724</v>
      </c>
      <c r="V17" s="69">
        <f>IF(RES_hh_emi!V17=0,0,1000000*RES_hh_emi!V17/RES_hh_num!V17)</f>
        <v>179.23220751603472</v>
      </c>
      <c r="W17" s="69">
        <f>IF(RES_hh_emi!W17=0,0,1000000*RES_hh_emi!W17/RES_hh_num!W17)</f>
        <v>179.46928207988992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0</v>
      </c>
      <c r="C18" s="72">
        <f>IF(RES_hh_emi!C18=0,0,1000000*RES_hh_emi!C18/RES_hh_num!C18)</f>
        <v>0</v>
      </c>
      <c r="D18" s="72">
        <f>IF(RES_hh_emi!D18=0,0,1000000*RES_hh_emi!D18/RES_hh_num!D18)</f>
        <v>0</v>
      </c>
      <c r="E18" s="72">
        <f>IF(RES_hh_emi!E18=0,0,1000000*RES_hh_emi!E18/RES_hh_num!E18)</f>
        <v>0</v>
      </c>
      <c r="F18" s="72">
        <f>IF(RES_hh_emi!F18=0,0,1000000*RES_hh_emi!F18/RES_hh_num!F18)</f>
        <v>0</v>
      </c>
      <c r="G18" s="72">
        <f>IF(RES_hh_emi!G18=0,0,1000000*RES_hh_emi!G18/RES_hh_num!G18)</f>
        <v>0</v>
      </c>
      <c r="H18" s="72">
        <f>IF(RES_hh_emi!H18=0,0,1000000*RES_hh_emi!H18/RES_hh_num!H18)</f>
        <v>0</v>
      </c>
      <c r="I18" s="72">
        <f>IF(RES_hh_emi!I18=0,0,1000000*RES_hh_emi!I18/RES_hh_num!I18)</f>
        <v>0</v>
      </c>
      <c r="J18" s="72">
        <f>IF(RES_hh_emi!J18=0,0,1000000*RES_hh_emi!J18/RES_hh_num!J18)</f>
        <v>0</v>
      </c>
      <c r="K18" s="72">
        <f>IF(RES_hh_emi!K18=0,0,1000000*RES_hh_emi!K18/RES_hh_num!K18)</f>
        <v>0</v>
      </c>
      <c r="L18" s="72">
        <f>IF(RES_hh_emi!L18=0,0,1000000*RES_hh_emi!L18/RES_hh_num!L18)</f>
        <v>0</v>
      </c>
      <c r="M18" s="72">
        <f>IF(RES_hh_emi!M18=0,0,1000000*RES_hh_emi!M18/RES_hh_num!M18)</f>
        <v>0</v>
      </c>
      <c r="N18" s="72">
        <f>IF(RES_hh_emi!N18=0,0,1000000*RES_hh_emi!N18/RES_hh_num!N18)</f>
        <v>0</v>
      </c>
      <c r="O18" s="72">
        <f>IF(RES_hh_emi!O18=0,0,1000000*RES_hh_emi!O18/RES_hh_num!O18)</f>
        <v>0</v>
      </c>
      <c r="P18" s="72">
        <f>IF(RES_hh_emi!P18=0,0,1000000*RES_hh_emi!P18/RES_hh_num!P18)</f>
        <v>0</v>
      </c>
      <c r="Q18" s="72">
        <f>IF(RES_hh_emi!Q18=0,0,1000000*RES_hh_emi!Q18/RES_hh_num!Q18)</f>
        <v>0</v>
      </c>
      <c r="R18" s="72">
        <f>IF(RES_hh_emi!R18=0,0,1000000*RES_hh_emi!R18/RES_hh_num!R18)</f>
        <v>0</v>
      </c>
      <c r="S18" s="72">
        <f>IF(RES_hh_emi!S18=0,0,1000000*RES_hh_emi!S18/RES_hh_num!S18)</f>
        <v>0</v>
      </c>
      <c r="T18" s="72">
        <f>IF(RES_hh_emi!T18=0,0,1000000*RES_hh_emi!T18/RES_hh_num!T18)</f>
        <v>0</v>
      </c>
      <c r="U18" s="72">
        <f>IF(RES_hh_emi!U18=0,0,1000000*RES_hh_emi!U18/RES_hh_num!U18)</f>
        <v>0</v>
      </c>
      <c r="V18" s="72">
        <f>IF(RES_hh_emi!V18=0,0,1000000*RES_hh_emi!V18/RES_hh_num!V18)</f>
        <v>0</v>
      </c>
      <c r="W18" s="72">
        <f>IF(RES_hh_emi!W18=0,0,1000000*RES_hh_emi!W18/RES_hh_num!W18)</f>
        <v>0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468.57570193036634</v>
      </c>
      <c r="C19" s="72">
        <f>IF(RES_hh_emi!C19=0,0,1000000*RES_hh_emi!C19/RES_hh_num!C19)</f>
        <v>428.88793702094512</v>
      </c>
      <c r="D19" s="72">
        <f>IF(RES_hh_emi!D19=0,0,1000000*RES_hh_emi!D19/RES_hh_num!D19)</f>
        <v>485.67341111220696</v>
      </c>
      <c r="E19" s="72">
        <f>IF(RES_hh_emi!E19=0,0,1000000*RES_hh_emi!E19/RES_hh_num!E19)</f>
        <v>484.1683583072018</v>
      </c>
      <c r="F19" s="72">
        <f>IF(RES_hh_emi!F19=0,0,1000000*RES_hh_emi!F19/RES_hh_num!F19)</f>
        <v>421.43707749159711</v>
      </c>
      <c r="G19" s="72">
        <f>IF(RES_hh_emi!G19=0,0,1000000*RES_hh_emi!G19/RES_hh_num!G19)</f>
        <v>503.36938380481519</v>
      </c>
      <c r="H19" s="72">
        <f>IF(RES_hh_emi!H19=0,0,1000000*RES_hh_emi!H19/RES_hh_num!H19)</f>
        <v>514.15560256166918</v>
      </c>
      <c r="I19" s="72">
        <f>IF(RES_hh_emi!I19=0,0,1000000*RES_hh_emi!I19/RES_hh_num!I19)</f>
        <v>439.21804228369967</v>
      </c>
      <c r="J19" s="72">
        <f>IF(RES_hh_emi!J19=0,0,1000000*RES_hh_emi!J19/RES_hh_num!J19)</f>
        <v>437.77176766360782</v>
      </c>
      <c r="K19" s="72">
        <f>IF(RES_hh_emi!K19=0,0,1000000*RES_hh_emi!K19/RES_hh_num!K19)</f>
        <v>458.0236723575191</v>
      </c>
      <c r="L19" s="72">
        <f>IF(RES_hh_emi!L19=0,0,1000000*RES_hh_emi!L19/RES_hh_num!L19)</f>
        <v>600.86903629542257</v>
      </c>
      <c r="M19" s="72">
        <f>IF(RES_hh_emi!M19=0,0,1000000*RES_hh_emi!M19/RES_hh_num!M19)</f>
        <v>485.19119220716289</v>
      </c>
      <c r="N19" s="72">
        <f>IF(RES_hh_emi!N19=0,0,1000000*RES_hh_emi!N19/RES_hh_num!N19)</f>
        <v>390.92090296553903</v>
      </c>
      <c r="O19" s="72">
        <f>IF(RES_hh_emi!O19=0,0,1000000*RES_hh_emi!O19/RES_hh_num!O19)</f>
        <v>443.53060976697179</v>
      </c>
      <c r="P19" s="72">
        <f>IF(RES_hh_emi!P19=0,0,1000000*RES_hh_emi!P19/RES_hh_num!P19)</f>
        <v>411.14838589818152</v>
      </c>
      <c r="Q19" s="72">
        <f>IF(RES_hh_emi!Q19=0,0,1000000*RES_hh_emi!Q19/RES_hh_num!Q19)</f>
        <v>412.49995469373044</v>
      </c>
      <c r="R19" s="72">
        <f>IF(RES_hh_emi!R19=0,0,1000000*RES_hh_emi!R19/RES_hh_num!R19)</f>
        <v>348.89058296020369</v>
      </c>
      <c r="S19" s="72">
        <f>IF(RES_hh_emi!S19=0,0,1000000*RES_hh_emi!S19/RES_hh_num!S19)</f>
        <v>446.12848039059861</v>
      </c>
      <c r="T19" s="72">
        <f>IF(RES_hh_emi!T19=0,0,1000000*RES_hh_emi!T19/RES_hh_num!T19)</f>
        <v>460.7865676730076</v>
      </c>
      <c r="U19" s="72">
        <f>IF(RES_hh_emi!U19=0,0,1000000*RES_hh_emi!U19/RES_hh_num!U19)</f>
        <v>460.90624467606159</v>
      </c>
      <c r="V19" s="72">
        <f>IF(RES_hh_emi!V19=0,0,1000000*RES_hh_emi!V19/RES_hh_num!V19)</f>
        <v>352.13786342784834</v>
      </c>
      <c r="W19" s="72">
        <f>IF(RES_hh_emi!W19=0,0,1000000*RES_hh_emi!W19/RES_hh_num!W19)</f>
        <v>364.35312036627988</v>
      </c>
      <c r="DA19" s="89" t="s">
        <v>536</v>
      </c>
    </row>
    <row r="20" spans="1:105" ht="12" customHeight="1" x14ac:dyDescent="0.25">
      <c r="A20" s="28" t="s">
        <v>205</v>
      </c>
      <c r="B20" s="72">
        <f>IF(RES_hh_emi!B20=0,0,1000000*RES_hh_emi!B20/RES_hh_num!B20)</f>
        <v>0</v>
      </c>
      <c r="C20" s="72">
        <f>IF(RES_hh_emi!C20=0,0,1000000*RES_hh_emi!C20/RES_hh_num!C20)</f>
        <v>0</v>
      </c>
      <c r="D20" s="72">
        <f>IF(RES_hh_emi!D20=0,0,1000000*RES_hh_emi!D20/RES_hh_num!D20)</f>
        <v>0</v>
      </c>
      <c r="E20" s="72">
        <f>IF(RES_hh_emi!E20=0,0,1000000*RES_hh_emi!E20/RES_hh_num!E20)</f>
        <v>0</v>
      </c>
      <c r="F20" s="72">
        <f>IF(RES_hh_emi!F20=0,0,1000000*RES_hh_emi!F20/RES_hh_num!F20)</f>
        <v>0</v>
      </c>
      <c r="G20" s="72">
        <f>IF(RES_hh_emi!G20=0,0,1000000*RES_hh_emi!G20/RES_hh_num!G20)</f>
        <v>0</v>
      </c>
      <c r="H20" s="72">
        <f>IF(RES_hh_emi!H20=0,0,1000000*RES_hh_emi!H20/RES_hh_num!H20)</f>
        <v>0</v>
      </c>
      <c r="I20" s="72">
        <f>IF(RES_hh_emi!I20=0,0,1000000*RES_hh_emi!I20/RES_hh_num!I20)</f>
        <v>0</v>
      </c>
      <c r="J20" s="72">
        <f>IF(RES_hh_emi!J20=0,0,1000000*RES_hh_emi!J20/RES_hh_num!J20)</f>
        <v>0</v>
      </c>
      <c r="K20" s="72">
        <f>IF(RES_hh_emi!K20=0,0,1000000*RES_hh_emi!K20/RES_hh_num!K20)</f>
        <v>0</v>
      </c>
      <c r="L20" s="72">
        <f>IF(RES_hh_emi!L20=0,0,1000000*RES_hh_emi!L20/RES_hh_num!L20)</f>
        <v>0</v>
      </c>
      <c r="M20" s="72">
        <f>IF(RES_hh_emi!M20=0,0,1000000*RES_hh_emi!M20/RES_hh_num!M20)</f>
        <v>0</v>
      </c>
      <c r="N20" s="72">
        <f>IF(RES_hh_emi!N20=0,0,1000000*RES_hh_emi!N20/RES_hh_num!N20)</f>
        <v>0</v>
      </c>
      <c r="O20" s="72">
        <f>IF(RES_hh_emi!O20=0,0,1000000*RES_hh_emi!O20/RES_hh_num!O20)</f>
        <v>0</v>
      </c>
      <c r="P20" s="72">
        <f>IF(RES_hh_emi!P20=0,0,1000000*RES_hh_emi!P20/RES_hh_num!P20)</f>
        <v>0</v>
      </c>
      <c r="Q20" s="72">
        <f>IF(RES_hh_emi!Q20=0,0,1000000*RES_hh_emi!Q20/RES_hh_num!Q20)</f>
        <v>0</v>
      </c>
      <c r="R20" s="72">
        <f>IF(RES_hh_emi!R20=0,0,1000000*RES_hh_emi!R20/RES_hh_num!R20)</f>
        <v>0</v>
      </c>
      <c r="S20" s="72">
        <f>IF(RES_hh_emi!S20=0,0,1000000*RES_hh_emi!S20/RES_hh_num!S20)</f>
        <v>0</v>
      </c>
      <c r="T20" s="72">
        <f>IF(RES_hh_emi!T20=0,0,1000000*RES_hh_emi!T20/RES_hh_num!T20)</f>
        <v>0</v>
      </c>
      <c r="U20" s="72">
        <f>IF(RES_hh_emi!U20=0,0,1000000*RES_hh_emi!U20/RES_hh_num!U20)</f>
        <v>0</v>
      </c>
      <c r="V20" s="72">
        <f>IF(RES_hh_emi!V20=0,0,1000000*RES_hh_emi!V20/RES_hh_num!V20)</f>
        <v>0</v>
      </c>
      <c r="W20" s="72">
        <f>IF(RES_hh_emi!W20=0,0,1000000*RES_hh_emi!W20/RES_hh_num!W20)</f>
        <v>0</v>
      </c>
      <c r="DA20" s="89" t="s">
        <v>537</v>
      </c>
    </row>
    <row r="21" spans="1:105" ht="12" customHeight="1" x14ac:dyDescent="0.25">
      <c r="A21" s="28" t="s">
        <v>192</v>
      </c>
      <c r="B21" s="72">
        <f>IF(RES_hh_emi!B21=0,0,1000000*RES_hh_emi!B21/RES_hh_num!B21)</f>
        <v>426.40438017358417</v>
      </c>
      <c r="C21" s="72">
        <f>IF(RES_hh_emi!C21=0,0,1000000*RES_hh_emi!C21/RES_hh_num!C21)</f>
        <v>422.72825318758197</v>
      </c>
      <c r="D21" s="72">
        <f>IF(RES_hh_emi!D21=0,0,1000000*RES_hh_emi!D21/RES_hh_num!D21)</f>
        <v>451.19208582730153</v>
      </c>
      <c r="E21" s="72">
        <f>IF(RES_hh_emi!E21=0,0,1000000*RES_hh_emi!E21/RES_hh_num!E21)</f>
        <v>435.20676855486988</v>
      </c>
      <c r="F21" s="72">
        <f>IF(RES_hh_emi!F21=0,0,1000000*RES_hh_emi!F21/RES_hh_num!F21)</f>
        <v>447.30808051392029</v>
      </c>
      <c r="G21" s="72">
        <f>IF(RES_hh_emi!G21=0,0,1000000*RES_hh_emi!G21/RES_hh_num!G21)</f>
        <v>473.04811924733804</v>
      </c>
      <c r="H21" s="72">
        <f>IF(RES_hh_emi!H21=0,0,1000000*RES_hh_emi!H21/RES_hh_num!H21)</f>
        <v>426.25260288555853</v>
      </c>
      <c r="I21" s="72">
        <f>IF(RES_hh_emi!I21=0,0,1000000*RES_hh_emi!I21/RES_hh_num!I21)</f>
        <v>457.03191838105408</v>
      </c>
      <c r="J21" s="72">
        <f>IF(RES_hh_emi!J21=0,0,1000000*RES_hh_emi!J21/RES_hh_num!J21)</f>
        <v>443.71972358154414</v>
      </c>
      <c r="K21" s="72">
        <f>IF(RES_hh_emi!K21=0,0,1000000*RES_hh_emi!K21/RES_hh_num!K21)</f>
        <v>442.2309626805299</v>
      </c>
      <c r="L21" s="72">
        <f>IF(RES_hh_emi!L21=0,0,1000000*RES_hh_emi!L21/RES_hh_num!L21)</f>
        <v>432.42100134541801</v>
      </c>
      <c r="M21" s="72">
        <f>IF(RES_hh_emi!M21=0,0,1000000*RES_hh_emi!M21/RES_hh_num!M21)</f>
        <v>406.08884031855547</v>
      </c>
      <c r="N21" s="72">
        <f>IF(RES_hh_emi!N21=0,0,1000000*RES_hh_emi!N21/RES_hh_num!N21)</f>
        <v>394.15232626552756</v>
      </c>
      <c r="O21" s="72">
        <f>IF(RES_hh_emi!O21=0,0,1000000*RES_hh_emi!O21/RES_hh_num!O21)</f>
        <v>361.36823920675045</v>
      </c>
      <c r="P21" s="72">
        <f>IF(RES_hh_emi!P21=0,0,1000000*RES_hh_emi!P21/RES_hh_num!P21)</f>
        <v>398.06585610946053</v>
      </c>
      <c r="Q21" s="72">
        <f>IF(RES_hh_emi!Q21=0,0,1000000*RES_hh_emi!Q21/RES_hh_num!Q21)</f>
        <v>390.73007336275526</v>
      </c>
      <c r="R21" s="72">
        <f>IF(RES_hh_emi!R21=0,0,1000000*RES_hh_emi!R21/RES_hh_num!R21)</f>
        <v>402.83182775521396</v>
      </c>
      <c r="S21" s="72">
        <f>IF(RES_hh_emi!S21=0,0,1000000*RES_hh_emi!S21/RES_hh_num!S21)</f>
        <v>399.76892591221383</v>
      </c>
      <c r="T21" s="72">
        <f>IF(RES_hh_emi!T21=0,0,1000000*RES_hh_emi!T21/RES_hh_num!T21)</f>
        <v>385.9204864714107</v>
      </c>
      <c r="U21" s="72">
        <f>IF(RES_hh_emi!U21=0,0,1000000*RES_hh_emi!U21/RES_hh_num!U21)</f>
        <v>381.25791196518736</v>
      </c>
      <c r="V21" s="72">
        <f>IF(RES_hh_emi!V21=0,0,1000000*RES_hh_emi!V21/RES_hh_num!V21)</f>
        <v>401.81693845001456</v>
      </c>
      <c r="W21" s="72">
        <f>IF(RES_hh_emi!W21=0,0,1000000*RES_hh_emi!W21/RES_hh_num!W21)</f>
        <v>400.84162394376762</v>
      </c>
      <c r="DA21" s="89" t="s">
        <v>538</v>
      </c>
    </row>
    <row r="22" spans="1:105" ht="12" customHeight="1" x14ac:dyDescent="0.25">
      <c r="A22" s="28" t="s">
        <v>207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202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203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148.54902785562444</v>
      </c>
      <c r="C27" s="69">
        <f>IF(RES_hh_emi!C27=0,0,1000000*RES_hh_emi!C27/RES_hh_num!C27)</f>
        <v>150.65408549002723</v>
      </c>
      <c r="D27" s="69">
        <f>IF(RES_hh_emi!D27=0,0,1000000*RES_hh_emi!D27/RES_hh_num!D27)</f>
        <v>160.01426026887461</v>
      </c>
      <c r="E27" s="69">
        <f>IF(RES_hh_emi!E27=0,0,1000000*RES_hh_emi!E27/RES_hh_num!E27)</f>
        <v>159.47399047193201</v>
      </c>
      <c r="F27" s="69">
        <f>IF(RES_hh_emi!F27=0,0,1000000*RES_hh_emi!F27/RES_hh_num!F27)</f>
        <v>157.02446586416715</v>
      </c>
      <c r="G27" s="69">
        <f>IF(RES_hh_emi!G27=0,0,1000000*RES_hh_emi!G27/RES_hh_num!G27)</f>
        <v>154.81819071912156</v>
      </c>
      <c r="H27" s="69">
        <f>IF(RES_hh_emi!H27=0,0,1000000*RES_hh_emi!H27/RES_hh_num!H27)</f>
        <v>149.4220686704063</v>
      </c>
      <c r="I27" s="69">
        <f>IF(RES_hh_emi!I27=0,0,1000000*RES_hh_emi!I27/RES_hh_num!I27)</f>
        <v>133.72503361001213</v>
      </c>
      <c r="J27" s="69">
        <f>IF(RES_hh_emi!J27=0,0,1000000*RES_hh_emi!J27/RES_hh_num!J27)</f>
        <v>135.63928416800675</v>
      </c>
      <c r="K27" s="69">
        <f>IF(RES_hh_emi!K27=0,0,1000000*RES_hh_emi!K27/RES_hh_num!K27)</f>
        <v>117.40399177295058</v>
      </c>
      <c r="L27" s="69">
        <f>IF(RES_hh_emi!L27=0,0,1000000*RES_hh_emi!L27/RES_hh_num!L27)</f>
        <v>122.24070358117143</v>
      </c>
      <c r="M27" s="69">
        <f>IF(RES_hh_emi!M27=0,0,1000000*RES_hh_emi!M27/RES_hh_num!M27)</f>
        <v>98.147615967612438</v>
      </c>
      <c r="N27" s="69">
        <f>IF(RES_hh_emi!N27=0,0,1000000*RES_hh_emi!N27/RES_hh_num!N27)</f>
        <v>79.488837223564047</v>
      </c>
      <c r="O27" s="69">
        <f>IF(RES_hh_emi!O27=0,0,1000000*RES_hh_emi!O27/RES_hh_num!O27)</f>
        <v>80.808962202511566</v>
      </c>
      <c r="P27" s="69">
        <f>IF(RES_hh_emi!P27=0,0,1000000*RES_hh_emi!P27/RES_hh_num!P27)</f>
        <v>78.634288304184352</v>
      </c>
      <c r="Q27" s="69">
        <f>IF(RES_hh_emi!Q27=0,0,1000000*RES_hh_emi!Q27/RES_hh_num!Q27)</f>
        <v>83.98635734522415</v>
      </c>
      <c r="R27" s="69">
        <f>IF(RES_hh_emi!R27=0,0,1000000*RES_hh_emi!R27/RES_hh_num!R27)</f>
        <v>76.802323039008357</v>
      </c>
      <c r="S27" s="69">
        <f>IF(RES_hh_emi!S27=0,0,1000000*RES_hh_emi!S27/RES_hh_num!S27)</f>
        <v>98.008651175007046</v>
      </c>
      <c r="T27" s="69">
        <f>IF(RES_hh_emi!T27=0,0,1000000*RES_hh_emi!T27/RES_hh_num!T27)</f>
        <v>107.65331237125851</v>
      </c>
      <c r="U27" s="69">
        <f>IF(RES_hh_emi!U27=0,0,1000000*RES_hh_emi!U27/RES_hh_num!U27)</f>
        <v>109.98241298231635</v>
      </c>
      <c r="V27" s="69">
        <f>IF(RES_hh_emi!V27=0,0,1000000*RES_hh_emi!V27/RES_hh_num!V27)</f>
        <v>149.53679246955471</v>
      </c>
      <c r="W27" s="69">
        <f>IF(RES_hh_emi!W27=0,0,1000000*RES_hh_emi!W27/RES_hh_num!W27)</f>
        <v>146.55199741312418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0</v>
      </c>
      <c r="C28" s="72">
        <f>IF(RES_hh_emi!C28=0,0,1000000*RES_hh_emi!C28/RES_hh_num!C28)</f>
        <v>0</v>
      </c>
      <c r="D28" s="72">
        <f>IF(RES_hh_emi!D28=0,0,1000000*RES_hh_emi!D28/RES_hh_num!D28)</f>
        <v>0</v>
      </c>
      <c r="E28" s="72">
        <f>IF(RES_hh_emi!E28=0,0,1000000*RES_hh_emi!E28/RES_hh_num!E28)</f>
        <v>0</v>
      </c>
      <c r="F28" s="72">
        <f>IF(RES_hh_emi!F28=0,0,1000000*RES_hh_emi!F28/RES_hh_num!F28)</f>
        <v>0</v>
      </c>
      <c r="G28" s="72">
        <f>IF(RES_hh_emi!G28=0,0,1000000*RES_hh_emi!G28/RES_hh_num!G28)</f>
        <v>0</v>
      </c>
      <c r="H28" s="72">
        <f>IF(RES_hh_emi!H28=0,0,1000000*RES_hh_emi!H28/RES_hh_num!H28)</f>
        <v>0</v>
      </c>
      <c r="I28" s="72">
        <f>IF(RES_hh_emi!I28=0,0,1000000*RES_hh_emi!I28/RES_hh_num!I28)</f>
        <v>0</v>
      </c>
      <c r="J28" s="72">
        <f>IF(RES_hh_emi!J28=0,0,1000000*RES_hh_emi!J28/RES_hh_num!J28)</f>
        <v>0</v>
      </c>
      <c r="K28" s="72">
        <f>IF(RES_hh_emi!K28=0,0,1000000*RES_hh_emi!K28/RES_hh_num!K28)</f>
        <v>0</v>
      </c>
      <c r="L28" s="72">
        <f>IF(RES_hh_emi!L28=0,0,1000000*RES_hh_emi!L28/RES_hh_num!L28)</f>
        <v>0</v>
      </c>
      <c r="M28" s="72">
        <f>IF(RES_hh_emi!M28=0,0,1000000*RES_hh_emi!M28/RES_hh_num!M28)</f>
        <v>0</v>
      </c>
      <c r="N28" s="72">
        <f>IF(RES_hh_emi!N28=0,0,1000000*RES_hh_emi!N28/RES_hh_num!N28)</f>
        <v>0</v>
      </c>
      <c r="O28" s="72">
        <f>IF(RES_hh_emi!O28=0,0,1000000*RES_hh_emi!O28/RES_hh_num!O28)</f>
        <v>0</v>
      </c>
      <c r="P28" s="72">
        <f>IF(RES_hh_emi!P28=0,0,1000000*RES_hh_emi!P28/RES_hh_num!P28)</f>
        <v>0</v>
      </c>
      <c r="Q28" s="72">
        <f>IF(RES_hh_emi!Q28=0,0,1000000*RES_hh_emi!Q28/RES_hh_num!Q28)</f>
        <v>0</v>
      </c>
      <c r="R28" s="72">
        <f>IF(RES_hh_emi!R28=0,0,1000000*RES_hh_emi!R28/RES_hh_num!R28)</f>
        <v>0</v>
      </c>
      <c r="S28" s="72">
        <f>IF(RES_hh_emi!S28=0,0,1000000*RES_hh_emi!S28/RES_hh_num!S28)</f>
        <v>0</v>
      </c>
      <c r="T28" s="72">
        <f>IF(RES_hh_emi!T28=0,0,1000000*RES_hh_emi!T28/RES_hh_num!T28)</f>
        <v>0</v>
      </c>
      <c r="U28" s="72">
        <f>IF(RES_hh_emi!U28=0,0,1000000*RES_hh_emi!U28/RES_hh_num!U28)</f>
        <v>0</v>
      </c>
      <c r="V28" s="72">
        <f>IF(RES_hh_emi!V28=0,0,1000000*RES_hh_emi!V28/RES_hh_num!V28)</f>
        <v>0</v>
      </c>
      <c r="W28" s="72">
        <f>IF(RES_hh_emi!W28=0,0,1000000*RES_hh_emi!W28/RES_hh_num!W28)</f>
        <v>0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169.61495399844509</v>
      </c>
      <c r="C29" s="72">
        <f>IF(RES_hh_emi!C29=0,0,1000000*RES_hh_emi!C29/RES_hh_num!C29)</f>
        <v>171.17660066348637</v>
      </c>
      <c r="D29" s="72">
        <f>IF(RES_hh_emi!D29=0,0,1000000*RES_hh_emi!D29/RES_hh_num!D29)</f>
        <v>183.4546744998606</v>
      </c>
      <c r="E29" s="72">
        <f>IF(RES_hh_emi!E29=0,0,1000000*RES_hh_emi!E29/RES_hh_num!E29)</f>
        <v>186.36812294230413</v>
      </c>
      <c r="F29" s="72">
        <f>IF(RES_hh_emi!F29=0,0,1000000*RES_hh_emi!F29/RES_hh_num!F29)</f>
        <v>175.77131437598763</v>
      </c>
      <c r="G29" s="72">
        <f>IF(RES_hh_emi!G29=0,0,1000000*RES_hh_emi!G29/RES_hh_num!G29)</f>
        <v>177.55692199064435</v>
      </c>
      <c r="H29" s="72">
        <f>IF(RES_hh_emi!H29=0,0,1000000*RES_hh_emi!H29/RES_hh_num!H29)</f>
        <v>177.38333992318022</v>
      </c>
      <c r="I29" s="72">
        <f>IF(RES_hh_emi!I29=0,0,1000000*RES_hh_emi!I29/RES_hh_num!I29)</f>
        <v>162.66581386708091</v>
      </c>
      <c r="J29" s="72">
        <f>IF(RES_hh_emi!J29=0,0,1000000*RES_hh_emi!J29/RES_hh_num!J29)</f>
        <v>145.37602232490596</v>
      </c>
      <c r="K29" s="72">
        <f>IF(RES_hh_emi!K29=0,0,1000000*RES_hh_emi!K29/RES_hh_num!K29)</f>
        <v>145.9722089209377</v>
      </c>
      <c r="L29" s="72">
        <f>IF(RES_hh_emi!L29=0,0,1000000*RES_hh_emi!L29/RES_hh_num!L29)</f>
        <v>154.76925253670856</v>
      </c>
      <c r="M29" s="72">
        <f>IF(RES_hh_emi!M29=0,0,1000000*RES_hh_emi!M29/RES_hh_num!M29)</f>
        <v>127.85079114806447</v>
      </c>
      <c r="N29" s="72">
        <f>IF(RES_hh_emi!N29=0,0,1000000*RES_hh_emi!N29/RES_hh_num!N29)</f>
        <v>108.23016233421684</v>
      </c>
      <c r="O29" s="72">
        <f>IF(RES_hh_emi!O29=0,0,1000000*RES_hh_emi!O29/RES_hh_num!O29)</f>
        <v>117.48804817493793</v>
      </c>
      <c r="P29" s="72">
        <f>IF(RES_hh_emi!P29=0,0,1000000*RES_hh_emi!P29/RES_hh_num!P29)</f>
        <v>110.30103489285696</v>
      </c>
      <c r="Q29" s="72">
        <f>IF(RES_hh_emi!Q29=0,0,1000000*RES_hh_emi!Q29/RES_hh_num!Q29)</f>
        <v>117.53120698945926</v>
      </c>
      <c r="R29" s="72">
        <f>IF(RES_hh_emi!R29=0,0,1000000*RES_hh_emi!R29/RES_hh_num!R29)</f>
        <v>104.16491746657186</v>
      </c>
      <c r="S29" s="72">
        <f>IF(RES_hh_emi!S29=0,0,1000000*RES_hh_emi!S29/RES_hh_num!S29)</f>
        <v>136.89599255859326</v>
      </c>
      <c r="T29" s="72">
        <f>IF(RES_hh_emi!T29=0,0,1000000*RES_hh_emi!T29/RES_hh_num!T29)</f>
        <v>146.71129131484125</v>
      </c>
      <c r="U29" s="72">
        <f>IF(RES_hh_emi!U29=0,0,1000000*RES_hh_emi!U29/RES_hh_num!U29)</f>
        <v>150.32990613840317</v>
      </c>
      <c r="V29" s="72">
        <f>IF(RES_hh_emi!V29=0,0,1000000*RES_hh_emi!V29/RES_hh_num!V29)</f>
        <v>209.20347066521364</v>
      </c>
      <c r="W29" s="72">
        <f>IF(RES_hh_emi!W29=0,0,1000000*RES_hh_emi!W29/RES_hh_num!W29)</f>
        <v>202.73537466092924</v>
      </c>
      <c r="DA29" s="89" t="s">
        <v>545</v>
      </c>
    </row>
    <row r="30" spans="1:105" ht="12" customHeight="1" x14ac:dyDescent="0.25">
      <c r="A30" s="28" t="s">
        <v>192</v>
      </c>
      <c r="B30" s="72">
        <f>IF(RES_hh_emi!B30=0,0,1000000*RES_hh_emi!B30/RES_hh_num!B30)</f>
        <v>148.96127784539607</v>
      </c>
      <c r="C30" s="72">
        <f>IF(RES_hh_emi!C30=0,0,1000000*RES_hh_emi!C30/RES_hh_num!C30)</f>
        <v>152.50795635235195</v>
      </c>
      <c r="D30" s="72">
        <f>IF(RES_hh_emi!D30=0,0,1000000*RES_hh_emi!D30/RES_hh_num!D30)</f>
        <v>164.16611388183472</v>
      </c>
      <c r="E30" s="72">
        <f>IF(RES_hh_emi!E30=0,0,1000000*RES_hh_emi!E30/RES_hh_num!E30)</f>
        <v>162.36939980672662</v>
      </c>
      <c r="F30" s="72">
        <f>IF(RES_hh_emi!F30=0,0,1000000*RES_hh_emi!F30/RES_hh_num!F30)</f>
        <v>162.90371444750019</v>
      </c>
      <c r="G30" s="72">
        <f>IF(RES_hh_emi!G30=0,0,1000000*RES_hh_emi!G30/RES_hh_num!G30)</f>
        <v>160.17345888821626</v>
      </c>
      <c r="H30" s="72">
        <f>IF(RES_hh_emi!H30=0,0,1000000*RES_hh_emi!H30/RES_hh_num!H30)</f>
        <v>153.63911910789469</v>
      </c>
      <c r="I30" s="72">
        <f>IF(RES_hh_emi!I30=0,0,1000000*RES_hh_emi!I30/RES_hh_num!I30)</f>
        <v>138.19924291833865</v>
      </c>
      <c r="J30" s="72">
        <f>IF(RES_hh_emi!J30=0,0,1000000*RES_hh_emi!J30/RES_hh_num!J30)</f>
        <v>152.20368720366264</v>
      </c>
      <c r="K30" s="72">
        <f>IF(RES_hh_emi!K30=0,0,1000000*RES_hh_emi!K30/RES_hh_num!K30)</f>
        <v>125.70198646810462</v>
      </c>
      <c r="L30" s="72">
        <f>IF(RES_hh_emi!L30=0,0,1000000*RES_hh_emi!L30/RES_hh_num!L30)</f>
        <v>135.82963191764253</v>
      </c>
      <c r="M30" s="72">
        <f>IF(RES_hh_emi!M30=0,0,1000000*RES_hh_emi!M30/RES_hh_num!M30)</f>
        <v>114.70943049723732</v>
      </c>
      <c r="N30" s="72">
        <f>IF(RES_hh_emi!N30=0,0,1000000*RES_hh_emi!N30/RES_hh_num!N30)</f>
        <v>95.681319926582418</v>
      </c>
      <c r="O30" s="72">
        <f>IF(RES_hh_emi!O30=0,0,1000000*RES_hh_emi!O30/RES_hh_num!O30)</f>
        <v>94.736431079875402</v>
      </c>
      <c r="P30" s="72">
        <f>IF(RES_hh_emi!P30=0,0,1000000*RES_hh_emi!P30/RES_hh_num!P30)</f>
        <v>97.23045905820689</v>
      </c>
      <c r="Q30" s="72">
        <f>IF(RES_hh_emi!Q30=0,0,1000000*RES_hh_emi!Q30/RES_hh_num!Q30)</f>
        <v>104.49851483379796</v>
      </c>
      <c r="R30" s="72">
        <f>IF(RES_hh_emi!R30=0,0,1000000*RES_hh_emi!R30/RES_hh_num!R30)</f>
        <v>97.351401521647119</v>
      </c>
      <c r="S30" s="72">
        <f>IF(RES_hh_emi!S30=0,0,1000000*RES_hh_emi!S30/RES_hh_num!S30)</f>
        <v>119.49423857742757</v>
      </c>
      <c r="T30" s="72">
        <f>IF(RES_hh_emi!T30=0,0,1000000*RES_hh_emi!T30/RES_hh_num!T30)</f>
        <v>131.47529590274524</v>
      </c>
      <c r="U30" s="72">
        <f>IF(RES_hh_emi!U30=0,0,1000000*RES_hh_emi!U30/RES_hh_num!U30)</f>
        <v>134.18052897931511</v>
      </c>
      <c r="V30" s="72">
        <f>IF(RES_hh_emi!V30=0,0,1000000*RES_hh_emi!V30/RES_hh_num!V30)</f>
        <v>185.48423479252395</v>
      </c>
      <c r="W30" s="72">
        <f>IF(RES_hh_emi!W30=0,0,1000000*RES_hh_emi!W30/RES_hh_num!W30)</f>
        <v>183.65727941300236</v>
      </c>
      <c r="DA30" s="89" t="s">
        <v>546</v>
      </c>
    </row>
    <row r="31" spans="1:105" ht="12" customHeight="1" x14ac:dyDescent="0.25">
      <c r="A31" s="28" t="s">
        <v>207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191.93727380747183</v>
      </c>
      <c r="C3" s="65">
        <f>IF(RES_hh_fech!C3=0,0,RES_hh_fech!C3/RES_summary!C$19)</f>
        <v>204.67088824095677</v>
      </c>
      <c r="D3" s="65">
        <f>IF(RES_hh_fech!D3=0,0,RES_hh_fech!D3/RES_summary!D$19)</f>
        <v>202.03152970508327</v>
      </c>
      <c r="E3" s="65">
        <f>IF(RES_hh_fech!E3=0,0,RES_hh_fech!E3/RES_summary!E$19)</f>
        <v>221.03105372807107</v>
      </c>
      <c r="F3" s="65">
        <f>IF(RES_hh_fech!F3=0,0,RES_hh_fech!F3/RES_summary!F$19)</f>
        <v>199.63957349640117</v>
      </c>
      <c r="G3" s="65">
        <f>IF(RES_hh_fech!G3=0,0,RES_hh_fech!G3/RES_summary!G$19)</f>
        <v>228.88174448495141</v>
      </c>
      <c r="H3" s="65">
        <f>IF(RES_hh_fech!H3=0,0,RES_hh_fech!H3/RES_summary!H$19)</f>
        <v>219.3578371759366</v>
      </c>
      <c r="I3" s="65">
        <f>IF(RES_hh_fech!I3=0,0,RES_hh_fech!I3/RES_summary!I$19)</f>
        <v>197.69870232151135</v>
      </c>
      <c r="J3" s="65">
        <f>IF(RES_hh_fech!J3=0,0,RES_hh_fech!J3/RES_summary!J$19)</f>
        <v>194.13100121112601</v>
      </c>
      <c r="K3" s="65">
        <f>IF(RES_hh_fech!K3=0,0,RES_hh_fech!K3/RES_summary!K$19)</f>
        <v>204.23371620833902</v>
      </c>
      <c r="L3" s="65">
        <f>IF(RES_hh_fech!L3=0,0,RES_hh_fech!L3/RES_summary!L$19)</f>
        <v>215.58476059926244</v>
      </c>
      <c r="M3" s="65">
        <f>IF(RES_hh_fech!M3=0,0,RES_hh_fech!M3/RES_summary!M$19)</f>
        <v>211.28313728276723</v>
      </c>
      <c r="N3" s="65">
        <f>IF(RES_hh_fech!N3=0,0,RES_hh_fech!N3/RES_summary!N$19)</f>
        <v>202.94430689790579</v>
      </c>
      <c r="O3" s="65">
        <f>IF(RES_hh_fech!O3=0,0,RES_hh_fech!O3/RES_summary!O$19)</f>
        <v>194.80952164210748</v>
      </c>
      <c r="P3" s="65">
        <f>IF(RES_hh_fech!P3=0,0,RES_hh_fech!P3/RES_summary!P$19)</f>
        <v>168.48540263404064</v>
      </c>
      <c r="Q3" s="65">
        <f>IF(RES_hh_fech!Q3=0,0,RES_hh_fech!Q3/RES_summary!Q$19)</f>
        <v>183.7096160459468</v>
      </c>
      <c r="R3" s="65">
        <f>IF(RES_hh_fech!R3=0,0,RES_hh_fech!R3/RES_summary!R$19)</f>
        <v>188.07131179454959</v>
      </c>
      <c r="S3" s="65">
        <f>IF(RES_hh_fech!S3=0,0,RES_hh_fech!S3/RES_summary!S$19)</f>
        <v>191.29621835891351</v>
      </c>
      <c r="T3" s="65">
        <f>IF(RES_hh_fech!T3=0,0,RES_hh_fech!T3/RES_summary!T$19)</f>
        <v>174.61417441623917</v>
      </c>
      <c r="U3" s="65">
        <f>IF(RES_hh_fech!U3=0,0,RES_hh_fech!U3/RES_summary!U$19)</f>
        <v>169.00761381560469</v>
      </c>
      <c r="V3" s="65">
        <f>IF(RES_hh_fech!V3=0,0,RES_hh_fech!V3/RES_summary!V$19)</f>
        <v>179.25253496854882</v>
      </c>
      <c r="W3" s="65">
        <f>IF(RES_hh_fech!W3=0,0,RES_hh_fech!W3/RES_summary!W$19)</f>
        <v>191.86891125982427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158.4954897939981</v>
      </c>
      <c r="C4" s="69">
        <f>IF(RES_hh_fech!C4=0,0,RES_hh_fech!C4/RES_summary!C$19)</f>
        <v>170.82314868669712</v>
      </c>
      <c r="D4" s="69">
        <f>IF(RES_hh_fech!D4=0,0,RES_hh_fech!D4/RES_summary!D$19)</f>
        <v>167.20291440723611</v>
      </c>
      <c r="E4" s="69">
        <f>IF(RES_hh_fech!E4=0,0,RES_hh_fech!E4/RES_summary!E$19)</f>
        <v>185.85511587504922</v>
      </c>
      <c r="F4" s="69">
        <f>IF(RES_hh_fech!F4=0,0,RES_hh_fech!F4/RES_summary!F$19)</f>
        <v>164.74277807884613</v>
      </c>
      <c r="G4" s="69">
        <f>IF(RES_hh_fech!G4=0,0,RES_hh_fech!G4/RES_summary!G$19)</f>
        <v>194.10743013409032</v>
      </c>
      <c r="H4" s="69">
        <f>IF(RES_hh_fech!H4=0,0,RES_hh_fech!H4/RES_summary!H$19)</f>
        <v>184.84140220731206</v>
      </c>
      <c r="I4" s="69">
        <f>IF(RES_hh_fech!I4=0,0,RES_hh_fech!I4/RES_summary!I$19)</f>
        <v>163.74139878561022</v>
      </c>
      <c r="J4" s="69">
        <f>IF(RES_hh_fech!J4=0,0,RES_hh_fech!J4/RES_summary!J$19)</f>
        <v>159.73593800433417</v>
      </c>
      <c r="K4" s="69">
        <f>IF(RES_hh_fech!K4=0,0,RES_hh_fech!K4/RES_summary!K$19)</f>
        <v>171.38861412549383</v>
      </c>
      <c r="L4" s="69">
        <f>IF(RES_hh_fech!L4=0,0,RES_hh_fech!L4/RES_summary!L$19)</f>
        <v>182.19559945345387</v>
      </c>
      <c r="M4" s="69">
        <f>IF(RES_hh_fech!M4=0,0,RES_hh_fech!M4/RES_summary!M$19)</f>
        <v>179.81915032893832</v>
      </c>
      <c r="N4" s="69">
        <f>IF(RES_hh_fech!N4=0,0,RES_hh_fech!N4/RES_summary!N$19)</f>
        <v>174.57475530845829</v>
      </c>
      <c r="O4" s="69">
        <f>IF(RES_hh_fech!O4=0,0,RES_hh_fech!O4/RES_summary!O$19)</f>
        <v>167.33600622273684</v>
      </c>
      <c r="P4" s="69">
        <f>IF(RES_hh_fech!P4=0,0,RES_hh_fech!P4/RES_summary!P$19)</f>
        <v>140.16650896929511</v>
      </c>
      <c r="Q4" s="69">
        <f>IF(RES_hh_fech!Q4=0,0,RES_hh_fech!Q4/RES_summary!Q$19)</f>
        <v>153.85389822956643</v>
      </c>
      <c r="R4" s="69">
        <f>IF(RES_hh_fech!R4=0,0,RES_hh_fech!R4/RES_summary!R$19)</f>
        <v>158.69798238508886</v>
      </c>
      <c r="S4" s="69">
        <f>IF(RES_hh_fech!S4=0,0,RES_hh_fech!S4/RES_summary!S$19)</f>
        <v>160.93333064634979</v>
      </c>
      <c r="T4" s="69">
        <f>IF(RES_hh_fech!T4=0,0,RES_hh_fech!T4/RES_summary!T$19)</f>
        <v>143.97344915583611</v>
      </c>
      <c r="U4" s="69">
        <f>IF(RES_hh_fech!U4=0,0,RES_hh_fech!U4/RES_summary!U$19)</f>
        <v>138.17337088562397</v>
      </c>
      <c r="V4" s="69">
        <f>IF(RES_hh_fech!V4=0,0,RES_hh_fech!V4/RES_summary!V$19)</f>
        <v>144.28166188955163</v>
      </c>
      <c r="W4" s="69">
        <f>IF(RES_hh_fech!W4=0,0,RES_hh_fech!W4/RES_summary!W$19)</f>
        <v>158.27940626334163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132.49933741002269</v>
      </c>
      <c r="C5" s="72">
        <f>IF(RES_hh_fech!C5=0,0,RES_hh_fech!C5/RES_summary!C$19)</f>
        <v>131.18186529582914</v>
      </c>
      <c r="D5" s="72">
        <f>IF(RES_hh_fech!D5=0,0,RES_hh_fech!D5/RES_summary!D$19)</f>
        <v>159.02374696301933</v>
      </c>
      <c r="E5" s="72">
        <f>IF(RES_hh_fech!E5=0,0,RES_hh_fech!E5/RES_summary!E$19)</f>
        <v>168.47470492094669</v>
      </c>
      <c r="F5" s="72">
        <f>IF(RES_hh_fech!F5=0,0,RES_hh_fech!F5/RES_summary!F$19)</f>
        <v>163.16812940072762</v>
      </c>
      <c r="G5" s="72">
        <f>IF(RES_hh_fech!G5=0,0,RES_hh_fech!G5/RES_summary!G$19)</f>
        <v>179.34501661636975</v>
      </c>
      <c r="H5" s="72">
        <f>IF(RES_hh_fech!H5=0,0,RES_hh_fech!H5/RES_summary!H$19)</f>
        <v>186.97153661770304</v>
      </c>
      <c r="I5" s="72">
        <f>IF(RES_hh_fech!I5=0,0,RES_hh_fech!I5/RES_summary!I$19)</f>
        <v>129.02995224798565</v>
      </c>
      <c r="J5" s="72">
        <f>IF(RES_hh_fech!J5=0,0,RES_hh_fech!J5/RES_summary!J$19)</f>
        <v>164.98320542417991</v>
      </c>
      <c r="K5" s="72">
        <f>IF(RES_hh_fech!K5=0,0,RES_hh_fech!K5/RES_summary!K$19)</f>
        <v>156.11621273792173</v>
      </c>
      <c r="L5" s="72">
        <f>IF(RES_hh_fech!L5=0,0,RES_hh_fech!L5/RES_summary!L$19)</f>
        <v>165.4397689909872</v>
      </c>
      <c r="M5" s="72">
        <f>IF(RES_hh_fech!M5=0,0,RES_hh_fech!M5/RES_summary!M$19)</f>
        <v>189.40247262339219</v>
      </c>
      <c r="N5" s="72">
        <f>IF(RES_hh_fech!N5=0,0,RES_hh_fech!N5/RES_summary!N$19)</f>
        <v>173.54435405934984</v>
      </c>
      <c r="O5" s="72">
        <f>IF(RES_hh_fech!O5=0,0,RES_hh_fech!O5/RES_summary!O$19)</f>
        <v>163.79454335527521</v>
      </c>
      <c r="P5" s="72">
        <f>IF(RES_hh_fech!P5=0,0,RES_hh_fech!P5/RES_summary!P$19)</f>
        <v>136.30656295844062</v>
      </c>
      <c r="Q5" s="72">
        <f>IF(RES_hh_fech!Q5=0,0,RES_hh_fech!Q5/RES_summary!Q$19)</f>
        <v>131.98669542228063</v>
      </c>
      <c r="R5" s="72">
        <f>IF(RES_hh_fech!R5=0,0,RES_hh_fech!R5/RES_summary!R$19)</f>
        <v>170.15057042918028</v>
      </c>
      <c r="S5" s="72">
        <f>IF(RES_hh_fech!S5=0,0,RES_hh_fech!S5/RES_summary!S$19)</f>
        <v>198.71225743966997</v>
      </c>
      <c r="T5" s="72">
        <f>IF(RES_hh_fech!T5=0,0,RES_hh_fech!T5/RES_summary!T$19)</f>
        <v>145.96752158516961</v>
      </c>
      <c r="U5" s="72">
        <f>IF(RES_hh_fech!U5=0,0,RES_hh_fech!U5/RES_summary!U$19)</f>
        <v>135.54637801100944</v>
      </c>
      <c r="V5" s="72">
        <f>IF(RES_hh_fech!V5=0,0,RES_hh_fech!V5/RES_summary!V$19)</f>
        <v>148.13840645737017</v>
      </c>
      <c r="W5" s="72">
        <f>IF(RES_hh_fech!W5=0,0,RES_hh_fech!W5/RES_summary!W$19)</f>
        <v>147.48891367662463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195.53135662021936</v>
      </c>
      <c r="C6" s="72">
        <f>IF(RES_hh_fech!C6=0,0,RES_hh_fech!C6/RES_summary!C$19)</f>
        <v>175.29016727635096</v>
      </c>
      <c r="D6" s="72">
        <f>IF(RES_hh_fech!D6=0,0,RES_hh_fech!D6/RES_summary!D$19)</f>
        <v>209.5611592209253</v>
      </c>
      <c r="E6" s="72">
        <f>IF(RES_hh_fech!E6=0,0,RES_hh_fech!E6/RES_summary!E$19)</f>
        <v>214.29294488366747</v>
      </c>
      <c r="F6" s="72">
        <f>IF(RES_hh_fech!F6=0,0,RES_hh_fech!F6/RES_summary!F$19)</f>
        <v>160.1780017416875</v>
      </c>
      <c r="G6" s="72">
        <f>IF(RES_hh_fech!G6=0,0,RES_hh_fech!G6/RES_summary!G$19)</f>
        <v>247.07140740654532</v>
      </c>
      <c r="H6" s="72">
        <f>IF(RES_hh_fech!H6=0,0,RES_hh_fech!H6/RES_summary!H$19)</f>
        <v>246.05549476620578</v>
      </c>
      <c r="I6" s="72">
        <f>IF(RES_hh_fech!I6=0,0,RES_hh_fech!I6/RES_summary!I$19)</f>
        <v>134.3959755654389</v>
      </c>
      <c r="J6" s="72">
        <f>IF(RES_hh_fech!J6=0,0,RES_hh_fech!J6/RES_summary!J$19)</f>
        <v>157.49884143424109</v>
      </c>
      <c r="K6" s="72">
        <f>IF(RES_hh_fech!K6=0,0,RES_hh_fech!K6/RES_summary!K$19)</f>
        <v>173.42923345397159</v>
      </c>
      <c r="L6" s="72">
        <f>IF(RES_hh_fech!L6=0,0,RES_hh_fech!L6/RES_summary!L$19)</f>
        <v>376.31586074617081</v>
      </c>
      <c r="M6" s="72">
        <f>IF(RES_hh_fech!M6=0,0,RES_hh_fech!M6/RES_summary!M$19)</f>
        <v>245.1210837959915</v>
      </c>
      <c r="N6" s="72">
        <f>IF(RES_hh_fech!N6=0,0,RES_hh_fech!N6/RES_summary!N$19)</f>
        <v>152.2844187867457</v>
      </c>
      <c r="O6" s="72">
        <f>IF(RES_hh_fech!O6=0,0,RES_hh_fech!O6/RES_summary!O$19)</f>
        <v>178.36276891539322</v>
      </c>
      <c r="P6" s="72">
        <f>IF(RES_hh_fech!P6=0,0,RES_hh_fech!P6/RES_summary!P$19)</f>
        <v>145.10531487762961</v>
      </c>
      <c r="Q6" s="72">
        <f>IF(RES_hh_fech!Q6=0,0,RES_hh_fech!Q6/RES_summary!Q$19)</f>
        <v>160.90860610911923</v>
      </c>
      <c r="R6" s="72">
        <f>IF(RES_hh_fech!R6=0,0,RES_hh_fech!R6/RES_summary!R$19)</f>
        <v>141.01407309178867</v>
      </c>
      <c r="S6" s="72">
        <f>IF(RES_hh_fech!S6=0,0,RES_hh_fech!S6/RES_summary!S$19)</f>
        <v>169.84697058858143</v>
      </c>
      <c r="T6" s="72">
        <f>IF(RES_hh_fech!T6=0,0,RES_hh_fech!T6/RES_summary!T$19)</f>
        <v>177.22465544191343</v>
      </c>
      <c r="U6" s="72">
        <f>IF(RES_hh_fech!U6=0,0,RES_hh_fech!U6/RES_summary!U$19)</f>
        <v>199.9012424497237</v>
      </c>
      <c r="V6" s="72">
        <f>IF(RES_hh_fech!V6=0,0,RES_hh_fech!V6/RES_summary!V$19)</f>
        <v>89.911991640372264</v>
      </c>
      <c r="W6" s="72">
        <f>IF(RES_hh_fech!W6=0,0,RES_hh_fech!W6/RES_summary!W$19)</f>
        <v>167.97090281820988</v>
      </c>
      <c r="DA6" s="89" t="s">
        <v>551</v>
      </c>
    </row>
    <row r="7" spans="1:105" ht="12" customHeight="1" x14ac:dyDescent="0.25">
      <c r="A7" s="28" t="s">
        <v>205</v>
      </c>
      <c r="B7" s="72">
        <f>IF(RES_hh_fech!B7=0,0,RES_hh_fech!B7/RES_summary!B$19)</f>
        <v>157.97522251990193</v>
      </c>
      <c r="C7" s="72">
        <f>IF(RES_hh_fech!C7=0,0,RES_hh_fech!C7/RES_summary!C$19)</f>
        <v>248.64493488432456</v>
      </c>
      <c r="D7" s="72">
        <f>IF(RES_hh_fech!D7=0,0,RES_hh_fech!D7/RES_summary!D$19)</f>
        <v>222.79287845980835</v>
      </c>
      <c r="E7" s="72">
        <f>IF(RES_hh_fech!E7=0,0,RES_hh_fech!E7/RES_summary!E$19)</f>
        <v>134.00128418445738</v>
      </c>
      <c r="F7" s="72">
        <f>IF(RES_hh_fech!F7=0,0,RES_hh_fech!F7/RES_summary!F$19)</f>
        <v>214.77772072819144</v>
      </c>
      <c r="G7" s="72">
        <f>IF(RES_hh_fech!G7=0,0,RES_hh_fech!G7/RES_summary!G$19)</f>
        <v>120.2447110251243</v>
      </c>
      <c r="H7" s="72">
        <f>IF(RES_hh_fech!H7=0,0,RES_hh_fech!H7/RES_summary!H$19)</f>
        <v>0</v>
      </c>
      <c r="I7" s="72">
        <f>IF(RES_hh_fech!I7=0,0,RES_hh_fech!I7/RES_summary!I$19)</f>
        <v>0</v>
      </c>
      <c r="J7" s="72">
        <f>IF(RES_hh_fech!J7=0,0,RES_hh_fech!J7/RES_summary!J$19)</f>
        <v>0</v>
      </c>
      <c r="K7" s="72">
        <f>IF(RES_hh_fech!K7=0,0,RES_hh_fech!K7/RES_summary!K$19)</f>
        <v>0</v>
      </c>
      <c r="L7" s="72">
        <f>IF(RES_hh_fech!L7=0,0,RES_hh_fech!L7/RES_summary!L$19)</f>
        <v>0</v>
      </c>
      <c r="M7" s="72">
        <f>IF(RES_hh_fech!M7=0,0,RES_hh_fech!M7/RES_summary!M$19)</f>
        <v>0</v>
      </c>
      <c r="N7" s="72">
        <f>IF(RES_hh_fech!N7=0,0,RES_hh_fech!N7/RES_summary!N$19)</f>
        <v>0</v>
      </c>
      <c r="O7" s="72">
        <f>IF(RES_hh_fech!O7=0,0,RES_hh_fech!O7/RES_summary!O$19)</f>
        <v>0</v>
      </c>
      <c r="P7" s="72">
        <f>IF(RES_hh_fech!P7=0,0,RES_hh_fech!P7/RES_summary!P$19)</f>
        <v>0</v>
      </c>
      <c r="Q7" s="72">
        <f>IF(RES_hh_fech!Q7=0,0,RES_hh_fech!Q7/RES_summary!Q$19)</f>
        <v>0</v>
      </c>
      <c r="R7" s="72">
        <f>IF(RES_hh_fech!R7=0,0,RES_hh_fech!R7/RES_summary!R$19)</f>
        <v>0</v>
      </c>
      <c r="S7" s="72">
        <f>IF(RES_hh_fech!S7=0,0,RES_hh_fech!S7/RES_summary!S$19)</f>
        <v>0</v>
      </c>
      <c r="T7" s="72">
        <f>IF(RES_hh_fech!T7=0,0,RES_hh_fech!T7/RES_summary!T$19)</f>
        <v>0</v>
      </c>
      <c r="U7" s="72">
        <f>IF(RES_hh_fech!U7=0,0,RES_hh_fech!U7/RES_summary!U$19)</f>
        <v>0</v>
      </c>
      <c r="V7" s="72">
        <f>IF(RES_hh_fech!V7=0,0,RES_hh_fech!V7/RES_summary!V$19)</f>
        <v>0</v>
      </c>
      <c r="W7" s="72">
        <f>IF(RES_hh_fech!W7=0,0,RES_hh_fech!W7/RES_summary!W$19)</f>
        <v>0</v>
      </c>
      <c r="DA7" s="89" t="s">
        <v>552</v>
      </c>
    </row>
    <row r="8" spans="1:105" ht="12" customHeight="1" x14ac:dyDescent="0.25">
      <c r="A8" s="28" t="s">
        <v>192</v>
      </c>
      <c r="B8" s="72">
        <f>IF(RES_hh_fech!B8=0,0,RES_hh_fech!B8/RES_summary!B$19)</f>
        <v>167.18995248393253</v>
      </c>
      <c r="C8" s="72">
        <f>IF(RES_hh_fech!C8=0,0,RES_hh_fech!C8/RES_summary!C$19)</f>
        <v>178.27640732270922</v>
      </c>
      <c r="D8" s="72">
        <f>IF(RES_hh_fech!D8=0,0,RES_hh_fech!D8/RES_summary!D$19)</f>
        <v>172.29020049248817</v>
      </c>
      <c r="E8" s="72">
        <f>IF(RES_hh_fech!E8=0,0,RES_hh_fech!E8/RES_summary!E$19)</f>
        <v>197.11047881570431</v>
      </c>
      <c r="F8" s="72">
        <f>IF(RES_hh_fech!F8=0,0,RES_hh_fech!F8/RES_summary!F$19)</f>
        <v>174.02866819525008</v>
      </c>
      <c r="G8" s="72">
        <f>IF(RES_hh_fech!G8=0,0,RES_hh_fech!G8/RES_summary!G$19)</f>
        <v>197.83040512966807</v>
      </c>
      <c r="H8" s="72">
        <f>IF(RES_hh_fech!H8=0,0,RES_hh_fech!H8/RES_summary!H$19)</f>
        <v>188.58887006139332</v>
      </c>
      <c r="I8" s="72">
        <f>IF(RES_hh_fech!I8=0,0,RES_hh_fech!I8/RES_summary!I$19)</f>
        <v>163.41237927025668</v>
      </c>
      <c r="J8" s="72">
        <f>IF(RES_hh_fech!J8=0,0,RES_hh_fech!J8/RES_summary!J$19)</f>
        <v>172.71683237800994</v>
      </c>
      <c r="K8" s="72">
        <f>IF(RES_hh_fech!K8=0,0,RES_hh_fech!K8/RES_summary!K$19)</f>
        <v>175.01560055724985</v>
      </c>
      <c r="L8" s="72">
        <f>IF(RES_hh_fech!L8=0,0,RES_hh_fech!L8/RES_summary!L$19)</f>
        <v>188.37637035867672</v>
      </c>
      <c r="M8" s="72">
        <f>IF(RES_hh_fech!M8=0,0,RES_hh_fech!M8/RES_summary!M$19)</f>
        <v>182.97793055746976</v>
      </c>
      <c r="N8" s="72">
        <f>IF(RES_hh_fech!N8=0,0,RES_hh_fech!N8/RES_summary!N$19)</f>
        <v>172.08768335342285</v>
      </c>
      <c r="O8" s="72">
        <f>IF(RES_hh_fech!O8=0,0,RES_hh_fech!O8/RES_summary!O$19)</f>
        <v>157.27057781784566</v>
      </c>
      <c r="P8" s="72">
        <f>IF(RES_hh_fech!P8=0,0,RES_hh_fech!P8/RES_summary!P$19)</f>
        <v>137.43564587674476</v>
      </c>
      <c r="Q8" s="72">
        <f>IF(RES_hh_fech!Q8=0,0,RES_hh_fech!Q8/RES_summary!Q$19)</f>
        <v>152.25720993671865</v>
      </c>
      <c r="R8" s="72">
        <f>IF(RES_hh_fech!R8=0,0,RES_hh_fech!R8/RES_summary!R$19)</f>
        <v>154.58007003582176</v>
      </c>
      <c r="S8" s="72">
        <f>IF(RES_hh_fech!S8=0,0,RES_hh_fech!S8/RES_summary!S$19)</f>
        <v>155.74069126538251</v>
      </c>
      <c r="T8" s="72">
        <f>IF(RES_hh_fech!T8=0,0,RES_hh_fech!T8/RES_summary!T$19)</f>
        <v>140.60072761518592</v>
      </c>
      <c r="U8" s="72">
        <f>IF(RES_hh_fech!U8=0,0,RES_hh_fech!U8/RES_summary!U$19)</f>
        <v>133.55613849554243</v>
      </c>
      <c r="V8" s="72">
        <f>IF(RES_hh_fech!V8=0,0,RES_hh_fech!V8/RES_summary!V$19)</f>
        <v>139.44164325217659</v>
      </c>
      <c r="W8" s="72">
        <f>IF(RES_hh_fech!W8=0,0,RES_hh_fech!W8/RES_summary!W$19)</f>
        <v>154.41188392459091</v>
      </c>
      <c r="DA8" s="89" t="s">
        <v>553</v>
      </c>
    </row>
    <row r="9" spans="1:105" ht="12" customHeight="1" x14ac:dyDescent="0.25">
      <c r="A9" s="28" t="s">
        <v>207</v>
      </c>
      <c r="B9" s="72">
        <f>IF(RES_hh_fech!B9=0,0,RES_hh_fech!B9/RES_summary!B$19)</f>
        <v>188.84346896495489</v>
      </c>
      <c r="C9" s="72">
        <f>IF(RES_hh_fech!C9=0,0,RES_hh_fech!C9/RES_summary!C$19)</f>
        <v>204.33560214406418</v>
      </c>
      <c r="D9" s="72">
        <f>IF(RES_hh_fech!D9=0,0,RES_hh_fech!D9/RES_summary!D$19)</f>
        <v>204.06845493492986</v>
      </c>
      <c r="E9" s="72">
        <f>IF(RES_hh_fech!E9=0,0,RES_hh_fech!E9/RES_summary!E$19)</f>
        <v>200.10537979208098</v>
      </c>
      <c r="F9" s="72">
        <f>IF(RES_hh_fech!F9=0,0,RES_hh_fech!F9/RES_summary!F$19)</f>
        <v>148.36788323651598</v>
      </c>
      <c r="G9" s="72">
        <f>IF(RES_hh_fech!G9=0,0,RES_hh_fech!G9/RES_summary!G$19)</f>
        <v>222.90924874555341</v>
      </c>
      <c r="H9" s="72">
        <f>IF(RES_hh_fech!H9=0,0,RES_hh_fech!H9/RES_summary!H$19)</f>
        <v>201.51037841870834</v>
      </c>
      <c r="I9" s="72">
        <f>IF(RES_hh_fech!I9=0,0,RES_hh_fech!I9/RES_summary!I$19)</f>
        <v>189.07180424860036</v>
      </c>
      <c r="J9" s="72">
        <f>IF(RES_hh_fech!J9=0,0,RES_hh_fech!J9/RES_summary!J$19)</f>
        <v>141.6598421737454</v>
      </c>
      <c r="K9" s="72">
        <f>IF(RES_hh_fech!K9=0,0,RES_hh_fech!K9/RES_summary!K$19)</f>
        <v>180.63957226931242</v>
      </c>
      <c r="L9" s="72">
        <f>IF(RES_hh_fech!L9=0,0,RES_hh_fech!L9/RES_summary!L$19)</f>
        <v>181.29484514033302</v>
      </c>
      <c r="M9" s="72">
        <f>IF(RES_hh_fech!M9=0,0,RES_hh_fech!M9/RES_summary!M$19)</f>
        <v>183.42165431360584</v>
      </c>
      <c r="N9" s="72">
        <f>IF(RES_hh_fech!N9=0,0,RES_hh_fech!N9/RES_summary!N$19)</f>
        <v>184.07936820314356</v>
      </c>
      <c r="O9" s="72">
        <f>IF(RES_hh_fech!O9=0,0,RES_hh_fech!O9/RES_summary!O$19)</f>
        <v>184.7280082601653</v>
      </c>
      <c r="P9" s="72">
        <f>IF(RES_hh_fech!P9=0,0,RES_hh_fech!P9/RES_summary!P$19)</f>
        <v>148.07726178141894</v>
      </c>
      <c r="Q9" s="72">
        <f>IF(RES_hh_fech!Q9=0,0,RES_hh_fech!Q9/RES_summary!Q$19)</f>
        <v>161.82238685205806</v>
      </c>
      <c r="R9" s="72">
        <f>IF(RES_hh_fech!R9=0,0,RES_hh_fech!R9/RES_summary!R$19)</f>
        <v>168.0466674124113</v>
      </c>
      <c r="S9" s="72">
        <f>IF(RES_hh_fech!S9=0,0,RES_hh_fech!S9/RES_summary!S$19)</f>
        <v>170.86443458577068</v>
      </c>
      <c r="T9" s="72">
        <f>IF(RES_hh_fech!T9=0,0,RES_hh_fech!T9/RES_summary!T$19)</f>
        <v>152.52398831326801</v>
      </c>
      <c r="U9" s="72">
        <f>IF(RES_hh_fech!U9=0,0,RES_hh_fech!U9/RES_summary!U$19)</f>
        <v>150.19454562113819</v>
      </c>
      <c r="V9" s="72">
        <f>IF(RES_hh_fech!V9=0,0,RES_hh_fech!V9/RES_summary!V$19)</f>
        <v>158.37377405859309</v>
      </c>
      <c r="W9" s="72">
        <f>IF(RES_hh_fech!W9=0,0,RES_hh_fech!W9/RES_summary!W$19)</f>
        <v>169.7510969624513</v>
      </c>
      <c r="DA9" s="89" t="s">
        <v>554</v>
      </c>
    </row>
    <row r="10" spans="1:105" ht="12" customHeight="1" x14ac:dyDescent="0.25">
      <c r="A10" s="28" t="s">
        <v>202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DA10" s="89" t="s">
        <v>555</v>
      </c>
    </row>
    <row r="11" spans="1:105" ht="12" customHeight="1" x14ac:dyDescent="0.25">
      <c r="A11" s="28" t="s">
        <v>203</v>
      </c>
      <c r="B11" s="72">
        <f>IF(RES_hh_fech!B11=0,0,RES_hh_fech!B11/RES_summary!B$19)</f>
        <v>110.92906258478885</v>
      </c>
      <c r="C11" s="72">
        <f>IF(RES_hh_fech!C11=0,0,RES_hh_fech!C11/RES_summary!C$19)</f>
        <v>129.04299148365382</v>
      </c>
      <c r="D11" s="72">
        <f>IF(RES_hh_fech!D11=0,0,RES_hh_fech!D11/RES_summary!D$19)</f>
        <v>113.58494720997065</v>
      </c>
      <c r="E11" s="72">
        <f>IF(RES_hh_fech!E11=0,0,RES_hh_fech!E11/RES_summary!E$19)</f>
        <v>125.91391202224042</v>
      </c>
      <c r="F11" s="72">
        <f>IF(RES_hh_fech!F11=0,0,RES_hh_fech!F11/RES_summary!F$19)</f>
        <v>131.22952597029632</v>
      </c>
      <c r="G11" s="72">
        <f>IF(RES_hh_fech!G11=0,0,RES_hh_fech!G11/RES_summary!G$19)</f>
        <v>142.95321403841567</v>
      </c>
      <c r="H11" s="72">
        <f>IF(RES_hh_fech!H11=0,0,RES_hh_fech!H11/RES_summary!H$19)</f>
        <v>137.22402372255453</v>
      </c>
      <c r="I11" s="72">
        <f>IF(RES_hh_fech!I11=0,0,RES_hh_fech!I11/RES_summary!I$19)</f>
        <v>131.08548712750908</v>
      </c>
      <c r="J11" s="72">
        <f>IF(RES_hh_fech!J11=0,0,RES_hh_fech!J11/RES_summary!J$19)</f>
        <v>123.66068061350205</v>
      </c>
      <c r="K11" s="72">
        <f>IF(RES_hh_fech!K11=0,0,RES_hh_fech!K11/RES_summary!K$19)</f>
        <v>130.28238759593762</v>
      </c>
      <c r="L11" s="72">
        <f>IF(RES_hh_fech!L11=0,0,RES_hh_fech!L11/RES_summary!L$19)</f>
        <v>145.60916460262638</v>
      </c>
      <c r="M11" s="72">
        <f>IF(RES_hh_fech!M11=0,0,RES_hh_fech!M11/RES_summary!M$19)</f>
        <v>140.59803955489352</v>
      </c>
      <c r="N11" s="72">
        <f>IF(RES_hh_fech!N11=0,0,RES_hh_fech!N11/RES_summary!N$19)</f>
        <v>144.88570705326157</v>
      </c>
      <c r="O11" s="72">
        <f>IF(RES_hh_fech!O11=0,0,RES_hh_fech!O11/RES_summary!O$19)</f>
        <v>142.62268905091841</v>
      </c>
      <c r="P11" s="72">
        <f>IF(RES_hh_fech!P11=0,0,RES_hh_fech!P11/RES_summary!P$19)</f>
        <v>117.50216885414548</v>
      </c>
      <c r="Q11" s="72">
        <f>IF(RES_hh_fech!Q11=0,0,RES_hh_fech!Q11/RES_summary!Q$19)</f>
        <v>129.74578883852797</v>
      </c>
      <c r="R11" s="72">
        <f>IF(RES_hh_fech!R11=0,0,RES_hh_fech!R11/RES_summary!R$19)</f>
        <v>137.36197005822842</v>
      </c>
      <c r="S11" s="72">
        <f>IF(RES_hh_fech!S11=0,0,RES_hh_fech!S11/RES_summary!S$19)</f>
        <v>140.21762534408413</v>
      </c>
      <c r="T11" s="72">
        <f>IF(RES_hh_fech!T11=0,0,RES_hh_fech!T11/RES_summary!T$19)</f>
        <v>129.69218776270858</v>
      </c>
      <c r="U11" s="72">
        <f>IF(RES_hh_fech!U11=0,0,RES_hh_fech!U11/RES_summary!U$19)</f>
        <v>126.3833367823181</v>
      </c>
      <c r="V11" s="72">
        <f>IF(RES_hh_fech!V11=0,0,RES_hh_fech!V11/RES_summary!V$19)</f>
        <v>132.28491614443416</v>
      </c>
      <c r="W11" s="72">
        <f>IF(RES_hh_fech!W11=0,0,RES_hh_fech!W11/RES_summary!W$19)</f>
        <v>145.68323017222249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57.726930660525738</v>
      </c>
      <c r="C12" s="72">
        <f>IF(RES_hh_fech!C12=0,0,RES_hh_fech!C12/RES_summary!C$19)</f>
        <v>62.281527302925568</v>
      </c>
      <c r="D12" s="72">
        <f>IF(RES_hh_fech!D12=0,0,RES_hh_fech!D12/RES_summary!D$19)</f>
        <v>62.350811984158348</v>
      </c>
      <c r="E12" s="72">
        <f>IF(RES_hh_fech!E12=0,0,RES_hh_fech!E12/RES_summary!E$19)</f>
        <v>68.666763066120495</v>
      </c>
      <c r="F12" s="72">
        <f>IF(RES_hh_fech!F12=0,0,RES_hh_fech!F12/RES_summary!F$19)</f>
        <v>62.628421488774983</v>
      </c>
      <c r="G12" s="72">
        <f>IF(RES_hh_fech!G12=0,0,RES_hh_fech!G12/RES_summary!G$19)</f>
        <v>64.210613880533074</v>
      </c>
      <c r="H12" s="72">
        <f>IF(RES_hh_fech!H12=0,0,RES_hh_fech!H12/RES_summary!H$19)</f>
        <v>65.396699902451104</v>
      </c>
      <c r="I12" s="72">
        <f>IF(RES_hh_fech!I12=0,0,RES_hh_fech!I12/RES_summary!I$19)</f>
        <v>55.351538073125859</v>
      </c>
      <c r="J12" s="72">
        <f>IF(RES_hh_fech!J12=0,0,RES_hh_fech!J12/RES_summary!J$19)</f>
        <v>54.174314756602151</v>
      </c>
      <c r="K12" s="72">
        <f>IF(RES_hh_fech!K12=0,0,RES_hh_fech!K12/RES_summary!K$19)</f>
        <v>52.590658304280424</v>
      </c>
      <c r="L12" s="72">
        <f>IF(RES_hh_fech!L12=0,0,RES_hh_fech!L12/RES_summary!L$19)</f>
        <v>60.816934118334629</v>
      </c>
      <c r="M12" s="72">
        <f>IF(RES_hh_fech!M12=0,0,RES_hh_fech!M12/RES_summary!M$19)</f>
        <v>54.309192534114985</v>
      </c>
      <c r="N12" s="72">
        <f>IF(RES_hh_fech!N12=0,0,RES_hh_fech!N12/RES_summary!N$19)</f>
        <v>47.61525514714608</v>
      </c>
      <c r="O12" s="72">
        <f>IF(RES_hh_fech!O12=0,0,RES_hh_fech!O12/RES_summary!O$19)</f>
        <v>38.564301125613987</v>
      </c>
      <c r="P12" s="72">
        <f>IF(RES_hh_fech!P12=0,0,RES_hh_fech!P12/RES_summary!P$19)</f>
        <v>30.599500947610576</v>
      </c>
      <c r="Q12" s="72">
        <f>IF(RES_hh_fech!Q12=0,0,RES_hh_fech!Q12/RES_summary!Q$19)</f>
        <v>40.756324913384709</v>
      </c>
      <c r="R12" s="72">
        <f>IF(RES_hh_fech!R12=0,0,RES_hh_fech!R12/RES_summary!R$19)</f>
        <v>34.141335414669868</v>
      </c>
      <c r="S12" s="72">
        <f>IF(RES_hh_fech!S12=0,0,RES_hh_fech!S12/RES_summary!S$19)</f>
        <v>28.944071343683806</v>
      </c>
      <c r="T12" s="72">
        <f>IF(RES_hh_fech!T12=0,0,RES_hh_fech!T12/RES_summary!T$19)</f>
        <v>28.713905269003984</v>
      </c>
      <c r="U12" s="72">
        <f>IF(RES_hh_fech!U12=0,0,RES_hh_fech!U12/RES_summary!U$19)</f>
        <v>27.843939714425613</v>
      </c>
      <c r="V12" s="72">
        <f>IF(RES_hh_fech!V12=0,0,RES_hh_fech!V12/RES_summary!V$19)</f>
        <v>26.754829050158804</v>
      </c>
      <c r="W12" s="72">
        <f>IF(RES_hh_fech!W12=0,0,RES_hh_fech!W12/RES_summary!W$19)</f>
        <v>36.092119410715298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128.61309140731348</v>
      </c>
      <c r="C13" s="74">
        <f>IF(RES_hh_fech!C13=0,0,RES_hh_fech!C13/RES_summary!C$19)</f>
        <v>133.60792123538437</v>
      </c>
      <c r="D13" s="74">
        <f>IF(RES_hh_fech!D13=0,0,RES_hh_fech!D13/RES_summary!D$19)</f>
        <v>136.27284492669637</v>
      </c>
      <c r="E13" s="74">
        <f>IF(RES_hh_fech!E13=0,0,RES_hh_fech!E13/RES_summary!E$19)</f>
        <v>145.21155614122173</v>
      </c>
      <c r="F13" s="74">
        <f>IF(RES_hh_fech!F13=0,0,RES_hh_fech!F13/RES_summary!F$19)</f>
        <v>144.23953786599662</v>
      </c>
      <c r="G13" s="74">
        <f>IF(RES_hh_fech!G13=0,0,RES_hh_fech!G13/RES_summary!G$19)</f>
        <v>150.59799828967564</v>
      </c>
      <c r="H13" s="74">
        <f>IF(RES_hh_fech!H13=0,0,RES_hh_fech!H13/RES_summary!H$19)</f>
        <v>149.8096749929168</v>
      </c>
      <c r="I13" s="74">
        <f>IF(RES_hh_fech!I13=0,0,RES_hh_fech!I13/RES_summary!I$19)</f>
        <v>140.57455042318963</v>
      </c>
      <c r="J13" s="74">
        <f>IF(RES_hh_fech!J13=0,0,RES_hh_fech!J13/RES_summary!J$19)</f>
        <v>142.58262714707806</v>
      </c>
      <c r="K13" s="74">
        <f>IF(RES_hh_fech!K13=0,0,RES_hh_fech!K13/RES_summary!K$19)</f>
        <v>151.67654815770939</v>
      </c>
      <c r="L13" s="74">
        <f>IF(RES_hh_fech!L13=0,0,RES_hh_fech!L13/RES_summary!L$19)</f>
        <v>153.12289673181365</v>
      </c>
      <c r="M13" s="74">
        <f>IF(RES_hh_fech!M13=0,0,RES_hh_fech!M13/RES_summary!M$19)</f>
        <v>155.17222812096682</v>
      </c>
      <c r="N13" s="74">
        <f>IF(RES_hh_fech!N13=0,0,RES_hh_fech!N13/RES_summary!N$19)</f>
        <v>139.92936293215055</v>
      </c>
      <c r="O13" s="74">
        <f>IF(RES_hh_fech!O13=0,0,RES_hh_fech!O13/RES_summary!O$19)</f>
        <v>140.33557531340023</v>
      </c>
      <c r="P13" s="74">
        <f>IF(RES_hh_fech!P13=0,0,RES_hh_fech!P13/RES_summary!P$19)</f>
        <v>132.64505476846634</v>
      </c>
      <c r="Q13" s="74">
        <f>IF(RES_hh_fech!Q13=0,0,RES_hh_fech!Q13/RES_summary!Q$19)</f>
        <v>135.06284309346069</v>
      </c>
      <c r="R13" s="74">
        <f>IF(RES_hh_fech!R13=0,0,RES_hh_fech!R13/RES_summary!R$19)</f>
        <v>135.16311251989779</v>
      </c>
      <c r="S13" s="74">
        <f>IF(RES_hh_fech!S13=0,0,RES_hh_fech!S13/RES_summary!S$19)</f>
        <v>133.84699588094242</v>
      </c>
      <c r="T13" s="74">
        <f>IF(RES_hh_fech!T13=0,0,RES_hh_fech!T13/RES_summary!T$19)</f>
        <v>108.76600396853314</v>
      </c>
      <c r="U13" s="74">
        <f>IF(RES_hh_fech!U13=0,0,RES_hh_fech!U13/RES_summary!U$19)</f>
        <v>56.672391933686121</v>
      </c>
      <c r="V13" s="74">
        <f>IF(RES_hh_fech!V13=0,0,RES_hh_fech!V13/RES_summary!V$19)</f>
        <v>76.183234059075943</v>
      </c>
      <c r="W13" s="74">
        <f>IF(RES_hh_fech!W13=0,0,RES_hh_fech!W13/RES_summary!W$19)</f>
        <v>212.98734240472746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1.3789129870850714</v>
      </c>
      <c r="C14" s="76">
        <f>IF(RES_hh_fech!C14=0,0,RES_hh_fech!C14/RES_summary!C$19)</f>
        <v>1.482428407906937</v>
      </c>
      <c r="D14" s="76">
        <f>IF(RES_hh_fech!D14=0,0,RES_hh_fech!D14/RES_summary!D$19)</f>
        <v>1.4872615959513324</v>
      </c>
      <c r="E14" s="76">
        <f>IF(RES_hh_fech!E14=0,0,RES_hh_fech!E14/RES_summary!E$19)</f>
        <v>1.6713477060582211</v>
      </c>
      <c r="F14" s="76">
        <f>IF(RES_hh_fech!F14=0,0,RES_hh_fech!F14/RES_summary!F$19)</f>
        <v>1.4763396161080642</v>
      </c>
      <c r="G14" s="76">
        <f>IF(RES_hh_fech!G14=0,0,RES_hh_fech!G14/RES_summary!G$19)</f>
        <v>1.6648930942759437</v>
      </c>
      <c r="H14" s="76">
        <f>IF(RES_hh_fech!H14=0,0,RES_hh_fech!H14/RES_summary!H$19)</f>
        <v>1.5493997436758873</v>
      </c>
      <c r="I14" s="76">
        <f>IF(RES_hh_fech!I14=0,0,RES_hh_fech!I14/RES_summary!I$19)</f>
        <v>1.3416387647841908</v>
      </c>
      <c r="J14" s="76">
        <f>IF(RES_hh_fech!J14=0,0,RES_hh_fech!J14/RES_summary!J$19)</f>
        <v>1.362328732434011</v>
      </c>
      <c r="K14" s="76">
        <f>IF(RES_hh_fech!K14=0,0,RES_hh_fech!K14/RES_summary!K$19)</f>
        <v>1.3935918726302876</v>
      </c>
      <c r="L14" s="76">
        <f>IF(RES_hh_fech!L14=0,0,RES_hh_fech!L14/RES_summary!L$19)</f>
        <v>1.4675635234713604</v>
      </c>
      <c r="M14" s="76">
        <f>IF(RES_hh_fech!M14=0,0,RES_hh_fech!M14/RES_summary!M$19)</f>
        <v>1.3986723610019243</v>
      </c>
      <c r="N14" s="76">
        <f>IF(RES_hh_fech!N14=0,0,RES_hh_fech!N14/RES_summary!N$19)</f>
        <v>1.3033137156291559</v>
      </c>
      <c r="O14" s="76">
        <f>IF(RES_hh_fech!O14=0,0,RES_hh_fech!O14/RES_summary!O$19)</f>
        <v>1.2556156497771154</v>
      </c>
      <c r="P14" s="76">
        <f>IF(RES_hh_fech!P14=0,0,RES_hh_fech!P14/RES_summary!P$19)</f>
        <v>1.092760774812372</v>
      </c>
      <c r="Q14" s="76">
        <f>IF(RES_hh_fech!Q14=0,0,RES_hh_fech!Q14/RES_summary!Q$19)</f>
        <v>1.2329975532175788</v>
      </c>
      <c r="R14" s="76">
        <f>IF(RES_hh_fech!R14=0,0,RES_hh_fech!R14/RES_summary!R$19)</f>
        <v>1.3146312378796572</v>
      </c>
      <c r="S14" s="76">
        <f>IF(RES_hh_fech!S14=0,0,RES_hh_fech!S14/RES_summary!S$19)</f>
        <v>1.3949642169505267</v>
      </c>
      <c r="T14" s="76">
        <f>IF(RES_hh_fech!T14=0,0,RES_hh_fech!T14/RES_summary!T$19)</f>
        <v>1.3036571245583328</v>
      </c>
      <c r="U14" s="76">
        <f>IF(RES_hh_fech!U14=0,0,RES_hh_fech!U14/RES_summary!U$19)</f>
        <v>1.2861704595342585</v>
      </c>
      <c r="V14" s="76">
        <f>IF(RES_hh_fech!V14=0,0,RES_hh_fech!V14/RES_summary!V$19)</f>
        <v>1.4013191774290368</v>
      </c>
      <c r="W14" s="76">
        <f>IF(RES_hh_fech!W14=0,0,RES_hh_fech!W14/RES_summary!W$19)</f>
        <v>1.5754195548205263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1.2719675333843659E-2</v>
      </c>
      <c r="C15" s="69">
        <f>IF(RES_hh_fech!C15=0,0,RES_hh_fech!C15/RES_summary!C$19)</f>
        <v>1.6240900374729399E-2</v>
      </c>
      <c r="D15" s="69">
        <f>IF(RES_hh_fech!D15=0,0,RES_hh_fech!D15/RES_summary!D$19)</f>
        <v>2.8611303574710433E-2</v>
      </c>
      <c r="E15" s="69">
        <f>IF(RES_hh_fech!E15=0,0,RES_hh_fech!E15/RES_summary!E$19)</f>
        <v>5.4917387022483881E-2</v>
      </c>
      <c r="F15" s="69">
        <f>IF(RES_hh_fech!F15=0,0,RES_hh_fech!F15/RES_summary!F$19)</f>
        <v>3.4089482996092949E-2</v>
      </c>
      <c r="G15" s="69">
        <f>IF(RES_hh_fech!G15=0,0,RES_hh_fech!G15/RES_summary!G$19)</f>
        <v>4.1970922958791262E-2</v>
      </c>
      <c r="H15" s="69">
        <f>IF(RES_hh_fech!H15=0,0,RES_hh_fech!H15/RES_summary!H$19)</f>
        <v>7.5711392751588599E-2</v>
      </c>
      <c r="I15" s="69">
        <f>IF(RES_hh_fech!I15=0,0,RES_hh_fech!I15/RES_summary!I$19)</f>
        <v>0.11930845701236345</v>
      </c>
      <c r="J15" s="69">
        <f>IF(RES_hh_fech!J15=0,0,RES_hh_fech!J15/RES_summary!J$19)</f>
        <v>8.5712982603162069E-2</v>
      </c>
      <c r="K15" s="69">
        <f>IF(RES_hh_fech!K15=0,0,RES_hh_fech!K15/RES_summary!K$19)</f>
        <v>0.1002476250220657</v>
      </c>
      <c r="L15" s="69">
        <f>IF(RES_hh_fech!L15=0,0,RES_hh_fech!L15/RES_summary!L$19)</f>
        <v>0.1325759114431557</v>
      </c>
      <c r="M15" s="69">
        <f>IF(RES_hh_fech!M15=0,0,RES_hh_fech!M15/RES_summary!M$19)</f>
        <v>0.14013199543631361</v>
      </c>
      <c r="N15" s="69">
        <f>IF(RES_hh_fech!N15=0,0,RES_hh_fech!N15/RES_summary!N$19)</f>
        <v>0.28413709187466607</v>
      </c>
      <c r="O15" s="69">
        <f>IF(RES_hh_fech!O15=0,0,RES_hh_fech!O15/RES_summary!O$19)</f>
        <v>0.19018824731370448</v>
      </c>
      <c r="P15" s="69">
        <f>IF(RES_hh_fech!P15=0,0,RES_hh_fech!P15/RES_summary!P$19)</f>
        <v>0.13716961158444255</v>
      </c>
      <c r="Q15" s="69">
        <f>IF(RES_hh_fech!Q15=0,0,RES_hh_fech!Q15/RES_summary!Q$19)</f>
        <v>0.21972755195296695</v>
      </c>
      <c r="R15" s="69">
        <f>IF(RES_hh_fech!R15=0,0,RES_hh_fech!R15/RES_summary!R$19)</f>
        <v>0.21994284390026417</v>
      </c>
      <c r="S15" s="69">
        <f>IF(RES_hh_fech!S15=0,0,RES_hh_fech!S15/RES_summary!S$19)</f>
        <v>0.25116710037378748</v>
      </c>
      <c r="T15" s="69">
        <f>IF(RES_hh_fech!T15=0,0,RES_hh_fech!T15/RES_summary!T$19)</f>
        <v>0.33557549279163629</v>
      </c>
      <c r="U15" s="69">
        <f>IF(RES_hh_fech!U15=0,0,RES_hh_fech!U15/RES_summary!U$19)</f>
        <v>0.45548244389552939</v>
      </c>
      <c r="V15" s="69">
        <f>IF(RES_hh_fech!V15=0,0,RES_hh_fech!V15/RES_summary!V$19)</f>
        <v>0.25369497266973129</v>
      </c>
      <c r="W15" s="69">
        <f>IF(RES_hh_fech!W15=0,0,RES_hh_fech!W15/RES_summary!W$19)</f>
        <v>0.67919159318138844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1.2719675333843659E-2</v>
      </c>
      <c r="C16" s="72">
        <f>IF(RES_hh_fech!C16=0,0,RES_hh_fech!C16/RES_summary!C$19)</f>
        <v>1.6240900374729399E-2</v>
      </c>
      <c r="D16" s="72">
        <f>IF(RES_hh_fech!D16=0,0,RES_hh_fech!D16/RES_summary!D$19)</f>
        <v>2.8611303574710433E-2</v>
      </c>
      <c r="E16" s="72">
        <f>IF(RES_hh_fech!E16=0,0,RES_hh_fech!E16/RES_summary!E$19)</f>
        <v>5.4917387022483881E-2</v>
      </c>
      <c r="F16" s="72">
        <f>IF(RES_hh_fech!F16=0,0,RES_hh_fech!F16/RES_summary!F$19)</f>
        <v>3.4089482996092949E-2</v>
      </c>
      <c r="G16" s="72">
        <f>IF(RES_hh_fech!G16=0,0,RES_hh_fech!G16/RES_summary!G$19)</f>
        <v>4.1970922958791262E-2</v>
      </c>
      <c r="H16" s="72">
        <f>IF(RES_hh_fech!H16=0,0,RES_hh_fech!H16/RES_summary!H$19)</f>
        <v>7.5711392751588599E-2</v>
      </c>
      <c r="I16" s="72">
        <f>IF(RES_hh_fech!I16=0,0,RES_hh_fech!I16/RES_summary!I$19)</f>
        <v>0.11930845701236345</v>
      </c>
      <c r="J16" s="72">
        <f>IF(RES_hh_fech!J16=0,0,RES_hh_fech!J16/RES_summary!J$19)</f>
        <v>8.5712982603162069E-2</v>
      </c>
      <c r="K16" s="72">
        <f>IF(RES_hh_fech!K16=0,0,RES_hh_fech!K16/RES_summary!K$19)</f>
        <v>0.1002476250220657</v>
      </c>
      <c r="L16" s="72">
        <f>IF(RES_hh_fech!L16=0,0,RES_hh_fech!L16/RES_summary!L$19)</f>
        <v>0.1325759114431557</v>
      </c>
      <c r="M16" s="72">
        <f>IF(RES_hh_fech!M16=0,0,RES_hh_fech!M16/RES_summary!M$19)</f>
        <v>0.14013199543631361</v>
      </c>
      <c r="N16" s="72">
        <f>IF(RES_hh_fech!N16=0,0,RES_hh_fech!N16/RES_summary!N$19)</f>
        <v>0.28413709187466607</v>
      </c>
      <c r="O16" s="72">
        <f>IF(RES_hh_fech!O16=0,0,RES_hh_fech!O16/RES_summary!O$19)</f>
        <v>0.19018824731370448</v>
      </c>
      <c r="P16" s="72">
        <f>IF(RES_hh_fech!P16=0,0,RES_hh_fech!P16/RES_summary!P$19)</f>
        <v>0.13716961158444255</v>
      </c>
      <c r="Q16" s="72">
        <f>IF(RES_hh_fech!Q16=0,0,RES_hh_fech!Q16/RES_summary!Q$19)</f>
        <v>0.21972755195296695</v>
      </c>
      <c r="R16" s="72">
        <f>IF(RES_hh_fech!R16=0,0,RES_hh_fech!R16/RES_summary!R$19)</f>
        <v>0.21994284390026417</v>
      </c>
      <c r="S16" s="72">
        <f>IF(RES_hh_fech!S16=0,0,RES_hh_fech!S16/RES_summary!S$19)</f>
        <v>0.25116710037378748</v>
      </c>
      <c r="T16" s="72">
        <f>IF(RES_hh_fech!T16=0,0,RES_hh_fech!T16/RES_summary!T$19)</f>
        <v>0.33557549279163629</v>
      </c>
      <c r="U16" s="72">
        <f>IF(RES_hh_fech!U16=0,0,RES_hh_fech!U16/RES_summary!U$19)</f>
        <v>0.45548244389552939</v>
      </c>
      <c r="V16" s="72">
        <f>IF(RES_hh_fech!V16=0,0,RES_hh_fech!V16/RES_summary!V$19)</f>
        <v>0.25369497266973129</v>
      </c>
      <c r="W16" s="72">
        <f>IF(RES_hh_fech!W16=0,0,RES_hh_fech!W16/RES_summary!W$19)</f>
        <v>0.67919159318138844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23.815176475197781</v>
      </c>
      <c r="C17" s="69">
        <f>IF(RES_hh_fech!C17=0,0,RES_hh_fech!C17/RES_summary!C$19)</f>
        <v>24.02547095807201</v>
      </c>
      <c r="D17" s="69">
        <f>IF(RES_hh_fech!D17=0,0,RES_hh_fech!D17/RES_summary!D$19)</f>
        <v>24.550836102150484</v>
      </c>
      <c r="E17" s="69">
        <f>IF(RES_hh_fech!E17=0,0,RES_hh_fech!E17/RES_summary!E$19)</f>
        <v>24.969635968444525</v>
      </c>
      <c r="F17" s="69">
        <f>IF(RES_hh_fech!F17=0,0,RES_hh_fech!F17/RES_summary!F$19)</f>
        <v>24.788642539256038</v>
      </c>
      <c r="G17" s="69">
        <f>IF(RES_hh_fech!G17=0,0,RES_hh_fech!G17/RES_summary!G$19)</f>
        <v>24.849263515079684</v>
      </c>
      <c r="H17" s="69">
        <f>IF(RES_hh_fech!H17=0,0,RES_hh_fech!H17/RES_summary!H$19)</f>
        <v>24.886093245933822</v>
      </c>
      <c r="I17" s="69">
        <f>IF(RES_hh_fech!I17=0,0,RES_hh_fech!I17/RES_summary!I$19)</f>
        <v>25.138465312089785</v>
      </c>
      <c r="J17" s="69">
        <f>IF(RES_hh_fech!J17=0,0,RES_hh_fech!J17/RES_summary!J$19)</f>
        <v>25.43232267668175</v>
      </c>
      <c r="K17" s="69">
        <f>IF(RES_hh_fech!K17=0,0,RES_hh_fech!K17/RES_summary!K$19)</f>
        <v>25.026164373847084</v>
      </c>
      <c r="L17" s="69">
        <f>IF(RES_hh_fech!L17=0,0,RES_hh_fech!L17/RES_summary!L$19)</f>
        <v>25.082173851347132</v>
      </c>
      <c r="M17" s="69">
        <f>IF(RES_hh_fech!M17=0,0,RES_hh_fech!M17/RES_summary!M$19)</f>
        <v>24.420560858065883</v>
      </c>
      <c r="N17" s="69">
        <f>IF(RES_hh_fech!N17=0,0,RES_hh_fech!N17/RES_summary!N$19)</f>
        <v>22.2867036887849</v>
      </c>
      <c r="O17" s="69">
        <f>IF(RES_hh_fech!O17=0,0,RES_hh_fech!O17/RES_summary!O$19)</f>
        <v>21.482686899769107</v>
      </c>
      <c r="P17" s="69">
        <f>IF(RES_hh_fech!P17=0,0,RES_hh_fech!P17/RES_summary!P$19)</f>
        <v>22.499165670581576</v>
      </c>
      <c r="Q17" s="69">
        <f>IF(RES_hh_fech!Q17=0,0,RES_hh_fech!Q17/RES_summary!Q$19)</f>
        <v>23.598708203963799</v>
      </c>
      <c r="R17" s="69">
        <f>IF(RES_hh_fech!R17=0,0,RES_hh_fech!R17/RES_summary!R$19)</f>
        <v>23.551838239743002</v>
      </c>
      <c r="S17" s="69">
        <f>IF(RES_hh_fech!S17=0,0,RES_hh_fech!S17/RES_summary!S$19)</f>
        <v>23.219711380758206</v>
      </c>
      <c r="T17" s="69">
        <f>IF(RES_hh_fech!T17=0,0,RES_hh_fech!T17/RES_summary!T$19)</f>
        <v>22.845865580485718</v>
      </c>
      <c r="U17" s="69">
        <f>IF(RES_hh_fech!U17=0,0,RES_hh_fech!U17/RES_summary!U$19)</f>
        <v>22.783428351417495</v>
      </c>
      <c r="V17" s="69">
        <f>IF(RES_hh_fech!V17=0,0,RES_hh_fech!V17/RES_summary!V$19)</f>
        <v>23.997330360402216</v>
      </c>
      <c r="W17" s="69">
        <f>IF(RES_hh_fech!W17=0,0,RES_hh_fech!W17/RES_summary!W$19)</f>
        <v>22.600532323138054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0</v>
      </c>
      <c r="C18" s="72">
        <f>IF(RES_hh_fech!C18=0,0,RES_hh_fech!C18/RES_summary!C$19)</f>
        <v>0</v>
      </c>
      <c r="D18" s="72">
        <f>IF(RES_hh_fech!D18=0,0,RES_hh_fech!D18/RES_summary!D$19)</f>
        <v>0</v>
      </c>
      <c r="E18" s="72">
        <f>IF(RES_hh_fech!E18=0,0,RES_hh_fech!E18/RES_summary!E$19)</f>
        <v>0</v>
      </c>
      <c r="F18" s="72">
        <f>IF(RES_hh_fech!F18=0,0,RES_hh_fech!F18/RES_summary!F$19)</f>
        <v>0</v>
      </c>
      <c r="G18" s="72">
        <f>IF(RES_hh_fech!G18=0,0,RES_hh_fech!G18/RES_summary!G$19)</f>
        <v>0</v>
      </c>
      <c r="H18" s="72">
        <f>IF(RES_hh_fech!H18=0,0,RES_hh_fech!H18/RES_summary!H$19)</f>
        <v>0</v>
      </c>
      <c r="I18" s="72">
        <f>IF(RES_hh_fech!I18=0,0,RES_hh_fech!I18/RES_summary!I$19)</f>
        <v>0</v>
      </c>
      <c r="J18" s="72">
        <f>IF(RES_hh_fech!J18=0,0,RES_hh_fech!J18/RES_summary!J$19)</f>
        <v>0</v>
      </c>
      <c r="K18" s="72">
        <f>IF(RES_hh_fech!K18=0,0,RES_hh_fech!K18/RES_summary!K$19)</f>
        <v>0</v>
      </c>
      <c r="L18" s="72">
        <f>IF(RES_hh_fech!L18=0,0,RES_hh_fech!L18/RES_summary!L$19)</f>
        <v>0</v>
      </c>
      <c r="M18" s="72">
        <f>IF(RES_hh_fech!M18=0,0,RES_hh_fech!M18/RES_summary!M$19)</f>
        <v>0</v>
      </c>
      <c r="N18" s="72">
        <f>IF(RES_hh_fech!N18=0,0,RES_hh_fech!N18/RES_summary!N$19)</f>
        <v>0</v>
      </c>
      <c r="O18" s="72">
        <f>IF(RES_hh_fech!O18=0,0,RES_hh_fech!O18/RES_summary!O$19)</f>
        <v>0</v>
      </c>
      <c r="P18" s="72">
        <f>IF(RES_hh_fech!P18=0,0,RES_hh_fech!P18/RES_summary!P$19)</f>
        <v>0</v>
      </c>
      <c r="Q18" s="72">
        <f>IF(RES_hh_fech!Q18=0,0,RES_hh_fech!Q18/RES_summary!Q$19)</f>
        <v>0</v>
      </c>
      <c r="R18" s="72">
        <f>IF(RES_hh_fech!R18=0,0,RES_hh_fech!R18/RES_summary!R$19)</f>
        <v>0</v>
      </c>
      <c r="S18" s="72">
        <f>IF(RES_hh_fech!S18=0,0,RES_hh_fech!S18/RES_summary!S$19)</f>
        <v>0</v>
      </c>
      <c r="T18" s="72">
        <f>IF(RES_hh_fech!T18=0,0,RES_hh_fech!T18/RES_summary!T$19)</f>
        <v>0</v>
      </c>
      <c r="U18" s="72">
        <f>IF(RES_hh_fech!U18=0,0,RES_hh_fech!U18/RES_summary!U$19)</f>
        <v>0</v>
      </c>
      <c r="V18" s="72">
        <f>IF(RES_hh_fech!V18=0,0,RES_hh_fech!V18/RES_summary!V$19)</f>
        <v>0</v>
      </c>
      <c r="W18" s="72">
        <f>IF(RES_hh_fech!W18=0,0,RES_hh_fech!W18/RES_summary!W$19)</f>
        <v>0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27.164108458630469</v>
      </c>
      <c r="C19" s="72">
        <f>IF(RES_hh_fech!C19=0,0,RES_hh_fech!C19/RES_summary!C$19)</f>
        <v>24.698972413037051</v>
      </c>
      <c r="D19" s="72">
        <f>IF(RES_hh_fech!D19=0,0,RES_hh_fech!D19/RES_summary!D$19)</f>
        <v>27.753057389258405</v>
      </c>
      <c r="E19" s="72">
        <f>IF(RES_hh_fech!E19=0,0,RES_hh_fech!E19/RES_summary!E$19)</f>
        <v>27.460114837033316</v>
      </c>
      <c r="F19" s="72">
        <f>IF(RES_hh_fech!F19=0,0,RES_hh_fech!F19/RES_summary!F$19)</f>
        <v>23.752216855122782</v>
      </c>
      <c r="G19" s="72">
        <f>IF(RES_hh_fech!G19=0,0,RES_hh_fech!G19/RES_summary!G$19)</f>
        <v>28.241427895486183</v>
      </c>
      <c r="H19" s="72">
        <f>IF(RES_hh_fech!H19=0,0,RES_hh_fech!H19/RES_summary!H$19)</f>
        <v>28.778093213161327</v>
      </c>
      <c r="I19" s="72">
        <f>IF(RES_hh_fech!I19=0,0,RES_hh_fech!I19/RES_summary!I$19)</f>
        <v>24.55456141972553</v>
      </c>
      <c r="J19" s="72">
        <f>IF(RES_hh_fech!J19=0,0,RES_hh_fech!J19/RES_summary!J$19)</f>
        <v>24.45524826357175</v>
      </c>
      <c r="K19" s="72">
        <f>IF(RES_hh_fech!K19=0,0,RES_hh_fech!K19/RES_summary!K$19)</f>
        <v>25.566244335116604</v>
      </c>
      <c r="L19" s="72">
        <f>IF(RES_hh_fech!L19=0,0,RES_hh_fech!L19/RES_summary!L$19)</f>
        <v>33.495766435723048</v>
      </c>
      <c r="M19" s="72">
        <f>IF(RES_hh_fech!M19=0,0,RES_hh_fech!M19/RES_summary!M$19)</f>
        <v>26.982642722218603</v>
      </c>
      <c r="N19" s="72">
        <f>IF(RES_hh_fech!N19=0,0,RES_hh_fech!N19/RES_summary!N$19)</f>
        <v>21.644081299520796</v>
      </c>
      <c r="O19" s="72">
        <f>IF(RES_hh_fech!O19=0,0,RES_hh_fech!O19/RES_summary!O$19)</f>
        <v>24.4073459890793</v>
      </c>
      <c r="P19" s="72">
        <f>IF(RES_hh_fech!P19=0,0,RES_hh_fech!P19/RES_summary!P$19)</f>
        <v>22.473519699343218</v>
      </c>
      <c r="Q19" s="72">
        <f>IF(RES_hh_fech!Q19=0,0,RES_hh_fech!Q19/RES_summary!Q$19)</f>
        <v>22.413277271546072</v>
      </c>
      <c r="R19" s="72">
        <f>IF(RES_hh_fech!R19=0,0,RES_hh_fech!R19/RES_summary!R$19)</f>
        <v>18.877505708812745</v>
      </c>
      <c r="S19" s="72">
        <f>IF(RES_hh_fech!S19=0,0,RES_hh_fech!S19/RES_summary!S$19)</f>
        <v>24.082271931396416</v>
      </c>
      <c r="T19" s="72">
        <f>IF(RES_hh_fech!T19=0,0,RES_hh_fech!T19/RES_summary!T$19)</f>
        <v>24.83526301954366</v>
      </c>
      <c r="U19" s="72">
        <f>IF(RES_hh_fech!U19=0,0,RES_hh_fech!U19/RES_summary!U$19)</f>
        <v>24.816304675538021</v>
      </c>
      <c r="V19" s="72">
        <f>IF(RES_hh_fech!V19=0,0,RES_hh_fech!V19/RES_summary!V$19)</f>
        <v>18.94562869382149</v>
      </c>
      <c r="W19" s="72">
        <f>IF(RES_hh_fech!W19=0,0,RES_hh_fech!W19/RES_summary!W$19)</f>
        <v>19.591227325937783</v>
      </c>
      <c r="DA19" s="89" t="s">
        <v>562</v>
      </c>
    </row>
    <row r="20" spans="1:105" ht="12" customHeight="1" x14ac:dyDescent="0.25">
      <c r="A20" s="28" t="s">
        <v>205</v>
      </c>
      <c r="B20" s="72">
        <f>IF(RES_hh_fech!B20=0,0,RES_hh_fech!B20/RES_summary!B$19)</f>
        <v>0</v>
      </c>
      <c r="C20" s="72">
        <f>IF(RES_hh_fech!C20=0,0,RES_hh_fech!C20/RES_summary!C$19)</f>
        <v>0</v>
      </c>
      <c r="D20" s="72">
        <f>IF(RES_hh_fech!D20=0,0,RES_hh_fech!D20/RES_summary!D$19)</f>
        <v>0</v>
      </c>
      <c r="E20" s="72">
        <f>IF(RES_hh_fech!E20=0,0,RES_hh_fech!E20/RES_summary!E$19)</f>
        <v>0</v>
      </c>
      <c r="F20" s="72">
        <f>IF(RES_hh_fech!F20=0,0,RES_hh_fech!F20/RES_summary!F$19)</f>
        <v>0</v>
      </c>
      <c r="G20" s="72">
        <f>IF(RES_hh_fech!G20=0,0,RES_hh_fech!G20/RES_summary!G$19)</f>
        <v>0</v>
      </c>
      <c r="H20" s="72">
        <f>IF(RES_hh_fech!H20=0,0,RES_hh_fech!H20/RES_summary!H$19)</f>
        <v>0</v>
      </c>
      <c r="I20" s="72">
        <f>IF(RES_hh_fech!I20=0,0,RES_hh_fech!I20/RES_summary!I$19)</f>
        <v>0</v>
      </c>
      <c r="J20" s="72">
        <f>IF(RES_hh_fech!J20=0,0,RES_hh_fech!J20/RES_summary!J$19)</f>
        <v>0</v>
      </c>
      <c r="K20" s="72">
        <f>IF(RES_hh_fech!K20=0,0,RES_hh_fech!K20/RES_summary!K$19)</f>
        <v>0</v>
      </c>
      <c r="L20" s="72">
        <f>IF(RES_hh_fech!L20=0,0,RES_hh_fech!L20/RES_summary!L$19)</f>
        <v>0</v>
      </c>
      <c r="M20" s="72">
        <f>IF(RES_hh_fech!M20=0,0,RES_hh_fech!M20/RES_summary!M$19)</f>
        <v>0</v>
      </c>
      <c r="N20" s="72">
        <f>IF(RES_hh_fech!N20=0,0,RES_hh_fech!N20/RES_summary!N$19)</f>
        <v>0</v>
      </c>
      <c r="O20" s="72">
        <f>IF(RES_hh_fech!O20=0,0,RES_hh_fech!O20/RES_summary!O$19)</f>
        <v>0</v>
      </c>
      <c r="P20" s="72">
        <f>IF(RES_hh_fech!P20=0,0,RES_hh_fech!P20/RES_summary!P$19)</f>
        <v>0</v>
      </c>
      <c r="Q20" s="72">
        <f>IF(RES_hh_fech!Q20=0,0,RES_hh_fech!Q20/RES_summary!Q$19)</f>
        <v>0</v>
      </c>
      <c r="R20" s="72">
        <f>IF(RES_hh_fech!R20=0,0,RES_hh_fech!R20/RES_summary!R$19)</f>
        <v>0</v>
      </c>
      <c r="S20" s="72">
        <f>IF(RES_hh_fech!S20=0,0,RES_hh_fech!S20/RES_summary!S$19)</f>
        <v>0</v>
      </c>
      <c r="T20" s="72">
        <f>IF(RES_hh_fech!T20=0,0,RES_hh_fech!T20/RES_summary!T$19)</f>
        <v>0</v>
      </c>
      <c r="U20" s="72">
        <f>IF(RES_hh_fech!U20=0,0,RES_hh_fech!U20/RES_summary!U$19)</f>
        <v>0</v>
      </c>
      <c r="V20" s="72">
        <f>IF(RES_hh_fech!V20=0,0,RES_hh_fech!V20/RES_summary!V$19)</f>
        <v>0</v>
      </c>
      <c r="W20" s="72">
        <f>IF(RES_hh_fech!W20=0,0,RES_hh_fech!W20/RES_summary!W$19)</f>
        <v>0</v>
      </c>
      <c r="DA20" s="89" t="s">
        <v>563</v>
      </c>
    </row>
    <row r="21" spans="1:105" ht="12" customHeight="1" x14ac:dyDescent="0.25">
      <c r="A21" s="28" t="s">
        <v>192</v>
      </c>
      <c r="B21" s="72">
        <f>IF(RES_hh_fech!B21=0,0,RES_hh_fech!B21/RES_summary!B$19)</f>
        <v>27.803780203419116</v>
      </c>
      <c r="C21" s="72">
        <f>IF(RES_hh_fech!C21=0,0,RES_hh_fech!C21/RES_summary!C$19)</f>
        <v>27.381852501072881</v>
      </c>
      <c r="D21" s="72">
        <f>IF(RES_hh_fech!D21=0,0,RES_hh_fech!D21/RES_summary!D$19)</f>
        <v>28.999764888770557</v>
      </c>
      <c r="E21" s="72">
        <f>IF(RES_hh_fech!E21=0,0,RES_hh_fech!E21/RES_summary!E$19)</f>
        <v>27.763108124695005</v>
      </c>
      <c r="F21" s="72">
        <f>IF(RES_hh_fech!F21=0,0,RES_hh_fech!F21/RES_summary!F$19)</f>
        <v>28.355979238573294</v>
      </c>
      <c r="G21" s="72">
        <f>IF(RES_hh_fech!G21=0,0,RES_hh_fech!G21/RES_summary!G$19)</f>
        <v>29.851878958736084</v>
      </c>
      <c r="H21" s="72">
        <f>IF(RES_hh_fech!H21=0,0,RES_hh_fech!H21/RES_summary!H$19)</f>
        <v>26.834961987236895</v>
      </c>
      <c r="I21" s="72">
        <f>IF(RES_hh_fech!I21=0,0,RES_hh_fech!I21/RES_summary!I$19)</f>
        <v>28.738562376875851</v>
      </c>
      <c r="J21" s="72">
        <f>IF(RES_hh_fech!J21=0,0,RES_hh_fech!J21/RES_summary!J$19)</f>
        <v>27.880435786157687</v>
      </c>
      <c r="K21" s="72">
        <f>IF(RES_hh_fech!K21=0,0,RES_hh_fech!K21/RES_summary!K$19)</f>
        <v>27.7648067427324</v>
      </c>
      <c r="L21" s="72">
        <f>IF(RES_hh_fech!L21=0,0,RES_hh_fech!L21/RES_summary!L$19)</f>
        <v>27.113361902880698</v>
      </c>
      <c r="M21" s="72">
        <f>IF(RES_hh_fech!M21=0,0,RES_hh_fech!M21/RES_summary!M$19)</f>
        <v>25.401486205699118</v>
      </c>
      <c r="N21" s="72">
        <f>IF(RES_hh_fech!N21=0,0,RES_hh_fech!N21/RES_summary!N$19)</f>
        <v>24.546007093432266</v>
      </c>
      <c r="O21" s="72">
        <f>IF(RES_hh_fech!O21=0,0,RES_hh_fech!O21/RES_summary!O$19)</f>
        <v>22.367293556117072</v>
      </c>
      <c r="P21" s="72">
        <f>IF(RES_hh_fech!P21=0,0,RES_hh_fech!P21/RES_summary!P$19)</f>
        <v>24.473378733967092</v>
      </c>
      <c r="Q21" s="72">
        <f>IF(RES_hh_fech!Q21=0,0,RES_hh_fech!Q21/RES_summary!Q$19)</f>
        <v>23.879476156896509</v>
      </c>
      <c r="R21" s="72">
        <f>IF(RES_hh_fech!R21=0,0,RES_hh_fech!R21/RES_summary!R$19)</f>
        <v>24.515775614125634</v>
      </c>
      <c r="S21" s="72">
        <f>IF(RES_hh_fech!S21=0,0,RES_hh_fech!S21/RES_summary!S$19)</f>
        <v>24.272417761540055</v>
      </c>
      <c r="T21" s="72">
        <f>IF(RES_hh_fech!T21=0,0,RES_hh_fech!T21/RES_summary!T$19)</f>
        <v>23.395551370265864</v>
      </c>
      <c r="U21" s="72">
        <f>IF(RES_hh_fech!U21=0,0,RES_hh_fech!U21/RES_summary!U$19)</f>
        <v>23.089253034121622</v>
      </c>
      <c r="V21" s="72">
        <f>IF(RES_hh_fech!V21=0,0,RES_hh_fech!V21/RES_summary!V$19)</f>
        <v>24.315938426872854</v>
      </c>
      <c r="W21" s="72">
        <f>IF(RES_hh_fech!W21=0,0,RES_hh_fech!W21/RES_summary!W$19)</f>
        <v>24.242559023400389</v>
      </c>
      <c r="DA21" s="89" t="s">
        <v>564</v>
      </c>
    </row>
    <row r="22" spans="1:105" ht="12" customHeight="1" x14ac:dyDescent="0.25">
      <c r="A22" s="28" t="s">
        <v>207</v>
      </c>
      <c r="B22" s="72">
        <f>IF(RES_hh_fech!B22=0,0,RES_hh_fech!B22/RES_summary!B$19)</f>
        <v>30.83144056852699</v>
      </c>
      <c r="C22" s="72">
        <f>IF(RES_hh_fech!C22=0,0,RES_hh_fech!C22/RES_summary!C$19)</f>
        <v>30.615856032336985</v>
      </c>
      <c r="D22" s="72">
        <f>IF(RES_hh_fech!D22=0,0,RES_hh_fech!D22/RES_summary!D$19)</f>
        <v>32.253095340948974</v>
      </c>
      <c r="E22" s="72">
        <f>IF(RES_hh_fech!E22=0,0,RES_hh_fech!E22/RES_summary!E$19)</f>
        <v>28.391158576811534</v>
      </c>
      <c r="F22" s="72">
        <f>IF(RES_hh_fech!F22=0,0,RES_hh_fech!F22/RES_summary!F$19)</f>
        <v>21.251017041360022</v>
      </c>
      <c r="G22" s="72">
        <f>IF(RES_hh_fech!G22=0,0,RES_hh_fech!G22/RES_summary!G$19)</f>
        <v>30.877189688539026</v>
      </c>
      <c r="H22" s="72">
        <f>IF(RES_hh_fech!H22=0,0,RES_hh_fech!H22/RES_summary!H$19)</f>
        <v>27.691222233448372</v>
      </c>
      <c r="I22" s="72">
        <f>IF(RES_hh_fech!I22=0,0,RES_hh_fech!I22/RES_summary!I$19)</f>
        <v>28.377871039069195</v>
      </c>
      <c r="J22" s="72">
        <f>IF(RES_hh_fech!J22=0,0,RES_hh_fech!J22/RES_summary!J$19)</f>
        <v>21.200576078774368</v>
      </c>
      <c r="K22" s="72">
        <f>IF(RES_hh_fech!K22=0,0,RES_hh_fech!K22/RES_summary!K$19)</f>
        <v>25.453109279941746</v>
      </c>
      <c r="L22" s="72">
        <f>IF(RES_hh_fech!L22=0,0,RES_hh_fech!L22/RES_summary!L$19)</f>
        <v>23.415683209864081</v>
      </c>
      <c r="M22" s="72">
        <f>IF(RES_hh_fech!M22=0,0,RES_hh_fech!M22/RES_summary!M$19)</f>
        <v>23.473531327020268</v>
      </c>
      <c r="N22" s="72">
        <f>IF(RES_hh_fech!N22=0,0,RES_hh_fech!N22/RES_summary!N$19)</f>
        <v>23.28369688570481</v>
      </c>
      <c r="O22" s="72">
        <f>IF(RES_hh_fech!O22=0,0,RES_hh_fech!O22/RES_summary!O$19)</f>
        <v>23.835203061259783</v>
      </c>
      <c r="P22" s="72">
        <f>IF(RES_hh_fech!P22=0,0,RES_hh_fech!P22/RES_summary!P$19)</f>
        <v>23.543731115482359</v>
      </c>
      <c r="Q22" s="72">
        <f>IF(RES_hh_fech!Q22=0,0,RES_hh_fech!Q22/RES_summary!Q$19)</f>
        <v>23.374884344315948</v>
      </c>
      <c r="R22" s="72">
        <f>IF(RES_hh_fech!R22=0,0,RES_hh_fech!R22/RES_summary!R$19)</f>
        <v>23.146485456926776</v>
      </c>
      <c r="S22" s="72">
        <f>IF(RES_hh_fech!S22=0,0,RES_hh_fech!S22/RES_summary!S$19)</f>
        <v>22.723446695717723</v>
      </c>
      <c r="T22" s="72">
        <f>IF(RES_hh_fech!T22=0,0,RES_hh_fech!T22/RES_summary!T$19)</f>
        <v>24.083435074164779</v>
      </c>
      <c r="U22" s="72">
        <f>IF(RES_hh_fech!U22=0,0,RES_hh_fech!U22/RES_summary!U$19)</f>
        <v>26.604409082845905</v>
      </c>
      <c r="V22" s="72">
        <f>IF(RES_hh_fech!V22=0,0,RES_hh_fech!V22/RES_summary!V$19)</f>
        <v>19.728430222648623</v>
      </c>
      <c r="W22" s="72">
        <f>IF(RES_hh_fech!W22=0,0,RES_hh_fech!W22/RES_summary!W$19)</f>
        <v>22.88346771161547</v>
      </c>
      <c r="DA22" s="89" t="s">
        <v>565</v>
      </c>
    </row>
    <row r="23" spans="1:105" ht="12" customHeight="1" x14ac:dyDescent="0.25">
      <c r="A23" s="28" t="s">
        <v>202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DA23" s="89" t="s">
        <v>566</v>
      </c>
    </row>
    <row r="24" spans="1:105" ht="12" customHeight="1" x14ac:dyDescent="0.25">
      <c r="A24" s="28" t="s">
        <v>203</v>
      </c>
      <c r="B24" s="72">
        <f>IF(RES_hh_fech!B24=0,0,RES_hh_fech!B24/RES_summary!B$19)</f>
        <v>17.371113673114337</v>
      </c>
      <c r="C24" s="72">
        <f>IF(RES_hh_fech!C24=0,0,RES_hh_fech!C24/RES_summary!C$19)</f>
        <v>18.866986195965698</v>
      </c>
      <c r="D24" s="72">
        <f>IF(RES_hh_fech!D24=0,0,RES_hh_fech!D24/RES_summary!D$19)</f>
        <v>17.190315684803668</v>
      </c>
      <c r="E24" s="72">
        <f>IF(RES_hh_fech!E24=0,0,RES_hh_fech!E24/RES_summary!E$19)</f>
        <v>17.373034726304478</v>
      </c>
      <c r="F24" s="72">
        <f>IF(RES_hh_fech!F24=0,0,RES_hh_fech!F24/RES_summary!F$19)</f>
        <v>20.035396191312671</v>
      </c>
      <c r="G24" s="72">
        <f>IF(RES_hh_fech!G24=0,0,RES_hh_fech!G24/RES_summary!G$19)</f>
        <v>18.458283663220403</v>
      </c>
      <c r="H24" s="72">
        <f>IF(RES_hh_fech!H24=0,0,RES_hh_fech!H24/RES_summary!H$19)</f>
        <v>18.673877318803608</v>
      </c>
      <c r="I24" s="72">
        <f>IF(RES_hh_fech!I24=0,0,RES_hh_fech!I24/RES_summary!I$19)</f>
        <v>20.118541187423823</v>
      </c>
      <c r="J24" s="72">
        <f>IF(RES_hh_fech!J24=0,0,RES_hh_fech!J24/RES_summary!J$19)</f>
        <v>19.61426521672583</v>
      </c>
      <c r="K24" s="72">
        <f>IF(RES_hh_fech!K24=0,0,RES_hh_fech!K24/RES_summary!K$19)</f>
        <v>18.803539756514635</v>
      </c>
      <c r="L24" s="72">
        <f>IF(RES_hh_fech!L24=0,0,RES_hh_fech!L24/RES_summary!L$19)</f>
        <v>19.685792236826114</v>
      </c>
      <c r="M24" s="72">
        <f>IF(RES_hh_fech!M24=0,0,RES_hh_fech!M24/RES_summary!M$19)</f>
        <v>18.538589323735994</v>
      </c>
      <c r="N24" s="72">
        <f>IF(RES_hh_fech!N24=0,0,RES_hh_fech!N24/RES_summary!N$19)</f>
        <v>17.968312952614582</v>
      </c>
      <c r="O24" s="72">
        <f>IF(RES_hh_fech!O24=0,0,RES_hh_fech!O24/RES_summary!O$19)</f>
        <v>17.800309527197889</v>
      </c>
      <c r="P24" s="72">
        <f>IF(RES_hh_fech!P24=0,0,RES_hh_fech!P24/RES_summary!P$19)</f>
        <v>17.860034843246893</v>
      </c>
      <c r="Q24" s="72">
        <f>IF(RES_hh_fech!Q24=0,0,RES_hh_fech!Q24/RES_summary!Q$19)</f>
        <v>18.950981980638176</v>
      </c>
      <c r="R24" s="72">
        <f>IF(RES_hh_fech!R24=0,0,RES_hh_fech!R24/RES_summary!R$19)</f>
        <v>19.62405609003698</v>
      </c>
      <c r="S24" s="72">
        <f>IF(RES_hh_fech!S24=0,0,RES_hh_fech!S24/RES_summary!S$19)</f>
        <v>19.578057537597093</v>
      </c>
      <c r="T24" s="72">
        <f>IF(RES_hh_fech!T24=0,0,RES_hh_fech!T24/RES_summary!T$19)</f>
        <v>19.786552897670539</v>
      </c>
      <c r="U24" s="72">
        <f>IF(RES_hh_fech!U24=0,0,RES_hh_fech!U24/RES_summary!U$19)</f>
        <v>20.072177217014836</v>
      </c>
      <c r="V24" s="72">
        <f>IF(RES_hh_fech!V24=0,0,RES_hh_fech!V24/RES_summary!V$19)</f>
        <v>21.097456433100639</v>
      </c>
      <c r="W24" s="72">
        <f>IF(RES_hh_fech!W24=0,0,RES_hh_fech!W24/RES_summary!W$19)</f>
        <v>20.119656662573419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22.418280710144373</v>
      </c>
      <c r="C25" s="74">
        <f>IF(RES_hh_fech!C25=0,0,RES_hh_fech!C25/RES_summary!C$19)</f>
        <v>22.819426962595852</v>
      </c>
      <c r="D25" s="74">
        <f>IF(RES_hh_fech!D25=0,0,RES_hh_fech!D25/RES_summary!D$19)</f>
        <v>22.862763929608395</v>
      </c>
      <c r="E25" s="74">
        <f>IF(RES_hh_fech!E25=0,0,RES_hh_fech!E25/RES_summary!E$19)</f>
        <v>24.961841879655708</v>
      </c>
      <c r="F25" s="74">
        <f>IF(RES_hh_fech!F25=0,0,RES_hh_fech!F25/RES_summary!F$19)</f>
        <v>23.560255760138958</v>
      </c>
      <c r="G25" s="74">
        <f>IF(RES_hh_fech!G25=0,0,RES_hh_fech!G25/RES_summary!G$19)</f>
        <v>22.495860638143576</v>
      </c>
      <c r="H25" s="74">
        <f>IF(RES_hh_fech!H25=0,0,RES_hh_fech!H25/RES_summary!H$19)</f>
        <v>24.945176809794415</v>
      </c>
      <c r="I25" s="74">
        <f>IF(RES_hh_fech!I25=0,0,RES_hh_fech!I25/RES_summary!I$19)</f>
        <v>23.669095070393205</v>
      </c>
      <c r="J25" s="74">
        <f>IF(RES_hh_fech!J25=0,0,RES_hh_fech!J25/RES_summary!J$19)</f>
        <v>25.113862960139922</v>
      </c>
      <c r="K25" s="74">
        <f>IF(RES_hh_fech!K25=0,0,RES_hh_fech!K25/RES_summary!K$19)</f>
        <v>24.087690243775803</v>
      </c>
      <c r="L25" s="74">
        <f>IF(RES_hh_fech!L25=0,0,RES_hh_fech!L25/RES_summary!L$19)</f>
        <v>24.044477127050047</v>
      </c>
      <c r="M25" s="74">
        <f>IF(RES_hh_fech!M25=0,0,RES_hh_fech!M25/RES_summary!M$19)</f>
        <v>24.473792443834054</v>
      </c>
      <c r="N25" s="74">
        <f>IF(RES_hh_fech!N25=0,0,RES_hh_fech!N25/RES_summary!N$19)</f>
        <v>20.319752621983721</v>
      </c>
      <c r="O25" s="74">
        <f>IF(RES_hh_fech!O25=0,0,RES_hh_fech!O25/RES_summary!O$19)</f>
        <v>20.439557089419491</v>
      </c>
      <c r="P25" s="74">
        <f>IF(RES_hh_fech!P25=0,0,RES_hh_fech!P25/RES_summary!P$19)</f>
        <v>20.647722015185021</v>
      </c>
      <c r="Q25" s="74">
        <f>IF(RES_hh_fech!Q25=0,0,RES_hh_fech!Q25/RES_summary!Q$19)</f>
        <v>23.631864736997908</v>
      </c>
      <c r="R25" s="74">
        <f>IF(RES_hh_fech!R25=0,0,RES_hh_fech!R25/RES_summary!R$19)</f>
        <v>22.835340851650663</v>
      </c>
      <c r="S25" s="74">
        <f>IF(RES_hh_fech!S25=0,0,RES_hh_fech!S25/RES_summary!S$19)</f>
        <v>22.135432736071138</v>
      </c>
      <c r="T25" s="74">
        <f>IF(RES_hh_fech!T25=0,0,RES_hh_fech!T25/RES_summary!T$19)</f>
        <v>21.901900388172027</v>
      </c>
      <c r="U25" s="74">
        <f>IF(RES_hh_fech!U25=0,0,RES_hh_fech!U25/RES_summary!U$19)</f>
        <v>21.778995987848536</v>
      </c>
      <c r="V25" s="74">
        <f>IF(RES_hh_fech!V25=0,0,RES_hh_fech!V25/RES_summary!V$19)</f>
        <v>23.537000507992289</v>
      </c>
      <c r="W25" s="74">
        <f>IF(RES_hh_fech!W25=0,0,RES_hh_fech!W25/RES_summary!W$19)</f>
        <v>20.396485155906763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0</v>
      </c>
      <c r="C26" s="77">
        <f>IF(RES_hh_fech!C26=0,0,RES_hh_fech!C26/RES_summary!C$19)</f>
        <v>10.106334646173448</v>
      </c>
      <c r="D26" s="77">
        <f>IF(RES_hh_fech!D26=0,0,RES_hh_fech!D26/RES_summary!D$19)</f>
        <v>10.285540473763875</v>
      </c>
      <c r="E26" s="77">
        <f>IF(RES_hh_fech!E26=0,0,RES_hh_fech!E26/RES_summary!E$19)</f>
        <v>10.562154411254276</v>
      </c>
      <c r="F26" s="77">
        <f>IF(RES_hh_fech!F26=0,0,RES_hh_fech!F26/RES_summary!F$19)</f>
        <v>10.622473717661519</v>
      </c>
      <c r="G26" s="77">
        <f>IF(RES_hh_fech!G26=0,0,RES_hh_fech!G26/RES_summary!G$19)</f>
        <v>10.665104950980043</v>
      </c>
      <c r="H26" s="77">
        <f>IF(RES_hh_fech!H26=0,0,RES_hh_fech!H26/RES_summary!H$19)</f>
        <v>10.837391339494436</v>
      </c>
      <c r="I26" s="77">
        <f>IF(RES_hh_fech!I26=0,0,RES_hh_fech!I26/RES_summary!I$19)</f>
        <v>11.057161455081218</v>
      </c>
      <c r="J26" s="77">
        <f>IF(RES_hh_fech!J26=0,0,RES_hh_fech!J26/RES_summary!J$19)</f>
        <v>11.307878704753538</v>
      </c>
      <c r="K26" s="77">
        <f>IF(RES_hh_fech!K26=0,0,RES_hh_fech!K26/RES_summary!K$19)</f>
        <v>11.212295141572628</v>
      </c>
      <c r="L26" s="77">
        <f>IF(RES_hh_fech!L26=0,0,RES_hh_fech!L26/RES_summary!L$19)</f>
        <v>11.382143032345583</v>
      </c>
      <c r="M26" s="77">
        <f>IF(RES_hh_fech!M26=0,0,RES_hh_fech!M26/RES_summary!M$19)</f>
        <v>11.100571056328258</v>
      </c>
      <c r="N26" s="77">
        <f>IF(RES_hh_fech!N26=0,0,RES_hh_fech!N26/RES_summary!N$19)</f>
        <v>10.663334880978519</v>
      </c>
      <c r="O26" s="77">
        <f>IF(RES_hh_fech!O26=0,0,RES_hh_fech!O26/RES_summary!O$19)</f>
        <v>10.627091382064947</v>
      </c>
      <c r="P26" s="77">
        <f>IF(RES_hh_fech!P26=0,0,RES_hh_fech!P26/RES_summary!P$19)</f>
        <v>10.897337072082939</v>
      </c>
      <c r="Q26" s="77">
        <f>IF(RES_hh_fech!Q26=0,0,RES_hh_fech!Q26/RES_summary!Q$19)</f>
        <v>11.379217582377338</v>
      </c>
      <c r="R26" s="77">
        <f>IF(RES_hh_fech!R26=0,0,RES_hh_fech!R26/RES_summary!R$19)</f>
        <v>11.455176532830157</v>
      </c>
      <c r="S26" s="77">
        <f>IF(RES_hh_fech!S26=0,0,RES_hh_fech!S26/RES_summary!S$19)</f>
        <v>11.626100773938072</v>
      </c>
      <c r="T26" s="77">
        <f>IF(RES_hh_fech!T26=0,0,RES_hh_fech!T26/RES_summary!T$19)</f>
        <v>11.671768920190374</v>
      </c>
      <c r="U26" s="77">
        <f>IF(RES_hh_fech!U26=0,0,RES_hh_fech!U26/RES_summary!U$19)</f>
        <v>11.926463688090648</v>
      </c>
      <c r="V26" s="77">
        <f>IF(RES_hh_fech!V26=0,0,RES_hh_fech!V26/RES_summary!V$19)</f>
        <v>12.832750187796687</v>
      </c>
      <c r="W26" s="77">
        <f>IF(RES_hh_fech!W26=0,0,RES_hh_fech!W26/RES_summary!W$19)</f>
        <v>12.336341695513292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9.6138878629421178</v>
      </c>
      <c r="C27" s="69">
        <f>IF(RES_hh_fech!C27=0,0,RES_hh_fech!C27/RES_summary!C$19)</f>
        <v>9.8060276958128956</v>
      </c>
      <c r="D27" s="69">
        <f>IF(RES_hh_fech!D27=0,0,RES_hh_fech!D27/RES_summary!D$19)</f>
        <v>10.249167892121989</v>
      </c>
      <c r="E27" s="69">
        <f>IF(RES_hh_fech!E27=0,0,RES_hh_fech!E27/RES_summary!E$19)</f>
        <v>10.151384497554925</v>
      </c>
      <c r="F27" s="69">
        <f>IF(RES_hh_fech!F27=0,0,RES_hh_fech!F27/RES_summary!F$19)</f>
        <v>10.074063395302833</v>
      </c>
      <c r="G27" s="69">
        <f>IF(RES_hh_fech!G27=0,0,RES_hh_fech!G27/RES_summary!G$19)</f>
        <v>9.8830799128226214</v>
      </c>
      <c r="H27" s="69">
        <f>IF(RES_hh_fech!H27=0,0,RES_hh_fech!H27/RES_summary!H$19)</f>
        <v>9.5546303299391617</v>
      </c>
      <c r="I27" s="69">
        <f>IF(RES_hh_fech!I27=0,0,RES_hh_fech!I27/RES_summary!I$19)</f>
        <v>8.6995297667990013</v>
      </c>
      <c r="J27" s="69">
        <f>IF(RES_hh_fech!J27=0,0,RES_hh_fech!J27/RES_summary!J$19)</f>
        <v>8.8770275475069198</v>
      </c>
      <c r="K27" s="69">
        <f>IF(RES_hh_fech!K27=0,0,RES_hh_fech!K27/RES_summary!K$19)</f>
        <v>7.7186900839760479</v>
      </c>
      <c r="L27" s="69">
        <f>IF(RES_hh_fech!L27=0,0,RES_hh_fech!L27/RES_summary!L$19)</f>
        <v>8.1744113830183522</v>
      </c>
      <c r="M27" s="69">
        <f>IF(RES_hh_fech!M27=0,0,RES_hh_fech!M27/RES_summary!M$19)</f>
        <v>6.9032941003266943</v>
      </c>
      <c r="N27" s="69">
        <f>IF(RES_hh_fech!N27=0,0,RES_hh_fech!N27/RES_summary!N$19)</f>
        <v>5.7987108087879129</v>
      </c>
      <c r="O27" s="69">
        <f>IF(RES_hh_fech!O27=0,0,RES_hh_fech!O27/RES_summary!O$19)</f>
        <v>5.8006402722878327</v>
      </c>
      <c r="P27" s="69">
        <f>IF(RES_hh_fech!P27=0,0,RES_hh_fech!P27/RES_summary!P$19)</f>
        <v>5.6825583825795487</v>
      </c>
      <c r="Q27" s="69">
        <f>IF(RES_hh_fech!Q27=0,0,RES_hh_fech!Q27/RES_summary!Q$19)</f>
        <v>6.0372820604635802</v>
      </c>
      <c r="R27" s="69">
        <f>IF(RES_hh_fech!R27=0,0,RES_hh_fech!R27/RES_summary!R$19)</f>
        <v>5.6015483258174585</v>
      </c>
      <c r="S27" s="69">
        <f>IF(RES_hh_fech!S27=0,0,RES_hh_fech!S27/RES_summary!S$19)</f>
        <v>6.8920092314317403</v>
      </c>
      <c r="T27" s="69">
        <f>IF(RES_hh_fech!T27=0,0,RES_hh_fech!T27/RES_summary!T$19)</f>
        <v>7.4592841871256832</v>
      </c>
      <c r="U27" s="69">
        <f>IF(RES_hh_fech!U27=0,0,RES_hh_fech!U27/RES_summary!U$19)</f>
        <v>7.5953321346677045</v>
      </c>
      <c r="V27" s="69">
        <f>IF(RES_hh_fech!V27=0,0,RES_hh_fech!V27/RES_summary!V$19)</f>
        <v>10.719847745925232</v>
      </c>
      <c r="W27" s="69">
        <f>IF(RES_hh_fech!W27=0,0,RES_hh_fech!W27/RES_summary!W$19)</f>
        <v>10.309781080163223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0</v>
      </c>
      <c r="C28" s="72">
        <f>IF(RES_hh_fech!C28=0,0,RES_hh_fech!C28/RES_summary!C$19)</f>
        <v>0</v>
      </c>
      <c r="D28" s="72">
        <f>IF(RES_hh_fech!D28=0,0,RES_hh_fech!D28/RES_summary!D$19)</f>
        <v>0</v>
      </c>
      <c r="E28" s="72">
        <f>IF(RES_hh_fech!E28=0,0,RES_hh_fech!E28/RES_summary!E$19)</f>
        <v>0</v>
      </c>
      <c r="F28" s="72">
        <f>IF(RES_hh_fech!F28=0,0,RES_hh_fech!F28/RES_summary!F$19)</f>
        <v>0</v>
      </c>
      <c r="G28" s="72">
        <f>IF(RES_hh_fech!G28=0,0,RES_hh_fech!G28/RES_summary!G$19)</f>
        <v>0</v>
      </c>
      <c r="H28" s="72">
        <f>IF(RES_hh_fech!H28=0,0,RES_hh_fech!H28/RES_summary!H$19)</f>
        <v>0</v>
      </c>
      <c r="I28" s="72">
        <f>IF(RES_hh_fech!I28=0,0,RES_hh_fech!I28/RES_summary!I$19)</f>
        <v>0</v>
      </c>
      <c r="J28" s="72">
        <f>IF(RES_hh_fech!J28=0,0,RES_hh_fech!J28/RES_summary!J$19)</f>
        <v>0</v>
      </c>
      <c r="K28" s="72">
        <f>IF(RES_hh_fech!K28=0,0,RES_hh_fech!K28/RES_summary!K$19)</f>
        <v>0</v>
      </c>
      <c r="L28" s="72">
        <f>IF(RES_hh_fech!L28=0,0,RES_hh_fech!L28/RES_summary!L$19)</f>
        <v>0</v>
      </c>
      <c r="M28" s="72">
        <f>IF(RES_hh_fech!M28=0,0,RES_hh_fech!M28/RES_summary!M$19)</f>
        <v>0</v>
      </c>
      <c r="N28" s="72">
        <f>IF(RES_hh_fech!N28=0,0,RES_hh_fech!N28/RES_summary!N$19)</f>
        <v>0</v>
      </c>
      <c r="O28" s="72">
        <f>IF(RES_hh_fech!O28=0,0,RES_hh_fech!O28/RES_summary!O$19)</f>
        <v>0</v>
      </c>
      <c r="P28" s="72">
        <f>IF(RES_hh_fech!P28=0,0,RES_hh_fech!P28/RES_summary!P$19)</f>
        <v>0</v>
      </c>
      <c r="Q28" s="72">
        <f>IF(RES_hh_fech!Q28=0,0,RES_hh_fech!Q28/RES_summary!Q$19)</f>
        <v>0</v>
      </c>
      <c r="R28" s="72">
        <f>IF(RES_hh_fech!R28=0,0,RES_hh_fech!R28/RES_summary!R$19)</f>
        <v>0</v>
      </c>
      <c r="S28" s="72">
        <f>IF(RES_hh_fech!S28=0,0,RES_hh_fech!S28/RES_summary!S$19)</f>
        <v>0</v>
      </c>
      <c r="T28" s="72">
        <f>IF(RES_hh_fech!T28=0,0,RES_hh_fech!T28/RES_summary!T$19)</f>
        <v>0</v>
      </c>
      <c r="U28" s="72">
        <f>IF(RES_hh_fech!U28=0,0,RES_hh_fech!U28/RES_summary!U$19)</f>
        <v>0</v>
      </c>
      <c r="V28" s="72">
        <f>IF(RES_hh_fech!V28=0,0,RES_hh_fech!V28/RES_summary!V$19)</f>
        <v>0</v>
      </c>
      <c r="W28" s="72">
        <f>IF(RES_hh_fech!W28=0,0,RES_hh_fech!W28/RES_summary!W$19)</f>
        <v>0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9.8328594240767497</v>
      </c>
      <c r="C29" s="72">
        <f>IF(RES_hh_fech!C29=0,0,RES_hh_fech!C29/RES_summary!C$19)</f>
        <v>9.857787483863035</v>
      </c>
      <c r="D29" s="72">
        <f>IF(RES_hh_fech!D29=0,0,RES_hh_fech!D29/RES_summary!D$19)</f>
        <v>10.483234192423316</v>
      </c>
      <c r="E29" s="72">
        <f>IF(RES_hh_fech!E29=0,0,RES_hh_fech!E29/RES_summary!E$19)</f>
        <v>10.570063016614704</v>
      </c>
      <c r="F29" s="72">
        <f>IF(RES_hh_fech!F29=0,0,RES_hh_fech!F29/RES_summary!F$19)</f>
        <v>9.906480940922096</v>
      </c>
      <c r="G29" s="72">
        <f>IF(RES_hh_fech!G29=0,0,RES_hh_fech!G29/RES_summary!G$19)</f>
        <v>9.9617918194397781</v>
      </c>
      <c r="H29" s="72">
        <f>IF(RES_hh_fech!H29=0,0,RES_hh_fech!H29/RES_summary!H$19)</f>
        <v>9.928422962499722</v>
      </c>
      <c r="I29" s="72">
        <f>IF(RES_hh_fech!I29=0,0,RES_hh_fech!I29/RES_summary!I$19)</f>
        <v>9.0938607547204384</v>
      </c>
      <c r="J29" s="72">
        <f>IF(RES_hh_fech!J29=0,0,RES_hh_fech!J29/RES_summary!J$19)</f>
        <v>8.1211420656482733</v>
      </c>
      <c r="K29" s="72">
        <f>IF(RES_hh_fech!K29=0,0,RES_hh_fech!K29/RES_summary!K$19)</f>
        <v>8.1479656721679845</v>
      </c>
      <c r="L29" s="72">
        <f>IF(RES_hh_fech!L29=0,0,RES_hh_fech!L29/RES_summary!L$19)</f>
        <v>8.6276949239437979</v>
      </c>
      <c r="M29" s="72">
        <f>IF(RES_hh_fech!M29=0,0,RES_hh_fech!M29/RES_summary!M$19)</f>
        <v>7.1100883006719053</v>
      </c>
      <c r="N29" s="72">
        <f>IF(RES_hh_fech!N29=0,0,RES_hh_fech!N29/RES_summary!N$19)</f>
        <v>5.9923693382766574</v>
      </c>
      <c r="O29" s="72">
        <f>IF(RES_hh_fech!O29=0,0,RES_hh_fech!O29/RES_summary!O$19)</f>
        <v>6.46532928785662</v>
      </c>
      <c r="P29" s="72">
        <f>IF(RES_hh_fech!P29=0,0,RES_hh_fech!P29/RES_summary!P$19)</f>
        <v>6.0290945204790907</v>
      </c>
      <c r="Q29" s="72">
        <f>IF(RES_hh_fech!Q29=0,0,RES_hh_fech!Q29/RES_summary!Q$19)</f>
        <v>6.3860844112578503</v>
      </c>
      <c r="R29" s="72">
        <f>IF(RES_hh_fech!R29=0,0,RES_hh_fech!R29/RES_summary!R$19)</f>
        <v>5.6360759509450489</v>
      </c>
      <c r="S29" s="72">
        <f>IF(RES_hh_fech!S29=0,0,RES_hh_fech!S29/RES_summary!S$19)</f>
        <v>7.3897244045661896</v>
      </c>
      <c r="T29" s="72">
        <f>IF(RES_hh_fech!T29=0,0,RES_hh_fech!T29/RES_summary!T$19)</f>
        <v>7.9073778694143178</v>
      </c>
      <c r="U29" s="72">
        <f>IF(RES_hh_fech!U29=0,0,RES_hh_fech!U29/RES_summary!U$19)</f>
        <v>8.0941249889066338</v>
      </c>
      <c r="V29" s="72">
        <f>IF(RES_hh_fech!V29=0,0,RES_hh_fech!V29/RES_summary!V$19)</f>
        <v>11.255510095107956</v>
      </c>
      <c r="W29" s="72">
        <f>IF(RES_hh_fech!W29=0,0,RES_hh_fech!W29/RES_summary!W$19)</f>
        <v>10.901058862892603</v>
      </c>
      <c r="DA29" s="89" t="s">
        <v>571</v>
      </c>
    </row>
    <row r="30" spans="1:105" ht="12" customHeight="1" x14ac:dyDescent="0.25">
      <c r="A30" s="28" t="s">
        <v>192</v>
      </c>
      <c r="B30" s="72">
        <f>IF(RES_hh_fech!B30=0,0,RES_hh_fech!B30/RES_summary!B$19)</f>
        <v>9.7130489755940275</v>
      </c>
      <c r="C30" s="72">
        <f>IF(RES_hh_fech!C30=0,0,RES_hh_fech!C30/RES_summary!C$19)</f>
        <v>9.8785693518032307</v>
      </c>
      <c r="D30" s="72">
        <f>IF(RES_hh_fech!D30=0,0,RES_hh_fech!D30/RES_summary!D$19)</f>
        <v>10.551556321177532</v>
      </c>
      <c r="E30" s="72">
        <f>IF(RES_hh_fech!E30=0,0,RES_hh_fech!E30/RES_summary!E$19)</f>
        <v>10.358017220055356</v>
      </c>
      <c r="F30" s="72">
        <f>IF(RES_hh_fech!F30=0,0,RES_hh_fech!F30/RES_summary!F$19)</f>
        <v>10.326874353471551</v>
      </c>
      <c r="G30" s="72">
        <f>IF(RES_hh_fech!G30=0,0,RES_hh_fech!G30/RES_summary!G$19)</f>
        <v>10.107806188387105</v>
      </c>
      <c r="H30" s="72">
        <f>IF(RES_hh_fech!H30=0,0,RES_hh_fech!H30/RES_summary!H$19)</f>
        <v>9.6724334188285095</v>
      </c>
      <c r="I30" s="72">
        <f>IF(RES_hh_fech!I30=0,0,RES_hh_fech!I30/RES_summary!I$19)</f>
        <v>8.69008794202926</v>
      </c>
      <c r="J30" s="72">
        <f>IF(RES_hh_fech!J30=0,0,RES_hh_fech!J30/RES_summary!J$19)</f>
        <v>9.5634809587595377</v>
      </c>
      <c r="K30" s="72">
        <f>IF(RES_hh_fech!K30=0,0,RES_hh_fech!K30/RES_summary!K$19)</f>
        <v>7.892010410826316</v>
      </c>
      <c r="L30" s="72">
        <f>IF(RES_hh_fech!L30=0,0,RES_hh_fech!L30/RES_summary!L$19)</f>
        <v>8.5166954330608391</v>
      </c>
      <c r="M30" s="72">
        <f>IF(RES_hh_fech!M30=0,0,RES_hh_fech!M30/RES_summary!M$19)</f>
        <v>7.1752526224395963</v>
      </c>
      <c r="N30" s="72">
        <f>IF(RES_hh_fech!N30=0,0,RES_hh_fech!N30/RES_summary!N$19)</f>
        <v>5.9585957030345771</v>
      </c>
      <c r="O30" s="72">
        <f>IF(RES_hh_fech!O30=0,0,RES_hh_fech!O30/RES_summary!O$19)</f>
        <v>5.8638179411502751</v>
      </c>
      <c r="P30" s="72">
        <f>IF(RES_hh_fech!P30=0,0,RES_hh_fech!P30/RES_summary!P$19)</f>
        <v>5.9777994331537148</v>
      </c>
      <c r="Q30" s="72">
        <f>IF(RES_hh_fech!Q30=0,0,RES_hh_fech!Q30/RES_summary!Q$19)</f>
        <v>6.3864287996283169</v>
      </c>
      <c r="R30" s="72">
        <f>IF(RES_hh_fech!R30=0,0,RES_hh_fech!R30/RES_summary!R$19)</f>
        <v>5.9246686855032316</v>
      </c>
      <c r="S30" s="72">
        <f>IF(RES_hh_fech!S30=0,0,RES_hh_fech!S30/RES_summary!S$19)</f>
        <v>7.2552264341960795</v>
      </c>
      <c r="T30" s="72">
        <f>IF(RES_hh_fech!T30=0,0,RES_hh_fech!T30/RES_summary!T$19)</f>
        <v>7.9703906556964981</v>
      </c>
      <c r="U30" s="72">
        <f>IF(RES_hh_fech!U30=0,0,RES_hh_fech!U30/RES_summary!U$19)</f>
        <v>8.1260692266986325</v>
      </c>
      <c r="V30" s="72">
        <f>IF(RES_hh_fech!V30=0,0,RES_hh_fech!V30/RES_summary!V$19)</f>
        <v>11.224572188938993</v>
      </c>
      <c r="W30" s="72">
        <f>IF(RES_hh_fech!W30=0,0,RES_hh_fech!W30/RES_summary!W$19)</f>
        <v>11.107435381689449</v>
      </c>
      <c r="DA30" s="89" t="s">
        <v>572</v>
      </c>
    </row>
    <row r="31" spans="1:105" ht="12" customHeight="1" x14ac:dyDescent="0.25">
      <c r="A31" s="28" t="s">
        <v>207</v>
      </c>
      <c r="B31" s="72">
        <f>IF(RES_hh_fech!B31=0,0,RES_hh_fech!B31/RES_summary!B$19)</f>
        <v>10.014711703456319</v>
      </c>
      <c r="C31" s="72">
        <f>IF(RES_hh_fech!C31=0,0,RES_hh_fech!C31/RES_summary!C$19)</f>
        <v>10.071396687264928</v>
      </c>
      <c r="D31" s="72">
        <f>IF(RES_hh_fech!D31=0,0,RES_hh_fech!D31/RES_summary!D$19)</f>
        <v>10.776708898261653</v>
      </c>
      <c r="E31" s="72">
        <f>IF(RES_hh_fech!E31=0,0,RES_hh_fech!E31/RES_summary!E$19)</f>
        <v>9.5948191453648306</v>
      </c>
      <c r="F31" s="72">
        <f>IF(RES_hh_fech!F31=0,0,RES_hh_fech!F31/RES_summary!F$19)</f>
        <v>7.4285507616482649</v>
      </c>
      <c r="G31" s="72">
        <f>IF(RES_hh_fech!G31=0,0,RES_hh_fech!G31/RES_summary!G$19)</f>
        <v>11.084445302809534</v>
      </c>
      <c r="H31" s="72">
        <f>IF(RES_hh_fech!H31=0,0,RES_hh_fech!H31/RES_summary!H$19)</f>
        <v>9.7165227862079391</v>
      </c>
      <c r="I31" s="72">
        <f>IF(RES_hh_fech!I31=0,0,RES_hh_fech!I31/RES_summary!I$19)</f>
        <v>9.7911946521604136</v>
      </c>
      <c r="J31" s="72">
        <f>IF(RES_hh_fech!J31=0,0,RES_hh_fech!J31/RES_summary!J$19)</f>
        <v>7.301275251862779</v>
      </c>
      <c r="K31" s="72">
        <f>IF(RES_hh_fech!K31=0,0,RES_hh_fech!K31/RES_summary!K$19)</f>
        <v>8.479965690058366</v>
      </c>
      <c r="L31" s="72">
        <f>IF(RES_hh_fech!L31=0,0,RES_hh_fech!L31/RES_summary!L$19)</f>
        <v>7.6185780258255074</v>
      </c>
      <c r="M31" s="72">
        <f>IF(RES_hh_fech!M31=0,0,RES_hh_fech!M31/RES_summary!M$19)</f>
        <v>7.3152292920213871</v>
      </c>
      <c r="N31" s="72">
        <f>IF(RES_hh_fech!N31=0,0,RES_hh_fech!N31/RES_summary!N$19)</f>
        <v>7.070246209868067</v>
      </c>
      <c r="O31" s="72">
        <f>IF(RES_hh_fech!O31=0,0,RES_hh_fech!O31/RES_summary!O$19)</f>
        <v>7.1950760129711124</v>
      </c>
      <c r="P31" s="72">
        <f>IF(RES_hh_fech!P31=0,0,RES_hh_fech!P31/RES_summary!P$19)</f>
        <v>6.9220407859168906</v>
      </c>
      <c r="Q31" s="72">
        <f>IF(RES_hh_fech!Q31=0,0,RES_hh_fech!Q31/RES_summary!Q$19)</f>
        <v>7.0717455364067678</v>
      </c>
      <c r="R31" s="72">
        <f>IF(RES_hh_fech!R31=0,0,RES_hh_fech!R31/RES_summary!R$19)</f>
        <v>7.2749509596632365</v>
      </c>
      <c r="S31" s="72">
        <f>IF(RES_hh_fech!S31=0,0,RES_hh_fech!S31/RES_summary!S$19)</f>
        <v>7.3888541261590897</v>
      </c>
      <c r="T31" s="72">
        <f>IF(RES_hh_fech!T31=0,0,RES_hh_fech!T31/RES_summary!T$19)</f>
        <v>7.9670123962723371</v>
      </c>
      <c r="U31" s="72">
        <f>IF(RES_hh_fech!U31=0,0,RES_hh_fech!U31/RES_summary!U$19)</f>
        <v>9.3290729502442158</v>
      </c>
      <c r="V31" s="72">
        <f>IF(RES_hh_fech!V31=0,0,RES_hh_fech!V31/RES_summary!V$19)</f>
        <v>9.6099913212286658</v>
      </c>
      <c r="W31" s="72">
        <f>IF(RES_hh_fech!W31=0,0,RES_hh_fech!W31/RES_summary!W$19)</f>
        <v>11.434610511819017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6.9999782523315703</v>
      </c>
      <c r="C32" s="77">
        <f>IF(RES_hh_fech!C32=0,0,RES_hh_fech!C32/RES_summary!C$19)</f>
        <v>8.6791994664401884</v>
      </c>
      <c r="D32" s="77">
        <f>IF(RES_hh_fech!D32=0,0,RES_hh_fech!D32/RES_summary!D$19)</f>
        <v>6.1230729579624308</v>
      </c>
      <c r="E32" s="77">
        <f>IF(RES_hh_fech!E32=0,0,RES_hh_fech!E32/RES_summary!E$19)</f>
        <v>6.1242123413116021</v>
      </c>
      <c r="F32" s="77">
        <f>IF(RES_hh_fech!F32=0,0,RES_hh_fech!F32/RES_summary!F$19)</f>
        <v>8.4576360947198292</v>
      </c>
      <c r="G32" s="77">
        <f>IF(RES_hh_fech!G32=0,0,RES_hh_fech!G32/RES_summary!G$19)</f>
        <v>7.5139729651969951</v>
      </c>
      <c r="H32" s="77">
        <f>IF(RES_hh_fech!H32=0,0,RES_hh_fech!H32/RES_summary!H$19)</f>
        <v>7.0669895933605069</v>
      </c>
      <c r="I32" s="77">
        <f>IF(RES_hh_fech!I32=0,0,RES_hh_fech!I32/RES_summary!I$19)</f>
        <v>7.3045393579435363</v>
      </c>
      <c r="J32" s="77">
        <f>IF(RES_hh_fech!J32=0,0,RES_hh_fech!J32/RES_summary!J$19)</f>
        <v>7.3182103839945629</v>
      </c>
      <c r="K32" s="77">
        <f>IF(RES_hh_fech!K32=0,0,RES_hh_fech!K32/RES_summary!K$19)</f>
        <v>5.699972602267013</v>
      </c>
      <c r="L32" s="77">
        <f>IF(RES_hh_fech!L32=0,0,RES_hh_fech!L32/RES_summary!L$19)</f>
        <v>5.9076460271660807</v>
      </c>
      <c r="M32" s="77">
        <f>IF(RES_hh_fech!M32=0,0,RES_hh_fech!M32/RES_summary!M$19)</f>
        <v>5.7862922807556165</v>
      </c>
      <c r="N32" s="77">
        <f>IF(RES_hh_fech!N32=0,0,RES_hh_fech!N32/RES_summary!N$19)</f>
        <v>5.1313525139993192</v>
      </c>
      <c r="O32" s="77">
        <f>IF(RES_hh_fech!O32=0,0,RES_hh_fech!O32/RES_summary!O$19)</f>
        <v>4.687891630176674</v>
      </c>
      <c r="P32" s="77">
        <f>IF(RES_hh_fech!P32=0,0,RES_hh_fech!P32/RES_summary!P$19)</f>
        <v>4.6145179518697228</v>
      </c>
      <c r="Q32" s="77">
        <f>IF(RES_hh_fech!Q32=0,0,RES_hh_fech!Q32/RES_summary!Q$19)</f>
        <v>4.8565012825883747</v>
      </c>
      <c r="R32" s="77">
        <f>IF(RES_hh_fech!R32=0,0,RES_hh_fech!R32/RES_summary!R$19)</f>
        <v>4.8179555690307678</v>
      </c>
      <c r="S32" s="77">
        <f>IF(RES_hh_fech!S32=0,0,RES_hh_fech!S32/RES_summary!S$19)</f>
        <v>5.3997005740491568</v>
      </c>
      <c r="T32" s="77">
        <f>IF(RES_hh_fech!T32=0,0,RES_hh_fech!T32/RES_summary!T$19)</f>
        <v>5.5678135813789664</v>
      </c>
      <c r="U32" s="77">
        <f>IF(RES_hh_fech!U32=0,0,RES_hh_fech!U32/RES_summary!U$19)</f>
        <v>5.5690135753076557</v>
      </c>
      <c r="V32" s="77">
        <f>IF(RES_hh_fech!V32=0,0,RES_hh_fech!V32/RES_summary!V$19)</f>
        <v>8.9010742295025906</v>
      </c>
      <c r="W32" s="77">
        <f>IF(RES_hh_fech!W32=0,0,RES_hh_fech!W32/RES_summary!W$19)</f>
        <v>7.6954750785822652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95.378482540300865</v>
      </c>
      <c r="C3" s="65">
        <f>IF(RES_hh_tesh!C3=0,0,RES_hh_tesh!C3/RES_summary!C$19)</f>
        <v>103.00666235992954</v>
      </c>
      <c r="D3" s="65">
        <f>IF(RES_hh_tesh!D3=0,0,RES_hh_tesh!D3/RES_summary!D$19)</f>
        <v>102.17622402492377</v>
      </c>
      <c r="E3" s="65">
        <f>IF(RES_hh_tesh!E3=0,0,RES_hh_tesh!E3/RES_summary!E$19)</f>
        <v>113.17992592809284</v>
      </c>
      <c r="F3" s="65">
        <f>IF(RES_hh_tesh!F3=0,0,RES_hh_tesh!F3/RES_summary!F$19)</f>
        <v>104.6237768320063</v>
      </c>
      <c r="G3" s="65">
        <f>IF(RES_hh_tesh!G3=0,0,RES_hh_tesh!G3/RES_summary!G$19)</f>
        <v>120.24122179070741</v>
      </c>
      <c r="H3" s="65">
        <f>IF(RES_hh_tesh!H3=0,0,RES_hh_tesh!H3/RES_summary!H$19)</f>
        <v>117.04756679105715</v>
      </c>
      <c r="I3" s="65">
        <f>IF(RES_hh_tesh!I3=0,0,RES_hh_tesh!I3/RES_summary!I$19)</f>
        <v>107.3398954736485</v>
      </c>
      <c r="J3" s="65">
        <f>IF(RES_hh_tesh!J3=0,0,RES_hh_tesh!J3/RES_summary!J$19)</f>
        <v>106.78612388239441</v>
      </c>
      <c r="K3" s="65">
        <f>IF(RES_hh_tesh!K3=0,0,RES_hh_tesh!K3/RES_summary!K$19)</f>
        <v>113.76610557393917</v>
      </c>
      <c r="L3" s="65">
        <f>IF(RES_hh_tesh!L3=0,0,RES_hh_tesh!L3/RES_summary!L$19)</f>
        <v>122.23911490598428</v>
      </c>
      <c r="M3" s="65">
        <f>IF(RES_hh_tesh!M3=0,0,RES_hh_tesh!M3/RES_summary!M$19)</f>
        <v>122.18598414418554</v>
      </c>
      <c r="N3" s="65">
        <f>IF(RES_hh_tesh!N3=0,0,RES_hh_tesh!N3/RES_summary!N$19)</f>
        <v>120.57375852268858</v>
      </c>
      <c r="O3" s="65">
        <f>IF(RES_hh_tesh!O3=0,0,RES_hh_tesh!O3/RES_summary!O$19)</f>
        <v>118.24585793711657</v>
      </c>
      <c r="P3" s="65">
        <f>IF(RES_hh_tesh!P3=0,0,RES_hh_tesh!P3/RES_summary!P$19)</f>
        <v>103.0687974701459</v>
      </c>
      <c r="Q3" s="65">
        <f>IF(RES_hh_tesh!Q3=0,0,RES_hh_tesh!Q3/RES_summary!Q$19)</f>
        <v>113.84835371003339</v>
      </c>
      <c r="R3" s="65">
        <f>IF(RES_hh_tesh!R3=0,0,RES_hh_tesh!R3/RES_summary!R$19)</f>
        <v>118.37317681917234</v>
      </c>
      <c r="S3" s="65">
        <f>IF(RES_hh_tesh!S3=0,0,RES_hh_tesh!S3/RES_summary!S$19)</f>
        <v>122.670827851319</v>
      </c>
      <c r="T3" s="65">
        <f>IF(RES_hh_tesh!T3=0,0,RES_hh_tesh!T3/RES_summary!T$19)</f>
        <v>114.41214619784117</v>
      </c>
      <c r="U3" s="65">
        <f>IF(RES_hh_tesh!U3=0,0,RES_hh_tesh!U3/RES_summary!U$19)</f>
        <v>112.94487093898137</v>
      </c>
      <c r="V3" s="65">
        <f>IF(RES_hh_tesh!V3=0,0,RES_hh_tesh!V3/RES_summary!V$19)</f>
        <v>120.9882455365936</v>
      </c>
      <c r="W3" s="65">
        <f>IF(RES_hh_tesh!W3=0,0,RES_hh_tesh!W3/RES_summary!W$19)</f>
        <v>132.82128259996989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76.856622890593044</v>
      </c>
      <c r="C4" s="69">
        <f>IF(RES_hh_tesh!C4=0,0,RES_hh_tesh!C4/RES_summary!C$19)</f>
        <v>84.060619834228163</v>
      </c>
      <c r="D4" s="69">
        <f>IF(RES_hh_tesh!D4=0,0,RES_hh_tesh!D4/RES_summary!D$19)</f>
        <v>82.706674998385125</v>
      </c>
      <c r="E4" s="69">
        <f>IF(RES_hh_tesh!E4=0,0,RES_hh_tesh!E4/RES_summary!E$19)</f>
        <v>93.299835888478157</v>
      </c>
      <c r="F4" s="69">
        <f>IF(RES_hh_tesh!F4=0,0,RES_hh_tesh!F4/RES_summary!F$19)</f>
        <v>84.723499121556415</v>
      </c>
      <c r="G4" s="69">
        <f>IF(RES_hh_tesh!G4=0,0,RES_hh_tesh!G4/RES_summary!G$19)</f>
        <v>100.37566719459859</v>
      </c>
      <c r="H4" s="69">
        <f>IF(RES_hh_tesh!H4=0,0,RES_hh_tesh!H4/RES_summary!H$19)</f>
        <v>97.005394067032938</v>
      </c>
      <c r="I4" s="69">
        <f>IF(RES_hh_tesh!I4=0,0,RES_hh_tesh!I4/RES_summary!I$19)</f>
        <v>87.424250035606391</v>
      </c>
      <c r="J4" s="69">
        <f>IF(RES_hh_tesh!J4=0,0,RES_hh_tesh!J4/RES_summary!J$19)</f>
        <v>86.513392133995055</v>
      </c>
      <c r="K4" s="69">
        <f>IF(RES_hh_tesh!K4=0,0,RES_hh_tesh!K4/RES_summary!K$19)</f>
        <v>94.247208306872494</v>
      </c>
      <c r="L4" s="69">
        <f>IF(RES_hh_tesh!L4=0,0,RES_hh_tesh!L4/RES_summary!L$19)</f>
        <v>102.10494148332013</v>
      </c>
      <c r="M4" s="69">
        <f>IF(RES_hh_tesh!M4=0,0,RES_hh_tesh!M4/RES_summary!M$19)</f>
        <v>102.8992709477028</v>
      </c>
      <c r="N4" s="69">
        <f>IF(RES_hh_tesh!N4=0,0,RES_hh_tesh!N4/RES_summary!N$19)</f>
        <v>102.52386277166855</v>
      </c>
      <c r="O4" s="69">
        <f>IF(RES_hh_tesh!O4=0,0,RES_hh_tesh!O4/RES_summary!O$19)</f>
        <v>100.68831627999302</v>
      </c>
      <c r="P4" s="69">
        <f>IF(RES_hh_tesh!P4=0,0,RES_hh_tesh!P4/RES_summary!P$19)</f>
        <v>84.976107587170091</v>
      </c>
      <c r="Q4" s="69">
        <f>IF(RES_hh_tesh!Q4=0,0,RES_hh_tesh!Q4/RES_summary!Q$19)</f>
        <v>94.371112513543622</v>
      </c>
      <c r="R4" s="69">
        <f>IF(RES_hh_tesh!R4=0,0,RES_hh_tesh!R4/RES_summary!R$19)</f>
        <v>98.909160902283929</v>
      </c>
      <c r="S4" s="69">
        <f>IF(RES_hh_tesh!S4=0,0,RES_hh_tesh!S4/RES_summary!S$19)</f>
        <v>102.19496764334365</v>
      </c>
      <c r="T4" s="69">
        <f>IF(RES_hh_tesh!T4=0,0,RES_hh_tesh!T4/RES_summary!T$19)</f>
        <v>93.183130907875906</v>
      </c>
      <c r="U4" s="69">
        <f>IF(RES_hh_tesh!U4=0,0,RES_hh_tesh!U4/RES_summary!U$19)</f>
        <v>90.886124270845627</v>
      </c>
      <c r="V4" s="69">
        <f>IF(RES_hh_tesh!V4=0,0,RES_hh_tesh!V4/RES_summary!V$19)</f>
        <v>96.400560297570578</v>
      </c>
      <c r="W4" s="69">
        <f>IF(RES_hh_tesh!W4=0,0,RES_hh_tesh!W4/RES_summary!W$19)</f>
        <v>107.64600381969132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71.72637974106091</v>
      </c>
      <c r="C5" s="72">
        <f>IF(RES_hh_tesh!C5=0,0,RES_hh_tesh!C5/RES_summary!C$19)</f>
        <v>71.320434704588479</v>
      </c>
      <c r="D5" s="72">
        <f>IF(RES_hh_tesh!D5=0,0,RES_hh_tesh!D5/RES_summary!D$19)</f>
        <v>86.808505756144015</v>
      </c>
      <c r="E5" s="72">
        <f>IF(RES_hh_tesh!E5=0,0,RES_hh_tesh!E5/RES_summary!E$19)</f>
        <v>92.522857753128889</v>
      </c>
      <c r="F5" s="72">
        <f>IF(RES_hh_tesh!F5=0,0,RES_hh_tesh!F5/RES_summary!F$19)</f>
        <v>90.057043256965144</v>
      </c>
      <c r="G5" s="72">
        <f>IF(RES_hh_tesh!G5=0,0,RES_hh_tesh!G5/RES_summary!G$19)</f>
        <v>99.300034630371883</v>
      </c>
      <c r="H5" s="72">
        <f>IF(RES_hh_tesh!H5=0,0,RES_hh_tesh!H5/RES_summary!H$19)</f>
        <v>103.78847434955112</v>
      </c>
      <c r="I5" s="72">
        <f>IF(RES_hh_tesh!I5=0,0,RES_hh_tesh!I5/RES_summary!I$19)</f>
        <v>71.803803969976826</v>
      </c>
      <c r="J5" s="72">
        <f>IF(RES_hh_tesh!J5=0,0,RES_hh_tesh!J5/RES_summary!J$19)</f>
        <v>92.125137711000534</v>
      </c>
      <c r="K5" s="72">
        <f>IF(RES_hh_tesh!K5=0,0,RES_hh_tesh!K5/RES_summary!K$19)</f>
        <v>87.898200121161182</v>
      </c>
      <c r="L5" s="72">
        <f>IF(RES_hh_tesh!L5=0,0,RES_hh_tesh!L5/RES_summary!L$19)</f>
        <v>94.819248071735515</v>
      </c>
      <c r="M5" s="72">
        <f>IF(RES_hh_tesh!M5=0,0,RES_hh_tesh!M5/RES_summary!M$19)</f>
        <v>110.9307256244318</v>
      </c>
      <c r="N5" s="72">
        <f>IF(RES_hh_tesh!N5=0,0,RES_hh_tesh!N5/RES_summary!N$19)</f>
        <v>103.85833889365749</v>
      </c>
      <c r="O5" s="72">
        <f>IF(RES_hh_tesh!O5=0,0,RES_hh_tesh!O5/RES_summary!O$19)</f>
        <v>99.918529798732678</v>
      </c>
      <c r="P5" s="72">
        <f>IF(RES_hh_tesh!P5=0,0,RES_hh_tesh!P5/RES_summary!P$19)</f>
        <v>83.363384027443018</v>
      </c>
      <c r="Q5" s="72">
        <f>IF(RES_hh_tesh!Q5=0,0,RES_hh_tesh!Q5/RES_summary!Q$19)</f>
        <v>80.961524822969537</v>
      </c>
      <c r="R5" s="72">
        <f>IF(RES_hh_tesh!R5=0,0,RES_hh_tesh!R5/RES_summary!R$19)</f>
        <v>105.38302173836286</v>
      </c>
      <c r="S5" s="72">
        <f>IF(RES_hh_tesh!S5=0,0,RES_hh_tesh!S5/RES_summary!S$19)</f>
        <v>125.11412269109104</v>
      </c>
      <c r="T5" s="72">
        <f>IF(RES_hh_tesh!T5=0,0,RES_hh_tesh!T5/RES_summary!T$19)</f>
        <v>92.559427472142659</v>
      </c>
      <c r="U5" s="72">
        <f>IF(RES_hh_tesh!U5=0,0,RES_hh_tesh!U5/RES_summary!U$19)</f>
        <v>86.48498984731755</v>
      </c>
      <c r="V5" s="72">
        <f>IF(RES_hh_tesh!V5=0,0,RES_hh_tesh!V5/RES_summary!V$19)</f>
        <v>94.798762756965061</v>
      </c>
      <c r="W5" s="72">
        <f>IF(RES_hh_tesh!W5=0,0,RES_hh_tesh!W5/RES_summary!W$19)</f>
        <v>94.474943144825943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82.701791024817922</v>
      </c>
      <c r="C6" s="72">
        <f>IF(RES_hh_tesh!C6=0,0,RES_hh_tesh!C6/RES_summary!C$19)</f>
        <v>74.140593270425228</v>
      </c>
      <c r="D6" s="72">
        <f>IF(RES_hh_tesh!D6=0,0,RES_hh_tesh!D6/RES_summary!D$19)</f>
        <v>88.635825457242277</v>
      </c>
      <c r="E6" s="72">
        <f>IF(RES_hh_tesh!E6=0,0,RES_hh_tesh!E6/RES_summary!E$19)</f>
        <v>90.637177853187694</v>
      </c>
      <c r="F6" s="72">
        <f>IF(RES_hh_tesh!F6=0,0,RES_hh_tesh!F6/RES_summary!F$19)</f>
        <v>67.748763450476261</v>
      </c>
      <c r="G6" s="72">
        <f>IF(RES_hh_tesh!G6=0,0,RES_hh_tesh!G6/RES_summary!G$19)</f>
        <v>104.50113095277742</v>
      </c>
      <c r="H6" s="72">
        <f>IF(RES_hh_tesh!H6=0,0,RES_hh_tesh!H6/RES_summary!H$19)</f>
        <v>104.07144132993076</v>
      </c>
      <c r="I6" s="72">
        <f>IF(RES_hh_tesh!I6=0,0,RES_hh_tesh!I6/RES_summary!I$19)</f>
        <v>56.844017644585364</v>
      </c>
      <c r="J6" s="72">
        <f>IF(RES_hh_tesh!J6=0,0,RES_hh_tesh!J6/RES_summary!J$19)</f>
        <v>66.615587883660254</v>
      </c>
      <c r="K6" s="72">
        <f>IF(RES_hh_tesh!K6=0,0,RES_hh_tesh!K6/RES_summary!K$19)</f>
        <v>73.353494143463422</v>
      </c>
      <c r="L6" s="72">
        <f>IF(RES_hh_tesh!L6=0,0,RES_hh_tesh!L6/RES_summary!L$19)</f>
        <v>159.16626475007055</v>
      </c>
      <c r="M6" s="72">
        <f>IF(RES_hh_tesh!M6=0,0,RES_hh_tesh!M6/RES_summary!M$19)</f>
        <v>103.67622359030214</v>
      </c>
      <c r="N6" s="72">
        <f>IF(RES_hh_tesh!N6=0,0,RES_hh_tesh!N6/RES_summary!N$19)</f>
        <v>69.734472469407223</v>
      </c>
      <c r="O6" s="72">
        <f>IF(RES_hh_tesh!O6=0,0,RES_hh_tesh!O6/RES_summary!O$19)</f>
        <v>104.55358945619339</v>
      </c>
      <c r="P6" s="72">
        <f>IF(RES_hh_tesh!P6=0,0,RES_hh_tesh!P6/RES_summary!P$19)</f>
        <v>85.060776872281536</v>
      </c>
      <c r="Q6" s="72">
        <f>IF(RES_hh_tesh!Q6=0,0,RES_hh_tesh!Q6/RES_summary!Q$19)</f>
        <v>94.324476246771113</v>
      </c>
      <c r="R6" s="72">
        <f>IF(RES_hh_tesh!R6=0,0,RES_hh_tesh!R6/RES_summary!R$19)</f>
        <v>82.66240945893999</v>
      </c>
      <c r="S6" s="72">
        <f>IF(RES_hh_tesh!S6=0,0,RES_hh_tesh!S6/RES_summary!S$19)</f>
        <v>100.02782428548169</v>
      </c>
      <c r="T6" s="72">
        <f>IF(RES_hh_tesh!T6=0,0,RES_hh_tesh!T6/RES_summary!T$19)</f>
        <v>104.37342508372014</v>
      </c>
      <c r="U6" s="72">
        <f>IF(RES_hh_tesh!U6=0,0,RES_hh_tesh!U6/RES_summary!U$19)</f>
        <v>117.72809328092036</v>
      </c>
      <c r="V6" s="72">
        <f>IF(RES_hh_tesh!V6=0,0,RES_hh_tesh!V6/RES_summary!V$19)</f>
        <v>52.953960146243759</v>
      </c>
      <c r="W6" s="72">
        <f>IF(RES_hh_tesh!W6=0,0,RES_hh_tesh!W6/RES_summary!W$19)</f>
        <v>98.945892023170046</v>
      </c>
      <c r="DA6" s="89" t="s">
        <v>577</v>
      </c>
    </row>
    <row r="7" spans="1:105" ht="12" customHeight="1" x14ac:dyDescent="0.25">
      <c r="A7" s="28" t="s">
        <v>205</v>
      </c>
      <c r="B7" s="72">
        <f>IF(RES_hh_tesh!B7=0,0,RES_hh_tesh!B7/RES_summary!B$19)</f>
        <v>63.510334361328169</v>
      </c>
      <c r="C7" s="72">
        <f>IF(RES_hh_tesh!C7=0,0,RES_hh_tesh!C7/RES_summary!C$19)</f>
        <v>100.62628831888392</v>
      </c>
      <c r="D7" s="72">
        <f>IF(RES_hh_tesh!D7=0,0,RES_hh_tesh!D7/RES_summary!D$19)</f>
        <v>90.216783831100599</v>
      </c>
      <c r="E7" s="72">
        <f>IF(RES_hh_tesh!E7=0,0,RES_hh_tesh!E7/RES_summary!E$19)</f>
        <v>54.261944353181953</v>
      </c>
      <c r="F7" s="72">
        <f>IF(RES_hh_tesh!F7=0,0,RES_hh_tesh!F7/RES_summary!F$19)</f>
        <v>86.97217574192149</v>
      </c>
      <c r="G7" s="72">
        <f>IF(RES_hh_tesh!G7=0,0,RES_hh_tesh!G7/RES_summary!G$19)</f>
        <v>48.69048288259664</v>
      </c>
      <c r="H7" s="72">
        <f>IF(RES_hh_tesh!H7=0,0,RES_hh_tesh!H7/RES_summary!H$19)</f>
        <v>0</v>
      </c>
      <c r="I7" s="72">
        <f>IF(RES_hh_tesh!I7=0,0,RES_hh_tesh!I7/RES_summary!I$19)</f>
        <v>0</v>
      </c>
      <c r="J7" s="72">
        <f>IF(RES_hh_tesh!J7=0,0,RES_hh_tesh!J7/RES_summary!J$19)</f>
        <v>0</v>
      </c>
      <c r="K7" s="72">
        <f>IF(RES_hh_tesh!K7=0,0,RES_hh_tesh!K7/RES_summary!K$19)</f>
        <v>0</v>
      </c>
      <c r="L7" s="72">
        <f>IF(RES_hh_tesh!L7=0,0,RES_hh_tesh!L7/RES_summary!L$19)</f>
        <v>0</v>
      </c>
      <c r="M7" s="72">
        <f>IF(RES_hh_tesh!M7=0,0,RES_hh_tesh!M7/RES_summary!M$19)</f>
        <v>0</v>
      </c>
      <c r="N7" s="72">
        <f>IF(RES_hh_tesh!N7=0,0,RES_hh_tesh!N7/RES_summary!N$19)</f>
        <v>0</v>
      </c>
      <c r="O7" s="72">
        <f>IF(RES_hh_tesh!O7=0,0,RES_hh_tesh!O7/RES_summary!O$19)</f>
        <v>0</v>
      </c>
      <c r="P7" s="72">
        <f>IF(RES_hh_tesh!P7=0,0,RES_hh_tesh!P7/RES_summary!P$19)</f>
        <v>0</v>
      </c>
      <c r="Q7" s="72">
        <f>IF(RES_hh_tesh!Q7=0,0,RES_hh_tesh!Q7/RES_summary!Q$19)</f>
        <v>0</v>
      </c>
      <c r="R7" s="72">
        <f>IF(RES_hh_tesh!R7=0,0,RES_hh_tesh!R7/RES_summary!R$19)</f>
        <v>0</v>
      </c>
      <c r="S7" s="72">
        <f>IF(RES_hh_tesh!S7=0,0,RES_hh_tesh!S7/RES_summary!S$19)</f>
        <v>0</v>
      </c>
      <c r="T7" s="72">
        <f>IF(RES_hh_tesh!T7=0,0,RES_hh_tesh!T7/RES_summary!T$19)</f>
        <v>0</v>
      </c>
      <c r="U7" s="72">
        <f>IF(RES_hh_tesh!U7=0,0,RES_hh_tesh!U7/RES_summary!U$19)</f>
        <v>0</v>
      </c>
      <c r="V7" s="72">
        <f>IF(RES_hh_tesh!V7=0,0,RES_hh_tesh!V7/RES_summary!V$19)</f>
        <v>0</v>
      </c>
      <c r="W7" s="72">
        <f>IF(RES_hh_tesh!W7=0,0,RES_hh_tesh!W7/RES_summary!W$19)</f>
        <v>0</v>
      </c>
      <c r="DA7" s="89" t="s">
        <v>578</v>
      </c>
    </row>
    <row r="8" spans="1:105" ht="12" customHeight="1" x14ac:dyDescent="0.25">
      <c r="A8" s="28" t="s">
        <v>192</v>
      </c>
      <c r="B8" s="72">
        <f>IF(RES_hh_tesh!B8=0,0,RES_hh_tesh!B8/RES_summary!B$19)</f>
        <v>75.381820324080934</v>
      </c>
      <c r="C8" s="72">
        <f>IF(RES_hh_tesh!C8=0,0,RES_hh_tesh!C8/RES_summary!C$19)</f>
        <v>81.813481142796107</v>
      </c>
      <c r="D8" s="72">
        <f>IF(RES_hh_tesh!D8=0,0,RES_hh_tesh!D8/RES_summary!D$19)</f>
        <v>80.829646501827966</v>
      </c>
      <c r="E8" s="72">
        <f>IF(RES_hh_tesh!E8=0,0,RES_hh_tesh!E8/RES_summary!E$19)</f>
        <v>94.205654854420317</v>
      </c>
      <c r="F8" s="72">
        <f>IF(RES_hh_tesh!F8=0,0,RES_hh_tesh!F8/RES_summary!F$19)</f>
        <v>84.446766981118216</v>
      </c>
      <c r="G8" s="72">
        <f>IF(RES_hh_tesh!G8=0,0,RES_hh_tesh!G8/RES_summary!G$19)</f>
        <v>97.170993047313985</v>
      </c>
      <c r="H8" s="72">
        <f>IF(RES_hh_tesh!H8=0,0,RES_hh_tesh!H8/RES_summary!H$19)</f>
        <v>93.91076267333429</v>
      </c>
      <c r="I8" s="72">
        <f>IF(RES_hh_tesh!I8=0,0,RES_hh_tesh!I8/RES_summary!I$19)</f>
        <v>82.73519676812812</v>
      </c>
      <c r="J8" s="72">
        <f>IF(RES_hh_tesh!J8=0,0,RES_hh_tesh!J8/RES_summary!J$19)</f>
        <v>89.081018168459821</v>
      </c>
      <c r="K8" s="72">
        <f>IF(RES_hh_tesh!K8=0,0,RES_hh_tesh!K8/RES_summary!K$19)</f>
        <v>91.815414794183667</v>
      </c>
      <c r="L8" s="72">
        <f>IF(RES_hh_tesh!L8=0,0,RES_hh_tesh!L8/RES_summary!L$19)</f>
        <v>100.82191888738856</v>
      </c>
      <c r="M8" s="72">
        <f>IF(RES_hh_tesh!M8=0,0,RES_hh_tesh!M8/RES_summary!M$19)</f>
        <v>100.14469008097056</v>
      </c>
      <c r="N8" s="72">
        <f>IF(RES_hh_tesh!N8=0,0,RES_hh_tesh!N8/RES_summary!N$19)</f>
        <v>97.268780162652476</v>
      </c>
      <c r="O8" s="72">
        <f>IF(RES_hh_tesh!O8=0,0,RES_hh_tesh!O8/RES_summary!O$19)</f>
        <v>92.400422570430948</v>
      </c>
      <c r="P8" s="72">
        <f>IF(RES_hh_tesh!P8=0,0,RES_hh_tesh!P8/RES_summary!P$19)</f>
        <v>81.835850571579527</v>
      </c>
      <c r="Q8" s="72">
        <f>IF(RES_hh_tesh!Q8=0,0,RES_hh_tesh!Q8/RES_summary!Q$19)</f>
        <v>92.508287657007244</v>
      </c>
      <c r="R8" s="72">
        <f>IF(RES_hh_tesh!R8=0,0,RES_hh_tesh!R8/RES_summary!R$19)</f>
        <v>96.392065789106283</v>
      </c>
      <c r="S8" s="72">
        <f>IF(RES_hh_tesh!S8=0,0,RES_hh_tesh!S8/RES_summary!S$19)</f>
        <v>99.87078023092532</v>
      </c>
      <c r="T8" s="72">
        <f>IF(RES_hh_tesh!T8=0,0,RES_hh_tesh!T8/RES_summary!T$19)</f>
        <v>92.379985968964391</v>
      </c>
      <c r="U8" s="72">
        <f>IF(RES_hh_tesh!U8=0,0,RES_hh_tesh!U8/RES_summary!U$19)</f>
        <v>89.396545036949888</v>
      </c>
      <c r="V8" s="72">
        <f>IF(RES_hh_tesh!V8=0,0,RES_hh_tesh!V8/RES_summary!V$19)</f>
        <v>94.66357683447248</v>
      </c>
      <c r="W8" s="72">
        <f>IF(RES_hh_tesh!W8=0,0,RES_hh_tesh!W8/RES_summary!W$19)</f>
        <v>106.01921057911781</v>
      </c>
      <c r="DA8" s="89" t="s">
        <v>579</v>
      </c>
    </row>
    <row r="9" spans="1:105" ht="12" customHeight="1" x14ac:dyDescent="0.25">
      <c r="A9" s="28" t="s">
        <v>207</v>
      </c>
      <c r="B9" s="72">
        <f>IF(RES_hh_tesh!B9=0,0,RES_hh_tesh!B9/RES_summary!B$19)</f>
        <v>75.997341820327378</v>
      </c>
      <c r="C9" s="72">
        <f>IF(RES_hh_tesh!C9=0,0,RES_hh_tesh!C9/RES_summary!C$19)</f>
        <v>83.635572499501833</v>
      </c>
      <c r="D9" s="72">
        <f>IF(RES_hh_tesh!D9=0,0,RES_hh_tesh!D9/RES_summary!D$19)</f>
        <v>84.411720915961013</v>
      </c>
      <c r="E9" s="72">
        <f>IF(RES_hh_tesh!E9=0,0,RES_hh_tesh!E9/RES_summary!E$19)</f>
        <v>84.785358281242836</v>
      </c>
      <c r="F9" s="72">
        <f>IF(RES_hh_tesh!F9=0,0,RES_hh_tesh!F9/RES_summary!F$19)</f>
        <v>65.61854730406705</v>
      </c>
      <c r="G9" s="72">
        <f>IF(RES_hh_tesh!G9=0,0,RES_hh_tesh!G9/RES_summary!G$19)</f>
        <v>104.92930137596089</v>
      </c>
      <c r="H9" s="72">
        <f>IF(RES_hh_tesh!H9=0,0,RES_hh_tesh!H9/RES_summary!H$19)</f>
        <v>98.763050368589106</v>
      </c>
      <c r="I9" s="72">
        <f>IF(RES_hh_tesh!I9=0,0,RES_hh_tesh!I9/RES_summary!I$19)</f>
        <v>95.662866899593439</v>
      </c>
      <c r="J9" s="72">
        <f>IF(RES_hh_tesh!J9=0,0,RES_hh_tesh!J9/RES_summary!J$19)</f>
        <v>73.583305336556492</v>
      </c>
      <c r="K9" s="72">
        <f>IF(RES_hh_tesh!K9=0,0,RES_hh_tesh!K9/RES_summary!K$19)</f>
        <v>96.796638873334359</v>
      </c>
      <c r="L9" s="72">
        <f>IF(RES_hh_tesh!L9=0,0,RES_hh_tesh!L9/RES_summary!L$19)</f>
        <v>99.669956475416441</v>
      </c>
      <c r="M9" s="72">
        <f>IF(RES_hh_tesh!M9=0,0,RES_hh_tesh!M9/RES_summary!M$19)</f>
        <v>103.35664677741877</v>
      </c>
      <c r="N9" s="72">
        <f>IF(RES_hh_tesh!N9=0,0,RES_hh_tesh!N9/RES_summary!N$19)</f>
        <v>105.7539328892436</v>
      </c>
      <c r="O9" s="72">
        <f>IF(RES_hh_tesh!O9=0,0,RES_hh_tesh!O9/RES_summary!O$19)</f>
        <v>107.50892815789088</v>
      </c>
      <c r="P9" s="72">
        <f>IF(RES_hh_tesh!P9=0,0,RES_hh_tesh!P9/RES_summary!P$19)</f>
        <v>86.506110732073296</v>
      </c>
      <c r="Q9" s="72">
        <f>IF(RES_hh_tesh!Q9=0,0,RES_hh_tesh!Q9/RES_summary!Q$19)</f>
        <v>94.807587477664882</v>
      </c>
      <c r="R9" s="72">
        <f>IF(RES_hh_tesh!R9=0,0,RES_hh_tesh!R9/RES_summary!R$19)</f>
        <v>98.720313056316428</v>
      </c>
      <c r="S9" s="72">
        <f>IF(RES_hh_tesh!S9=0,0,RES_hh_tesh!S9/RES_summary!S$19)</f>
        <v>100.7199177019598</v>
      </c>
      <c r="T9" s="72">
        <f>IF(RES_hh_tesh!T9=0,0,RES_hh_tesh!T9/RES_summary!T$19)</f>
        <v>90.238715482491031</v>
      </c>
      <c r="U9" s="72">
        <f>IF(RES_hh_tesh!U9=0,0,RES_hh_tesh!U9/RES_summary!U$19)</f>
        <v>89.628132736380294</v>
      </c>
      <c r="V9" s="72">
        <f>IF(RES_hh_tesh!V9=0,0,RES_hh_tesh!V9/RES_summary!V$19)</f>
        <v>96.006289950804998</v>
      </c>
      <c r="W9" s="72">
        <f>IF(RES_hh_tesh!W9=0,0,RES_hh_tesh!W9/RES_summary!W$19)</f>
        <v>105.00187817289225</v>
      </c>
      <c r="DA9" s="89" t="s">
        <v>580</v>
      </c>
    </row>
    <row r="10" spans="1:105" ht="12" customHeight="1" x14ac:dyDescent="0.25">
      <c r="A10" s="28" t="s">
        <v>202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DA10" s="89" t="s">
        <v>581</v>
      </c>
    </row>
    <row r="11" spans="1:105" ht="12" customHeight="1" x14ac:dyDescent="0.25">
      <c r="A11" s="28" t="s">
        <v>203</v>
      </c>
      <c r="B11" s="72">
        <f>IF(RES_hh_tesh!B11=0,0,RES_hh_tesh!B11/RES_summary!B$19)</f>
        <v>75.799724395737627</v>
      </c>
      <c r="C11" s="72">
        <f>IF(RES_hh_tesh!C11=0,0,RES_hh_tesh!C11/RES_summary!C$19)</f>
        <v>88.30519338587321</v>
      </c>
      <c r="D11" s="72">
        <f>IF(RES_hh_tesh!D11=0,0,RES_hh_tesh!D11/RES_summary!D$19)</f>
        <v>77.737011544151841</v>
      </c>
      <c r="E11" s="72">
        <f>IF(RES_hh_tesh!E11=0,0,RES_hh_tesh!E11/RES_summary!E$19)</f>
        <v>86.288319307703134</v>
      </c>
      <c r="F11" s="72">
        <f>IF(RES_hh_tesh!F11=0,0,RES_hh_tesh!F11/RES_summary!F$19)</f>
        <v>90.227298955298352</v>
      </c>
      <c r="G11" s="72">
        <f>IF(RES_hh_tesh!G11=0,0,RES_hh_tesh!G11/RES_summary!G$19)</f>
        <v>98.56502537532127</v>
      </c>
      <c r="H11" s="72">
        <f>IF(RES_hh_tesh!H11=0,0,RES_hh_tesh!H11/RES_summary!H$19)</f>
        <v>94.909428268097813</v>
      </c>
      <c r="I11" s="72">
        <f>IF(RES_hh_tesh!I11=0,0,RES_hh_tesh!I11/RES_summary!I$19)</f>
        <v>90.946128198140627</v>
      </c>
      <c r="J11" s="72">
        <f>IF(RES_hh_tesh!J11=0,0,RES_hh_tesh!J11/RES_summary!J$19)</f>
        <v>86.048640179940094</v>
      </c>
      <c r="K11" s="72">
        <f>IF(RES_hh_tesh!K11=0,0,RES_hh_tesh!K11/RES_summary!K$19)</f>
        <v>90.96292961261517</v>
      </c>
      <c r="L11" s="72">
        <f>IF(RES_hh_tesh!L11=0,0,RES_hh_tesh!L11/RES_summary!L$19)</f>
        <v>102.12547529536045</v>
      </c>
      <c r="M11" s="72">
        <f>IF(RES_hh_tesh!M11=0,0,RES_hh_tesh!M11/RES_summary!M$19)</f>
        <v>99.1644334817546</v>
      </c>
      <c r="N11" s="72">
        <f>IF(RES_hh_tesh!N11=0,0,RES_hh_tesh!N11/RES_summary!N$19)</f>
        <v>102.91204378485784</v>
      </c>
      <c r="O11" s="72">
        <f>IF(RES_hh_tesh!O11=0,0,RES_hh_tesh!O11/RES_summary!O$19)</f>
        <v>101.96378721934522</v>
      </c>
      <c r="P11" s="72">
        <f>IF(RES_hh_tesh!P11=0,0,RES_hh_tesh!P11/RES_summary!P$19)</f>
        <v>84.051829253882687</v>
      </c>
      <c r="Q11" s="72">
        <f>IF(RES_hh_tesh!Q11=0,0,RES_hh_tesh!Q11/RES_summary!Q$19)</f>
        <v>92.898759098246103</v>
      </c>
      <c r="R11" s="72">
        <f>IF(RES_hh_tesh!R11=0,0,RES_hh_tesh!R11/RES_summary!R$19)</f>
        <v>98.525413622434101</v>
      </c>
      <c r="S11" s="72">
        <f>IF(RES_hh_tesh!S11=0,0,RES_hh_tesh!S11/RES_summary!S$19)</f>
        <v>100.83980926132794</v>
      </c>
      <c r="T11" s="72">
        <f>IF(RES_hh_tesh!T11=0,0,RES_hh_tesh!T11/RES_summary!T$19)</f>
        <v>93.542204538431207</v>
      </c>
      <c r="U11" s="72">
        <f>IF(RES_hh_tesh!U11=0,0,RES_hh_tesh!U11/RES_summary!U$19)</f>
        <v>91.480857668434794</v>
      </c>
      <c r="V11" s="72">
        <f>IF(RES_hh_tesh!V11=0,0,RES_hh_tesh!V11/RES_summary!V$19)</f>
        <v>96.130242847192761</v>
      </c>
      <c r="W11" s="72">
        <f>IF(RES_hh_tesh!W11=0,0,RES_hh_tesh!W11/RES_summary!W$19)</f>
        <v>106.24988092472243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73.254615389615537</v>
      </c>
      <c r="C12" s="72">
        <f>IF(RES_hh_tesh!C12=0,0,RES_hh_tesh!C12/RES_summary!C$19)</f>
        <v>80.036652193673135</v>
      </c>
      <c r="D12" s="72">
        <f>IF(RES_hh_tesh!D12=0,0,RES_hh_tesh!D12/RES_summary!D$19)</f>
        <v>82.932718103243957</v>
      </c>
      <c r="E12" s="72">
        <f>IF(RES_hh_tesh!E12=0,0,RES_hh_tesh!E12/RES_summary!E$19)</f>
        <v>94.556412131015463</v>
      </c>
      <c r="F12" s="72">
        <f>IF(RES_hh_tesh!F12=0,0,RES_hh_tesh!F12/RES_summary!F$19)</f>
        <v>89.449796807293083</v>
      </c>
      <c r="G12" s="72">
        <f>IF(RES_hh_tesh!G12=0,0,RES_hh_tesh!G12/RES_summary!G$19)</f>
        <v>94.451737704164216</v>
      </c>
      <c r="H12" s="72">
        <f>IF(RES_hh_tesh!H12=0,0,RES_hh_tesh!H12/RES_summary!H$19)</f>
        <v>99.928926593680359</v>
      </c>
      <c r="I12" s="72">
        <f>IF(RES_hh_tesh!I12=0,0,RES_hh_tesh!I12/RES_summary!I$19)</f>
        <v>87.29034841713414</v>
      </c>
      <c r="J12" s="72">
        <f>IF(RES_hh_tesh!J12=0,0,RES_hh_tesh!J12/RES_summary!J$19)</f>
        <v>88.764653941029295</v>
      </c>
      <c r="K12" s="72">
        <f>IF(RES_hh_tesh!K12=0,0,RES_hh_tesh!K12/RES_summary!K$19)</f>
        <v>88.998238305219786</v>
      </c>
      <c r="L12" s="72">
        <f>IF(RES_hh_tesh!L12=0,0,RES_hh_tesh!L12/RES_summary!L$19)</f>
        <v>107.7334652429935</v>
      </c>
      <c r="M12" s="72">
        <f>IF(RES_hh_tesh!M12=0,0,RES_hh_tesh!M12/RES_summary!M$19)</f>
        <v>100.33315270412568</v>
      </c>
      <c r="N12" s="72">
        <f>IF(RES_hh_tesh!N12=0,0,RES_hh_tesh!N12/RES_summary!N$19)</f>
        <v>94.059986956793907</v>
      </c>
      <c r="O12" s="72">
        <f>IF(RES_hh_tesh!O12=0,0,RES_hh_tesh!O12/RES_summary!O$19)</f>
        <v>84.714214510740334</v>
      </c>
      <c r="P12" s="72">
        <f>IF(RES_hh_tesh!P12=0,0,RES_hh_tesh!P12/RES_summary!P$19)</f>
        <v>74.433556257389156</v>
      </c>
      <c r="Q12" s="72">
        <f>IF(RES_hh_tesh!Q12=0,0,RES_hh_tesh!Q12/RES_summary!Q$19)</f>
        <v>108.49799474838142</v>
      </c>
      <c r="R12" s="72">
        <f>IF(RES_hh_tesh!R12=0,0,RES_hh_tesh!R12/RES_summary!R$19)</f>
        <v>96.382695091190214</v>
      </c>
      <c r="S12" s="72">
        <f>IF(RES_hh_tesh!S12=0,0,RES_hh_tesh!S12/RES_summary!S$19)</f>
        <v>86.439336959531644</v>
      </c>
      <c r="T12" s="72">
        <f>IF(RES_hh_tesh!T12=0,0,RES_hh_tesh!T12/RES_summary!T$19)</f>
        <v>89.923724796548399</v>
      </c>
      <c r="U12" s="72">
        <f>IF(RES_hh_tesh!U12=0,0,RES_hh_tesh!U12/RES_summary!U$19)</f>
        <v>90.228454083983522</v>
      </c>
      <c r="V12" s="72">
        <f>IF(RES_hh_tesh!V12=0,0,RES_hh_tesh!V12/RES_summary!V$19)</f>
        <v>88.575652059963375</v>
      </c>
      <c r="W12" s="72">
        <f>IF(RES_hh_tesh!W12=0,0,RES_hh_tesh!W12/RES_summary!W$19)</f>
        <v>121.27320691432278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78.783892079679617</v>
      </c>
      <c r="C13" s="74">
        <f>IF(RES_hh_tesh!C13=0,0,RES_hh_tesh!C13/RES_summary!C$19)</f>
        <v>82.0894380705206</v>
      </c>
      <c r="D13" s="74">
        <f>IF(RES_hh_tesh!D13=0,0,RES_hh_tesh!D13/RES_summary!D$19)</f>
        <v>84.056084554896216</v>
      </c>
      <c r="E13" s="74">
        <f>IF(RES_hh_tesh!E13=0,0,RES_hh_tesh!E13/RES_summary!E$19)</f>
        <v>89.885703200872356</v>
      </c>
      <c r="F13" s="74">
        <f>IF(RES_hh_tesh!F13=0,0,RES_hh_tesh!F13/RES_summary!F$19)</f>
        <v>89.836084227427449</v>
      </c>
      <c r="G13" s="74">
        <f>IF(RES_hh_tesh!G13=0,0,RES_hh_tesh!G13/RES_summary!G$19)</f>
        <v>94.245741848847999</v>
      </c>
      <c r="H13" s="74">
        <f>IF(RES_hh_tesh!H13=0,0,RES_hh_tesh!H13/RES_summary!H$19)</f>
        <v>94.599384771405084</v>
      </c>
      <c r="I13" s="74">
        <f>IF(RES_hh_tesh!I13=0,0,RES_hh_tesh!I13/RES_summary!I$19)</f>
        <v>89.654733204867938</v>
      </c>
      <c r="J13" s="74">
        <f>IF(RES_hh_tesh!J13=0,0,RES_hh_tesh!J13/RES_summary!J$19)</f>
        <v>91.7827527682593</v>
      </c>
      <c r="K13" s="74">
        <f>IF(RES_hh_tesh!K13=0,0,RES_hh_tesh!K13/RES_summary!K$19)</f>
        <v>98.256631418107489</v>
      </c>
      <c r="L13" s="74">
        <f>IF(RES_hh_tesh!L13=0,0,RES_hh_tesh!L13/RES_summary!L$19)</f>
        <v>99.789415447935269</v>
      </c>
      <c r="M13" s="74">
        <f>IF(RES_hh_tesh!M13=0,0,RES_hh_tesh!M13/RES_summary!M$19)</f>
        <v>101.86601149556493</v>
      </c>
      <c r="N13" s="74">
        <f>IF(RES_hh_tesh!N13=0,0,RES_hh_tesh!N13/RES_summary!N$19)</f>
        <v>92.765570581669763</v>
      </c>
      <c r="O13" s="74">
        <f>IF(RES_hh_tesh!O13=0,0,RES_hh_tesh!O13/RES_summary!O$19)</f>
        <v>94.88323307540908</v>
      </c>
      <c r="P13" s="74">
        <f>IF(RES_hh_tesh!P13=0,0,RES_hh_tesh!P13/RES_summary!P$19)</f>
        <v>90.205824613395535</v>
      </c>
      <c r="Q13" s="74">
        <f>IF(RES_hh_tesh!Q13=0,0,RES_hh_tesh!Q13/RES_summary!Q$19)</f>
        <v>92.649409737187369</v>
      </c>
      <c r="R13" s="74">
        <f>IF(RES_hh_tesh!R13=0,0,RES_hh_tesh!R13/RES_summary!R$19)</f>
        <v>94.310400096268225</v>
      </c>
      <c r="S13" s="74">
        <f>IF(RES_hh_tesh!S13=0,0,RES_hh_tesh!S13/RES_summary!S$19)</f>
        <v>96.100385514326035</v>
      </c>
      <c r="T13" s="74">
        <f>IF(RES_hh_tesh!T13=0,0,RES_hh_tesh!T13/RES_summary!T$19)</f>
        <v>82.062802722371629</v>
      </c>
      <c r="U13" s="74">
        <f>IF(RES_hh_tesh!U13=0,0,RES_hh_tesh!U13/RES_summary!U$19)</f>
        <v>45.921210404443613</v>
      </c>
      <c r="V13" s="74">
        <f>IF(RES_hh_tesh!V13=0,0,RES_hh_tesh!V13/RES_summary!V$19)</f>
        <v>64.299432875610435</v>
      </c>
      <c r="W13" s="74">
        <f>IF(RES_hh_tesh!W13=0,0,RES_hh_tesh!W13/RES_summary!W$19)</f>
        <v>182.98152081300103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1.3789129870850714</v>
      </c>
      <c r="C14" s="76">
        <f>IF(RES_hh_tesh!C14=0,0,RES_hh_tesh!C14/RES_summary!C$19)</f>
        <v>1.482428407906937</v>
      </c>
      <c r="D14" s="76">
        <f>IF(RES_hh_tesh!D14=0,0,RES_hh_tesh!D14/RES_summary!D$19)</f>
        <v>1.4872615959513324</v>
      </c>
      <c r="E14" s="76">
        <f>IF(RES_hh_tesh!E14=0,0,RES_hh_tesh!E14/RES_summary!E$19)</f>
        <v>1.6713477060582211</v>
      </c>
      <c r="F14" s="76">
        <f>IF(RES_hh_tesh!F14=0,0,RES_hh_tesh!F14/RES_summary!F$19)</f>
        <v>1.4763396161080642</v>
      </c>
      <c r="G14" s="76">
        <f>IF(RES_hh_tesh!G14=0,0,RES_hh_tesh!G14/RES_summary!G$19)</f>
        <v>1.6648930942759437</v>
      </c>
      <c r="H14" s="76">
        <f>IF(RES_hh_tesh!H14=0,0,RES_hh_tesh!H14/RES_summary!H$19)</f>
        <v>1.5493997436758873</v>
      </c>
      <c r="I14" s="76">
        <f>IF(RES_hh_tesh!I14=0,0,RES_hh_tesh!I14/RES_summary!I$19)</f>
        <v>1.3416387647841908</v>
      </c>
      <c r="J14" s="76">
        <f>IF(RES_hh_tesh!J14=0,0,RES_hh_tesh!J14/RES_summary!J$19)</f>
        <v>1.362328732434011</v>
      </c>
      <c r="K14" s="76">
        <f>IF(RES_hh_tesh!K14=0,0,RES_hh_tesh!K14/RES_summary!K$19)</f>
        <v>1.3935918726302876</v>
      </c>
      <c r="L14" s="76">
        <f>IF(RES_hh_tesh!L14=0,0,RES_hh_tesh!L14/RES_summary!L$19)</f>
        <v>1.4675635234713604</v>
      </c>
      <c r="M14" s="76">
        <f>IF(RES_hh_tesh!M14=0,0,RES_hh_tesh!M14/RES_summary!M$19)</f>
        <v>1.3986723610019243</v>
      </c>
      <c r="N14" s="76">
        <f>IF(RES_hh_tesh!N14=0,0,RES_hh_tesh!N14/RES_summary!N$19)</f>
        <v>1.3033137156291559</v>
      </c>
      <c r="O14" s="76">
        <f>IF(RES_hh_tesh!O14=0,0,RES_hh_tesh!O14/RES_summary!O$19)</f>
        <v>1.2556156497771154</v>
      </c>
      <c r="P14" s="76">
        <f>IF(RES_hh_tesh!P14=0,0,RES_hh_tesh!P14/RES_summary!P$19)</f>
        <v>1.092760774812372</v>
      </c>
      <c r="Q14" s="76">
        <f>IF(RES_hh_tesh!Q14=0,0,RES_hh_tesh!Q14/RES_summary!Q$19)</f>
        <v>1.2329975532175788</v>
      </c>
      <c r="R14" s="76">
        <f>IF(RES_hh_tesh!R14=0,0,RES_hh_tesh!R14/RES_summary!R$19)</f>
        <v>1.3146312378796572</v>
      </c>
      <c r="S14" s="76">
        <f>IF(RES_hh_tesh!S14=0,0,RES_hh_tesh!S14/RES_summary!S$19)</f>
        <v>1.3949642169505267</v>
      </c>
      <c r="T14" s="76">
        <f>IF(RES_hh_tesh!T14=0,0,RES_hh_tesh!T14/RES_summary!T$19)</f>
        <v>1.3036571245583328</v>
      </c>
      <c r="U14" s="76">
        <f>IF(RES_hh_tesh!U14=0,0,RES_hh_tesh!U14/RES_summary!U$19)</f>
        <v>1.2861704595342585</v>
      </c>
      <c r="V14" s="76">
        <f>IF(RES_hh_tesh!V14=0,0,RES_hh_tesh!V14/RES_summary!V$19)</f>
        <v>1.4013191774290368</v>
      </c>
      <c r="W14" s="76">
        <f>IF(RES_hh_tesh!W14=0,0,RES_hh_tesh!W14/RES_summary!W$19)</f>
        <v>1.5754195548205263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2.1349383982906284E-2</v>
      </c>
      <c r="C15" s="69">
        <f>IF(RES_hh_tesh!C15=0,0,RES_hh_tesh!C15/RES_summary!C$19)</f>
        <v>3.1707377373137571E-2</v>
      </c>
      <c r="D15" s="69">
        <f>IF(RES_hh_tesh!D15=0,0,RES_hh_tesh!D15/RES_summary!D$19)</f>
        <v>5.935945796848726E-2</v>
      </c>
      <c r="E15" s="69">
        <f>IF(RES_hh_tesh!E15=0,0,RES_hh_tesh!E15/RES_summary!E$19)</f>
        <v>0.11891402917800283</v>
      </c>
      <c r="F15" s="69">
        <f>IF(RES_hh_tesh!F15=0,0,RES_hh_tesh!F15/RES_summary!F$19)</f>
        <v>7.6322305401163096E-2</v>
      </c>
      <c r="G15" s="69">
        <f>IF(RES_hh_tesh!G15=0,0,RES_hh_tesh!G15/RES_summary!G$19)</f>
        <v>9.6812008462656973E-2</v>
      </c>
      <c r="H15" s="69">
        <f>IF(RES_hh_tesh!H15=0,0,RES_hh_tesh!H15/RES_summary!H$19)</f>
        <v>0.17978355843708504</v>
      </c>
      <c r="I15" s="69">
        <f>IF(RES_hh_tesh!I15=0,0,RES_hh_tesh!I15/RES_summary!I$19)</f>
        <v>0.29036282529359392</v>
      </c>
      <c r="J15" s="69">
        <f>IF(RES_hh_tesh!J15=0,0,RES_hh_tesh!J15/RES_summary!J$19)</f>
        <v>0.21369485968824581</v>
      </c>
      <c r="K15" s="69">
        <f>IF(RES_hh_tesh!K15=0,0,RES_hh_tesh!K15/RES_summary!K$19)</f>
        <v>0.25701295888179509</v>
      </c>
      <c r="L15" s="69">
        <f>IF(RES_hh_tesh!L15=0,0,RES_hh_tesh!L15/RES_summary!L$19)</f>
        <v>0.34880306141259315</v>
      </c>
      <c r="M15" s="69">
        <f>IF(RES_hh_tesh!M15=0,0,RES_hh_tesh!M15/RES_summary!M$19)</f>
        <v>0.37865567617802803</v>
      </c>
      <c r="N15" s="69">
        <f>IF(RES_hh_tesh!N15=0,0,RES_hh_tesh!N15/RES_summary!N$19)</f>
        <v>0.79043248377743291</v>
      </c>
      <c r="O15" s="69">
        <f>IF(RES_hh_tesh!O15=0,0,RES_hh_tesh!O15/RES_summary!O$19)</f>
        <v>0.54674493789162115</v>
      </c>
      <c r="P15" s="69">
        <f>IF(RES_hh_tesh!P15=0,0,RES_hh_tesh!P15/RES_summary!P$19)</f>
        <v>0.4086298801674188</v>
      </c>
      <c r="Q15" s="69">
        <f>IF(RES_hh_tesh!Q15=0,0,RES_hh_tesh!Q15/RES_summary!Q$19)</f>
        <v>0.67860260305015796</v>
      </c>
      <c r="R15" s="69">
        <f>IF(RES_hh_tesh!R15=0,0,RES_hh_tesh!R15/RES_summary!R$19)</f>
        <v>0.70231685611182848</v>
      </c>
      <c r="S15" s="69">
        <f>IF(RES_hh_tesh!S15=0,0,RES_hh_tesh!S15/RES_summary!S$19)</f>
        <v>0.82742067802276142</v>
      </c>
      <c r="T15" s="69">
        <f>IF(RES_hh_tesh!T15=0,0,RES_hh_tesh!T15/RES_summary!T$19)</f>
        <v>1.1401785657087056</v>
      </c>
      <c r="U15" s="69">
        <f>IF(RES_hh_tesh!U15=0,0,RES_hh_tesh!U15/RES_summary!U$19)</f>
        <v>1.5849435328823407</v>
      </c>
      <c r="V15" s="69">
        <f>IF(RES_hh_tesh!V15=0,0,RES_hh_tesh!V15/RES_summary!V$19)</f>
        <v>0.90162466918180961</v>
      </c>
      <c r="W15" s="69">
        <f>IF(RES_hh_tesh!W15=0,0,RES_hh_tesh!W15/RES_summary!W$19)</f>
        <v>2.4577298164768875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2.1349383982906284E-2</v>
      </c>
      <c r="C16" s="72">
        <f>IF(RES_hh_tesh!C16=0,0,RES_hh_tesh!C16/RES_summary!C$19)</f>
        <v>3.1707377373137571E-2</v>
      </c>
      <c r="D16" s="72">
        <f>IF(RES_hh_tesh!D16=0,0,RES_hh_tesh!D16/RES_summary!D$19)</f>
        <v>5.935945796848726E-2</v>
      </c>
      <c r="E16" s="72">
        <f>IF(RES_hh_tesh!E16=0,0,RES_hh_tesh!E16/RES_summary!E$19)</f>
        <v>0.11891402917800283</v>
      </c>
      <c r="F16" s="72">
        <f>IF(RES_hh_tesh!F16=0,0,RES_hh_tesh!F16/RES_summary!F$19)</f>
        <v>7.6322305401163096E-2</v>
      </c>
      <c r="G16" s="72">
        <f>IF(RES_hh_tesh!G16=0,0,RES_hh_tesh!G16/RES_summary!G$19)</f>
        <v>9.6812008462656973E-2</v>
      </c>
      <c r="H16" s="72">
        <f>IF(RES_hh_tesh!H16=0,0,RES_hh_tesh!H16/RES_summary!H$19)</f>
        <v>0.17978355843708504</v>
      </c>
      <c r="I16" s="72">
        <f>IF(RES_hh_tesh!I16=0,0,RES_hh_tesh!I16/RES_summary!I$19)</f>
        <v>0.29036282529359392</v>
      </c>
      <c r="J16" s="72">
        <f>IF(RES_hh_tesh!J16=0,0,RES_hh_tesh!J16/RES_summary!J$19)</f>
        <v>0.21369485968824581</v>
      </c>
      <c r="K16" s="72">
        <f>IF(RES_hh_tesh!K16=0,0,RES_hh_tesh!K16/RES_summary!K$19)</f>
        <v>0.25701295888179509</v>
      </c>
      <c r="L16" s="72">
        <f>IF(RES_hh_tesh!L16=0,0,RES_hh_tesh!L16/RES_summary!L$19)</f>
        <v>0.34880306141259315</v>
      </c>
      <c r="M16" s="72">
        <f>IF(RES_hh_tesh!M16=0,0,RES_hh_tesh!M16/RES_summary!M$19)</f>
        <v>0.37865567617802803</v>
      </c>
      <c r="N16" s="72">
        <f>IF(RES_hh_tesh!N16=0,0,RES_hh_tesh!N16/RES_summary!N$19)</f>
        <v>0.79043248377743291</v>
      </c>
      <c r="O16" s="72">
        <f>IF(RES_hh_tesh!O16=0,0,RES_hh_tesh!O16/RES_summary!O$19)</f>
        <v>0.54674493789162115</v>
      </c>
      <c r="P16" s="72">
        <f>IF(RES_hh_tesh!P16=0,0,RES_hh_tesh!P16/RES_summary!P$19)</f>
        <v>0.4086298801674188</v>
      </c>
      <c r="Q16" s="72">
        <f>IF(RES_hh_tesh!Q16=0,0,RES_hh_tesh!Q16/RES_summary!Q$19)</f>
        <v>0.67860260305015796</v>
      </c>
      <c r="R16" s="72">
        <f>IF(RES_hh_tesh!R16=0,0,RES_hh_tesh!R16/RES_summary!R$19)</f>
        <v>0.70231685611182848</v>
      </c>
      <c r="S16" s="72">
        <f>IF(RES_hh_tesh!S16=0,0,RES_hh_tesh!S16/RES_summary!S$19)</f>
        <v>0.82742067802276142</v>
      </c>
      <c r="T16" s="72">
        <f>IF(RES_hh_tesh!T16=0,0,RES_hh_tesh!T16/RES_summary!T$19)</f>
        <v>1.1401785657087056</v>
      </c>
      <c r="U16" s="72">
        <f>IF(RES_hh_tesh!U16=0,0,RES_hh_tesh!U16/RES_summary!U$19)</f>
        <v>1.5849435328823407</v>
      </c>
      <c r="V16" s="72">
        <f>IF(RES_hh_tesh!V16=0,0,RES_hh_tesh!V16/RES_summary!V$19)</f>
        <v>0.90162466918180961</v>
      </c>
      <c r="W16" s="72">
        <f>IF(RES_hh_tesh!W16=0,0,RES_hh_tesh!W16/RES_summary!W$19)</f>
        <v>2.4577298164768875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12.907429451085736</v>
      </c>
      <c r="C17" s="69">
        <f>IF(RES_hh_tesh!C17=0,0,RES_hh_tesh!C17/RES_summary!C$19)</f>
        <v>13.183948611008031</v>
      </c>
      <c r="D17" s="69">
        <f>IF(RES_hh_tesh!D17=0,0,RES_hh_tesh!D17/RES_summary!D$19)</f>
        <v>13.426565943614632</v>
      </c>
      <c r="E17" s="69">
        <f>IF(RES_hh_tesh!E17=0,0,RES_hh_tesh!E17/RES_summary!E$19)</f>
        <v>13.818998004299932</v>
      </c>
      <c r="F17" s="69">
        <f>IF(RES_hh_tesh!F17=0,0,RES_hh_tesh!F17/RES_summary!F$19)</f>
        <v>13.892779305346751</v>
      </c>
      <c r="G17" s="69">
        <f>IF(RES_hh_tesh!G17=0,0,RES_hh_tesh!G17/RES_summary!G$19)</f>
        <v>13.932150137511524</v>
      </c>
      <c r="H17" s="69">
        <f>IF(RES_hh_tesh!H17=0,0,RES_hh_tesh!H17/RES_summary!H$19)</f>
        <v>14.194013482005396</v>
      </c>
      <c r="I17" s="69">
        <f>IF(RES_hh_tesh!I17=0,0,RES_hh_tesh!I17/RES_summary!I$19)</f>
        <v>14.429568789042483</v>
      </c>
      <c r="J17" s="69">
        <f>IF(RES_hh_tesh!J17=0,0,RES_hh_tesh!J17/RES_summary!J$19)</f>
        <v>14.751553303920621</v>
      </c>
      <c r="K17" s="69">
        <f>IF(RES_hh_tesh!K17=0,0,RES_hh_tesh!K17/RES_summary!K$19)</f>
        <v>14.626170108965162</v>
      </c>
      <c r="L17" s="69">
        <f>IF(RES_hh_tesh!L17=0,0,RES_hh_tesh!L17/RES_summary!L$19)</f>
        <v>14.845319301518799</v>
      </c>
      <c r="M17" s="69">
        <f>IF(RES_hh_tesh!M17=0,0,RES_hh_tesh!M17/RES_summary!M$19)</f>
        <v>14.674837384604556</v>
      </c>
      <c r="N17" s="69">
        <f>IF(RES_hh_tesh!N17=0,0,RES_hh_tesh!N17/RES_summary!N$19)</f>
        <v>13.663644402497052</v>
      </c>
      <c r="O17" s="69">
        <f>IF(RES_hh_tesh!O17=0,0,RES_hh_tesh!O17/RES_summary!O$19)</f>
        <v>13.415005221293136</v>
      </c>
      <c r="P17" s="69">
        <f>IF(RES_hh_tesh!P17=0,0,RES_hh_tesh!P17/RES_summary!P$19)</f>
        <v>14.151017782269479</v>
      </c>
      <c r="Q17" s="69">
        <f>IF(RES_hh_tesh!Q17=0,0,RES_hh_tesh!Q17/RES_summary!Q$19)</f>
        <v>15.043182676972974</v>
      </c>
      <c r="R17" s="69">
        <f>IF(RES_hh_tesh!R17=0,0,RES_hh_tesh!R17/RES_summary!R$19)</f>
        <v>15.259703431786377</v>
      </c>
      <c r="S17" s="69">
        <f>IF(RES_hh_tesh!S17=0,0,RES_hh_tesh!S17/RES_summary!S$19)</f>
        <v>15.362666547892092</v>
      </c>
      <c r="T17" s="69">
        <f>IF(RES_hh_tesh!T17=0,0,RES_hh_tesh!T17/RES_summary!T$19)</f>
        <v>15.449059929993172</v>
      </c>
      <c r="U17" s="69">
        <f>IF(RES_hh_tesh!U17=0,0,RES_hh_tesh!U17/RES_summary!U$19)</f>
        <v>15.725995668135102</v>
      </c>
      <c r="V17" s="69">
        <f>IF(RES_hh_tesh!V17=0,0,RES_hh_tesh!V17/RES_summary!V$19)</f>
        <v>16.862811285386393</v>
      </c>
      <c r="W17" s="69">
        <f>IF(RES_hh_tesh!W17=0,0,RES_hh_tesh!W17/RES_summary!W$19)</f>
        <v>16.146325834829579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0</v>
      </c>
      <c r="C18" s="72">
        <f>IF(RES_hh_tesh!C18=0,0,RES_hh_tesh!C18/RES_summary!C$19)</f>
        <v>0</v>
      </c>
      <c r="D18" s="72">
        <f>IF(RES_hh_tesh!D18=0,0,RES_hh_tesh!D18/RES_summary!D$19)</f>
        <v>0</v>
      </c>
      <c r="E18" s="72">
        <f>IF(RES_hh_tesh!E18=0,0,RES_hh_tesh!E18/RES_summary!E$19)</f>
        <v>0</v>
      </c>
      <c r="F18" s="72">
        <f>IF(RES_hh_tesh!F18=0,0,RES_hh_tesh!F18/RES_summary!F$19)</f>
        <v>0</v>
      </c>
      <c r="G18" s="72">
        <f>IF(RES_hh_tesh!G18=0,0,RES_hh_tesh!G18/RES_summary!G$19)</f>
        <v>0</v>
      </c>
      <c r="H18" s="72">
        <f>IF(RES_hh_tesh!H18=0,0,RES_hh_tesh!H18/RES_summary!H$19)</f>
        <v>0</v>
      </c>
      <c r="I18" s="72">
        <f>IF(RES_hh_tesh!I18=0,0,RES_hh_tesh!I18/RES_summary!I$19)</f>
        <v>0</v>
      </c>
      <c r="J18" s="72">
        <f>IF(RES_hh_tesh!J18=0,0,RES_hh_tesh!J18/RES_summary!J$19)</f>
        <v>0</v>
      </c>
      <c r="K18" s="72">
        <f>IF(RES_hh_tesh!K18=0,0,RES_hh_tesh!K18/RES_summary!K$19)</f>
        <v>0</v>
      </c>
      <c r="L18" s="72">
        <f>IF(RES_hh_tesh!L18=0,0,RES_hh_tesh!L18/RES_summary!L$19)</f>
        <v>0</v>
      </c>
      <c r="M18" s="72">
        <f>IF(RES_hh_tesh!M18=0,0,RES_hh_tesh!M18/RES_summary!M$19)</f>
        <v>0</v>
      </c>
      <c r="N18" s="72">
        <f>IF(RES_hh_tesh!N18=0,0,RES_hh_tesh!N18/RES_summary!N$19)</f>
        <v>0</v>
      </c>
      <c r="O18" s="72">
        <f>IF(RES_hh_tesh!O18=0,0,RES_hh_tesh!O18/RES_summary!O$19)</f>
        <v>0</v>
      </c>
      <c r="P18" s="72">
        <f>IF(RES_hh_tesh!P18=0,0,RES_hh_tesh!P18/RES_summary!P$19)</f>
        <v>0</v>
      </c>
      <c r="Q18" s="72">
        <f>IF(RES_hh_tesh!Q18=0,0,RES_hh_tesh!Q18/RES_summary!Q$19)</f>
        <v>0</v>
      </c>
      <c r="R18" s="72">
        <f>IF(RES_hh_tesh!R18=0,0,RES_hh_tesh!R18/RES_summary!R$19)</f>
        <v>0</v>
      </c>
      <c r="S18" s="72">
        <f>IF(RES_hh_tesh!S18=0,0,RES_hh_tesh!S18/RES_summary!S$19)</f>
        <v>0</v>
      </c>
      <c r="T18" s="72">
        <f>IF(RES_hh_tesh!T18=0,0,RES_hh_tesh!T18/RES_summary!T$19)</f>
        <v>0</v>
      </c>
      <c r="U18" s="72">
        <f>IF(RES_hh_tesh!U18=0,0,RES_hh_tesh!U18/RES_summary!U$19)</f>
        <v>0</v>
      </c>
      <c r="V18" s="72">
        <f>IF(RES_hh_tesh!V18=0,0,RES_hh_tesh!V18/RES_summary!V$19)</f>
        <v>0</v>
      </c>
      <c r="W18" s="72">
        <f>IF(RES_hh_tesh!W18=0,0,RES_hh_tesh!W18/RES_summary!W$19)</f>
        <v>0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13.702793141420457</v>
      </c>
      <c r="C19" s="72">
        <f>IF(RES_hh_tesh!C19=0,0,RES_hh_tesh!C19/RES_summary!C$19)</f>
        <v>12.498320757221267</v>
      </c>
      <c r="D19" s="72">
        <f>IF(RES_hh_tesh!D19=0,0,RES_hh_tesh!D19/RES_summary!D$19)</f>
        <v>14.098609403303724</v>
      </c>
      <c r="E19" s="72">
        <f>IF(RES_hh_tesh!E19=0,0,RES_hh_tesh!E19/RES_summary!E$19)</f>
        <v>14.01351427112569</v>
      </c>
      <c r="F19" s="72">
        <f>IF(RES_hh_tesh!F19=0,0,RES_hh_tesh!F19/RES_summary!F$19)</f>
        <v>12.204691527574457</v>
      </c>
      <c r="G19" s="72">
        <f>IF(RES_hh_tesh!G19=0,0,RES_hh_tesh!G19/RES_summary!G$19)</f>
        <v>14.695411471339275</v>
      </c>
      <c r="H19" s="72">
        <f>IF(RES_hh_tesh!H19=0,0,RES_hh_tesh!H19/RES_summary!H$19)</f>
        <v>15.233117818136243</v>
      </c>
      <c r="I19" s="72">
        <f>IF(RES_hh_tesh!I19=0,0,RES_hh_tesh!I19/RES_summary!I$19)</f>
        <v>13.110786209099018</v>
      </c>
      <c r="J19" s="72">
        <f>IF(RES_hh_tesh!J19=0,0,RES_hh_tesh!J19/RES_summary!J$19)</f>
        <v>13.090223694617801</v>
      </c>
      <c r="K19" s="72">
        <f>IF(RES_hh_tesh!K19=0,0,RES_hh_tesh!K19/RES_summary!K$19)</f>
        <v>13.814060443999468</v>
      </c>
      <c r="L19" s="72">
        <f>IF(RES_hh_tesh!L19=0,0,RES_hh_tesh!L19/RES_summary!L$19)</f>
        <v>18.289125563276382</v>
      </c>
      <c r="M19" s="72">
        <f>IF(RES_hh_tesh!M19=0,0,RES_hh_tesh!M19/RES_summary!M$19)</f>
        <v>14.947866853614338</v>
      </c>
      <c r="N19" s="72">
        <f>IF(RES_hh_tesh!N19=0,0,RES_hh_tesh!N19/RES_summary!N$19)</f>
        <v>12.258160256727617</v>
      </c>
      <c r="O19" s="72">
        <f>IF(RES_hh_tesh!O19=0,0,RES_hh_tesh!O19/RES_summary!O$19)</f>
        <v>14.32175877135276</v>
      </c>
      <c r="P19" s="72">
        <f>IF(RES_hh_tesh!P19=0,0,RES_hh_tesh!P19/RES_summary!P$19)</f>
        <v>13.5655214403209</v>
      </c>
      <c r="Q19" s="72">
        <f>IF(RES_hh_tesh!Q19=0,0,RES_hh_tesh!Q19/RES_summary!Q$19)</f>
        <v>13.837513450476983</v>
      </c>
      <c r="R19" s="72">
        <f>IF(RES_hh_tesh!R19=0,0,RES_hh_tesh!R19/RES_summary!R$19)</f>
        <v>12.087835878817026</v>
      </c>
      <c r="S19" s="72">
        <f>IF(RES_hh_tesh!S19=0,0,RES_hh_tesh!S19/RES_summary!S$19)</f>
        <v>16.407437267698675</v>
      </c>
      <c r="T19" s="72">
        <f>IF(RES_hh_tesh!T19=0,0,RES_hh_tesh!T19/RES_summary!T$19)</f>
        <v>17.970268914186512</v>
      </c>
      <c r="U19" s="72">
        <f>IF(RES_hh_tesh!U19=0,0,RES_hh_tesh!U19/RES_summary!U$19)</f>
        <v>18.99165232607961</v>
      </c>
      <c r="V19" s="72">
        <f>IF(RES_hh_tesh!V19=0,0,RES_hh_tesh!V19/RES_summary!V$19)</f>
        <v>15.1572724202854</v>
      </c>
      <c r="W19" s="72">
        <f>IF(RES_hh_tesh!W19=0,0,RES_hh_tesh!W19/RES_summary!W$19)</f>
        <v>16.203376415406588</v>
      </c>
      <c r="DA19" s="89" t="s">
        <v>588</v>
      </c>
    </row>
    <row r="20" spans="1:105" ht="12" customHeight="1" x14ac:dyDescent="0.25">
      <c r="A20" s="28" t="s">
        <v>205</v>
      </c>
      <c r="B20" s="72">
        <f>IF(RES_hh_tesh!B20=0,0,RES_hh_tesh!B20/RES_summary!B$19)</f>
        <v>0</v>
      </c>
      <c r="C20" s="72">
        <f>IF(RES_hh_tesh!C20=0,0,RES_hh_tesh!C20/RES_summary!C$19)</f>
        <v>0</v>
      </c>
      <c r="D20" s="72">
        <f>IF(RES_hh_tesh!D20=0,0,RES_hh_tesh!D20/RES_summary!D$19)</f>
        <v>0</v>
      </c>
      <c r="E20" s="72">
        <f>IF(RES_hh_tesh!E20=0,0,RES_hh_tesh!E20/RES_summary!E$19)</f>
        <v>0</v>
      </c>
      <c r="F20" s="72">
        <f>IF(RES_hh_tesh!F20=0,0,RES_hh_tesh!F20/RES_summary!F$19)</f>
        <v>0</v>
      </c>
      <c r="G20" s="72">
        <f>IF(RES_hh_tesh!G20=0,0,RES_hh_tesh!G20/RES_summary!G$19)</f>
        <v>0</v>
      </c>
      <c r="H20" s="72">
        <f>IF(RES_hh_tesh!H20=0,0,RES_hh_tesh!H20/RES_summary!H$19)</f>
        <v>0</v>
      </c>
      <c r="I20" s="72">
        <f>IF(RES_hh_tesh!I20=0,0,RES_hh_tesh!I20/RES_summary!I$19)</f>
        <v>0</v>
      </c>
      <c r="J20" s="72">
        <f>IF(RES_hh_tesh!J20=0,0,RES_hh_tesh!J20/RES_summary!J$19)</f>
        <v>0</v>
      </c>
      <c r="K20" s="72">
        <f>IF(RES_hh_tesh!K20=0,0,RES_hh_tesh!K20/RES_summary!K$19)</f>
        <v>0</v>
      </c>
      <c r="L20" s="72">
        <f>IF(RES_hh_tesh!L20=0,0,RES_hh_tesh!L20/RES_summary!L$19)</f>
        <v>0</v>
      </c>
      <c r="M20" s="72">
        <f>IF(RES_hh_tesh!M20=0,0,RES_hh_tesh!M20/RES_summary!M$19)</f>
        <v>0</v>
      </c>
      <c r="N20" s="72">
        <f>IF(RES_hh_tesh!N20=0,0,RES_hh_tesh!N20/RES_summary!N$19)</f>
        <v>0</v>
      </c>
      <c r="O20" s="72">
        <f>IF(RES_hh_tesh!O20=0,0,RES_hh_tesh!O20/RES_summary!O$19)</f>
        <v>0</v>
      </c>
      <c r="P20" s="72">
        <f>IF(RES_hh_tesh!P20=0,0,RES_hh_tesh!P20/RES_summary!P$19)</f>
        <v>0</v>
      </c>
      <c r="Q20" s="72">
        <f>IF(RES_hh_tesh!Q20=0,0,RES_hh_tesh!Q20/RES_summary!Q$19)</f>
        <v>0</v>
      </c>
      <c r="R20" s="72">
        <f>IF(RES_hh_tesh!R20=0,0,RES_hh_tesh!R20/RES_summary!R$19)</f>
        <v>0</v>
      </c>
      <c r="S20" s="72">
        <f>IF(RES_hh_tesh!S20=0,0,RES_hh_tesh!S20/RES_summary!S$19)</f>
        <v>0</v>
      </c>
      <c r="T20" s="72">
        <f>IF(RES_hh_tesh!T20=0,0,RES_hh_tesh!T20/RES_summary!T$19)</f>
        <v>0</v>
      </c>
      <c r="U20" s="72">
        <f>IF(RES_hh_tesh!U20=0,0,RES_hh_tesh!U20/RES_summary!U$19)</f>
        <v>0</v>
      </c>
      <c r="V20" s="72">
        <f>IF(RES_hh_tesh!V20=0,0,RES_hh_tesh!V20/RES_summary!V$19)</f>
        <v>0</v>
      </c>
      <c r="W20" s="72">
        <f>IF(RES_hh_tesh!W20=0,0,RES_hh_tesh!W20/RES_summary!W$19)</f>
        <v>0</v>
      </c>
      <c r="DA20" s="89" t="s">
        <v>589</v>
      </c>
    </row>
    <row r="21" spans="1:105" ht="12" customHeight="1" x14ac:dyDescent="0.25">
      <c r="A21" s="28" t="s">
        <v>192</v>
      </c>
      <c r="B21" s="72">
        <f>IF(RES_hh_tesh!B21=0,0,RES_hh_tesh!B21/RES_summary!B$19)</f>
        <v>13.078000406125199</v>
      </c>
      <c r="C21" s="72">
        <f>IF(RES_hh_tesh!C21=0,0,RES_hh_tesh!C21/RES_summary!C$19)</f>
        <v>12.982921895478446</v>
      </c>
      <c r="D21" s="72">
        <f>IF(RES_hh_tesh!D21=0,0,RES_hh_tesh!D21/RES_summary!D$19)</f>
        <v>13.853940954984227</v>
      </c>
      <c r="E21" s="72">
        <f>IF(RES_hh_tesh!E21=0,0,RES_hh_tesh!E21/RES_summary!E$19)</f>
        <v>13.36647653705259</v>
      </c>
      <c r="F21" s="72">
        <f>IF(RES_hh_tesh!F21=0,0,RES_hh_tesh!F21/RES_summary!F$19)</f>
        <v>13.790782460212382</v>
      </c>
      <c r="G21" s="72">
        <f>IF(RES_hh_tesh!G21=0,0,RES_hh_tesh!G21/RES_summary!G$19)</f>
        <v>14.69623223235314</v>
      </c>
      <c r="H21" s="72">
        <f>IF(RES_hh_tesh!H21=0,0,RES_hh_tesh!H21/RES_summary!H$19)</f>
        <v>13.351803804399948</v>
      </c>
      <c r="I21" s="72">
        <f>IF(RES_hh_tesh!I21=0,0,RES_hh_tesh!I21/RES_summary!I$19)</f>
        <v>14.551406660009759</v>
      </c>
      <c r="J21" s="72">
        <f>IF(RES_hh_tesh!J21=0,0,RES_hh_tesh!J21/RES_summary!J$19)</f>
        <v>14.448552137206219</v>
      </c>
      <c r="K21" s="72">
        <f>IF(RES_hh_tesh!K21=0,0,RES_hh_tesh!K21/RES_summary!K$19)</f>
        <v>14.763337543700933</v>
      </c>
      <c r="L21" s="72">
        <f>IF(RES_hh_tesh!L21=0,0,RES_hh_tesh!L21/RES_summary!L$19)</f>
        <v>14.793627150080578</v>
      </c>
      <c r="M21" s="72">
        <f>IF(RES_hh_tesh!M21=0,0,RES_hh_tesh!M21/RES_summary!M$19)</f>
        <v>14.248963189619859</v>
      </c>
      <c r="N21" s="72">
        <f>IF(RES_hh_tesh!N21=0,0,RES_hh_tesh!N21/RES_summary!N$19)</f>
        <v>14.221872784822747</v>
      </c>
      <c r="O21" s="72">
        <f>IF(RES_hh_tesh!O21=0,0,RES_hh_tesh!O21/RES_summary!O$19)</f>
        <v>13.324325141177315</v>
      </c>
      <c r="P21" s="72">
        <f>IF(RES_hh_tesh!P21=0,0,RES_hh_tesh!P21/RES_summary!P$19)</f>
        <v>14.739647979339383</v>
      </c>
      <c r="Q21" s="72">
        <f>IF(RES_hh_tesh!Q21=0,0,RES_hh_tesh!Q21/RES_summary!Q$19)</f>
        <v>14.561640418801536</v>
      </c>
      <c r="R21" s="72">
        <f>IF(RES_hh_tesh!R21=0,0,RES_hh_tesh!R21/RES_summary!R$19)</f>
        <v>15.220471654149897</v>
      </c>
      <c r="S21" s="72">
        <f>IF(RES_hh_tesh!S21=0,0,RES_hh_tesh!S21/RES_summary!S$19)</f>
        <v>15.462076114731921</v>
      </c>
      <c r="T21" s="72">
        <f>IF(RES_hh_tesh!T21=0,0,RES_hh_tesh!T21/RES_summary!T$19)</f>
        <v>15.304960141348149</v>
      </c>
      <c r="U21" s="72">
        <f>IF(RES_hh_tesh!U21=0,0,RES_hh_tesh!U21/RES_summary!U$19)</f>
        <v>15.484079617980701</v>
      </c>
      <c r="V21" s="72">
        <f>IF(RES_hh_tesh!V21=0,0,RES_hh_tesh!V21/RES_summary!V$19)</f>
        <v>16.68232661209144</v>
      </c>
      <c r="W21" s="72">
        <f>IF(RES_hh_tesh!W21=0,0,RES_hh_tesh!W21/RES_summary!W$19)</f>
        <v>16.936899141332177</v>
      </c>
      <c r="DA21" s="89" t="s">
        <v>590</v>
      </c>
    </row>
    <row r="22" spans="1:105" ht="12" customHeight="1" x14ac:dyDescent="0.25">
      <c r="A22" s="28" t="s">
        <v>207</v>
      </c>
      <c r="B22" s="72">
        <f>IF(RES_hh_tesh!B22=0,0,RES_hh_tesh!B22/RES_summary!B$19)</f>
        <v>13.065638929379672</v>
      </c>
      <c r="C22" s="72">
        <f>IF(RES_hh_tesh!C22=0,0,RES_hh_tesh!C22/RES_summary!C$19)</f>
        <v>13.136134636508869</v>
      </c>
      <c r="D22" s="72">
        <f>IF(RES_hh_tesh!D22=0,0,RES_hh_tesh!D22/RES_summary!D$19)</f>
        <v>13.91713862687679</v>
      </c>
      <c r="E22" s="72">
        <f>IF(RES_hh_tesh!E22=0,0,RES_hh_tesh!E22/RES_summary!E$19)</f>
        <v>12.548980693508938</v>
      </c>
      <c r="F22" s="72">
        <f>IF(RES_hh_tesh!F22=0,0,RES_hh_tesh!F22/RES_summary!F$19)</f>
        <v>9.8490065271946641</v>
      </c>
      <c r="G22" s="72">
        <f>IF(RES_hh_tesh!G22=0,0,RES_hh_tesh!G22/RES_summary!G$19)</f>
        <v>15.435556559936312</v>
      </c>
      <c r="H22" s="72">
        <f>IF(RES_hh_tesh!H22=0,0,RES_hh_tesh!H22/RES_summary!H$19)</f>
        <v>14.467630093160627</v>
      </c>
      <c r="I22" s="72">
        <f>IF(RES_hh_tesh!I22=0,0,RES_hh_tesh!I22/RES_summary!I$19)</f>
        <v>15.43550017317418</v>
      </c>
      <c r="J22" s="72">
        <f>IF(RES_hh_tesh!J22=0,0,RES_hh_tesh!J22/RES_summary!J$19)</f>
        <v>11.939237403488971</v>
      </c>
      <c r="K22" s="72">
        <f>IF(RES_hh_tesh!K22=0,0,RES_hh_tesh!K22/RES_summary!K$19)</f>
        <v>14.917350421133371</v>
      </c>
      <c r="L22" s="72">
        <f>IF(RES_hh_tesh!L22=0,0,RES_hh_tesh!L22/RES_summary!L$19)</f>
        <v>14.187579242735683</v>
      </c>
      <c r="M22" s="72">
        <f>IF(RES_hh_tesh!M22=0,0,RES_hh_tesh!M22/RES_summary!M$19)</f>
        <v>14.674679155803529</v>
      </c>
      <c r="N22" s="72">
        <f>IF(RES_hh_tesh!N22=0,0,RES_hh_tesh!N22/RES_summary!N$19)</f>
        <v>14.897196629670958</v>
      </c>
      <c r="O22" s="72">
        <f>IF(RES_hh_tesh!O22=0,0,RES_hh_tesh!O22/RES_summary!O$19)</f>
        <v>15.497274043119301</v>
      </c>
      <c r="P22" s="72">
        <f>IF(RES_hh_tesh!P22=0,0,RES_hh_tesh!P22/RES_summary!P$19)</f>
        <v>15.335165042555614</v>
      </c>
      <c r="Q22" s="72">
        <f>IF(RES_hh_tesh!Q22=0,0,RES_hh_tesh!Q22/RES_summary!Q$19)</f>
        <v>15.27127974294787</v>
      </c>
      <c r="R22" s="72">
        <f>IF(RES_hh_tesh!R22=0,0,RES_hh_tesh!R22/RES_summary!R$19)</f>
        <v>15.194128479143803</v>
      </c>
      <c r="S22" s="72">
        <f>IF(RES_hh_tesh!S22=0,0,RES_hh_tesh!S22/RES_summary!S$19)</f>
        <v>15.061699364408026</v>
      </c>
      <c r="T22" s="72">
        <f>IF(RES_hh_tesh!T22=0,0,RES_hh_tesh!T22/RES_summary!T$19)</f>
        <v>16.115134770296944</v>
      </c>
      <c r="U22" s="72">
        <f>IF(RES_hh_tesh!U22=0,0,RES_hh_tesh!U22/RES_summary!U$19)</f>
        <v>18.073091195582279</v>
      </c>
      <c r="V22" s="72">
        <f>IF(RES_hh_tesh!V22=0,0,RES_hh_tesh!V22/RES_summary!V$19)</f>
        <v>13.852919097531753</v>
      </c>
      <c r="W22" s="72">
        <f>IF(RES_hh_tesh!W22=0,0,RES_hh_tesh!W22/RES_summary!W$19)</f>
        <v>16.498259184482162</v>
      </c>
      <c r="DA22" s="89" t="s">
        <v>591</v>
      </c>
    </row>
    <row r="23" spans="1:105" ht="12" customHeight="1" x14ac:dyDescent="0.25">
      <c r="A23" s="28" t="s">
        <v>202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DA23" s="89" t="s">
        <v>592</v>
      </c>
    </row>
    <row r="24" spans="1:105" ht="12" customHeight="1" x14ac:dyDescent="0.25">
      <c r="A24" s="28" t="s">
        <v>203</v>
      </c>
      <c r="B24" s="72">
        <f>IF(RES_hh_tesh!B24=0,0,RES_hh_tesh!B24/RES_summary!B$19)</f>
        <v>12.791823627442817</v>
      </c>
      <c r="C24" s="72">
        <f>IF(RES_hh_tesh!C24=0,0,RES_hh_tesh!C24/RES_summary!C$19)</f>
        <v>13.91291399780461</v>
      </c>
      <c r="D24" s="72">
        <f>IF(RES_hh_tesh!D24=0,0,RES_hh_tesh!D24/RES_summary!D$19)</f>
        <v>12.681229993547078</v>
      </c>
      <c r="E24" s="72">
        <f>IF(RES_hh_tesh!E24=0,0,RES_hh_tesh!E24/RES_summary!E$19)</f>
        <v>12.831169282524089</v>
      </c>
      <c r="F24" s="72">
        <f>IF(RES_hh_tesh!F24=0,0,RES_hh_tesh!F24/RES_summary!F$19)</f>
        <v>14.846252774834594</v>
      </c>
      <c r="G24" s="72">
        <f>IF(RES_hh_tesh!G24=0,0,RES_hh_tesh!G24/RES_summary!G$19)</f>
        <v>13.718767542954822</v>
      </c>
      <c r="H24" s="72">
        <f>IF(RES_hh_tesh!H24=0,0,RES_hh_tesh!H24/RES_summary!H$19)</f>
        <v>13.926733605694647</v>
      </c>
      <c r="I24" s="72">
        <f>IF(RES_hh_tesh!I24=0,0,RES_hh_tesh!I24/RES_summary!I$19)</f>
        <v>15.05687797202817</v>
      </c>
      <c r="J24" s="72">
        <f>IF(RES_hh_tesh!J24=0,0,RES_hh_tesh!J24/RES_summary!J$19)</f>
        <v>14.731124988792459</v>
      </c>
      <c r="K24" s="72">
        <f>IF(RES_hh_tesh!K24=0,0,RES_hh_tesh!K24/RES_summary!K$19)</f>
        <v>14.179120200058636</v>
      </c>
      <c r="L24" s="72">
        <f>IF(RES_hh_tesh!L24=0,0,RES_hh_tesh!L24/RES_summary!L$19)</f>
        <v>14.925421822587106</v>
      </c>
      <c r="M24" s="72">
        <f>IF(RES_hh_tesh!M24=0,0,RES_hh_tesh!M24/RES_summary!M$19)</f>
        <v>14.15233285430047</v>
      </c>
      <c r="N24" s="72">
        <f>IF(RES_hh_tesh!N24=0,0,RES_hh_tesh!N24/RES_summary!N$19)</f>
        <v>13.836640073912767</v>
      </c>
      <c r="O24" s="72">
        <f>IF(RES_hh_tesh!O24=0,0,RES_hh_tesh!O24/RES_summary!O$19)</f>
        <v>13.8095860163513</v>
      </c>
      <c r="P24" s="72">
        <f>IF(RES_hh_tesh!P24=0,0,RES_hh_tesh!P24/RES_summary!P$19)</f>
        <v>13.864788906493631</v>
      </c>
      <c r="Q24" s="72">
        <f>IF(RES_hh_tesh!Q24=0,0,RES_hh_tesh!Q24/RES_summary!Q$19)</f>
        <v>14.728101471897059</v>
      </c>
      <c r="R24" s="72">
        <f>IF(RES_hh_tesh!R24=0,0,RES_hh_tesh!R24/RES_summary!R$19)</f>
        <v>15.290654018999897</v>
      </c>
      <c r="S24" s="72">
        <f>IF(RES_hh_tesh!S24=0,0,RES_hh_tesh!S24/RES_summary!S$19)</f>
        <v>15.315395899230181</v>
      </c>
      <c r="T24" s="72">
        <f>IF(RES_hh_tesh!T24=0,0,RES_hh_tesh!T24/RES_summary!T$19)</f>
        <v>15.544799445929936</v>
      </c>
      <c r="U24" s="72">
        <f>IF(RES_hh_tesh!U24=0,0,RES_hh_tesh!U24/RES_summary!U$19)</f>
        <v>15.853116093932126</v>
      </c>
      <c r="V24" s="72">
        <f>IF(RES_hh_tesh!V24=0,0,RES_hh_tesh!V24/RES_summary!V$19)</f>
        <v>16.760780227884158</v>
      </c>
      <c r="W24" s="72">
        <f>IF(RES_hh_tesh!W24=0,0,RES_hh_tesh!W24/RES_summary!W$19)</f>
        <v>16.07520931903575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12.669563156620818</v>
      </c>
      <c r="C25" s="74">
        <f>IF(RES_hh_tesh!C25=0,0,RES_hh_tesh!C25/RES_summary!C$19)</f>
        <v>12.979468821564256</v>
      </c>
      <c r="D25" s="74">
        <f>IF(RES_hh_tesh!D25=0,0,RES_hh_tesh!D25/RES_summary!D$19)</f>
        <v>13.10560019981963</v>
      </c>
      <c r="E25" s="74">
        <f>IF(RES_hh_tesh!E25=0,0,RES_hh_tesh!E25/RES_summary!E$19)</f>
        <v>14.411356263916304</v>
      </c>
      <c r="F25" s="74">
        <f>IF(RES_hh_tesh!F25=0,0,RES_hh_tesh!F25/RES_summary!F$19)</f>
        <v>13.689871648969929</v>
      </c>
      <c r="G25" s="74">
        <f>IF(RES_hh_tesh!G25=0,0,RES_hh_tesh!G25/RES_summary!G$19)</f>
        <v>13.157753085009869</v>
      </c>
      <c r="H25" s="74">
        <f>IF(RES_hh_tesh!H25=0,0,RES_hh_tesh!H25/RES_summary!H$19)</f>
        <v>14.69541642773458</v>
      </c>
      <c r="I25" s="74">
        <f>IF(RES_hh_tesh!I25=0,0,RES_hh_tesh!I25/RES_summary!I$19)</f>
        <v>13.994754435021459</v>
      </c>
      <c r="J25" s="74">
        <f>IF(RES_hh_tesh!J25=0,0,RES_hh_tesh!J25/RES_summary!J$19)</f>
        <v>14.879442863493036</v>
      </c>
      <c r="K25" s="74">
        <f>IF(RES_hh_tesh!K25=0,0,RES_hh_tesh!K25/RES_summary!K$19)</f>
        <v>14.318084040584445</v>
      </c>
      <c r="L25" s="74">
        <f>IF(RES_hh_tesh!L25=0,0,RES_hh_tesh!L25/RES_summary!L$19)</f>
        <v>14.348266085382887</v>
      </c>
      <c r="M25" s="74">
        <f>IF(RES_hh_tesh!M25=0,0,RES_hh_tesh!M25/RES_summary!M$19)</f>
        <v>14.684696672612715</v>
      </c>
      <c r="N25" s="74">
        <f>IF(RES_hh_tesh!N25=0,0,RES_hh_tesh!N25/RES_summary!N$19)</f>
        <v>12.277126786146175</v>
      </c>
      <c r="O25" s="74">
        <f>IF(RES_hh_tesh!O25=0,0,RES_hh_tesh!O25/RES_summary!O$19)</f>
        <v>12.444949141955876</v>
      </c>
      <c r="P25" s="74">
        <f>IF(RES_hh_tesh!P25=0,0,RES_hh_tesh!P25/RES_summary!P$19)</f>
        <v>12.702676164706572</v>
      </c>
      <c r="Q25" s="74">
        <f>IF(RES_hh_tesh!Q25=0,0,RES_hh_tesh!Q25/RES_summary!Q$19)</f>
        <v>14.789476771904715</v>
      </c>
      <c r="R25" s="74">
        <f>IF(RES_hh_tesh!R25=0,0,RES_hh_tesh!R25/RES_summary!R$19)</f>
        <v>14.549026719189138</v>
      </c>
      <c r="S25" s="74">
        <f>IF(RES_hh_tesh!S25=0,0,RES_hh_tesh!S25/RES_summary!S$19)</f>
        <v>14.372003213495287</v>
      </c>
      <c r="T25" s="74">
        <f>IF(RES_hh_tesh!T25=0,0,RES_hh_tesh!T25/RES_summary!T$19)</f>
        <v>14.490191672591749</v>
      </c>
      <c r="U25" s="74">
        <f>IF(RES_hh_tesh!U25=0,0,RES_hh_tesh!U25/RES_summary!U$19)</f>
        <v>14.678595712390418</v>
      </c>
      <c r="V25" s="74">
        <f>IF(RES_hh_tesh!V25=0,0,RES_hh_tesh!V25/RES_summary!V$19)</f>
        <v>16.128677884926653</v>
      </c>
      <c r="W25" s="74">
        <f>IF(RES_hh_tesh!W25=0,0,RES_hh_tesh!W25/RES_summary!W$19)</f>
        <v>14.187688802064008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0</v>
      </c>
      <c r="C26" s="77">
        <f>IF(RES_hh_tesh!C26=0,0,RES_hh_tesh!C26/RES_summary!C$19)</f>
        <v>10.106334646173449</v>
      </c>
      <c r="D26" s="77">
        <f>IF(RES_hh_tesh!D26=0,0,RES_hh_tesh!D26/RES_summary!D$19)</f>
        <v>10.285540473763877</v>
      </c>
      <c r="E26" s="77">
        <f>IF(RES_hh_tesh!E26=0,0,RES_hh_tesh!E26/RES_summary!E$19)</f>
        <v>10.562154411254276</v>
      </c>
      <c r="F26" s="77">
        <f>IF(RES_hh_tesh!F26=0,0,RES_hh_tesh!F26/RES_summary!F$19)</f>
        <v>10.622473717661514</v>
      </c>
      <c r="G26" s="77">
        <f>IF(RES_hh_tesh!G26=0,0,RES_hh_tesh!G26/RES_summary!G$19)</f>
        <v>10.665104950980036</v>
      </c>
      <c r="H26" s="77">
        <f>IF(RES_hh_tesh!H26=0,0,RES_hh_tesh!H26/RES_summary!H$19)</f>
        <v>10.837391339494447</v>
      </c>
      <c r="I26" s="77">
        <f>IF(RES_hh_tesh!I26=0,0,RES_hh_tesh!I26/RES_summary!I$19)</f>
        <v>11.057161455081223</v>
      </c>
      <c r="J26" s="77">
        <f>IF(RES_hh_tesh!J26=0,0,RES_hh_tesh!J26/RES_summary!J$19)</f>
        <v>11.307878704753533</v>
      </c>
      <c r="K26" s="77">
        <f>IF(RES_hh_tesh!K26=0,0,RES_hh_tesh!K26/RES_summary!K$19)</f>
        <v>11.21229514157262</v>
      </c>
      <c r="L26" s="77">
        <f>IF(RES_hh_tesh!L26=0,0,RES_hh_tesh!L26/RES_summary!L$19)</f>
        <v>11.382143032345574</v>
      </c>
      <c r="M26" s="77">
        <f>IF(RES_hh_tesh!M26=0,0,RES_hh_tesh!M26/RES_summary!M$19)</f>
        <v>11.100571056328278</v>
      </c>
      <c r="N26" s="77">
        <f>IF(RES_hh_tesh!N26=0,0,RES_hh_tesh!N26/RES_summary!N$19)</f>
        <v>10.663334880978537</v>
      </c>
      <c r="O26" s="77">
        <f>IF(RES_hh_tesh!O26=0,0,RES_hh_tesh!O26/RES_summary!O$19)</f>
        <v>10.627091382064936</v>
      </c>
      <c r="P26" s="77">
        <f>IF(RES_hh_tesh!P26=0,0,RES_hh_tesh!P26/RES_summary!P$19)</f>
        <v>10.89733707208293</v>
      </c>
      <c r="Q26" s="77">
        <f>IF(RES_hh_tesh!Q26=0,0,RES_hh_tesh!Q26/RES_summary!Q$19)</f>
        <v>11.379217582377363</v>
      </c>
      <c r="R26" s="77">
        <f>IF(RES_hh_tesh!R26=0,0,RES_hh_tesh!R26/RES_summary!R$19)</f>
        <v>11.455176532830116</v>
      </c>
      <c r="S26" s="77">
        <f>IF(RES_hh_tesh!S26=0,0,RES_hh_tesh!S26/RES_summary!S$19)</f>
        <v>11.626100773938058</v>
      </c>
      <c r="T26" s="77">
        <f>IF(RES_hh_tesh!T26=0,0,RES_hh_tesh!T26/RES_summary!T$19)</f>
        <v>11.671768920190395</v>
      </c>
      <c r="U26" s="77">
        <f>IF(RES_hh_tesh!U26=0,0,RES_hh_tesh!U26/RES_summary!U$19)</f>
        <v>11.926463688090656</v>
      </c>
      <c r="V26" s="77">
        <f>IF(RES_hh_tesh!V26=0,0,RES_hh_tesh!V26/RES_summary!V$19)</f>
        <v>12.832750187796726</v>
      </c>
      <c r="W26" s="77">
        <f>IF(RES_hh_tesh!W26=0,0,RES_hh_tesh!W26/RES_summary!W$19)</f>
        <v>12.336341695513312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5.5930808146391646</v>
      </c>
      <c r="C27" s="69">
        <f>IF(RES_hh_tesh!C27=0,0,RES_hh_tesh!C27/RES_summary!C$19)</f>
        <v>5.7303865373201877</v>
      </c>
      <c r="D27" s="69">
        <f>IF(RES_hh_tesh!D27=0,0,RES_hh_tesh!D27/RES_summary!D$19)</f>
        <v>5.9836236249555297</v>
      </c>
      <c r="E27" s="69">
        <f>IF(RES_hh_tesh!E27=0,0,RES_hh_tesh!E27/RES_summary!E$19)</f>
        <v>5.9421780061367651</v>
      </c>
      <c r="F27" s="69">
        <f>IF(RES_hh_tesh!F27=0,0,RES_hh_tesh!F27/RES_summary!F$19)</f>
        <v>5.9311760997019558</v>
      </c>
      <c r="G27" s="69">
        <f>IF(RES_hh_tesh!G27=0,0,RES_hh_tesh!G27/RES_summary!G$19)</f>
        <v>5.8365924501346429</v>
      </c>
      <c r="H27" s="69">
        <f>IF(RES_hh_tesh!H27=0,0,RES_hh_tesh!H27/RES_summary!H$19)</f>
        <v>5.6683756835817185</v>
      </c>
      <c r="I27" s="69">
        <f>IF(RES_hh_tesh!I27=0,0,RES_hh_tesh!I27/RES_summary!I$19)</f>
        <v>5.1957138237060247</v>
      </c>
      <c r="J27" s="69">
        <f>IF(RES_hh_tesh!J27=0,0,RES_hh_tesh!J27/RES_summary!J$19)</f>
        <v>5.3074835847904875</v>
      </c>
      <c r="K27" s="69">
        <f>IF(RES_hh_tesh!K27=0,0,RES_hh_tesh!K27/RES_summary!K$19)</f>
        <v>4.6357141992197244</v>
      </c>
      <c r="L27" s="69">
        <f>IF(RES_hh_tesh!L27=0,0,RES_hh_tesh!L27/RES_summary!L$19)</f>
        <v>4.9400510597327649</v>
      </c>
      <c r="M27" s="69">
        <f>IF(RES_hh_tesh!M27=0,0,RES_hh_tesh!M27/RES_summary!M$19)</f>
        <v>4.2332201357001615</v>
      </c>
      <c r="N27" s="69">
        <f>IF(RES_hh_tesh!N27=0,0,RES_hh_tesh!N27/RES_summary!N$19)</f>
        <v>3.595818864745536</v>
      </c>
      <c r="O27" s="69">
        <f>IF(RES_hh_tesh!O27=0,0,RES_hh_tesh!O27/RES_summary!O$19)</f>
        <v>3.5957914979387988</v>
      </c>
      <c r="P27" s="69">
        <f>IF(RES_hh_tesh!P27=0,0,RES_hh_tesh!P27/RES_summary!P$19)</f>
        <v>3.5330422205389094</v>
      </c>
      <c r="Q27" s="69">
        <f>IF(RES_hh_tesh!Q27=0,0,RES_hh_tesh!Q27/RES_summary!Q$19)</f>
        <v>3.755455916466639</v>
      </c>
      <c r="R27" s="69">
        <f>IF(RES_hh_tesh!R27=0,0,RES_hh_tesh!R27/RES_summary!R$19)</f>
        <v>3.501995628990215</v>
      </c>
      <c r="S27" s="69">
        <f>IF(RES_hh_tesh!S27=0,0,RES_hh_tesh!S27/RES_summary!S$19)</f>
        <v>4.2857729820604993</v>
      </c>
      <c r="T27" s="69">
        <f>IF(RES_hh_tesh!T27=0,0,RES_hh_tesh!T27/RES_summary!T$19)</f>
        <v>4.6397767942633834</v>
      </c>
      <c r="U27" s="69">
        <f>IF(RES_hh_tesh!U27=0,0,RES_hh_tesh!U27/RES_summary!U$19)</f>
        <v>4.7478074671183048</v>
      </c>
      <c r="V27" s="69">
        <f>IF(RES_hh_tesh!V27=0,0,RES_hh_tesh!V27/RES_summary!V$19)</f>
        <v>6.8232492844548176</v>
      </c>
      <c r="W27" s="69">
        <f>IF(RES_hh_tesh!W27=0,0,RES_hh_tesh!W27/RES_summary!W$19)</f>
        <v>6.5712231289720764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0</v>
      </c>
      <c r="C28" s="72">
        <f>IF(RES_hh_tesh!C28=0,0,RES_hh_tesh!C28/RES_summary!C$19)</f>
        <v>0</v>
      </c>
      <c r="D28" s="72">
        <f>IF(RES_hh_tesh!D28=0,0,RES_hh_tesh!D28/RES_summary!D$19)</f>
        <v>0</v>
      </c>
      <c r="E28" s="72">
        <f>IF(RES_hh_tesh!E28=0,0,RES_hh_tesh!E28/RES_summary!E$19)</f>
        <v>0</v>
      </c>
      <c r="F28" s="72">
        <f>IF(RES_hh_tesh!F28=0,0,RES_hh_tesh!F28/RES_summary!F$19)</f>
        <v>0</v>
      </c>
      <c r="G28" s="72">
        <f>IF(RES_hh_tesh!G28=0,0,RES_hh_tesh!G28/RES_summary!G$19)</f>
        <v>0</v>
      </c>
      <c r="H28" s="72">
        <f>IF(RES_hh_tesh!H28=0,0,RES_hh_tesh!H28/RES_summary!H$19)</f>
        <v>0</v>
      </c>
      <c r="I28" s="72">
        <f>IF(RES_hh_tesh!I28=0,0,RES_hh_tesh!I28/RES_summary!I$19)</f>
        <v>0</v>
      </c>
      <c r="J28" s="72">
        <f>IF(RES_hh_tesh!J28=0,0,RES_hh_tesh!J28/RES_summary!J$19)</f>
        <v>0</v>
      </c>
      <c r="K28" s="72">
        <f>IF(RES_hh_tesh!K28=0,0,RES_hh_tesh!K28/RES_summary!K$19)</f>
        <v>0</v>
      </c>
      <c r="L28" s="72">
        <f>IF(RES_hh_tesh!L28=0,0,RES_hh_tesh!L28/RES_summary!L$19)</f>
        <v>0</v>
      </c>
      <c r="M28" s="72">
        <f>IF(RES_hh_tesh!M28=0,0,RES_hh_tesh!M28/RES_summary!M$19)</f>
        <v>0</v>
      </c>
      <c r="N28" s="72">
        <f>IF(RES_hh_tesh!N28=0,0,RES_hh_tesh!N28/RES_summary!N$19)</f>
        <v>0</v>
      </c>
      <c r="O28" s="72">
        <f>IF(RES_hh_tesh!O28=0,0,RES_hh_tesh!O28/RES_summary!O$19)</f>
        <v>0</v>
      </c>
      <c r="P28" s="72">
        <f>IF(RES_hh_tesh!P28=0,0,RES_hh_tesh!P28/RES_summary!P$19)</f>
        <v>0</v>
      </c>
      <c r="Q28" s="72">
        <f>IF(RES_hh_tesh!Q28=0,0,RES_hh_tesh!Q28/RES_summary!Q$19)</f>
        <v>0</v>
      </c>
      <c r="R28" s="72">
        <f>IF(RES_hh_tesh!R28=0,0,RES_hh_tesh!R28/RES_summary!R$19)</f>
        <v>0</v>
      </c>
      <c r="S28" s="72">
        <f>IF(RES_hh_tesh!S28=0,0,RES_hh_tesh!S28/RES_summary!S$19)</f>
        <v>0</v>
      </c>
      <c r="T28" s="72">
        <f>IF(RES_hh_tesh!T28=0,0,RES_hh_tesh!T28/RES_summary!T$19)</f>
        <v>0</v>
      </c>
      <c r="U28" s="72">
        <f>IF(RES_hh_tesh!U28=0,0,RES_hh_tesh!U28/RES_summary!U$19)</f>
        <v>0</v>
      </c>
      <c r="V28" s="72">
        <f>IF(RES_hh_tesh!V28=0,0,RES_hh_tesh!V28/RES_summary!V$19)</f>
        <v>0</v>
      </c>
      <c r="W28" s="72">
        <f>IF(RES_hh_tesh!W28=0,0,RES_hh_tesh!W28/RES_summary!W$19)</f>
        <v>0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5.6905483948516151</v>
      </c>
      <c r="C29" s="72">
        <f>IF(RES_hh_tesh!C29=0,0,RES_hh_tesh!C29/RES_summary!C$19)</f>
        <v>5.7129030522648589</v>
      </c>
      <c r="D29" s="72">
        <f>IF(RES_hh_tesh!D29=0,0,RES_hh_tesh!D29/RES_summary!D$19)</f>
        <v>6.0835972463207044</v>
      </c>
      <c r="E29" s="72">
        <f>IF(RES_hh_tesh!E29=0,0,RES_hh_tesh!E29/RES_summary!E$19)</f>
        <v>6.1465757802352847</v>
      </c>
      <c r="F29" s="72">
        <f>IF(RES_hh_tesh!F29=0,0,RES_hh_tesh!F29/RES_summary!F$19)</f>
        <v>5.7748377512833109</v>
      </c>
      <c r="G29" s="72">
        <f>IF(RES_hh_tesh!G29=0,0,RES_hh_tesh!G29/RES_summary!G$19)</f>
        <v>5.8216367233371527</v>
      </c>
      <c r="H29" s="72">
        <f>IF(RES_hh_tesh!H29=0,0,RES_hh_tesh!H29/RES_summary!H$19)</f>
        <v>5.8172753636391903</v>
      </c>
      <c r="I29" s="72">
        <f>IF(RES_hh_tesh!I29=0,0,RES_hh_tesh!I29/RES_summary!I$19)</f>
        <v>5.3349939917236888</v>
      </c>
      <c r="J29" s="72">
        <f>IF(RES_hh_tesh!J29=0,0,RES_hh_tesh!J29/RES_summary!J$19)</f>
        <v>4.7665861141286632</v>
      </c>
      <c r="K29" s="72">
        <f>IF(RES_hh_tesh!K29=0,0,RES_hh_tesh!K29/RES_summary!K$19)</f>
        <v>4.785587509811033</v>
      </c>
      <c r="L29" s="72">
        <f>IF(RES_hh_tesh!L29=0,0,RES_hh_tesh!L29/RES_summary!L$19)</f>
        <v>5.0709851683086944</v>
      </c>
      <c r="M29" s="72">
        <f>IF(RES_hh_tesh!M29=0,0,RES_hh_tesh!M29/RES_summary!M$19)</f>
        <v>4.1822236978578573</v>
      </c>
      <c r="N29" s="72">
        <f>IF(RES_hh_tesh!N29=0,0,RES_hh_tesh!N29/RES_summary!N$19)</f>
        <v>3.5271971704063185</v>
      </c>
      <c r="O29" s="72">
        <f>IF(RES_hh_tesh!O29=0,0,RES_hh_tesh!O29/RES_summary!O$19)</f>
        <v>3.8075909767402933</v>
      </c>
      <c r="P29" s="72">
        <f>IF(RES_hh_tesh!P29=0,0,RES_hh_tesh!P29/RES_summary!P$19)</f>
        <v>3.5515237601743705</v>
      </c>
      <c r="Q29" s="72">
        <f>IF(RES_hh_tesh!Q29=0,0,RES_hh_tesh!Q29/RES_summary!Q$19)</f>
        <v>3.762473492960996</v>
      </c>
      <c r="R29" s="72">
        <f>IF(RES_hh_tesh!R29=0,0,RES_hh_tesh!R29/RES_summary!R$19)</f>
        <v>3.3217453518568809</v>
      </c>
      <c r="S29" s="72">
        <f>IF(RES_hh_tesh!S29=0,0,RES_hh_tesh!S29/RES_summary!S$19)</f>
        <v>4.3599028146365093</v>
      </c>
      <c r="T29" s="72">
        <f>IF(RES_hh_tesh!T29=0,0,RES_hh_tesh!T29/RES_summary!T$19)</f>
        <v>4.6733212335867584</v>
      </c>
      <c r="U29" s="72">
        <f>IF(RES_hh_tesh!U29=0,0,RES_hh_tesh!U29/RES_summary!U$19)</f>
        <v>4.7961291300676372</v>
      </c>
      <c r="V29" s="72">
        <f>IF(RES_hh_tesh!V29=0,0,RES_hh_tesh!V29/RES_summary!V$19)</f>
        <v>6.6897364586318249</v>
      </c>
      <c r="W29" s="72">
        <f>IF(RES_hh_tesh!W29=0,0,RES_hh_tesh!W29/RES_summary!W$19)</f>
        <v>6.5014736521136243</v>
      </c>
      <c r="DA29" s="89" t="s">
        <v>597</v>
      </c>
    </row>
    <row r="30" spans="1:105" ht="12" customHeight="1" x14ac:dyDescent="0.25">
      <c r="A30" s="28" t="s">
        <v>192</v>
      </c>
      <c r="B30" s="72">
        <f>IF(RES_hh_tesh!B30=0,0,RES_hh_tesh!B30/RES_summary!B$19)</f>
        <v>5.5731396470394694</v>
      </c>
      <c r="C30" s="72">
        <f>IF(RES_hh_tesh!C30=0,0,RES_hh_tesh!C30/RES_summary!C$19)</f>
        <v>5.6796833785106191</v>
      </c>
      <c r="D30" s="72">
        <f>IF(RES_hh_tesh!D30=0,0,RES_hh_tesh!D30/RES_summary!D$19)</f>
        <v>6.0801822389782645</v>
      </c>
      <c r="E30" s="72">
        <f>IF(RES_hh_tesh!E30=0,0,RES_hh_tesh!E30/RES_summary!E$19)</f>
        <v>5.9820943245820759</v>
      </c>
      <c r="F30" s="72">
        <f>IF(RES_hh_tesh!F30=0,0,RES_hh_tesh!F30/RES_summary!F$19)</f>
        <v>5.9783679134669629</v>
      </c>
      <c r="G30" s="72">
        <f>IF(RES_hh_tesh!G30=0,0,RES_hh_tesh!G30/RES_summary!G$19)</f>
        <v>5.866701085908443</v>
      </c>
      <c r="H30" s="72">
        <f>IF(RES_hh_tesh!H30=0,0,RES_hh_tesh!H30/RES_summary!H$19)</f>
        <v>5.6306753755900001</v>
      </c>
      <c r="I30" s="72">
        <f>IF(RES_hh_tesh!I30=0,0,RES_hh_tesh!I30/RES_summary!I$19)</f>
        <v>5.0672056443099383</v>
      </c>
      <c r="J30" s="72">
        <f>IF(RES_hh_tesh!J30=0,0,RES_hh_tesh!J30/RES_summary!J$19)</f>
        <v>5.5823612106087799</v>
      </c>
      <c r="K30" s="72">
        <f>IF(RES_hh_tesh!K30=0,0,RES_hh_tesh!K30/RES_summary!K$19)</f>
        <v>4.6130654764650423</v>
      </c>
      <c r="L30" s="72">
        <f>IF(RES_hh_tesh!L30=0,0,RES_hh_tesh!L30/RES_summary!L$19)</f>
        <v>4.9851715161350985</v>
      </c>
      <c r="M30" s="72">
        <f>IF(RES_hh_tesh!M30=0,0,RES_hh_tesh!M30/RES_summary!M$19)</f>
        <v>4.205224638857616</v>
      </c>
      <c r="N30" s="72">
        <f>IF(RES_hh_tesh!N30=0,0,RES_hh_tesh!N30/RES_summary!N$19)</f>
        <v>3.4964308893281872</v>
      </c>
      <c r="O30" s="72">
        <f>IF(RES_hh_tesh!O30=0,0,RES_hh_tesh!O30/RES_summary!O$19)</f>
        <v>3.4444135195100851</v>
      </c>
      <c r="P30" s="72">
        <f>IF(RES_hh_tesh!P30=0,0,RES_hh_tesh!P30/RES_summary!P$19)</f>
        <v>3.5132080942233905</v>
      </c>
      <c r="Q30" s="72">
        <f>IF(RES_hh_tesh!Q30=0,0,RES_hh_tesh!Q30/RES_summary!Q$19)</f>
        <v>3.7548740097571147</v>
      </c>
      <c r="R30" s="72">
        <f>IF(RES_hh_tesh!R30=0,0,RES_hh_tesh!R30/RES_summary!R$19)</f>
        <v>3.487211830120581</v>
      </c>
      <c r="S30" s="72">
        <f>IF(RES_hh_tesh!S30=0,0,RES_hh_tesh!S30/RES_summary!S$19)</f>
        <v>4.2795824407511525</v>
      </c>
      <c r="T30" s="72">
        <f>IF(RES_hh_tesh!T30=0,0,RES_hh_tesh!T30/RES_summary!T$19)</f>
        <v>4.716588491954659</v>
      </c>
      <c r="U30" s="72">
        <f>IF(RES_hh_tesh!U30=0,0,RES_hh_tesh!U30/RES_summary!U$19)</f>
        <v>4.8279651481834707</v>
      </c>
      <c r="V30" s="72">
        <f>IF(RES_hh_tesh!V30=0,0,RES_hh_tesh!V30/RES_summary!V$19)</f>
        <v>6.69950244100625</v>
      </c>
      <c r="W30" s="72">
        <f>IF(RES_hh_tesh!W30=0,0,RES_hh_tesh!W30/RES_summary!W$19)</f>
        <v>6.6677272947755446</v>
      </c>
      <c r="DA30" s="89" t="s">
        <v>598</v>
      </c>
    </row>
    <row r="31" spans="1:105" ht="12" customHeight="1" x14ac:dyDescent="0.25">
      <c r="A31" s="28" t="s">
        <v>207</v>
      </c>
      <c r="B31" s="72">
        <f>IF(RES_hh_tesh!B31=0,0,RES_hh_tesh!B31/RES_summary!B$19)</f>
        <v>5.6910258815444292</v>
      </c>
      <c r="C31" s="72">
        <f>IF(RES_hh_tesh!C31=0,0,RES_hh_tesh!C31/RES_summary!C$19)</f>
        <v>5.7309613572694369</v>
      </c>
      <c r="D31" s="72">
        <f>IF(RES_hh_tesh!D31=0,0,RES_hh_tesh!D31/RES_summary!D$19)</f>
        <v>6.1392877871686071</v>
      </c>
      <c r="E31" s="72">
        <f>IF(RES_hh_tesh!E31=0,0,RES_hh_tesh!E31/RES_summary!E$19)</f>
        <v>5.4770606118845233</v>
      </c>
      <c r="F31" s="72">
        <f>IF(RES_hh_tesh!F31=0,0,RES_hh_tesh!F31/RES_summary!F$19)</f>
        <v>4.2521211196678221</v>
      </c>
      <c r="G31" s="72">
        <f>IF(RES_hh_tesh!G31=0,0,RES_hh_tesh!G31/RES_summary!G$19)</f>
        <v>6.365098669393725</v>
      </c>
      <c r="H31" s="72">
        <f>IF(RES_hh_tesh!H31=0,0,RES_hh_tesh!H31/RES_summary!H$19)</f>
        <v>5.5910978211263567</v>
      </c>
      <c r="I31" s="72">
        <f>IF(RES_hh_tesh!I31=0,0,RES_hh_tesh!I31/RES_summary!I$19)</f>
        <v>5.6396535903337339</v>
      </c>
      <c r="J31" s="72">
        <f>IF(RES_hh_tesh!J31=0,0,RES_hh_tesh!J31/RES_summary!J$19)</f>
        <v>4.2071367299139046</v>
      </c>
      <c r="K31" s="72">
        <f>IF(RES_hh_tesh!K31=0,0,RES_hh_tesh!K31/RES_summary!K$19)</f>
        <v>4.8895745512929212</v>
      </c>
      <c r="L31" s="72">
        <f>IF(RES_hh_tesh!L31=0,0,RES_hh_tesh!L31/RES_summary!L$19)</f>
        <v>4.3954690624362422</v>
      </c>
      <c r="M31" s="72">
        <f>IF(RES_hh_tesh!M31=0,0,RES_hh_tesh!M31/RES_summary!M$19)</f>
        <v>4.222940122928895</v>
      </c>
      <c r="N31" s="72">
        <f>IF(RES_hh_tesh!N31=0,0,RES_hh_tesh!N31/RES_summary!N$19)</f>
        <v>4.0829822769073054</v>
      </c>
      <c r="O31" s="72">
        <f>IF(RES_hh_tesh!O31=0,0,RES_hh_tesh!O31/RES_summary!O$19)</f>
        <v>4.1561112347518421</v>
      </c>
      <c r="P31" s="72">
        <f>IF(RES_hh_tesh!P31=0,0,RES_hh_tesh!P31/RES_summary!P$19)</f>
        <v>3.9988979010047561</v>
      </c>
      <c r="Q31" s="72">
        <f>IF(RES_hh_tesh!Q31=0,0,RES_hh_tesh!Q31/RES_summary!Q$19)</f>
        <v>4.0857846935813207</v>
      </c>
      <c r="R31" s="72">
        <f>IF(RES_hh_tesh!R31=0,0,RES_hh_tesh!R31/RES_summary!R$19)</f>
        <v>4.2043010685676858</v>
      </c>
      <c r="S31" s="72">
        <f>IF(RES_hh_tesh!S31=0,0,RES_hh_tesh!S31/RES_summary!S$19)</f>
        <v>4.2732352738877033</v>
      </c>
      <c r="T31" s="72">
        <f>IF(RES_hh_tesh!T31=0,0,RES_hh_tesh!T31/RES_summary!T$19)</f>
        <v>4.6137924201549545</v>
      </c>
      <c r="U31" s="72">
        <f>IF(RES_hh_tesh!U31=0,0,RES_hh_tesh!U31/RES_summary!U$19)</f>
        <v>5.4108669784920691</v>
      </c>
      <c r="V31" s="72">
        <f>IF(RES_hh_tesh!V31=0,0,RES_hh_tesh!V31/RES_summary!V$19)</f>
        <v>5.5801487372666081</v>
      </c>
      <c r="W31" s="72">
        <f>IF(RES_hh_tesh!W31=0,0,RES_hh_tesh!W31/RES_summary!W$19)</f>
        <v>6.6496300523282921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5.1404088098214826</v>
      </c>
      <c r="C32" s="77">
        <f>IF(RES_hh_tesh!C32=0,0,RES_hh_tesh!C32/RES_summary!C$19)</f>
        <v>6.396343861499675</v>
      </c>
      <c r="D32" s="77">
        <f>IF(RES_hh_tesh!D32=0,0,RES_hh_tesh!D32/RES_summary!D$19)</f>
        <v>4.53577651191606</v>
      </c>
      <c r="E32" s="77">
        <f>IF(RES_hh_tesh!E32=0,0,RES_hh_tesh!E32/RES_summary!E$19)</f>
        <v>4.5553604756406525</v>
      </c>
      <c r="F32" s="77">
        <f>IF(RES_hh_tesh!F32=0,0,RES_hh_tesh!F32/RES_summary!F$19)</f>
        <v>6.3021076871419792</v>
      </c>
      <c r="G32" s="77">
        <f>IF(RES_hh_tesh!G32=0,0,RES_hh_tesh!G32/RES_summary!G$19)</f>
        <v>5.6381114508680064</v>
      </c>
      <c r="H32" s="77">
        <f>IF(RES_hh_tesh!H32=0,0,RES_hh_tesh!H32/RES_summary!H$19)</f>
        <v>5.3257623482675296</v>
      </c>
      <c r="I32" s="77">
        <f>IF(RES_hh_tesh!I32=0,0,RES_hh_tesh!I32/RES_summary!I$19)</f>
        <v>5.514033630020835</v>
      </c>
      <c r="J32" s="77">
        <f>IF(RES_hh_tesh!J32=0,0,RES_hh_tesh!J32/RES_summary!J$19)</f>
        <v>5.5321214278469526</v>
      </c>
      <c r="K32" s="77">
        <f>IF(RES_hh_tesh!K32=0,0,RES_hh_tesh!K32/RES_summary!K$19)</f>
        <v>4.3182893964806137</v>
      </c>
      <c r="L32" s="77">
        <f>IF(RES_hh_tesh!L32=0,0,RES_hh_tesh!L32/RES_summary!L$19)</f>
        <v>4.4830725464195131</v>
      </c>
      <c r="M32" s="77">
        <f>IF(RES_hh_tesh!M32=0,0,RES_hh_tesh!M32/RES_summary!M$19)</f>
        <v>4.4026305264927581</v>
      </c>
      <c r="N32" s="77">
        <f>IF(RES_hh_tesh!N32=0,0,RES_hh_tesh!N32/RES_summary!N$19)</f>
        <v>3.9151272385214657</v>
      </c>
      <c r="O32" s="77">
        <f>IF(RES_hh_tesh!O32=0,0,RES_hh_tesh!O32/RES_summary!O$19)</f>
        <v>3.5877489023051612</v>
      </c>
      <c r="P32" s="77">
        <f>IF(RES_hh_tesh!P32=0,0,RES_hh_tesh!P32/RES_summary!P$19)</f>
        <v>3.5434000835187414</v>
      </c>
      <c r="Q32" s="77">
        <f>IF(RES_hh_tesh!Q32=0,0,RES_hh_tesh!Q32/RES_summary!Q$19)</f>
        <v>3.7445166586038474</v>
      </c>
      <c r="R32" s="77">
        <f>IF(RES_hh_tesh!R32=0,0,RES_hh_tesh!R32/RES_summary!R$19)</f>
        <v>3.7345395311315626</v>
      </c>
      <c r="S32" s="77">
        <f>IF(RES_hh_tesh!S32=0,0,RES_hh_tesh!S32/RES_summary!S$19)</f>
        <v>4.2151353350004737</v>
      </c>
      <c r="T32" s="77">
        <f>IF(RES_hh_tesh!T32=0,0,RES_hh_tesh!T32/RES_summary!T$19)</f>
        <v>4.3950417268695707</v>
      </c>
      <c r="U32" s="77">
        <f>IF(RES_hh_tesh!U32=0,0,RES_hh_tesh!U32/RES_summary!U$19)</f>
        <v>4.4678658827545457</v>
      </c>
      <c r="V32" s="77">
        <f>IF(RES_hh_tesh!V32=0,0,RES_hh_tesh!V32/RES_summary!V$19)</f>
        <v>7.2798952032114714</v>
      </c>
      <c r="W32" s="77">
        <f>IF(RES_hh_tesh!W32=0,0,RES_hh_tesh!W32/RES_summary!W$19)</f>
        <v>6.3827125499563975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28.788385032477535</v>
      </c>
      <c r="C3" s="65">
        <f>IF(RES_hh_emih!C3=0,0,RES_hh_emih!C3/RES_summary!C$19)</f>
        <v>30.337090428219465</v>
      </c>
      <c r="D3" s="65">
        <f>IF(RES_hh_emih!D3=0,0,RES_hh_emih!D3/RES_summary!D$19)</f>
        <v>31.111638374822917</v>
      </c>
      <c r="E3" s="65">
        <f>IF(RES_hh_emih!E3=0,0,RES_hh_emih!E3/RES_summary!E$19)</f>
        <v>34.473498913075211</v>
      </c>
      <c r="F3" s="65">
        <f>IF(RES_hh_emih!F3=0,0,RES_hh_emih!F3/RES_summary!F$19)</f>
        <v>30.683429653597322</v>
      </c>
      <c r="G3" s="65">
        <f>IF(RES_hh_emih!G3=0,0,RES_hh_emih!G3/RES_summary!G$19)</f>
        <v>33.128458915805282</v>
      </c>
      <c r="H3" s="65">
        <f>IF(RES_hh_emih!H3=0,0,RES_hh_emih!H3/RES_summary!H$19)</f>
        <v>30.641376324983341</v>
      </c>
      <c r="I3" s="65">
        <f>IF(RES_hh_emih!I3=0,0,RES_hh_emih!I3/RES_summary!I$19)</f>
        <v>25.601612156539826</v>
      </c>
      <c r="J3" s="65">
        <f>IF(RES_hh_emih!J3=0,0,RES_hh_emih!J3/RES_summary!J$19)</f>
        <v>26.710281151228177</v>
      </c>
      <c r="K3" s="65">
        <f>IF(RES_hh_emih!K3=0,0,RES_hh_emih!K3/RES_summary!K$19)</f>
        <v>25.594326686249428</v>
      </c>
      <c r="L3" s="65">
        <f>IF(RES_hh_emih!L3=0,0,RES_hh_emih!L3/RES_summary!L$19)</f>
        <v>26.398600587124285</v>
      </c>
      <c r="M3" s="65">
        <f>IF(RES_hh_emih!M3=0,0,RES_hh_emih!M3/RES_summary!M$19)</f>
        <v>24.226244597832281</v>
      </c>
      <c r="N3" s="65">
        <f>IF(RES_hh_emih!N3=0,0,RES_hh_emih!N3/RES_summary!N$19)</f>
        <v>21.772961719862046</v>
      </c>
      <c r="O3" s="65">
        <f>IF(RES_hh_emih!O3=0,0,RES_hh_emih!O3/RES_summary!O$19)</f>
        <v>20.002792529184855</v>
      </c>
      <c r="P3" s="65">
        <f>IF(RES_hh_emih!P3=0,0,RES_hh_emih!P3/RES_summary!P$19)</f>
        <v>17.985976027674941</v>
      </c>
      <c r="Q3" s="65">
        <f>IF(RES_hh_emih!Q3=0,0,RES_hh_emih!Q3/RES_summary!Q$19)</f>
        <v>19.772620074386751</v>
      </c>
      <c r="R3" s="65">
        <f>IF(RES_hh_emih!R3=0,0,RES_hh_emih!R3/RES_summary!R$19)</f>
        <v>21.067505658255495</v>
      </c>
      <c r="S3" s="65">
        <f>IF(RES_hh_emih!S3=0,0,RES_hh_emih!S3/RES_summary!S$19)</f>
        <v>22.530004300152395</v>
      </c>
      <c r="T3" s="65">
        <f>IF(RES_hh_emih!T3=0,0,RES_hh_emih!T3/RES_summary!T$19)</f>
        <v>20.94975687570944</v>
      </c>
      <c r="U3" s="65">
        <f>IF(RES_hh_emih!U3=0,0,RES_hh_emih!U3/RES_summary!U$19)</f>
        <v>20.345989798915916</v>
      </c>
      <c r="V3" s="65">
        <f>IF(RES_hh_emih!V3=0,0,RES_hh_emih!V3/RES_summary!V$19)</f>
        <v>21.842284738891447</v>
      </c>
      <c r="W3" s="65">
        <f>IF(RES_hh_emih!W3=0,0,RES_hh_emih!W3/RES_summary!W$19)</f>
        <v>23.770834020652607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24.361410344860147</v>
      </c>
      <c r="C4" s="69">
        <f>IF(RES_hh_emih!C4=0,0,RES_hh_emih!C4/RES_summary!C$19)</f>
        <v>25.98703818202117</v>
      </c>
      <c r="D4" s="69">
        <f>IF(RES_hh_emih!D4=0,0,RES_hh_emih!D4/RES_summary!D$19)</f>
        <v>26.562810610112628</v>
      </c>
      <c r="E4" s="69">
        <f>IF(RES_hh_emih!E4=0,0,RES_hh_emih!E4/RES_summary!E$19)</f>
        <v>30.128447627949072</v>
      </c>
      <c r="F4" s="69">
        <f>IF(RES_hh_emih!F4=0,0,RES_hh_emih!F4/RES_summary!F$19)</f>
        <v>26.427401053335252</v>
      </c>
      <c r="G4" s="69">
        <f>IF(RES_hh_emih!G4=0,0,RES_hh_emih!G4/RES_summary!G$19)</f>
        <v>28.797154215089723</v>
      </c>
      <c r="H4" s="69">
        <f>IF(RES_hh_emih!H4=0,0,RES_hh_emih!H4/RES_summary!H$19)</f>
        <v>26.672410193451977</v>
      </c>
      <c r="I4" s="69">
        <f>IF(RES_hh_emih!I4=0,0,RES_hh_emih!I4/RES_summary!I$19)</f>
        <v>21.713864142247512</v>
      </c>
      <c r="J4" s="69">
        <f>IF(RES_hh_emih!J4=0,0,RES_hh_emih!J4/RES_summary!J$19)</f>
        <v>22.841544816983088</v>
      </c>
      <c r="K4" s="69">
        <f>IF(RES_hh_emih!K4=0,0,RES_hh_emih!K4/RES_summary!K$19)</f>
        <v>21.878499029384056</v>
      </c>
      <c r="L4" s="69">
        <f>IF(RES_hh_emih!L4=0,0,RES_hh_emih!L4/RES_summary!L$19)</f>
        <v>22.557696877876655</v>
      </c>
      <c r="M4" s="69">
        <f>IF(RES_hh_emih!M4=0,0,RES_hh_emih!M4/RES_summary!M$19)</f>
        <v>20.779770523647883</v>
      </c>
      <c r="N4" s="69">
        <f>IF(RES_hh_emih!N4=0,0,RES_hh_emih!N4/RES_summary!N$19)</f>
        <v>18.557415906991196</v>
      </c>
      <c r="O4" s="69">
        <f>IF(RES_hh_emih!O4=0,0,RES_hh_emih!O4/RES_summary!O$19)</f>
        <v>16.929458268667403</v>
      </c>
      <c r="P4" s="69">
        <f>IF(RES_hh_emih!P4=0,0,RES_hh_emih!P4/RES_summary!P$19)</f>
        <v>14.752232901391888</v>
      </c>
      <c r="Q4" s="69">
        <f>IF(RES_hh_emih!Q4=0,0,RES_hh_emih!Q4/RES_summary!Q$19)</f>
        <v>16.589275203877222</v>
      </c>
      <c r="R4" s="69">
        <f>IF(RES_hh_emih!R4=0,0,RES_hh_emih!R4/RES_summary!R$19)</f>
        <v>17.960769480256847</v>
      </c>
      <c r="S4" s="69">
        <f>IF(RES_hh_emih!S4=0,0,RES_hh_emih!S4/RES_summary!S$19)</f>
        <v>19.183733360484926</v>
      </c>
      <c r="T4" s="69">
        <f>IF(RES_hh_emih!T4=0,0,RES_hh_emih!T4/RES_summary!T$19)</f>
        <v>17.56228287207642</v>
      </c>
      <c r="U4" s="69">
        <f>IF(RES_hh_emih!U4=0,0,RES_hh_emih!U4/RES_summary!U$19)</f>
        <v>16.940976060590092</v>
      </c>
      <c r="V4" s="69">
        <f>IF(RES_hh_emih!V4=0,0,RES_hh_emih!V4/RES_summary!V$19)</f>
        <v>17.824200686135931</v>
      </c>
      <c r="W4" s="69">
        <f>IF(RES_hh_emih!W4=0,0,RES_hh_emih!W4/RES_summary!W$19)</f>
        <v>19.788690042909774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47.000727313780835</v>
      </c>
      <c r="C5" s="72">
        <f>IF(RES_hh_emih!C5=0,0,RES_hh_emih!C5/RES_summary!C$19)</f>
        <v>46.719341864685752</v>
      </c>
      <c r="D5" s="72">
        <f>IF(RES_hh_emih!D5=0,0,RES_hh_emih!D5/RES_summary!D$19)</f>
        <v>55.25160435970372</v>
      </c>
      <c r="E5" s="72">
        <f>IF(RES_hh_emih!E5=0,0,RES_hh_emih!E5/RES_summary!E$19)</f>
        <v>58.469289115236634</v>
      </c>
      <c r="F5" s="72">
        <f>IF(RES_hh_emih!F5=0,0,RES_hh_emih!F5/RES_summary!F$19)</f>
        <v>56.989165956787055</v>
      </c>
      <c r="G5" s="72">
        <f>IF(RES_hh_emih!G5=0,0,RES_hh_emih!G5/RES_summary!G$19)</f>
        <v>62.562352043137516</v>
      </c>
      <c r="H5" s="72">
        <f>IF(RES_hh_emih!H5=0,0,RES_hh_emih!H5/RES_summary!H$19)</f>
        <v>65.481733730422619</v>
      </c>
      <c r="I5" s="72">
        <f>IF(RES_hh_emih!I5=0,0,RES_hh_emih!I5/RES_summary!I$19)</f>
        <v>45.155838664086346</v>
      </c>
      <c r="J5" s="72">
        <f>IF(RES_hh_emih!J5=0,0,RES_hh_emih!J5/RES_summary!J$19)</f>
        <v>58.140745634937062</v>
      </c>
      <c r="K5" s="72">
        <f>IF(RES_hh_emih!K5=0,0,RES_hh_emih!K5/RES_summary!K$19)</f>
        <v>55.345066143467321</v>
      </c>
      <c r="L5" s="72">
        <f>IF(RES_hh_emih!L5=0,0,RES_hh_emih!L5/RES_summary!L$19)</f>
        <v>59.187667120382464</v>
      </c>
      <c r="M5" s="72">
        <f>IF(RES_hh_emih!M5=0,0,RES_hh_emih!M5/RES_summary!M$19)</f>
        <v>68.170217461595016</v>
      </c>
      <c r="N5" s="72">
        <f>IF(RES_hh_emih!N5=0,0,RES_hh_emih!N5/RES_summary!N$19)</f>
        <v>63.799894597381986</v>
      </c>
      <c r="O5" s="72">
        <f>IF(RES_hh_emih!O5=0,0,RES_hh_emih!O5/RES_summary!O$19)</f>
        <v>60.801698435129246</v>
      </c>
      <c r="P5" s="72">
        <f>IF(RES_hh_emih!P5=0,0,RES_hh_emih!P5/RES_summary!P$19)</f>
        <v>50.898936405143147</v>
      </c>
      <c r="Q5" s="72">
        <f>IF(RES_hh_emih!Q5=0,0,RES_hh_emih!Q5/RES_summary!Q$19)</f>
        <v>49.251316428391313</v>
      </c>
      <c r="R5" s="72">
        <f>IF(RES_hh_emih!R5=0,0,RES_hh_emih!R5/RES_summary!R$19)</f>
        <v>62.431015395119083</v>
      </c>
      <c r="S5" s="72">
        <f>IF(RES_hh_emih!S5=0,0,RES_hh_emih!S5/RES_summary!S$19)</f>
        <v>75.402701149265866</v>
      </c>
      <c r="T5" s="72">
        <f>IF(RES_hh_emih!T5=0,0,RES_hh_emih!T5/RES_summary!T$19)</f>
        <v>55.11565385005116</v>
      </c>
      <c r="U5" s="72">
        <f>IF(RES_hh_emih!U5=0,0,RES_hh_emih!U5/RES_summary!U$19)</f>
        <v>51.004158973375212</v>
      </c>
      <c r="V5" s="72">
        <f>IF(RES_hh_emih!V5=0,0,RES_hh_emih!V5/RES_summary!V$19)</f>
        <v>55.122103768219965</v>
      </c>
      <c r="W5" s="72">
        <f>IF(RES_hh_emih!W5=0,0,RES_hh_emih!W5/RES_summary!W$19)</f>
        <v>54.760976890941485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44.416902969849041</v>
      </c>
      <c r="C6" s="72">
        <f>IF(RES_hh_emih!C6=0,0,RES_hh_emih!C6/RES_summary!C$19)</f>
        <v>39.818914398495885</v>
      </c>
      <c r="D6" s="72">
        <f>IF(RES_hh_emih!D6=0,0,RES_hh_emih!D6/RES_summary!D$19)</f>
        <v>47.603912928625391</v>
      </c>
      <c r="E6" s="72">
        <f>IF(RES_hh_emih!E6=0,0,RES_hh_emih!E6/RES_summary!E$19)</f>
        <v>48.678785359773919</v>
      </c>
      <c r="F6" s="72">
        <f>IF(RES_hh_emih!F6=0,0,RES_hh_emih!F6/RES_summary!F$19)</f>
        <v>36.386034875641734</v>
      </c>
      <c r="G6" s="72">
        <f>IF(RES_hh_emih!G6=0,0,RES_hh_emih!G6/RES_summary!G$19)</f>
        <v>56.124740906470848</v>
      </c>
      <c r="H6" s="72">
        <f>IF(RES_hh_emih!H6=0,0,RES_hh_emih!H6/RES_summary!H$19)</f>
        <v>55.893966191091316</v>
      </c>
      <c r="I6" s="72">
        <f>IF(RES_hh_emih!I6=0,0,RES_hh_emih!I6/RES_summary!I$19)</f>
        <v>30.529389809445107</v>
      </c>
      <c r="J6" s="72">
        <f>IF(RES_hh_emih!J6=0,0,RES_hh_emih!J6/RES_summary!J$19)</f>
        <v>35.777436820202212</v>
      </c>
      <c r="K6" s="72">
        <f>IF(RES_hh_emih!K6=0,0,RES_hh_emih!K6/RES_summary!K$19)</f>
        <v>39.3961846714042</v>
      </c>
      <c r="L6" s="72">
        <f>IF(RES_hh_emih!L6=0,0,RES_hh_emih!L6/RES_summary!L$19)</f>
        <v>85.483910927100169</v>
      </c>
      <c r="M6" s="72">
        <f>IF(RES_hh_emih!M6=0,0,RES_hh_emih!M6/RES_summary!M$19)</f>
        <v>55.681705395097431</v>
      </c>
      <c r="N6" s="72">
        <f>IF(RES_hh_emih!N6=0,0,RES_hh_emih!N6/RES_summary!N$19)</f>
        <v>34.592928571597149</v>
      </c>
      <c r="O6" s="72">
        <f>IF(RES_hh_emih!O6=0,0,RES_hh_emih!O6/RES_summary!O$19)</f>
        <v>40.516886586820725</v>
      </c>
      <c r="P6" s="72">
        <f>IF(RES_hh_emih!P6=0,0,RES_hh_emih!P6/RES_summary!P$19)</f>
        <v>32.962123327602356</v>
      </c>
      <c r="Q6" s="72">
        <f>IF(RES_hh_emih!Q6=0,0,RES_hh_emih!Q6/RES_summary!Q$19)</f>
        <v>36.551998963747536</v>
      </c>
      <c r="R6" s="72">
        <f>IF(RES_hh_emih!R6=0,0,RES_hh_emih!R6/RES_summary!R$19)</f>
        <v>32.03275684353072</v>
      </c>
      <c r="S6" s="72">
        <f>IF(RES_hh_emih!S6=0,0,RES_hh_emih!S6/RES_summary!S$19)</f>
        <v>38.582437838902166</v>
      </c>
      <c r="T6" s="72">
        <f>IF(RES_hh_emih!T6=0,0,RES_hh_emih!T6/RES_summary!T$19)</f>
        <v>40.258352730185059</v>
      </c>
      <c r="U6" s="72">
        <f>IF(RES_hh_emih!U6=0,0,RES_hh_emih!U6/RES_summary!U$19)</f>
        <v>45.409566234879243</v>
      </c>
      <c r="V6" s="72">
        <f>IF(RES_hh_emih!V6=0,0,RES_hh_emih!V6/RES_summary!V$19)</f>
        <v>20.424408021026967</v>
      </c>
      <c r="W6" s="72">
        <f>IF(RES_hh_emih!W6=0,0,RES_hh_emih!W6/RES_summary!W$19)</f>
        <v>38.156270284184551</v>
      </c>
      <c r="DA6" s="89" t="s">
        <v>603</v>
      </c>
    </row>
    <row r="7" spans="1:105" ht="12" customHeight="1" x14ac:dyDescent="0.25">
      <c r="A7" s="28" t="s">
        <v>205</v>
      </c>
      <c r="B7" s="72">
        <f>IF(RES_hh_emih!B7=0,0,RES_hh_emih!B7/RES_summary!B$19)</f>
        <v>42.141470359409027</v>
      </c>
      <c r="C7" s="72">
        <f>IF(RES_hh_emih!C7=0,0,RES_hh_emih!C7/RES_summary!C$19)</f>
        <v>66.328522829742411</v>
      </c>
      <c r="D7" s="72">
        <f>IF(RES_hh_emih!D7=0,0,RES_hh_emih!D7/RES_summary!D$19)</f>
        <v>59.432228257938554</v>
      </c>
      <c r="E7" s="72">
        <f>IF(RES_hh_emih!E7=0,0,RES_hh_emih!E7/RES_summary!E$19)</f>
        <v>35.746182569045942</v>
      </c>
      <c r="F7" s="72">
        <f>IF(RES_hh_emih!F7=0,0,RES_hh_emih!F7/RES_summary!F$19)</f>
        <v>57.294104781452219</v>
      </c>
      <c r="G7" s="72">
        <f>IF(RES_hh_emih!G7=0,0,RES_hh_emih!G7/RES_summary!G$19)</f>
        <v>32.076479113062064</v>
      </c>
      <c r="H7" s="72">
        <f>IF(RES_hh_emih!H7=0,0,RES_hh_emih!H7/RES_summary!H$19)</f>
        <v>0</v>
      </c>
      <c r="I7" s="72">
        <f>IF(RES_hh_emih!I7=0,0,RES_hh_emih!I7/RES_summary!I$19)</f>
        <v>0</v>
      </c>
      <c r="J7" s="72">
        <f>IF(RES_hh_emih!J7=0,0,RES_hh_emih!J7/RES_summary!J$19)</f>
        <v>0</v>
      </c>
      <c r="K7" s="72">
        <f>IF(RES_hh_emih!K7=0,0,RES_hh_emih!K7/RES_summary!K$19)</f>
        <v>0</v>
      </c>
      <c r="L7" s="72">
        <f>IF(RES_hh_emih!L7=0,0,RES_hh_emih!L7/RES_summary!L$19)</f>
        <v>0</v>
      </c>
      <c r="M7" s="72">
        <f>IF(RES_hh_emih!M7=0,0,RES_hh_emih!M7/RES_summary!M$19)</f>
        <v>0</v>
      </c>
      <c r="N7" s="72">
        <f>IF(RES_hh_emih!N7=0,0,RES_hh_emih!N7/RES_summary!N$19)</f>
        <v>0</v>
      </c>
      <c r="O7" s="72">
        <f>IF(RES_hh_emih!O7=0,0,RES_hh_emih!O7/RES_summary!O$19)</f>
        <v>0</v>
      </c>
      <c r="P7" s="72">
        <f>IF(RES_hh_emih!P7=0,0,RES_hh_emih!P7/RES_summary!P$19)</f>
        <v>0</v>
      </c>
      <c r="Q7" s="72">
        <f>IF(RES_hh_emih!Q7=0,0,RES_hh_emih!Q7/RES_summary!Q$19)</f>
        <v>0</v>
      </c>
      <c r="R7" s="72">
        <f>IF(RES_hh_emih!R7=0,0,RES_hh_emih!R7/RES_summary!R$19)</f>
        <v>0</v>
      </c>
      <c r="S7" s="72">
        <f>IF(RES_hh_emih!S7=0,0,RES_hh_emih!S7/RES_summary!S$19)</f>
        <v>0</v>
      </c>
      <c r="T7" s="72">
        <f>IF(RES_hh_emih!T7=0,0,RES_hh_emih!T7/RES_summary!T$19)</f>
        <v>0</v>
      </c>
      <c r="U7" s="72">
        <f>IF(RES_hh_emih!U7=0,0,RES_hh_emih!U7/RES_summary!U$19)</f>
        <v>0</v>
      </c>
      <c r="V7" s="72">
        <f>IF(RES_hh_emih!V7=0,0,RES_hh_emih!V7/RES_summary!V$19)</f>
        <v>0</v>
      </c>
      <c r="W7" s="72">
        <f>IF(RES_hh_emih!W7=0,0,RES_hh_emih!W7/RES_summary!W$19)</f>
        <v>0</v>
      </c>
      <c r="DA7" s="89" t="s">
        <v>604</v>
      </c>
    </row>
    <row r="8" spans="1:105" ht="12" customHeight="1" x14ac:dyDescent="0.25">
      <c r="A8" s="28" t="s">
        <v>192</v>
      </c>
      <c r="B8" s="72">
        <f>IF(RES_hh_emih!B8=0,0,RES_hh_emih!B8/RES_summary!B$19)</f>
        <v>33.765682803655018</v>
      </c>
      <c r="C8" s="72">
        <f>IF(RES_hh_emih!C8=0,0,RES_hh_emih!C8/RES_summary!C$19)</f>
        <v>36.004703222894356</v>
      </c>
      <c r="D8" s="72">
        <f>IF(RES_hh_emih!D8=0,0,RES_hh_emih!D8/RES_summary!D$19)</f>
        <v>34.795728891462922</v>
      </c>
      <c r="E8" s="72">
        <f>IF(RES_hh_emih!E8=0,0,RES_hh_emih!E8/RES_summary!E$19)</f>
        <v>39.808432301619654</v>
      </c>
      <c r="F8" s="72">
        <f>IF(RES_hh_emih!F8=0,0,RES_hh_emih!F8/RES_summary!F$19)</f>
        <v>35.146829828712711</v>
      </c>
      <c r="G8" s="72">
        <f>IF(RES_hh_emih!G8=0,0,RES_hh_emih!G8/RES_summary!G$19)</f>
        <v>39.953828619987767</v>
      </c>
      <c r="H8" s="72">
        <f>IF(RES_hh_emih!H8=0,0,RES_hh_emih!H8/RES_summary!H$19)</f>
        <v>38.087408197599004</v>
      </c>
      <c r="I8" s="72">
        <f>IF(RES_hh_emih!I8=0,0,RES_hh_emih!I8/RES_summary!I$19)</f>
        <v>33.002764117421037</v>
      </c>
      <c r="J8" s="72">
        <f>IF(RES_hh_emih!J8=0,0,RES_hh_emih!J8/RES_summary!J$19)</f>
        <v>34.881891467062893</v>
      </c>
      <c r="K8" s="72">
        <f>IF(RES_hh_emih!K8=0,0,RES_hh_emih!K8/RES_summary!K$19)</f>
        <v>35.346150688542188</v>
      </c>
      <c r="L8" s="72">
        <f>IF(RES_hh_emih!L8=0,0,RES_hh_emih!L8/RES_summary!L$19)</f>
        <v>38.044491757638355</v>
      </c>
      <c r="M8" s="72">
        <f>IF(RES_hh_emih!M8=0,0,RES_hh_emih!M8/RES_summary!M$19)</f>
        <v>36.954222855386597</v>
      </c>
      <c r="N8" s="72">
        <f>IF(RES_hh_emih!N8=0,0,RES_hh_emih!N8/RES_summary!N$19)</f>
        <v>34.754828530057281</v>
      </c>
      <c r="O8" s="72">
        <f>IF(RES_hh_emih!O8=0,0,RES_hh_emih!O8/RES_summary!O$19)</f>
        <v>31.762365896092113</v>
      </c>
      <c r="P8" s="72">
        <f>IF(RES_hh_emih!P8=0,0,RES_hh_emih!P8/RES_summary!P$19)</f>
        <v>27.756503041267379</v>
      </c>
      <c r="Q8" s="72">
        <f>IF(RES_hh_emih!Q8=0,0,RES_hh_emih!Q8/RES_summary!Q$19)</f>
        <v>30.74986611881971</v>
      </c>
      <c r="R8" s="72">
        <f>IF(RES_hh_emih!R8=0,0,RES_hh_emih!R8/RES_summary!R$19)</f>
        <v>31.218990944434566</v>
      </c>
      <c r="S8" s="72">
        <f>IF(RES_hh_emih!S8=0,0,RES_hh_emih!S8/RES_summary!S$19)</f>
        <v>31.45339000795666</v>
      </c>
      <c r="T8" s="72">
        <f>IF(RES_hh_emih!T8=0,0,RES_hh_emih!T8/RES_summary!T$19)</f>
        <v>28.395722949162952</v>
      </c>
      <c r="U8" s="72">
        <f>IF(RES_hh_emih!U8=0,0,RES_hh_emih!U8/RES_summary!U$19)</f>
        <v>26.972997730559751</v>
      </c>
      <c r="V8" s="72">
        <f>IF(RES_hh_emih!V8=0,0,RES_hh_emih!V8/RES_summary!V$19)</f>
        <v>28.161634271209586</v>
      </c>
      <c r="W8" s="72">
        <f>IF(RES_hh_emih!W8=0,0,RES_hh_emih!W8/RES_summary!W$19)</f>
        <v>31.185024077410386</v>
      </c>
      <c r="DA8" s="89" t="s">
        <v>605</v>
      </c>
    </row>
    <row r="9" spans="1:105" ht="12" customHeight="1" x14ac:dyDescent="0.25">
      <c r="A9" s="28" t="s">
        <v>207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202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203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2.4707561710407826</v>
      </c>
      <c r="C17" s="69">
        <f>IF(RES_hh_emih!C17=0,0,RES_hh_emih!C17/RES_summary!C$19)</f>
        <v>2.3792283147258497</v>
      </c>
      <c r="D17" s="69">
        <f>IF(RES_hh_emih!D17=0,0,RES_hh_emih!D17/RES_summary!D$19)</f>
        <v>2.471729447643344</v>
      </c>
      <c r="E17" s="69">
        <f>IF(RES_hh_emih!E17=0,0,RES_hh_emih!E17/RES_summary!E$19)</f>
        <v>2.2904494722581799</v>
      </c>
      <c r="F17" s="69">
        <f>IF(RES_hh_emih!F17=0,0,RES_hh_emih!F17/RES_summary!F$19)</f>
        <v>2.2456836061507479</v>
      </c>
      <c r="G17" s="69">
        <f>IF(RES_hh_emih!G17=0,0,RES_hh_emih!G17/RES_summary!G$19)</f>
        <v>2.3581837786813331</v>
      </c>
      <c r="H17" s="69">
        <f>IF(RES_hh_emih!H17=0,0,RES_hh_emih!H17/RES_summary!H$19)</f>
        <v>2.0691391680660312</v>
      </c>
      <c r="I17" s="69">
        <f>IF(RES_hh_emih!I17=0,0,RES_hh_emih!I17/RES_summary!I$19)</f>
        <v>2.1895177144693001</v>
      </c>
      <c r="J17" s="69">
        <f>IF(RES_hh_emih!J17=0,0,RES_hh_emih!J17/RES_summary!J$19)</f>
        <v>2.1474953632304103</v>
      </c>
      <c r="K17" s="69">
        <f>IF(RES_hh_emih!K17=0,0,RES_hh_emih!K17/RES_summary!K$19)</f>
        <v>2.2271737760764987</v>
      </c>
      <c r="L17" s="69">
        <f>IF(RES_hh_emih!L17=0,0,RES_hh_emih!L17/RES_summary!L$19)</f>
        <v>2.2929506181103592</v>
      </c>
      <c r="M17" s="69">
        <f>IF(RES_hh_emih!M17=0,0,RES_hh_emih!M17/RES_summary!M$19)</f>
        <v>2.2065839825397724</v>
      </c>
      <c r="N17" s="69">
        <f>IF(RES_hh_emih!N17=0,0,RES_hh_emih!N17/RES_summary!N$19)</f>
        <v>2.2158030535591116</v>
      </c>
      <c r="O17" s="69">
        <f>IF(RES_hh_emih!O17=0,0,RES_hh_emih!O17/RES_summary!O$19)</f>
        <v>2.0631784893324387</v>
      </c>
      <c r="P17" s="69">
        <f>IF(RES_hh_emih!P17=0,0,RES_hh_emih!P17/RES_summary!P$19)</f>
        <v>2.2573688569674202</v>
      </c>
      <c r="Q17" s="69">
        <f>IF(RES_hh_emih!Q17=0,0,RES_hh_emih!Q17/RES_summary!Q$19)</f>
        <v>2.1467189499941122</v>
      </c>
      <c r="R17" s="69">
        <f>IF(RES_hh_emih!R17=0,0,RES_hh_emih!R17/RES_summary!R$19)</f>
        <v>2.1627588163576501</v>
      </c>
      <c r="S17" s="69">
        <f>IF(RES_hh_emih!S17=0,0,RES_hh_emih!S17/RES_summary!S$19)</f>
        <v>2.144466568327779</v>
      </c>
      <c r="T17" s="69">
        <f>IF(RES_hh_emih!T17=0,0,RES_hh_emih!T17/RES_summary!T$19)</f>
        <v>2.0694351571893943</v>
      </c>
      <c r="U17" s="69">
        <f>IF(RES_hh_emih!U17=0,0,RES_hh_emih!U17/RES_summary!U$19)</f>
        <v>2.0598361472781641</v>
      </c>
      <c r="V17" s="69">
        <f>IF(RES_hh_emih!V17=0,0,RES_hh_emih!V17/RES_summary!V$19)</f>
        <v>2.1905048066937973</v>
      </c>
      <c r="W17" s="69">
        <f>IF(RES_hh_emih!W17=0,0,RES_hh_emih!W17/RES_summary!W$19)</f>
        <v>2.1921039078664708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0</v>
      </c>
      <c r="C18" s="72">
        <f>IF(RES_hh_emih!C18=0,0,RES_hh_emih!C18/RES_summary!C$19)</f>
        <v>0</v>
      </c>
      <c r="D18" s="72">
        <f>IF(RES_hh_emih!D18=0,0,RES_hh_emih!D18/RES_summary!D$19)</f>
        <v>0</v>
      </c>
      <c r="E18" s="72">
        <f>IF(RES_hh_emih!E18=0,0,RES_hh_emih!E18/RES_summary!E$19)</f>
        <v>0</v>
      </c>
      <c r="F18" s="72">
        <f>IF(RES_hh_emih!F18=0,0,RES_hh_emih!F18/RES_summary!F$19)</f>
        <v>0</v>
      </c>
      <c r="G18" s="72">
        <f>IF(RES_hh_emih!G18=0,0,RES_hh_emih!G18/RES_summary!G$19)</f>
        <v>0</v>
      </c>
      <c r="H18" s="72">
        <f>IF(RES_hh_emih!H18=0,0,RES_hh_emih!H18/RES_summary!H$19)</f>
        <v>0</v>
      </c>
      <c r="I18" s="72">
        <f>IF(RES_hh_emih!I18=0,0,RES_hh_emih!I18/RES_summary!I$19)</f>
        <v>0</v>
      </c>
      <c r="J18" s="72">
        <f>IF(RES_hh_emih!J18=0,0,RES_hh_emih!J18/RES_summary!J$19)</f>
        <v>0</v>
      </c>
      <c r="K18" s="72">
        <f>IF(RES_hh_emih!K18=0,0,RES_hh_emih!K18/RES_summary!K$19)</f>
        <v>0</v>
      </c>
      <c r="L18" s="72">
        <f>IF(RES_hh_emih!L18=0,0,RES_hh_emih!L18/RES_summary!L$19)</f>
        <v>0</v>
      </c>
      <c r="M18" s="72">
        <f>IF(RES_hh_emih!M18=0,0,RES_hh_emih!M18/RES_summary!M$19)</f>
        <v>0</v>
      </c>
      <c r="N18" s="72">
        <f>IF(RES_hh_emih!N18=0,0,RES_hh_emih!N18/RES_summary!N$19)</f>
        <v>0</v>
      </c>
      <c r="O18" s="72">
        <f>IF(RES_hh_emih!O18=0,0,RES_hh_emih!O18/RES_summary!O$19)</f>
        <v>0</v>
      </c>
      <c r="P18" s="72">
        <f>IF(RES_hh_emih!P18=0,0,RES_hh_emih!P18/RES_summary!P$19)</f>
        <v>0</v>
      </c>
      <c r="Q18" s="72">
        <f>IF(RES_hh_emih!Q18=0,0,RES_hh_emih!Q18/RES_summary!Q$19)</f>
        <v>0</v>
      </c>
      <c r="R18" s="72">
        <f>IF(RES_hh_emih!R18=0,0,RES_hh_emih!R18/RES_summary!R$19)</f>
        <v>0</v>
      </c>
      <c r="S18" s="72">
        <f>IF(RES_hh_emih!S18=0,0,RES_hh_emih!S18/RES_summary!S$19)</f>
        <v>0</v>
      </c>
      <c r="T18" s="72">
        <f>IF(RES_hh_emih!T18=0,0,RES_hh_emih!T18/RES_summary!T$19)</f>
        <v>0</v>
      </c>
      <c r="U18" s="72">
        <f>IF(RES_hh_emih!U18=0,0,RES_hh_emih!U18/RES_summary!U$19)</f>
        <v>0</v>
      </c>
      <c r="V18" s="72">
        <f>IF(RES_hh_emih!V18=0,0,RES_hh_emih!V18/RES_summary!V$19)</f>
        <v>0</v>
      </c>
      <c r="W18" s="72">
        <f>IF(RES_hh_emih!W18=0,0,RES_hh_emih!W18/RES_summary!W$19)</f>
        <v>0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6.1705988774625</v>
      </c>
      <c r="C19" s="72">
        <f>IF(RES_hh_emih!C19=0,0,RES_hh_emih!C19/RES_summary!C$19)</f>
        <v>5.6106185733454979</v>
      </c>
      <c r="D19" s="72">
        <f>IF(RES_hh_emih!D19=0,0,RES_hh_emih!D19/RES_summary!D$19)</f>
        <v>6.3043845165439407</v>
      </c>
      <c r="E19" s="72">
        <f>IF(RES_hh_emih!E19=0,0,RES_hh_emih!E19/RES_summary!E$19)</f>
        <v>6.2378396863804841</v>
      </c>
      <c r="F19" s="72">
        <f>IF(RES_hh_emih!F19=0,0,RES_hh_emih!F19/RES_summary!F$19)</f>
        <v>5.3955535808096906</v>
      </c>
      <c r="G19" s="72">
        <f>IF(RES_hh_emih!G19=0,0,RES_hh_emih!G19/RES_summary!G$19)</f>
        <v>6.4153227607386469</v>
      </c>
      <c r="H19" s="72">
        <f>IF(RES_hh_emih!H19=0,0,RES_hh_emih!H19/RES_summary!H$19)</f>
        <v>6.5372316543017268</v>
      </c>
      <c r="I19" s="72">
        <f>IF(RES_hh_emih!I19=0,0,RES_hh_emih!I19/RES_summary!I$19)</f>
        <v>5.5778141721048549</v>
      </c>
      <c r="J19" s="72">
        <f>IF(RES_hh_emih!J19=0,0,RES_hh_emih!J19/RES_summary!J$19)</f>
        <v>5.5552541955529628</v>
      </c>
      <c r="K19" s="72">
        <f>IF(RES_hh_emih!K19=0,0,RES_hh_emih!K19/RES_summary!K$19)</f>
        <v>5.8076280631650921</v>
      </c>
      <c r="L19" s="72">
        <f>IF(RES_hh_emih!L19=0,0,RES_hh_emih!L19/RES_summary!L$19)</f>
        <v>7.6088983035388447</v>
      </c>
      <c r="M19" s="72">
        <f>IF(RES_hh_emih!M19=0,0,RES_hh_emih!M19/RES_summary!M$19)</f>
        <v>6.1293771207791776</v>
      </c>
      <c r="N19" s="72">
        <f>IF(RES_hh_emih!N19=0,0,RES_hh_emih!N19/RES_summary!N$19)</f>
        <v>4.91666950799915</v>
      </c>
      <c r="O19" s="72">
        <f>IF(RES_hh_emih!O19=0,0,RES_hh_emih!O19/RES_summary!O$19)</f>
        <v>5.544372714879251</v>
      </c>
      <c r="P19" s="72">
        <f>IF(RES_hh_emih!P19=0,0,RES_hh_emih!P19/RES_summary!P$19)</f>
        <v>5.1050847349028068</v>
      </c>
      <c r="Q19" s="72">
        <f>IF(RES_hh_emih!Q19=0,0,RES_hh_emih!Q19/RES_summary!Q$19)</f>
        <v>5.0914000650044136</v>
      </c>
      <c r="R19" s="72">
        <f>IF(RES_hh_emih!R19=0,0,RES_hh_emih!R19/RES_summary!R$19)</f>
        <v>4.2882141968139136</v>
      </c>
      <c r="S19" s="72">
        <f>IF(RES_hh_emih!S19=0,0,RES_hh_emih!S19/RES_summary!S$19)</f>
        <v>5.4705288919360209</v>
      </c>
      <c r="T19" s="72">
        <f>IF(RES_hh_emih!T19=0,0,RES_hh_emih!T19/RES_summary!T$19)</f>
        <v>5.6415783475195473</v>
      </c>
      <c r="U19" s="72">
        <f>IF(RES_hh_emih!U19=0,0,RES_hh_emih!U19/RES_summary!U$19)</f>
        <v>5.6372717700952233</v>
      </c>
      <c r="V19" s="72">
        <f>IF(RES_hh_emih!V19=0,0,RES_hh_emih!V19/RES_summary!V$19)</f>
        <v>4.3036890140884827</v>
      </c>
      <c r="W19" s="72">
        <f>IF(RES_hh_emih!W19=0,0,RES_hh_emih!W19/RES_summary!W$19)</f>
        <v>4.4503431993600282</v>
      </c>
      <c r="DA19" s="89" t="s">
        <v>614</v>
      </c>
    </row>
    <row r="20" spans="1:105" ht="12" customHeight="1" x14ac:dyDescent="0.25">
      <c r="A20" s="28" t="s">
        <v>205</v>
      </c>
      <c r="B20" s="72">
        <f>IF(RES_hh_emih!B20=0,0,RES_hh_emih!B20/RES_summary!B$19)</f>
        <v>0</v>
      </c>
      <c r="C20" s="72">
        <f>IF(RES_hh_emih!C20=0,0,RES_hh_emih!C20/RES_summary!C$19)</f>
        <v>0</v>
      </c>
      <c r="D20" s="72">
        <f>IF(RES_hh_emih!D20=0,0,RES_hh_emih!D20/RES_summary!D$19)</f>
        <v>0</v>
      </c>
      <c r="E20" s="72">
        <f>IF(RES_hh_emih!E20=0,0,RES_hh_emih!E20/RES_summary!E$19)</f>
        <v>0</v>
      </c>
      <c r="F20" s="72">
        <f>IF(RES_hh_emih!F20=0,0,RES_hh_emih!F20/RES_summary!F$19)</f>
        <v>0</v>
      </c>
      <c r="G20" s="72">
        <f>IF(RES_hh_emih!G20=0,0,RES_hh_emih!G20/RES_summary!G$19)</f>
        <v>0</v>
      </c>
      <c r="H20" s="72">
        <f>IF(RES_hh_emih!H20=0,0,RES_hh_emih!H20/RES_summary!H$19)</f>
        <v>0</v>
      </c>
      <c r="I20" s="72">
        <f>IF(RES_hh_emih!I20=0,0,RES_hh_emih!I20/RES_summary!I$19)</f>
        <v>0</v>
      </c>
      <c r="J20" s="72">
        <f>IF(RES_hh_emih!J20=0,0,RES_hh_emih!J20/RES_summary!J$19)</f>
        <v>0</v>
      </c>
      <c r="K20" s="72">
        <f>IF(RES_hh_emih!K20=0,0,RES_hh_emih!K20/RES_summary!K$19)</f>
        <v>0</v>
      </c>
      <c r="L20" s="72">
        <f>IF(RES_hh_emih!L20=0,0,RES_hh_emih!L20/RES_summary!L$19)</f>
        <v>0</v>
      </c>
      <c r="M20" s="72">
        <f>IF(RES_hh_emih!M20=0,0,RES_hh_emih!M20/RES_summary!M$19)</f>
        <v>0</v>
      </c>
      <c r="N20" s="72">
        <f>IF(RES_hh_emih!N20=0,0,RES_hh_emih!N20/RES_summary!N$19)</f>
        <v>0</v>
      </c>
      <c r="O20" s="72">
        <f>IF(RES_hh_emih!O20=0,0,RES_hh_emih!O20/RES_summary!O$19)</f>
        <v>0</v>
      </c>
      <c r="P20" s="72">
        <f>IF(RES_hh_emih!P20=0,0,RES_hh_emih!P20/RES_summary!P$19)</f>
        <v>0</v>
      </c>
      <c r="Q20" s="72">
        <f>IF(RES_hh_emih!Q20=0,0,RES_hh_emih!Q20/RES_summary!Q$19)</f>
        <v>0</v>
      </c>
      <c r="R20" s="72">
        <f>IF(RES_hh_emih!R20=0,0,RES_hh_emih!R20/RES_summary!R$19)</f>
        <v>0</v>
      </c>
      <c r="S20" s="72">
        <f>IF(RES_hh_emih!S20=0,0,RES_hh_emih!S20/RES_summary!S$19)</f>
        <v>0</v>
      </c>
      <c r="T20" s="72">
        <f>IF(RES_hh_emih!T20=0,0,RES_hh_emih!T20/RES_summary!T$19)</f>
        <v>0</v>
      </c>
      <c r="U20" s="72">
        <f>IF(RES_hh_emih!U20=0,0,RES_hh_emih!U20/RES_summary!U$19)</f>
        <v>0</v>
      </c>
      <c r="V20" s="72">
        <f>IF(RES_hh_emih!V20=0,0,RES_hh_emih!V20/RES_summary!V$19)</f>
        <v>0</v>
      </c>
      <c r="W20" s="72">
        <f>IF(RES_hh_emih!W20=0,0,RES_hh_emih!W20/RES_summary!W$19)</f>
        <v>0</v>
      </c>
      <c r="DA20" s="89" t="s">
        <v>615</v>
      </c>
    </row>
    <row r="21" spans="1:105" ht="12" customHeight="1" x14ac:dyDescent="0.25">
      <c r="A21" s="28" t="s">
        <v>192</v>
      </c>
      <c r="B21" s="72">
        <f>IF(RES_hh_emih!B21=0,0,RES_hh_emih!B21/RES_summary!B$19)</f>
        <v>5.6152514498825257</v>
      </c>
      <c r="C21" s="72">
        <f>IF(RES_hh_emih!C21=0,0,RES_hh_emih!C21/RES_summary!C$19)</f>
        <v>5.5300389311166809</v>
      </c>
      <c r="D21" s="72">
        <f>IF(RES_hh_emih!D21=0,0,RES_hh_emih!D21/RES_summary!D$19)</f>
        <v>5.8567925169361015</v>
      </c>
      <c r="E21" s="72">
        <f>IF(RES_hh_emih!E21=0,0,RES_hh_emih!E21/RES_summary!E$19)</f>
        <v>5.6070373168634076</v>
      </c>
      <c r="F21" s="72">
        <f>IF(RES_hh_emih!F21=0,0,RES_hh_emih!F21/RES_summary!F$19)</f>
        <v>5.7267735670222644</v>
      </c>
      <c r="G21" s="72">
        <f>IF(RES_hh_emih!G21=0,0,RES_hh_emih!G21/RES_summary!G$19)</f>
        <v>6.0288854745063407</v>
      </c>
      <c r="H21" s="72">
        <f>IF(RES_hh_emih!H21=0,0,RES_hh_emih!H21/RES_summary!H$19)</f>
        <v>5.4195889229423599</v>
      </c>
      <c r="I21" s="72">
        <f>IF(RES_hh_emih!I21=0,0,RES_hh_emih!I21/RES_summary!I$19)</f>
        <v>5.8040400576338538</v>
      </c>
      <c r="J21" s="72">
        <f>IF(RES_hh_emih!J21=0,0,RES_hh_emih!J21/RES_summary!J$19)</f>
        <v>5.6307328113724058</v>
      </c>
      <c r="K21" s="72">
        <f>IF(RES_hh_emih!K21=0,0,RES_hh_emih!K21/RES_summary!K$19)</f>
        <v>5.6073803697622298</v>
      </c>
      <c r="L21" s="72">
        <f>IF(RES_hh_emih!L21=0,0,RES_hh_emih!L21/RES_summary!L$19)</f>
        <v>5.4758145699057792</v>
      </c>
      <c r="M21" s="72">
        <f>IF(RES_hh_emih!M21=0,0,RES_hh_emih!M21/RES_summary!M$19)</f>
        <v>5.1300841541029865</v>
      </c>
      <c r="N21" s="72">
        <f>IF(RES_hh_emih!N21=0,0,RES_hh_emih!N21/RES_summary!N$19)</f>
        <v>4.9573115925895772</v>
      </c>
      <c r="O21" s="72">
        <f>IF(RES_hh_emih!O21=0,0,RES_hh_emih!O21/RES_summary!O$19)</f>
        <v>4.5172986065934069</v>
      </c>
      <c r="P21" s="72">
        <f>IF(RES_hh_emih!P21=0,0,RES_hh_emih!P21/RES_summary!P$19)</f>
        <v>4.9426435691119952</v>
      </c>
      <c r="Q21" s="72">
        <f>IF(RES_hh_emih!Q21=0,0,RES_hh_emih!Q21/RES_summary!Q$19)</f>
        <v>4.8226990046468181</v>
      </c>
      <c r="R21" s="72">
        <f>IF(RES_hh_emih!R21=0,0,RES_hh_emih!R21/RES_summary!R$19)</f>
        <v>4.9512060430288125</v>
      </c>
      <c r="S21" s="72">
        <f>IF(RES_hh_emih!S21=0,0,RES_hh_emih!S21/RES_summary!S$19)</f>
        <v>4.9020574911206287</v>
      </c>
      <c r="T21" s="72">
        <f>IF(RES_hh_emih!T21=0,0,RES_hh_emih!T21/RES_summary!T$19)</f>
        <v>4.7249655547388887</v>
      </c>
      <c r="U21" s="72">
        <f>IF(RES_hh_emih!U21=0,0,RES_hh_emih!U21/RES_summary!U$19)</f>
        <v>4.6631055427711976</v>
      </c>
      <c r="V21" s="72">
        <f>IF(RES_hh_emih!V21=0,0,RES_hh_emih!V21/RES_summary!V$19)</f>
        <v>4.9108469246912474</v>
      </c>
      <c r="W21" s="72">
        <f>IF(RES_hh_emih!W21=0,0,RES_hh_emih!W21/RES_summary!W$19)</f>
        <v>4.8960272203659452</v>
      </c>
      <c r="DA21" s="89" t="s">
        <v>616</v>
      </c>
    </row>
    <row r="22" spans="1:105" ht="12" customHeight="1" x14ac:dyDescent="0.25">
      <c r="A22" s="28" t="s">
        <v>207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202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203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1.9562185165766033</v>
      </c>
      <c r="C27" s="69">
        <f>IF(RES_hh_emih!C27=0,0,RES_hh_emih!C27/RES_summary!C$19)</f>
        <v>1.9708239314724492</v>
      </c>
      <c r="D27" s="69">
        <f>IF(RES_hh_emih!D27=0,0,RES_hh_emih!D27/RES_summary!D$19)</f>
        <v>2.0770983170669406</v>
      </c>
      <c r="E27" s="69">
        <f>IF(RES_hh_emih!E27=0,0,RES_hh_emih!E27/RES_summary!E$19)</f>
        <v>2.0546018128679595</v>
      </c>
      <c r="F27" s="69">
        <f>IF(RES_hh_emih!F27=0,0,RES_hh_emih!F27/RES_summary!F$19)</f>
        <v>2.0103449941113185</v>
      </c>
      <c r="G27" s="69">
        <f>IF(RES_hh_emih!G27=0,0,RES_hh_emih!G27/RES_summary!G$19)</f>
        <v>1.9731209220342265</v>
      </c>
      <c r="H27" s="69">
        <f>IF(RES_hh_emih!H27=0,0,RES_hh_emih!H27/RES_summary!H$19)</f>
        <v>1.8998269634653366</v>
      </c>
      <c r="I27" s="69">
        <f>IF(RES_hh_emih!I27=0,0,RES_hh_emih!I27/RES_summary!I$19)</f>
        <v>1.6982302998230121</v>
      </c>
      <c r="J27" s="69">
        <f>IF(RES_hh_emih!J27=0,0,RES_hh_emih!J27/RES_summary!J$19)</f>
        <v>1.7212409710146774</v>
      </c>
      <c r="K27" s="69">
        <f>IF(RES_hh_emih!K27=0,0,RES_hh_emih!K27/RES_summary!K$19)</f>
        <v>1.4886538807888714</v>
      </c>
      <c r="L27" s="69">
        <f>IF(RES_hh_emih!L27=0,0,RES_hh_emih!L27/RES_summary!L$19)</f>
        <v>1.547953091137267</v>
      </c>
      <c r="M27" s="69">
        <f>IF(RES_hh_emih!M27=0,0,RES_hh_emih!M27/RES_summary!M$19)</f>
        <v>1.2398900916446265</v>
      </c>
      <c r="N27" s="69">
        <f>IF(RES_hh_emih!N27=0,0,RES_hh_emih!N27/RES_summary!N$19)</f>
        <v>0.99974275931174061</v>
      </c>
      <c r="O27" s="69">
        <f>IF(RES_hh_emih!O27=0,0,RES_hh_emih!O27/RES_summary!O$19)</f>
        <v>1.0101557711850115</v>
      </c>
      <c r="P27" s="69">
        <f>IF(RES_hh_emih!P27=0,0,RES_hh_emih!P27/RES_summary!P$19)</f>
        <v>0.97637426931563043</v>
      </c>
      <c r="Q27" s="69">
        <f>IF(RES_hh_emih!Q27=0,0,RES_hh_emih!Q27/RES_summary!Q$19)</f>
        <v>1.0366259205154218</v>
      </c>
      <c r="R27" s="69">
        <f>IF(RES_hh_emih!R27=0,0,RES_hh_emih!R27/RES_summary!R$19)</f>
        <v>0.94397736164100132</v>
      </c>
      <c r="S27" s="69">
        <f>IF(RES_hh_emih!S27=0,0,RES_hh_emih!S27/RES_summary!S$19)</f>
        <v>1.2018043713396915</v>
      </c>
      <c r="T27" s="69">
        <f>IF(RES_hh_emih!T27=0,0,RES_hh_emih!T27/RES_summary!T$19)</f>
        <v>1.3180388464436292</v>
      </c>
      <c r="U27" s="69">
        <f>IF(RES_hh_emih!U27=0,0,RES_hh_emih!U27/RES_summary!U$19)</f>
        <v>1.3451775910476567</v>
      </c>
      <c r="V27" s="69">
        <f>IF(RES_hh_emih!V27=0,0,RES_hh_emih!V27/RES_summary!V$19)</f>
        <v>1.8275792460617197</v>
      </c>
      <c r="W27" s="69">
        <f>IF(RES_hh_emih!W27=0,0,RES_hh_emih!W27/RES_summary!W$19)</f>
        <v>1.7900400698763606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0</v>
      </c>
      <c r="C28" s="72">
        <f>IF(RES_hh_emih!C28=0,0,RES_hh_emih!C28/RES_summary!C$19)</f>
        <v>0</v>
      </c>
      <c r="D28" s="72">
        <f>IF(RES_hh_emih!D28=0,0,RES_hh_emih!D28/RES_summary!D$19)</f>
        <v>0</v>
      </c>
      <c r="E28" s="72">
        <f>IF(RES_hh_emih!E28=0,0,RES_hh_emih!E28/RES_summary!E$19)</f>
        <v>0</v>
      </c>
      <c r="F28" s="72">
        <f>IF(RES_hh_emih!F28=0,0,RES_hh_emih!F28/RES_summary!F$19)</f>
        <v>0</v>
      </c>
      <c r="G28" s="72">
        <f>IF(RES_hh_emih!G28=0,0,RES_hh_emih!G28/RES_summary!G$19)</f>
        <v>0</v>
      </c>
      <c r="H28" s="72">
        <f>IF(RES_hh_emih!H28=0,0,RES_hh_emih!H28/RES_summary!H$19)</f>
        <v>0</v>
      </c>
      <c r="I28" s="72">
        <f>IF(RES_hh_emih!I28=0,0,RES_hh_emih!I28/RES_summary!I$19)</f>
        <v>0</v>
      </c>
      <c r="J28" s="72">
        <f>IF(RES_hh_emih!J28=0,0,RES_hh_emih!J28/RES_summary!J$19)</f>
        <v>0</v>
      </c>
      <c r="K28" s="72">
        <f>IF(RES_hh_emih!K28=0,0,RES_hh_emih!K28/RES_summary!K$19)</f>
        <v>0</v>
      </c>
      <c r="L28" s="72">
        <f>IF(RES_hh_emih!L28=0,0,RES_hh_emih!L28/RES_summary!L$19)</f>
        <v>0</v>
      </c>
      <c r="M28" s="72">
        <f>IF(RES_hh_emih!M28=0,0,RES_hh_emih!M28/RES_summary!M$19)</f>
        <v>0</v>
      </c>
      <c r="N28" s="72">
        <f>IF(RES_hh_emih!N28=0,0,RES_hh_emih!N28/RES_summary!N$19)</f>
        <v>0</v>
      </c>
      <c r="O28" s="72">
        <f>IF(RES_hh_emih!O28=0,0,RES_hh_emih!O28/RES_summary!O$19)</f>
        <v>0</v>
      </c>
      <c r="P28" s="72">
        <f>IF(RES_hh_emih!P28=0,0,RES_hh_emih!P28/RES_summary!P$19)</f>
        <v>0</v>
      </c>
      <c r="Q28" s="72">
        <f>IF(RES_hh_emih!Q28=0,0,RES_hh_emih!Q28/RES_summary!Q$19)</f>
        <v>0</v>
      </c>
      <c r="R28" s="72">
        <f>IF(RES_hh_emih!R28=0,0,RES_hh_emih!R28/RES_summary!R$19)</f>
        <v>0</v>
      </c>
      <c r="S28" s="72">
        <f>IF(RES_hh_emih!S28=0,0,RES_hh_emih!S28/RES_summary!S$19)</f>
        <v>0</v>
      </c>
      <c r="T28" s="72">
        <f>IF(RES_hh_emih!T28=0,0,RES_hh_emih!T28/RES_summary!T$19)</f>
        <v>0</v>
      </c>
      <c r="U28" s="72">
        <f>IF(RES_hh_emih!U28=0,0,RES_hh_emih!U28/RES_summary!U$19)</f>
        <v>0</v>
      </c>
      <c r="V28" s="72">
        <f>IF(RES_hh_emih!V28=0,0,RES_hh_emih!V28/RES_summary!V$19)</f>
        <v>0</v>
      </c>
      <c r="W28" s="72">
        <f>IF(RES_hh_emih!W28=0,0,RES_hh_emih!W28/RES_summary!W$19)</f>
        <v>0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2.2336323467732755</v>
      </c>
      <c r="C29" s="72">
        <f>IF(RES_hh_emih!C29=0,0,RES_hh_emih!C29/RES_summary!C$19)</f>
        <v>2.239295004834327</v>
      </c>
      <c r="D29" s="72">
        <f>IF(RES_hh_emih!D29=0,0,RES_hh_emih!D29/RES_summary!D$19)</f>
        <v>2.38137147915088</v>
      </c>
      <c r="E29" s="72">
        <f>IF(RES_hh_emih!E29=0,0,RES_hh_emih!E29/RES_summary!E$19)</f>
        <v>2.4010955148541968</v>
      </c>
      <c r="F29" s="72">
        <f>IF(RES_hh_emih!F29=0,0,RES_hh_emih!F29/RES_summary!F$19)</f>
        <v>2.2503562105398647</v>
      </c>
      <c r="G29" s="72">
        <f>IF(RES_hh_emih!G29=0,0,RES_hh_emih!G29/RES_summary!G$19)</f>
        <v>2.2629206297039413</v>
      </c>
      <c r="H29" s="72">
        <f>IF(RES_hh_emih!H29=0,0,RES_hh_emih!H29/RES_summary!H$19)</f>
        <v>2.2553405601614385</v>
      </c>
      <c r="I29" s="72">
        <f>IF(RES_hh_emih!I29=0,0,RES_hh_emih!I29/RES_summary!I$19)</f>
        <v>2.0657614090422962</v>
      </c>
      <c r="J29" s="72">
        <f>IF(RES_hh_emih!J29=0,0,RES_hh_emih!J29/RES_summary!J$19)</f>
        <v>1.8447986316326614</v>
      </c>
      <c r="K29" s="72">
        <f>IF(RES_hh_emih!K29=0,0,RES_hh_emih!K29/RES_summary!K$19)</f>
        <v>1.8508918820896803</v>
      </c>
      <c r="L29" s="72">
        <f>IF(RES_hh_emih!L29=0,0,RES_hh_emih!L29/RES_summary!L$19)</f>
        <v>1.9598671789230753</v>
      </c>
      <c r="M29" s="72">
        <f>IF(RES_hh_emih!M29=0,0,RES_hh_emih!M29/RES_summary!M$19)</f>
        <v>1.6151276583806344</v>
      </c>
      <c r="N29" s="72">
        <f>IF(RES_hh_emih!N29=0,0,RES_hh_emih!N29/RES_summary!N$19)</f>
        <v>1.3612266188829285</v>
      </c>
      <c r="O29" s="72">
        <f>IF(RES_hh_emih!O29=0,0,RES_hh_emih!O29/RES_summary!O$19)</f>
        <v>1.4686642010295188</v>
      </c>
      <c r="P29" s="72">
        <f>IF(RES_hh_emih!P29=0,0,RES_hh_emih!P29/RES_summary!P$19)</f>
        <v>1.3695691112720392</v>
      </c>
      <c r="Q29" s="72">
        <f>IF(RES_hh_emih!Q29=0,0,RES_hh_emih!Q29/RES_summary!Q$19)</f>
        <v>1.450662934861348</v>
      </c>
      <c r="R29" s="72">
        <f>IF(RES_hh_emih!R29=0,0,RES_hh_emih!R29/RES_summary!R$19)</f>
        <v>1.2802910130166911</v>
      </c>
      <c r="S29" s="72">
        <f>IF(RES_hh_emih!S29=0,0,RES_hh_emih!S29/RES_summary!S$19)</f>
        <v>1.6786497957412732</v>
      </c>
      <c r="T29" s="72">
        <f>IF(RES_hh_emih!T29=0,0,RES_hh_emih!T29/RES_summary!T$19)</f>
        <v>1.7962399568161844</v>
      </c>
      <c r="U29" s="72">
        <f>IF(RES_hh_emih!U29=0,0,RES_hh_emih!U29/RES_summary!U$19)</f>
        <v>1.8386614324800437</v>
      </c>
      <c r="V29" s="72">
        <f>IF(RES_hh_emih!V29=0,0,RES_hh_emih!V29/RES_summary!V$19)</f>
        <v>2.5568016732047321</v>
      </c>
      <c r="W29" s="72">
        <f>IF(RES_hh_emih!W29=0,0,RES_hh_emih!W29/RES_summary!W$19)</f>
        <v>2.4762845312946973</v>
      </c>
      <c r="DA29" s="89" t="s">
        <v>623</v>
      </c>
    </row>
    <row r="30" spans="1:105" ht="12" customHeight="1" x14ac:dyDescent="0.25">
      <c r="A30" s="28" t="s">
        <v>192</v>
      </c>
      <c r="B30" s="72">
        <f>IF(RES_hh_emih!B30=0,0,RES_hh_emih!B30/RES_summary!B$19)</f>
        <v>1.9616473711109701</v>
      </c>
      <c r="C30" s="72">
        <f>IF(RES_hh_emih!C30=0,0,RES_hh_emih!C30/RES_summary!C$19)</f>
        <v>1.9950758662901802</v>
      </c>
      <c r="D30" s="72">
        <f>IF(RES_hh_emih!D30=0,0,RES_hh_emih!D30/RES_summary!D$19)</f>
        <v>2.1309923146250145</v>
      </c>
      <c r="E30" s="72">
        <f>IF(RES_hh_emih!E30=0,0,RES_hh_emih!E30/RES_summary!E$19)</f>
        <v>2.0919051577623788</v>
      </c>
      <c r="F30" s="72">
        <f>IF(RES_hh_emih!F30=0,0,RES_hh_emih!F30/RES_summary!F$19)</f>
        <v>2.0856155444271134</v>
      </c>
      <c r="G30" s="72">
        <f>IF(RES_hh_emih!G30=0,0,RES_hh_emih!G30/RES_summary!G$19)</f>
        <v>2.0413725378066592</v>
      </c>
      <c r="H30" s="72">
        <f>IF(RES_hh_emih!H30=0,0,RES_hh_emih!H30/RES_summary!H$19)</f>
        <v>1.9534446532666054</v>
      </c>
      <c r="I30" s="72">
        <f>IF(RES_hh_emih!I30=0,0,RES_hh_emih!I30/RES_summary!I$19)</f>
        <v>1.7550501607722291</v>
      </c>
      <c r="J30" s="72">
        <f>IF(RES_hh_emih!J30=0,0,RES_hh_emih!J30/RES_summary!J$19)</f>
        <v>1.9314406144310778</v>
      </c>
      <c r="K30" s="72">
        <f>IF(RES_hh_emih!K30=0,0,RES_hh_emih!K30/RES_summary!K$19)</f>
        <v>1.5938704225704821</v>
      </c>
      <c r="L30" s="72">
        <f>IF(RES_hh_emih!L30=0,0,RES_hh_emih!L30/RES_summary!L$19)</f>
        <v>1.7200318096609652</v>
      </c>
      <c r="M30" s="72">
        <f>IF(RES_hh_emih!M30=0,0,RES_hh_emih!M30/RES_summary!M$19)</f>
        <v>1.4491140196279018</v>
      </c>
      <c r="N30" s="72">
        <f>IF(RES_hh_emih!N30=0,0,RES_hh_emih!N30/RES_summary!N$19)</f>
        <v>1.2033979881848618</v>
      </c>
      <c r="O30" s="72">
        <f>IF(RES_hh_emih!O30=0,0,RES_hh_emih!O30/RES_summary!O$19)</f>
        <v>1.1842566713947096</v>
      </c>
      <c r="P30" s="72">
        <f>IF(RES_hh_emih!P30=0,0,RES_hh_emih!P30/RES_summary!P$19)</f>
        <v>1.2072763735197232</v>
      </c>
      <c r="Q30" s="72">
        <f>IF(RES_hh_emih!Q30=0,0,RES_hh_emih!Q30/RES_summary!Q$19)</f>
        <v>1.2898031603729292</v>
      </c>
      <c r="R30" s="72">
        <f>IF(RES_hh_emih!R30=0,0,RES_hh_emih!R30/RES_summary!R$19)</f>
        <v>1.1965460877242333</v>
      </c>
      <c r="S30" s="72">
        <f>IF(RES_hh_emih!S30=0,0,RES_hh_emih!S30/RES_summary!S$19)</f>
        <v>1.4652655306502347</v>
      </c>
      <c r="T30" s="72">
        <f>IF(RES_hh_emih!T30=0,0,RES_hh_emih!T30/RES_summary!T$19)</f>
        <v>1.6097000968244646</v>
      </c>
      <c r="U30" s="72">
        <f>IF(RES_hh_emih!U30=0,0,RES_hh_emih!U30/RES_summary!U$19)</f>
        <v>1.6411409410240596</v>
      </c>
      <c r="V30" s="72">
        <f>IF(RES_hh_emih!V30=0,0,RES_hh_emih!V30/RES_summary!V$19)</f>
        <v>2.2669145992781194</v>
      </c>
      <c r="W30" s="72">
        <f>IF(RES_hh_emih!W30=0,0,RES_hh_emih!W30/RES_summary!W$19)</f>
        <v>2.2432576496859955</v>
      </c>
      <c r="DA30" s="89" t="s">
        <v>624</v>
      </c>
    </row>
    <row r="31" spans="1:105" ht="12" customHeight="1" x14ac:dyDescent="0.25">
      <c r="A31" s="28" t="s">
        <v>207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118123</v>
      </c>
      <c r="D3" s="67">
        <f t="shared" si="0"/>
        <v>117382</v>
      </c>
      <c r="E3" s="67">
        <f t="shared" si="0"/>
        <v>115397</v>
      </c>
      <c r="F3" s="67">
        <f t="shared" si="0"/>
        <v>118928</v>
      </c>
      <c r="G3" s="67">
        <f t="shared" si="0"/>
        <v>122424</v>
      </c>
      <c r="H3" s="67">
        <f t="shared" si="0"/>
        <v>102602</v>
      </c>
      <c r="I3" s="67">
        <f t="shared" si="0"/>
        <v>99550</v>
      </c>
      <c r="J3" s="67">
        <f t="shared" si="0"/>
        <v>98229</v>
      </c>
      <c r="K3" s="67">
        <f t="shared" si="0"/>
        <v>103814</v>
      </c>
      <c r="L3" s="67">
        <f t="shared" si="0"/>
        <v>108036</v>
      </c>
      <c r="M3" s="67">
        <f t="shared" si="0"/>
        <v>110552</v>
      </c>
      <c r="N3" s="67">
        <f t="shared" si="0"/>
        <v>110783</v>
      </c>
      <c r="O3" s="67">
        <f t="shared" si="0"/>
        <v>122818</v>
      </c>
      <c r="P3" s="67">
        <f t="shared" si="0"/>
        <v>114852</v>
      </c>
      <c r="Q3" s="67">
        <f t="shared" si="0"/>
        <v>124985</v>
      </c>
      <c r="R3" s="67">
        <f t="shared" si="0"/>
        <v>120889</v>
      </c>
      <c r="S3" s="67">
        <f t="shared" si="0"/>
        <v>101149</v>
      </c>
      <c r="T3" s="67">
        <f t="shared" si="0"/>
        <v>101343</v>
      </c>
      <c r="U3" s="67">
        <f t="shared" si="0"/>
        <v>101189</v>
      </c>
      <c r="V3" s="67">
        <f t="shared" si="0"/>
        <v>101123</v>
      </c>
      <c r="W3" s="67">
        <f t="shared" si="0"/>
        <v>100783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118123</v>
      </c>
      <c r="D4" s="71">
        <f t="shared" si="1"/>
        <v>117382</v>
      </c>
      <c r="E4" s="71">
        <f t="shared" si="1"/>
        <v>115397</v>
      </c>
      <c r="F4" s="71">
        <f t="shared" si="1"/>
        <v>118928</v>
      </c>
      <c r="G4" s="71">
        <f t="shared" si="1"/>
        <v>122424</v>
      </c>
      <c r="H4" s="71">
        <f t="shared" si="1"/>
        <v>102602</v>
      </c>
      <c r="I4" s="71">
        <f t="shared" si="1"/>
        <v>99550</v>
      </c>
      <c r="J4" s="71">
        <f t="shared" si="1"/>
        <v>98229</v>
      </c>
      <c r="K4" s="71">
        <f t="shared" si="1"/>
        <v>103814</v>
      </c>
      <c r="L4" s="71">
        <f t="shared" si="1"/>
        <v>108036</v>
      </c>
      <c r="M4" s="71">
        <f t="shared" si="1"/>
        <v>110552</v>
      </c>
      <c r="N4" s="71">
        <f t="shared" si="1"/>
        <v>110783</v>
      </c>
      <c r="O4" s="71">
        <f t="shared" si="1"/>
        <v>122818</v>
      </c>
      <c r="P4" s="71">
        <f t="shared" si="1"/>
        <v>114852</v>
      </c>
      <c r="Q4" s="71">
        <f t="shared" si="1"/>
        <v>124985</v>
      </c>
      <c r="R4" s="71">
        <f t="shared" ref="R4:V4" si="2">SUM(R5:R13)</f>
        <v>120889</v>
      </c>
      <c r="S4" s="71">
        <f t="shared" si="2"/>
        <v>101149</v>
      </c>
      <c r="T4" s="71">
        <f t="shared" si="2"/>
        <v>101343</v>
      </c>
      <c r="U4" s="71">
        <f t="shared" si="2"/>
        <v>101189</v>
      </c>
      <c r="V4" s="71">
        <f t="shared" si="2"/>
        <v>101123</v>
      </c>
      <c r="W4" s="71">
        <f t="shared" ref="W4" si="3">SUM(W5:W13)</f>
        <v>100783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5606</v>
      </c>
      <c r="D5" s="82">
        <v>4271</v>
      </c>
      <c r="E5" s="82">
        <v>5826</v>
      </c>
      <c r="F5" s="82">
        <v>4034</v>
      </c>
      <c r="G5" s="82">
        <v>1492</v>
      </c>
      <c r="H5" s="82">
        <v>378</v>
      </c>
      <c r="I5" s="82">
        <v>0</v>
      </c>
      <c r="J5" s="82">
        <v>643</v>
      </c>
      <c r="K5" s="82">
        <v>1825</v>
      </c>
      <c r="L5" s="82">
        <v>5225</v>
      </c>
      <c r="M5" s="82">
        <v>5941</v>
      </c>
      <c r="N5" s="82">
        <v>4176</v>
      </c>
      <c r="O5" s="82">
        <v>2726</v>
      </c>
      <c r="P5" s="82">
        <v>1</v>
      </c>
      <c r="Q5" s="82">
        <v>61</v>
      </c>
      <c r="R5" s="82">
        <v>2248</v>
      </c>
      <c r="S5" s="82">
        <v>2879</v>
      </c>
      <c r="T5" s="82">
        <v>127</v>
      </c>
      <c r="U5" s="82">
        <v>0</v>
      </c>
      <c r="V5" s="82">
        <v>0</v>
      </c>
      <c r="W5" s="82">
        <v>0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0</v>
      </c>
      <c r="D6" s="82">
        <v>0</v>
      </c>
      <c r="E6" s="82">
        <v>0</v>
      </c>
      <c r="F6" s="82">
        <v>0</v>
      </c>
      <c r="G6" s="82">
        <v>0</v>
      </c>
      <c r="H6" s="82">
        <v>0</v>
      </c>
      <c r="I6" s="82">
        <v>0</v>
      </c>
      <c r="J6" s="82">
        <v>0</v>
      </c>
      <c r="K6" s="82">
        <v>0</v>
      </c>
      <c r="L6" s="82">
        <v>0</v>
      </c>
      <c r="M6" s="82">
        <v>0</v>
      </c>
      <c r="N6" s="82">
        <v>848</v>
      </c>
      <c r="O6" s="82">
        <v>1870</v>
      </c>
      <c r="P6" s="82">
        <v>0</v>
      </c>
      <c r="Q6" s="82">
        <v>0</v>
      </c>
      <c r="R6" s="82">
        <v>0</v>
      </c>
      <c r="S6" s="82">
        <v>92</v>
      </c>
      <c r="T6" s="82">
        <v>0</v>
      </c>
      <c r="U6" s="82">
        <v>0</v>
      </c>
      <c r="V6" s="82">
        <v>0</v>
      </c>
      <c r="W6" s="82">
        <v>2</v>
      </c>
      <c r="DA6" s="89" t="s">
        <v>631</v>
      </c>
    </row>
    <row r="7" spans="1:105" ht="12" customHeight="1" x14ac:dyDescent="0.25">
      <c r="A7" s="28" t="s">
        <v>205</v>
      </c>
      <c r="B7" s="82"/>
      <c r="C7" s="82">
        <v>440</v>
      </c>
      <c r="D7" s="82">
        <v>0</v>
      </c>
      <c r="E7" s="82">
        <v>0</v>
      </c>
      <c r="F7" s="82">
        <v>0</v>
      </c>
      <c r="G7" s="82">
        <v>0</v>
      </c>
      <c r="H7" s="82">
        <v>0</v>
      </c>
      <c r="I7" s="82">
        <v>0</v>
      </c>
      <c r="J7" s="82">
        <v>0</v>
      </c>
      <c r="K7" s="82">
        <v>0</v>
      </c>
      <c r="L7" s="82">
        <v>0</v>
      </c>
      <c r="M7" s="82">
        <v>0</v>
      </c>
      <c r="N7" s="82">
        <v>0</v>
      </c>
      <c r="O7" s="82">
        <v>0</v>
      </c>
      <c r="P7" s="82">
        <v>0</v>
      </c>
      <c r="Q7" s="82">
        <v>0</v>
      </c>
      <c r="R7" s="82">
        <v>0</v>
      </c>
      <c r="S7" s="82">
        <v>0</v>
      </c>
      <c r="T7" s="82">
        <v>0</v>
      </c>
      <c r="U7" s="82">
        <v>0</v>
      </c>
      <c r="V7" s="82">
        <v>0</v>
      </c>
      <c r="W7" s="82">
        <v>0</v>
      </c>
      <c r="DA7" s="89" t="s">
        <v>632</v>
      </c>
    </row>
    <row r="8" spans="1:105" ht="12" customHeight="1" x14ac:dyDescent="0.25">
      <c r="A8" s="28" t="s">
        <v>192</v>
      </c>
      <c r="B8" s="82"/>
      <c r="C8" s="82">
        <v>88443</v>
      </c>
      <c r="D8" s="82">
        <v>107037</v>
      </c>
      <c r="E8" s="82">
        <v>87889</v>
      </c>
      <c r="F8" s="82">
        <v>65643</v>
      </c>
      <c r="G8" s="82">
        <v>42148</v>
      </c>
      <c r="H8" s="82">
        <v>39667</v>
      </c>
      <c r="I8" s="82">
        <v>45648</v>
      </c>
      <c r="J8" s="82">
        <v>49986</v>
      </c>
      <c r="K8" s="82">
        <v>31450</v>
      </c>
      <c r="L8" s="82">
        <v>33384</v>
      </c>
      <c r="M8" s="82">
        <v>26163</v>
      </c>
      <c r="N8" s="82">
        <v>43652</v>
      </c>
      <c r="O8" s="82">
        <v>76236</v>
      </c>
      <c r="P8" s="82">
        <v>83603</v>
      </c>
      <c r="Q8" s="82">
        <v>110459</v>
      </c>
      <c r="R8" s="82">
        <v>109753</v>
      </c>
      <c r="S8" s="82">
        <v>88478</v>
      </c>
      <c r="T8" s="82">
        <v>89248</v>
      </c>
      <c r="U8" s="82">
        <v>75234</v>
      </c>
      <c r="V8" s="82">
        <v>59744</v>
      </c>
      <c r="W8" s="82">
        <v>51487</v>
      </c>
      <c r="DA8" s="89" t="s">
        <v>633</v>
      </c>
    </row>
    <row r="9" spans="1:105" ht="12" customHeight="1" x14ac:dyDescent="0.25">
      <c r="A9" s="28" t="s">
        <v>207</v>
      </c>
      <c r="B9" s="82"/>
      <c r="C9" s="82">
        <v>11733</v>
      </c>
      <c r="D9" s="82">
        <v>5856</v>
      </c>
      <c r="E9" s="82">
        <v>13820</v>
      </c>
      <c r="F9" s="82">
        <v>28996</v>
      </c>
      <c r="G9" s="82">
        <v>62672</v>
      </c>
      <c r="H9" s="82">
        <v>47664</v>
      </c>
      <c r="I9" s="82">
        <v>41729</v>
      </c>
      <c r="J9" s="82">
        <v>38626</v>
      </c>
      <c r="K9" s="82">
        <v>62074</v>
      </c>
      <c r="L9" s="82">
        <v>57244</v>
      </c>
      <c r="M9" s="82">
        <v>64337</v>
      </c>
      <c r="N9" s="82">
        <v>44773</v>
      </c>
      <c r="O9" s="82">
        <v>25380</v>
      </c>
      <c r="P9" s="82">
        <v>26558</v>
      </c>
      <c r="Q9" s="82">
        <v>7653</v>
      </c>
      <c r="R9" s="82">
        <v>0</v>
      </c>
      <c r="S9" s="82">
        <v>0</v>
      </c>
      <c r="T9" s="82">
        <v>0</v>
      </c>
      <c r="U9" s="82">
        <v>11717</v>
      </c>
      <c r="V9" s="82">
        <v>26812</v>
      </c>
      <c r="W9" s="82">
        <v>35960</v>
      </c>
      <c r="DA9" s="89" t="s">
        <v>634</v>
      </c>
    </row>
    <row r="10" spans="1:105" ht="12" customHeight="1" x14ac:dyDescent="0.25">
      <c r="A10" s="28" t="s">
        <v>202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635</v>
      </c>
    </row>
    <row r="11" spans="1:105" ht="12" customHeight="1" x14ac:dyDescent="0.25">
      <c r="A11" s="28" t="s">
        <v>203</v>
      </c>
      <c r="B11" s="82"/>
      <c r="C11" s="82">
        <v>11735</v>
      </c>
      <c r="D11" s="82">
        <v>0</v>
      </c>
      <c r="E11" s="82">
        <v>7684</v>
      </c>
      <c r="F11" s="82">
        <v>20024</v>
      </c>
      <c r="G11" s="82">
        <v>15955</v>
      </c>
      <c r="H11" s="82">
        <v>14657</v>
      </c>
      <c r="I11" s="82">
        <v>11964</v>
      </c>
      <c r="J11" s="82">
        <v>8772</v>
      </c>
      <c r="K11" s="82">
        <v>8373</v>
      </c>
      <c r="L11" s="82">
        <v>12089</v>
      </c>
      <c r="M11" s="82">
        <v>14036</v>
      </c>
      <c r="N11" s="82">
        <v>17205</v>
      </c>
      <c r="O11" s="82">
        <v>16213</v>
      </c>
      <c r="P11" s="82">
        <v>3678</v>
      </c>
      <c r="Q11" s="82">
        <v>5628</v>
      </c>
      <c r="R11" s="82">
        <v>8078</v>
      </c>
      <c r="S11" s="82">
        <v>8822</v>
      </c>
      <c r="T11" s="82">
        <v>10411</v>
      </c>
      <c r="U11" s="82">
        <v>11402</v>
      </c>
      <c r="V11" s="82">
        <v>11070</v>
      </c>
      <c r="W11" s="82">
        <v>9809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74</v>
      </c>
      <c r="D12" s="82">
        <v>120</v>
      </c>
      <c r="E12" s="82">
        <v>107</v>
      </c>
      <c r="F12" s="82">
        <v>108</v>
      </c>
      <c r="G12" s="82">
        <v>81</v>
      </c>
      <c r="H12" s="82">
        <v>94</v>
      </c>
      <c r="I12" s="82">
        <v>68</v>
      </c>
      <c r="J12" s="82">
        <v>86</v>
      </c>
      <c r="K12" s="82">
        <v>63</v>
      </c>
      <c r="L12" s="82">
        <v>94</v>
      </c>
      <c r="M12" s="82">
        <v>75</v>
      </c>
      <c r="N12" s="82">
        <v>129</v>
      </c>
      <c r="O12" s="82">
        <v>325</v>
      </c>
      <c r="P12" s="82">
        <v>949</v>
      </c>
      <c r="Q12" s="82">
        <v>1114</v>
      </c>
      <c r="R12" s="82">
        <v>711</v>
      </c>
      <c r="S12" s="82">
        <v>754</v>
      </c>
      <c r="T12" s="82">
        <v>1239</v>
      </c>
      <c r="U12" s="82">
        <v>1757</v>
      </c>
      <c r="V12" s="82">
        <v>1832</v>
      </c>
      <c r="W12" s="82">
        <v>1988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92</v>
      </c>
      <c r="D13" s="83">
        <v>98</v>
      </c>
      <c r="E13" s="83">
        <v>71</v>
      </c>
      <c r="F13" s="83">
        <v>123</v>
      </c>
      <c r="G13" s="83">
        <v>76</v>
      </c>
      <c r="H13" s="83">
        <v>142</v>
      </c>
      <c r="I13" s="83">
        <v>141</v>
      </c>
      <c r="J13" s="83">
        <v>116</v>
      </c>
      <c r="K13" s="83">
        <v>29</v>
      </c>
      <c r="L13" s="83">
        <v>0</v>
      </c>
      <c r="M13" s="83">
        <v>0</v>
      </c>
      <c r="N13" s="83">
        <v>0</v>
      </c>
      <c r="O13" s="83">
        <v>68</v>
      </c>
      <c r="P13" s="83">
        <v>63</v>
      </c>
      <c r="Q13" s="83">
        <v>70</v>
      </c>
      <c r="R13" s="83">
        <v>99</v>
      </c>
      <c r="S13" s="83">
        <v>124</v>
      </c>
      <c r="T13" s="83">
        <v>318</v>
      </c>
      <c r="U13" s="83">
        <v>1079</v>
      </c>
      <c r="V13" s="83">
        <v>1665</v>
      </c>
      <c r="W13" s="83">
        <v>1537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117957</v>
      </c>
      <c r="D14" s="85">
        <f t="shared" si="4"/>
        <v>117164</v>
      </c>
      <c r="E14" s="85">
        <f t="shared" si="4"/>
        <v>115219</v>
      </c>
      <c r="F14" s="85">
        <f t="shared" si="4"/>
        <v>118697</v>
      </c>
      <c r="G14" s="85">
        <f t="shared" si="4"/>
        <v>122267</v>
      </c>
      <c r="H14" s="85">
        <f t="shared" si="4"/>
        <v>102366</v>
      </c>
      <c r="I14" s="85">
        <f t="shared" si="4"/>
        <v>99341</v>
      </c>
      <c r="J14" s="85">
        <f t="shared" si="4"/>
        <v>98027</v>
      </c>
      <c r="K14" s="85">
        <f t="shared" si="4"/>
        <v>103722</v>
      </c>
      <c r="L14" s="85">
        <f t="shared" si="4"/>
        <v>107942</v>
      </c>
      <c r="M14" s="85">
        <f t="shared" si="4"/>
        <v>110477</v>
      </c>
      <c r="N14" s="85">
        <f t="shared" si="4"/>
        <v>110654</v>
      </c>
      <c r="O14" s="85">
        <f t="shared" si="4"/>
        <v>122425</v>
      </c>
      <c r="P14" s="85">
        <f t="shared" si="4"/>
        <v>113840</v>
      </c>
      <c r="Q14" s="85">
        <f t="shared" si="4"/>
        <v>123801</v>
      </c>
      <c r="R14" s="85">
        <f t="shared" ref="R14:V14" si="5">SUM(R5:R11)</f>
        <v>120079</v>
      </c>
      <c r="S14" s="85">
        <f t="shared" si="5"/>
        <v>100271</v>
      </c>
      <c r="T14" s="85">
        <f t="shared" si="5"/>
        <v>99786</v>
      </c>
      <c r="U14" s="85">
        <f t="shared" si="5"/>
        <v>98353</v>
      </c>
      <c r="V14" s="85">
        <f t="shared" si="5"/>
        <v>97626</v>
      </c>
      <c r="W14" s="85">
        <f t="shared" ref="W14" si="6">SUM(W5:W11)</f>
        <v>97258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2652</v>
      </c>
      <c r="D15" s="71">
        <f t="shared" si="7"/>
        <v>3981</v>
      </c>
      <c r="E15" s="71">
        <f t="shared" si="7"/>
        <v>5373</v>
      </c>
      <c r="F15" s="71">
        <f t="shared" si="7"/>
        <v>7264</v>
      </c>
      <c r="G15" s="71">
        <f t="shared" si="7"/>
        <v>9633</v>
      </c>
      <c r="H15" s="71">
        <f t="shared" si="7"/>
        <v>10370</v>
      </c>
      <c r="I15" s="71">
        <f t="shared" si="7"/>
        <v>12626</v>
      </c>
      <c r="J15" s="71">
        <f t="shared" si="7"/>
        <v>15201</v>
      </c>
      <c r="K15" s="71">
        <f t="shared" si="7"/>
        <v>17317</v>
      </c>
      <c r="L15" s="71">
        <f t="shared" si="7"/>
        <v>17580</v>
      </c>
      <c r="M15" s="71">
        <f t="shared" si="7"/>
        <v>18168</v>
      </c>
      <c r="N15" s="71">
        <f t="shared" si="7"/>
        <v>18851</v>
      </c>
      <c r="O15" s="71">
        <f t="shared" si="7"/>
        <v>19610</v>
      </c>
      <c r="P15" s="71">
        <f t="shared" si="7"/>
        <v>18820</v>
      </c>
      <c r="Q15" s="71">
        <f t="shared" si="7"/>
        <v>19450</v>
      </c>
      <c r="R15" s="71">
        <f t="shared" si="7"/>
        <v>20229</v>
      </c>
      <c r="S15" s="71">
        <f t="shared" si="7"/>
        <v>24735</v>
      </c>
      <c r="T15" s="71">
        <f t="shared" si="7"/>
        <v>47349</v>
      </c>
      <c r="U15" s="71">
        <f t="shared" si="7"/>
        <v>41192</v>
      </c>
      <c r="V15" s="71">
        <f t="shared" si="7"/>
        <v>56311</v>
      </c>
      <c r="W15" s="71">
        <f t="shared" si="7"/>
        <v>67573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2652</v>
      </c>
      <c r="D16" s="82">
        <v>3981</v>
      </c>
      <c r="E16" s="82">
        <v>5373</v>
      </c>
      <c r="F16" s="82">
        <v>7264</v>
      </c>
      <c r="G16" s="82">
        <v>9633</v>
      </c>
      <c r="H16" s="82">
        <v>10370</v>
      </c>
      <c r="I16" s="82">
        <v>12626</v>
      </c>
      <c r="J16" s="82">
        <v>15201</v>
      </c>
      <c r="K16" s="82">
        <v>17317</v>
      </c>
      <c r="L16" s="82">
        <v>17580</v>
      </c>
      <c r="M16" s="82">
        <v>18168</v>
      </c>
      <c r="N16" s="82">
        <v>18851</v>
      </c>
      <c r="O16" s="82">
        <v>19610</v>
      </c>
      <c r="P16" s="82">
        <v>18820</v>
      </c>
      <c r="Q16" s="82">
        <v>19450</v>
      </c>
      <c r="R16" s="82">
        <v>20229</v>
      </c>
      <c r="S16" s="82">
        <v>24735</v>
      </c>
      <c r="T16" s="82">
        <v>47349</v>
      </c>
      <c r="U16" s="82">
        <v>41192</v>
      </c>
      <c r="V16" s="82">
        <v>56311</v>
      </c>
      <c r="W16" s="82">
        <v>67573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118123</v>
      </c>
      <c r="D17" s="71">
        <f t="shared" si="8"/>
        <v>117382</v>
      </c>
      <c r="E17" s="71">
        <f t="shared" si="8"/>
        <v>115397</v>
      </c>
      <c r="F17" s="71">
        <f t="shared" si="8"/>
        <v>118928</v>
      </c>
      <c r="G17" s="71">
        <f t="shared" si="8"/>
        <v>122424</v>
      </c>
      <c r="H17" s="71">
        <f t="shared" si="8"/>
        <v>102602</v>
      </c>
      <c r="I17" s="71">
        <f t="shared" si="8"/>
        <v>99550</v>
      </c>
      <c r="J17" s="71">
        <f t="shared" si="8"/>
        <v>98229</v>
      </c>
      <c r="K17" s="71">
        <f t="shared" si="8"/>
        <v>103814</v>
      </c>
      <c r="L17" s="71">
        <f t="shared" si="8"/>
        <v>108036</v>
      </c>
      <c r="M17" s="71">
        <f t="shared" si="8"/>
        <v>110552</v>
      </c>
      <c r="N17" s="71">
        <f t="shared" si="8"/>
        <v>110783</v>
      </c>
      <c r="O17" s="71">
        <f t="shared" si="8"/>
        <v>122818</v>
      </c>
      <c r="P17" s="71">
        <f t="shared" si="8"/>
        <v>114852</v>
      </c>
      <c r="Q17" s="71">
        <f t="shared" si="8"/>
        <v>124985</v>
      </c>
      <c r="R17" s="71">
        <f t="shared" ref="R17:V17" si="9">SUM(R18:R25)</f>
        <v>120889</v>
      </c>
      <c r="S17" s="71">
        <f t="shared" si="9"/>
        <v>101149</v>
      </c>
      <c r="T17" s="71">
        <f t="shared" si="9"/>
        <v>101343</v>
      </c>
      <c r="U17" s="71">
        <f t="shared" si="9"/>
        <v>101189</v>
      </c>
      <c r="V17" s="71">
        <f t="shared" si="9"/>
        <v>101123</v>
      </c>
      <c r="W17" s="71">
        <f t="shared" ref="W17" si="10">SUM(W18:W25)</f>
        <v>100783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2967</v>
      </c>
      <c r="D19" s="82">
        <v>1948</v>
      </c>
      <c r="E19" s="82">
        <v>2248</v>
      </c>
      <c r="F19" s="82">
        <v>3085</v>
      </c>
      <c r="G19" s="82">
        <v>6186</v>
      </c>
      <c r="H19" s="82">
        <v>4739</v>
      </c>
      <c r="I19" s="82">
        <v>1013</v>
      </c>
      <c r="J19" s="82">
        <v>564</v>
      </c>
      <c r="K19" s="82">
        <v>3312</v>
      </c>
      <c r="L19" s="82">
        <v>2939</v>
      </c>
      <c r="M19" s="82">
        <v>2723</v>
      </c>
      <c r="N19" s="82">
        <v>1999</v>
      </c>
      <c r="O19" s="82">
        <v>1666</v>
      </c>
      <c r="P19" s="82">
        <v>1118</v>
      </c>
      <c r="Q19" s="82">
        <v>274</v>
      </c>
      <c r="R19" s="82">
        <v>162</v>
      </c>
      <c r="S19" s="82">
        <v>265</v>
      </c>
      <c r="T19" s="82">
        <v>106</v>
      </c>
      <c r="U19" s="82">
        <v>694</v>
      </c>
      <c r="V19" s="82">
        <v>930</v>
      </c>
      <c r="W19" s="82">
        <v>913</v>
      </c>
      <c r="DA19" s="89" t="s">
        <v>643</v>
      </c>
    </row>
    <row r="20" spans="1:105" ht="12" customHeight="1" x14ac:dyDescent="0.25">
      <c r="A20" s="28" t="s">
        <v>205</v>
      </c>
      <c r="B20" s="82"/>
      <c r="C20" s="82">
        <v>0</v>
      </c>
      <c r="D20" s="82">
        <v>0</v>
      </c>
      <c r="E20" s="82">
        <v>0</v>
      </c>
      <c r="F20" s="82">
        <v>0</v>
      </c>
      <c r="G20" s="82">
        <v>0</v>
      </c>
      <c r="H20" s="82">
        <v>0</v>
      </c>
      <c r="I20" s="82">
        <v>0</v>
      </c>
      <c r="J20" s="82">
        <v>0</v>
      </c>
      <c r="K20" s="82">
        <v>0</v>
      </c>
      <c r="L20" s="82">
        <v>0</v>
      </c>
      <c r="M20" s="82">
        <v>0</v>
      </c>
      <c r="N20" s="82">
        <v>0</v>
      </c>
      <c r="O20" s="82">
        <v>0</v>
      </c>
      <c r="P20" s="82">
        <v>0</v>
      </c>
      <c r="Q20" s="82">
        <v>0</v>
      </c>
      <c r="R20" s="82">
        <v>0</v>
      </c>
      <c r="S20" s="82">
        <v>0</v>
      </c>
      <c r="T20" s="82">
        <v>0</v>
      </c>
      <c r="U20" s="82">
        <v>0</v>
      </c>
      <c r="V20" s="82">
        <v>0</v>
      </c>
      <c r="W20" s="82">
        <v>0</v>
      </c>
      <c r="DA20" s="89" t="s">
        <v>644</v>
      </c>
    </row>
    <row r="21" spans="1:105" ht="12" customHeight="1" x14ac:dyDescent="0.25">
      <c r="A21" s="28" t="s">
        <v>192</v>
      </c>
      <c r="B21" s="82"/>
      <c r="C21" s="82">
        <v>20002</v>
      </c>
      <c r="D21" s="82">
        <v>11643</v>
      </c>
      <c r="E21" s="82">
        <v>8476</v>
      </c>
      <c r="F21" s="82">
        <v>10821</v>
      </c>
      <c r="G21" s="82">
        <v>10640</v>
      </c>
      <c r="H21" s="82">
        <v>3529</v>
      </c>
      <c r="I21" s="82">
        <v>26050</v>
      </c>
      <c r="J21" s="82">
        <v>30827</v>
      </c>
      <c r="K21" s="82">
        <v>25255</v>
      </c>
      <c r="L21" s="82">
        <v>28210</v>
      </c>
      <c r="M21" s="82">
        <v>26163</v>
      </c>
      <c r="N21" s="82">
        <v>43652</v>
      </c>
      <c r="O21" s="82">
        <v>75169</v>
      </c>
      <c r="P21" s="82">
        <v>57005</v>
      </c>
      <c r="Q21" s="82">
        <v>33708</v>
      </c>
      <c r="R21" s="82">
        <v>45449</v>
      </c>
      <c r="S21" s="82">
        <v>48739</v>
      </c>
      <c r="T21" s="82">
        <v>52118</v>
      </c>
      <c r="U21" s="82">
        <v>47696</v>
      </c>
      <c r="V21" s="82">
        <v>39909</v>
      </c>
      <c r="W21" s="82">
        <v>23436</v>
      </c>
      <c r="DA21" s="89" t="s">
        <v>645</v>
      </c>
    </row>
    <row r="22" spans="1:105" ht="12" customHeight="1" x14ac:dyDescent="0.25">
      <c r="A22" s="28" t="s">
        <v>207</v>
      </c>
      <c r="B22" s="82"/>
      <c r="C22" s="82">
        <v>44</v>
      </c>
      <c r="D22" s="82">
        <v>8</v>
      </c>
      <c r="E22" s="82">
        <v>98</v>
      </c>
      <c r="F22" s="82">
        <v>444</v>
      </c>
      <c r="G22" s="82">
        <v>1930</v>
      </c>
      <c r="H22" s="82">
        <v>1221</v>
      </c>
      <c r="I22" s="82">
        <v>1226</v>
      </c>
      <c r="J22" s="82">
        <v>1372</v>
      </c>
      <c r="K22" s="82">
        <v>2704</v>
      </c>
      <c r="L22" s="82">
        <v>2723</v>
      </c>
      <c r="M22" s="82">
        <v>3146</v>
      </c>
      <c r="N22" s="82">
        <v>1600</v>
      </c>
      <c r="O22" s="82">
        <v>612</v>
      </c>
      <c r="P22" s="82">
        <v>103</v>
      </c>
      <c r="Q22" s="82">
        <v>77</v>
      </c>
      <c r="R22" s="82">
        <v>0</v>
      </c>
      <c r="S22" s="82">
        <v>0</v>
      </c>
      <c r="T22" s="82">
        <v>0</v>
      </c>
      <c r="U22" s="82">
        <v>445</v>
      </c>
      <c r="V22" s="82">
        <v>1044</v>
      </c>
      <c r="W22" s="82">
        <v>1688</v>
      </c>
      <c r="DA22" s="89" t="s">
        <v>646</v>
      </c>
    </row>
    <row r="23" spans="1:105" ht="12" customHeight="1" x14ac:dyDescent="0.25">
      <c r="A23" s="28" t="s">
        <v>202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647</v>
      </c>
    </row>
    <row r="24" spans="1:105" ht="12" customHeight="1" x14ac:dyDescent="0.25">
      <c r="A24" s="28" t="s">
        <v>203</v>
      </c>
      <c r="B24" s="82"/>
      <c r="C24" s="82">
        <v>10532</v>
      </c>
      <c r="D24" s="82">
        <v>0</v>
      </c>
      <c r="E24" s="82">
        <v>6489</v>
      </c>
      <c r="F24" s="82">
        <v>18350</v>
      </c>
      <c r="G24" s="82">
        <v>14252</v>
      </c>
      <c r="H24" s="82">
        <v>13037</v>
      </c>
      <c r="I24" s="82">
        <v>11198</v>
      </c>
      <c r="J24" s="82">
        <v>8485</v>
      </c>
      <c r="K24" s="82">
        <v>7654</v>
      </c>
      <c r="L24" s="82">
        <v>11250</v>
      </c>
      <c r="M24" s="82">
        <v>12889</v>
      </c>
      <c r="N24" s="82">
        <v>15784</v>
      </c>
      <c r="O24" s="82">
        <v>14148</v>
      </c>
      <c r="P24" s="82">
        <v>286</v>
      </c>
      <c r="Q24" s="82">
        <v>3213</v>
      </c>
      <c r="R24" s="82">
        <v>7053</v>
      </c>
      <c r="S24" s="82">
        <v>7888</v>
      </c>
      <c r="T24" s="82">
        <v>8360</v>
      </c>
      <c r="U24" s="82">
        <v>9263</v>
      </c>
      <c r="V24" s="82">
        <v>8889</v>
      </c>
      <c r="W24" s="82">
        <v>8639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84578</v>
      </c>
      <c r="D25" s="83">
        <v>103783</v>
      </c>
      <c r="E25" s="83">
        <v>98086</v>
      </c>
      <c r="F25" s="83">
        <v>86228</v>
      </c>
      <c r="G25" s="83">
        <v>89416</v>
      </c>
      <c r="H25" s="83">
        <v>80076</v>
      </c>
      <c r="I25" s="83">
        <v>60063</v>
      </c>
      <c r="J25" s="83">
        <v>56981</v>
      </c>
      <c r="K25" s="83">
        <v>64889</v>
      </c>
      <c r="L25" s="83">
        <v>62914</v>
      </c>
      <c r="M25" s="83">
        <v>65631</v>
      </c>
      <c r="N25" s="83">
        <v>47748</v>
      </c>
      <c r="O25" s="83">
        <v>31223</v>
      </c>
      <c r="P25" s="83">
        <v>56340</v>
      </c>
      <c r="Q25" s="83">
        <v>87713</v>
      </c>
      <c r="R25" s="83">
        <v>68225</v>
      </c>
      <c r="S25" s="83">
        <v>44257</v>
      </c>
      <c r="T25" s="83">
        <v>40759</v>
      </c>
      <c r="U25" s="83">
        <v>43091</v>
      </c>
      <c r="V25" s="83">
        <v>50351</v>
      </c>
      <c r="W25" s="83">
        <v>66107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6247</v>
      </c>
      <c r="D26" s="85">
        <v>883</v>
      </c>
      <c r="E26" s="85">
        <v>453</v>
      </c>
      <c r="F26" s="85">
        <v>69</v>
      </c>
      <c r="G26" s="85">
        <v>812</v>
      </c>
      <c r="H26" s="85">
        <v>579</v>
      </c>
      <c r="I26" s="85">
        <v>2690</v>
      </c>
      <c r="J26" s="85">
        <v>5264</v>
      </c>
      <c r="K26" s="85">
        <v>4117</v>
      </c>
      <c r="L26" s="85">
        <v>2444</v>
      </c>
      <c r="M26" s="85">
        <v>4420</v>
      </c>
      <c r="N26" s="85">
        <v>5879</v>
      </c>
      <c r="O26" s="85">
        <v>1759</v>
      </c>
      <c r="P26" s="85">
        <v>4687</v>
      </c>
      <c r="Q26" s="85">
        <v>6022</v>
      </c>
      <c r="R26" s="85">
        <v>5248</v>
      </c>
      <c r="S26" s="85">
        <v>3412</v>
      </c>
      <c r="T26" s="85">
        <v>3963</v>
      </c>
      <c r="U26" s="85">
        <v>4410</v>
      </c>
      <c r="V26" s="85">
        <v>5863</v>
      </c>
      <c r="W26" s="85">
        <v>7641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118123</v>
      </c>
      <c r="D27" s="71">
        <f t="shared" si="11"/>
        <v>117382</v>
      </c>
      <c r="E27" s="71">
        <f t="shared" si="11"/>
        <v>115397</v>
      </c>
      <c r="F27" s="71">
        <f t="shared" si="11"/>
        <v>118928</v>
      </c>
      <c r="G27" s="71">
        <f t="shared" si="11"/>
        <v>122424</v>
      </c>
      <c r="H27" s="71">
        <f t="shared" si="11"/>
        <v>102602</v>
      </c>
      <c r="I27" s="71">
        <f t="shared" si="11"/>
        <v>99550</v>
      </c>
      <c r="J27" s="71">
        <f t="shared" si="11"/>
        <v>98229</v>
      </c>
      <c r="K27" s="71">
        <f t="shared" si="11"/>
        <v>103814</v>
      </c>
      <c r="L27" s="71">
        <f t="shared" si="11"/>
        <v>108036</v>
      </c>
      <c r="M27" s="71">
        <f t="shared" si="11"/>
        <v>110552</v>
      </c>
      <c r="N27" s="71">
        <f t="shared" si="11"/>
        <v>110783</v>
      </c>
      <c r="O27" s="71">
        <f t="shared" si="11"/>
        <v>122818</v>
      </c>
      <c r="P27" s="71">
        <f t="shared" si="11"/>
        <v>114852</v>
      </c>
      <c r="Q27" s="71">
        <f t="shared" si="11"/>
        <v>124985</v>
      </c>
      <c r="R27" s="71">
        <f t="shared" ref="R27:V27" si="12">SUM(R28:R32)</f>
        <v>120889</v>
      </c>
      <c r="S27" s="71">
        <f t="shared" si="12"/>
        <v>101149</v>
      </c>
      <c r="T27" s="71">
        <f t="shared" si="12"/>
        <v>101343</v>
      </c>
      <c r="U27" s="71">
        <f t="shared" si="12"/>
        <v>101189</v>
      </c>
      <c r="V27" s="71">
        <f t="shared" si="12"/>
        <v>101123</v>
      </c>
      <c r="W27" s="71">
        <f t="shared" ref="W27" si="13">SUM(W28:W32)</f>
        <v>100783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25919</v>
      </c>
      <c r="D29" s="82">
        <v>10343</v>
      </c>
      <c r="E29" s="82">
        <v>27499</v>
      </c>
      <c r="F29" s="82">
        <v>51342</v>
      </c>
      <c r="G29" s="82">
        <v>57866</v>
      </c>
      <c r="H29" s="82">
        <v>46759</v>
      </c>
      <c r="I29" s="82">
        <v>39329</v>
      </c>
      <c r="J29" s="82">
        <v>36186</v>
      </c>
      <c r="K29" s="82">
        <v>43806</v>
      </c>
      <c r="L29" s="82">
        <v>45628</v>
      </c>
      <c r="M29" s="82">
        <v>46588</v>
      </c>
      <c r="N29" s="82">
        <v>37985</v>
      </c>
      <c r="O29" s="82">
        <v>31281</v>
      </c>
      <c r="P29" s="82">
        <v>13124</v>
      </c>
      <c r="Q29" s="82">
        <v>6504</v>
      </c>
      <c r="R29" s="82">
        <v>5478</v>
      </c>
      <c r="S29" s="82">
        <v>8111</v>
      </c>
      <c r="T29" s="82">
        <v>7033</v>
      </c>
      <c r="U29" s="82">
        <v>13912</v>
      </c>
      <c r="V29" s="82">
        <v>18925</v>
      </c>
      <c r="W29" s="82">
        <v>25228</v>
      </c>
      <c r="DA29" s="89" t="s">
        <v>653</v>
      </c>
    </row>
    <row r="30" spans="1:105" ht="12" customHeight="1" x14ac:dyDescent="0.25">
      <c r="A30" s="28" t="s">
        <v>192</v>
      </c>
      <c r="B30" s="82"/>
      <c r="C30" s="82">
        <v>83121</v>
      </c>
      <c r="D30" s="82">
        <v>83596</v>
      </c>
      <c r="E30" s="82">
        <v>67902</v>
      </c>
      <c r="F30" s="82">
        <v>65093</v>
      </c>
      <c r="G30" s="82">
        <v>28100</v>
      </c>
      <c r="H30" s="82">
        <v>32130</v>
      </c>
      <c r="I30" s="82">
        <v>44185</v>
      </c>
      <c r="J30" s="82">
        <v>43830</v>
      </c>
      <c r="K30" s="82">
        <v>27225</v>
      </c>
      <c r="L30" s="82">
        <v>32509</v>
      </c>
      <c r="M30" s="82">
        <v>22480</v>
      </c>
      <c r="N30" s="82">
        <v>41636</v>
      </c>
      <c r="O30" s="82">
        <v>64311</v>
      </c>
      <c r="P30" s="82">
        <v>83524</v>
      </c>
      <c r="Q30" s="82">
        <v>108751</v>
      </c>
      <c r="R30" s="82">
        <v>106751</v>
      </c>
      <c r="S30" s="82">
        <v>86762</v>
      </c>
      <c r="T30" s="82">
        <v>84369</v>
      </c>
      <c r="U30" s="82">
        <v>66571</v>
      </c>
      <c r="V30" s="82">
        <v>45279</v>
      </c>
      <c r="W30" s="82">
        <v>44928</v>
      </c>
      <c r="DA30" s="89" t="s">
        <v>654</v>
      </c>
    </row>
    <row r="31" spans="1:105" ht="12" customHeight="1" x14ac:dyDescent="0.25">
      <c r="A31" s="28" t="s">
        <v>207</v>
      </c>
      <c r="B31" s="82"/>
      <c r="C31" s="82">
        <v>6</v>
      </c>
      <c r="D31" s="82">
        <v>2</v>
      </c>
      <c r="E31" s="82">
        <v>9</v>
      </c>
      <c r="F31" s="82">
        <v>29</v>
      </c>
      <c r="G31" s="82">
        <v>98</v>
      </c>
      <c r="H31" s="82">
        <v>54</v>
      </c>
      <c r="I31" s="82">
        <v>47</v>
      </c>
      <c r="J31" s="82">
        <v>64</v>
      </c>
      <c r="K31" s="82">
        <v>135</v>
      </c>
      <c r="L31" s="82">
        <v>120</v>
      </c>
      <c r="M31" s="82">
        <v>158</v>
      </c>
      <c r="N31" s="82">
        <v>82</v>
      </c>
      <c r="O31" s="82">
        <v>37</v>
      </c>
      <c r="P31" s="82">
        <v>38</v>
      </c>
      <c r="Q31" s="82">
        <v>15</v>
      </c>
      <c r="R31" s="82">
        <v>0</v>
      </c>
      <c r="S31" s="82">
        <v>0</v>
      </c>
      <c r="T31" s="82">
        <v>0</v>
      </c>
      <c r="U31" s="82">
        <v>19</v>
      </c>
      <c r="V31" s="82">
        <v>10</v>
      </c>
      <c r="W31" s="82">
        <v>29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9077</v>
      </c>
      <c r="D32" s="86">
        <v>23441</v>
      </c>
      <c r="E32" s="86">
        <v>19987</v>
      </c>
      <c r="F32" s="86">
        <v>2464</v>
      </c>
      <c r="G32" s="86">
        <v>36360</v>
      </c>
      <c r="H32" s="86">
        <v>23659</v>
      </c>
      <c r="I32" s="86">
        <v>15989</v>
      </c>
      <c r="J32" s="86">
        <v>18149</v>
      </c>
      <c r="K32" s="86">
        <v>32648</v>
      </c>
      <c r="L32" s="86">
        <v>29779</v>
      </c>
      <c r="M32" s="86">
        <v>41326</v>
      </c>
      <c r="N32" s="86">
        <v>31080</v>
      </c>
      <c r="O32" s="86">
        <v>27189</v>
      </c>
      <c r="P32" s="86">
        <v>18166</v>
      </c>
      <c r="Q32" s="86">
        <v>9715</v>
      </c>
      <c r="R32" s="86">
        <v>8660</v>
      </c>
      <c r="S32" s="86">
        <v>6276</v>
      </c>
      <c r="T32" s="86">
        <v>9941</v>
      </c>
      <c r="U32" s="86">
        <v>20687</v>
      </c>
      <c r="V32" s="86">
        <v>36909</v>
      </c>
      <c r="W32" s="86">
        <v>30598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161.47669624575212</v>
      </c>
      <c r="D3" s="65">
        <f t="shared" si="0"/>
        <v>163.10593821574378</v>
      </c>
      <c r="E3" s="65">
        <f t="shared" si="0"/>
        <v>174.70138746006759</v>
      </c>
      <c r="F3" s="65">
        <f t="shared" si="0"/>
        <v>150.30029660601949</v>
      </c>
      <c r="G3" s="65">
        <f t="shared" si="0"/>
        <v>178.85278253377541</v>
      </c>
      <c r="H3" s="65">
        <f t="shared" si="0"/>
        <v>135.42578763675743</v>
      </c>
      <c r="I3" s="65">
        <f t="shared" si="0"/>
        <v>116.21122172394161</v>
      </c>
      <c r="J3" s="65">
        <f t="shared" si="0"/>
        <v>104.20630517387188</v>
      </c>
      <c r="K3" s="65">
        <f t="shared" si="0"/>
        <v>119.34137783676756</v>
      </c>
      <c r="L3" s="65">
        <f t="shared" si="0"/>
        <v>127.1754821080814</v>
      </c>
      <c r="M3" s="65">
        <f t="shared" si="0"/>
        <v>130.57592402552115</v>
      </c>
      <c r="N3" s="65">
        <f t="shared" si="0"/>
        <v>127.94069743374432</v>
      </c>
      <c r="O3" s="65">
        <f t="shared" si="0"/>
        <v>132.98612644221024</v>
      </c>
      <c r="P3" s="65">
        <f t="shared" si="0"/>
        <v>107.27680544505786</v>
      </c>
      <c r="Q3" s="65">
        <f t="shared" si="0"/>
        <v>119.29917037458711</v>
      </c>
      <c r="R3" s="65">
        <f t="shared" ref="R3:V3" si="1">SUM(R4,R15,R17,R27)</f>
        <v>109.60131385337715</v>
      </c>
      <c r="S3" s="65">
        <f t="shared" si="1"/>
        <v>87.535256361840624</v>
      </c>
      <c r="T3" s="65">
        <f t="shared" si="1"/>
        <v>76.824792762000982</v>
      </c>
      <c r="U3" s="65">
        <f t="shared" si="1"/>
        <v>69.514743181212864</v>
      </c>
      <c r="V3" s="65">
        <f t="shared" si="1"/>
        <v>69.661676425583636</v>
      </c>
      <c r="W3" s="65">
        <f t="shared" ref="W3" si="2">SUM(W4,W15,W17,W27)</f>
        <v>67.513077761602361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136.7516379103852</v>
      </c>
      <c r="D4" s="69">
        <f t="shared" si="3"/>
        <v>137.76657395452503</v>
      </c>
      <c r="E4" s="69">
        <f t="shared" si="3"/>
        <v>148.48394005407883</v>
      </c>
      <c r="F4" s="69">
        <f t="shared" si="3"/>
        <v>123.97927936670079</v>
      </c>
      <c r="G4" s="69">
        <f t="shared" si="3"/>
        <v>152.64720351873652</v>
      </c>
      <c r="H4" s="69">
        <f t="shared" si="3"/>
        <v>112.30658026926561</v>
      </c>
      <c r="I4" s="69">
        <f t="shared" si="3"/>
        <v>94.407000686877296</v>
      </c>
      <c r="J4" s="69">
        <f t="shared" si="3"/>
        <v>82.441069396946375</v>
      </c>
      <c r="K4" s="69">
        <f t="shared" si="3"/>
        <v>97.5401604152094</v>
      </c>
      <c r="L4" s="69">
        <f t="shared" si="3"/>
        <v>103.99179009461362</v>
      </c>
      <c r="M4" s="69">
        <f t="shared" si="3"/>
        <v>108.188855554098</v>
      </c>
      <c r="N4" s="69">
        <f t="shared" si="3"/>
        <v>107.75354328846332</v>
      </c>
      <c r="O4" s="69">
        <f t="shared" si="3"/>
        <v>111.42644588606227</v>
      </c>
      <c r="P4" s="69">
        <f t="shared" si="3"/>
        <v>86.583281604612083</v>
      </c>
      <c r="Q4" s="69">
        <f t="shared" si="3"/>
        <v>95.090568230516652</v>
      </c>
      <c r="R4" s="69">
        <f t="shared" ref="R4:V4" si="4">SUM(R5:R14)</f>
        <v>87.162308302020307</v>
      </c>
      <c r="S4" s="69">
        <f t="shared" si="4"/>
        <v>68.160927481653374</v>
      </c>
      <c r="T4" s="69">
        <f t="shared" si="4"/>
        <v>56.943826812200179</v>
      </c>
      <c r="U4" s="69">
        <f t="shared" si="4"/>
        <v>49.828812982003505</v>
      </c>
      <c r="V4" s="69">
        <f t="shared" si="4"/>
        <v>47.473445381689785</v>
      </c>
      <c r="W4" s="69">
        <f t="shared" ref="W4" si="5">SUM(W5:W14)</f>
        <v>45.901810966959346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5.3319674545888214</v>
      </c>
      <c r="D5" s="72">
        <v>5.0123703337811074</v>
      </c>
      <c r="E5" s="72">
        <v>7.1537216420134753</v>
      </c>
      <c r="F5" s="72">
        <v>4.5866294809653416</v>
      </c>
      <c r="G5" s="72">
        <v>1.7518243895216621</v>
      </c>
      <c r="H5" s="72">
        <v>0.4316630537091658</v>
      </c>
      <c r="I5" s="72">
        <v>0</v>
      </c>
      <c r="J5" s="72">
        <v>0.58126755583710676</v>
      </c>
      <c r="K5" s="72">
        <v>1.5229389957446653</v>
      </c>
      <c r="L5" s="72">
        <v>4.6273226787181239</v>
      </c>
      <c r="M5" s="72">
        <v>6.1445284298302365</v>
      </c>
      <c r="N5" s="72">
        <v>4.1285416885063322</v>
      </c>
      <c r="O5" s="72">
        <v>2.5790629160616865</v>
      </c>
      <c r="P5" s="72">
        <v>7.753811153059974E-4</v>
      </c>
      <c r="Q5" s="72">
        <v>4.2371006800143912E-2</v>
      </c>
      <c r="R5" s="72">
        <v>1.8292786422273872</v>
      </c>
      <c r="S5" s="72">
        <v>2.4566482672648164</v>
      </c>
      <c r="T5" s="72">
        <v>7.1091874192458673E-2</v>
      </c>
      <c r="U5" s="72">
        <v>0</v>
      </c>
      <c r="V5" s="72">
        <v>0</v>
      </c>
      <c r="W5" s="72">
        <v>0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0.63629023304387911</v>
      </c>
      <c r="O6" s="72">
        <v>2.0461354446188027</v>
      </c>
      <c r="P6" s="72">
        <v>0</v>
      </c>
      <c r="Q6" s="72">
        <v>0</v>
      </c>
      <c r="R6" s="72">
        <v>0</v>
      </c>
      <c r="S6" s="72">
        <v>6.5357802389283265E-2</v>
      </c>
      <c r="T6" s="72">
        <v>0</v>
      </c>
      <c r="U6" s="72">
        <v>0</v>
      </c>
      <c r="V6" s="72">
        <v>0</v>
      </c>
      <c r="W6" s="72">
        <v>8.5510735333442175E-4</v>
      </c>
      <c r="DA6" s="89" t="s">
        <v>661</v>
      </c>
    </row>
    <row r="7" spans="1:105" ht="12" customHeight="1" x14ac:dyDescent="0.25">
      <c r="A7" s="28" t="s">
        <v>205</v>
      </c>
      <c r="B7" s="72"/>
      <c r="C7" s="72">
        <v>0.73967600684024726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662</v>
      </c>
    </row>
    <row r="8" spans="1:105" ht="12" customHeight="1" x14ac:dyDescent="0.25">
      <c r="A8" s="28" t="s">
        <v>192</v>
      </c>
      <c r="B8" s="72"/>
      <c r="C8" s="72">
        <v>103.02728078492819</v>
      </c>
      <c r="D8" s="72">
        <v>123.45975977586731</v>
      </c>
      <c r="E8" s="72">
        <v>115.0762674236296</v>
      </c>
      <c r="F8" s="72">
        <v>72.798864800865488</v>
      </c>
      <c r="G8" s="72">
        <v>50.070131420573631</v>
      </c>
      <c r="H8" s="72">
        <v>42.186425226676882</v>
      </c>
      <c r="I8" s="72">
        <v>39.882505115312512</v>
      </c>
      <c r="J8" s="72">
        <v>44.756978808754866</v>
      </c>
      <c r="K8" s="72">
        <v>27.986723791448998</v>
      </c>
      <c r="L8" s="72">
        <v>31.847986523854779</v>
      </c>
      <c r="M8" s="72">
        <v>24.436767717770344</v>
      </c>
      <c r="N8" s="72">
        <v>39.851210098529911</v>
      </c>
      <c r="O8" s="72">
        <v>64.624524618081267</v>
      </c>
      <c r="P8" s="72">
        <v>60.550438257398262</v>
      </c>
      <c r="Q8" s="72">
        <v>83.036109633235185</v>
      </c>
      <c r="R8" s="72">
        <v>78.40694424439809</v>
      </c>
      <c r="S8" s="72">
        <v>58.932078073868006</v>
      </c>
      <c r="T8" s="72">
        <v>50.183110492456443</v>
      </c>
      <c r="U8" s="72">
        <v>37.257499793044971</v>
      </c>
      <c r="V8" s="72">
        <v>28.084548120463243</v>
      </c>
      <c r="W8" s="72">
        <v>23.251523173781351</v>
      </c>
      <c r="DA8" s="89" t="s">
        <v>663</v>
      </c>
    </row>
    <row r="9" spans="1:105" ht="12" customHeight="1" x14ac:dyDescent="0.25">
      <c r="A9" s="28" t="s">
        <v>207</v>
      </c>
      <c r="B9" s="72"/>
      <c r="C9" s="72">
        <v>14.77552688599733</v>
      </c>
      <c r="D9" s="72">
        <v>7.4698459058818214</v>
      </c>
      <c r="E9" s="72">
        <v>17.18568650258775</v>
      </c>
      <c r="F9" s="72">
        <v>26.191222851851656</v>
      </c>
      <c r="G9" s="72">
        <v>83.940298651115228</v>
      </c>
      <c r="H9" s="72">
        <v>55.664939354160325</v>
      </c>
      <c r="I9" s="72">
        <v>44.027887272820422</v>
      </c>
      <c r="J9" s="72">
        <v>29.825756398581888</v>
      </c>
      <c r="K9" s="72">
        <v>60.978142524280869</v>
      </c>
      <c r="L9" s="72">
        <v>56.598256284387134</v>
      </c>
      <c r="M9" s="72">
        <v>65.406479599704952</v>
      </c>
      <c r="N9" s="72">
        <v>47.307295990692765</v>
      </c>
      <c r="O9" s="72">
        <v>27.029725729292721</v>
      </c>
      <c r="P9" s="72">
        <v>22.341865232287368</v>
      </c>
      <c r="Q9" s="72">
        <v>6.5175675449273127</v>
      </c>
      <c r="R9" s="72">
        <v>0</v>
      </c>
      <c r="S9" s="72">
        <v>0</v>
      </c>
      <c r="T9" s="72">
        <v>0</v>
      </c>
      <c r="U9" s="72">
        <v>6.0081737947225573</v>
      </c>
      <c r="V9" s="72">
        <v>13.135390613642944</v>
      </c>
      <c r="W9" s="72">
        <v>16.592397488679939</v>
      </c>
      <c r="DA9" s="89" t="s">
        <v>664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665</v>
      </c>
    </row>
    <row r="11" spans="1:105" ht="12" customHeight="1" x14ac:dyDescent="0.25">
      <c r="A11" s="28" t="s">
        <v>203</v>
      </c>
      <c r="B11" s="72"/>
      <c r="C11" s="72">
        <v>11.263978296269459</v>
      </c>
      <c r="D11" s="72">
        <v>0</v>
      </c>
      <c r="E11" s="72">
        <v>7.3142790992598172</v>
      </c>
      <c r="F11" s="72">
        <v>19.075388383835641</v>
      </c>
      <c r="G11" s="72">
        <v>15.661030879229354</v>
      </c>
      <c r="H11" s="72">
        <v>13.004650951012229</v>
      </c>
      <c r="I11" s="72">
        <v>9.6067374565821257</v>
      </c>
      <c r="J11" s="72">
        <v>6.4187930245418316</v>
      </c>
      <c r="K11" s="72">
        <v>6.3264507777296641</v>
      </c>
      <c r="L11" s="72">
        <v>10.150296943277624</v>
      </c>
      <c r="M11" s="72">
        <v>11.480676869073688</v>
      </c>
      <c r="N11" s="72">
        <v>14.997807674072254</v>
      </c>
      <c r="O11" s="72">
        <v>13.99263618906811</v>
      </c>
      <c r="P11" s="72">
        <v>2.578824961363448</v>
      </c>
      <c r="Q11" s="72">
        <v>4.0582708341790994</v>
      </c>
      <c r="R11" s="72">
        <v>5.6496024451063862</v>
      </c>
      <c r="S11" s="72">
        <v>5.6902712185088724</v>
      </c>
      <c r="T11" s="72">
        <v>5.6832187178546958</v>
      </c>
      <c r="U11" s="72">
        <v>5.5561224413178545</v>
      </c>
      <c r="V11" s="72">
        <v>5.112115102769188</v>
      </c>
      <c r="W11" s="72">
        <v>4.3158352300525422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3.3328531946006927E-2</v>
      </c>
      <c r="D12" s="72">
        <v>5.2295726497628106E-2</v>
      </c>
      <c r="E12" s="72">
        <v>4.8640470374744872E-2</v>
      </c>
      <c r="F12" s="72">
        <v>4.1458827523816404E-2</v>
      </c>
      <c r="G12" s="72">
        <v>2.9011534824874327E-2</v>
      </c>
      <c r="H12" s="72">
        <v>3.1473926346083266E-2</v>
      </c>
      <c r="I12" s="72">
        <v>1.7710003896943431E-2</v>
      </c>
      <c r="J12" s="72">
        <v>2.0756338363700066E-2</v>
      </c>
      <c r="K12" s="72">
        <v>1.4096799206318055E-2</v>
      </c>
      <c r="L12" s="72">
        <v>2.3909134321558098E-2</v>
      </c>
      <c r="M12" s="72">
        <v>1.6850998896380722E-2</v>
      </c>
      <c r="N12" s="72">
        <v>2.636024205448536E-2</v>
      </c>
      <c r="O12" s="72">
        <v>5.6580024626123292E-2</v>
      </c>
      <c r="P12" s="72">
        <v>0.13680485229124348</v>
      </c>
      <c r="Q12" s="72">
        <v>0.21161970948729963</v>
      </c>
      <c r="R12" s="72">
        <v>0.10884238589351285</v>
      </c>
      <c r="S12" s="72">
        <v>9.2843872580191181E-2</v>
      </c>
      <c r="T12" s="72">
        <v>0.14541561279854748</v>
      </c>
      <c r="U12" s="72">
        <v>0.19012857861695934</v>
      </c>
      <c r="V12" s="72">
        <v>0.17585041854817896</v>
      </c>
      <c r="W12" s="72">
        <v>0.22564651081989329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8.9378491773565424E-2</v>
      </c>
      <c r="D13" s="74">
        <v>9.8845034893003295E-2</v>
      </c>
      <c r="E13" s="74">
        <v>7.5335415437793207E-2</v>
      </c>
      <c r="F13" s="74">
        <v>0.12409435609750585</v>
      </c>
      <c r="G13" s="74">
        <v>7.5390105808151184E-2</v>
      </c>
      <c r="H13" s="74">
        <v>0.13191309983733446</v>
      </c>
      <c r="I13" s="74">
        <v>0.1165951580257574</v>
      </c>
      <c r="J13" s="74">
        <v>9.4056984300605301E-2</v>
      </c>
      <c r="K13" s="74">
        <v>2.4390043264259288E-2</v>
      </c>
      <c r="L13" s="74">
        <v>0</v>
      </c>
      <c r="M13" s="74">
        <v>0</v>
      </c>
      <c r="N13" s="74">
        <v>0</v>
      </c>
      <c r="O13" s="74">
        <v>5.3149643555086362E-2</v>
      </c>
      <c r="P13" s="74">
        <v>4.5375588221816254E-2</v>
      </c>
      <c r="Q13" s="74">
        <v>4.7383748152957143E-2</v>
      </c>
      <c r="R13" s="74">
        <v>6.1322543368000394E-2</v>
      </c>
      <c r="S13" s="74">
        <v>6.920703054077576E-2</v>
      </c>
      <c r="T13" s="74">
        <v>0.1373315122698878</v>
      </c>
      <c r="U13" s="74">
        <v>0.24113765154396447</v>
      </c>
      <c r="V13" s="74">
        <v>0.4723337013791673</v>
      </c>
      <c r="W13" s="74">
        <v>1.0735094575642945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1.4905014580415665</v>
      </c>
      <c r="D14" s="76">
        <v>1.6734571776041873</v>
      </c>
      <c r="E14" s="76">
        <v>1.6300095007756457</v>
      </c>
      <c r="F14" s="76">
        <v>1.1616206655613555</v>
      </c>
      <c r="G14" s="76">
        <v>1.1195165376636569</v>
      </c>
      <c r="H14" s="76">
        <v>0.85551465752359523</v>
      </c>
      <c r="I14" s="76">
        <v>0.75556568023954263</v>
      </c>
      <c r="J14" s="76">
        <v>0.74346028656637431</v>
      </c>
      <c r="K14" s="76">
        <v>0.68741748353462873</v>
      </c>
      <c r="L14" s="76">
        <v>0.74401853005440788</v>
      </c>
      <c r="M14" s="76">
        <v>0.70355193882238076</v>
      </c>
      <c r="N14" s="76">
        <v>0.80603736156371186</v>
      </c>
      <c r="O14" s="76">
        <v>1.0446313207584688</v>
      </c>
      <c r="P14" s="76">
        <v>0.92919733193462806</v>
      </c>
      <c r="Q14" s="76">
        <v>1.1772457537346717</v>
      </c>
      <c r="R14" s="76">
        <v>1.1063180410269309</v>
      </c>
      <c r="S14" s="76">
        <v>0.85452121650142043</v>
      </c>
      <c r="T14" s="76">
        <v>0.7236586026281473</v>
      </c>
      <c r="U14" s="76">
        <v>0.57575072275719819</v>
      </c>
      <c r="V14" s="76">
        <v>0.49320742488706187</v>
      </c>
      <c r="W14" s="76">
        <v>0.44204399870799777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6.7949645276653425E-2</v>
      </c>
      <c r="D15" s="69">
        <f t="shared" si="6"/>
        <v>0.12337831974480797</v>
      </c>
      <c r="E15" s="69">
        <f t="shared" si="6"/>
        <v>0.22565864632288807</v>
      </c>
      <c r="F15" s="69">
        <f t="shared" si="6"/>
        <v>0.13716595141836929</v>
      </c>
      <c r="G15" s="69">
        <f t="shared" si="6"/>
        <v>0.1648998682028302</v>
      </c>
      <c r="H15" s="69">
        <f t="shared" si="6"/>
        <v>0.2382002784119322</v>
      </c>
      <c r="I15" s="69">
        <f t="shared" si="6"/>
        <v>0.35266391299044836</v>
      </c>
      <c r="J15" s="69">
        <f t="shared" si="6"/>
        <v>0.24846303665520625</v>
      </c>
      <c r="K15" s="69">
        <f t="shared" si="6"/>
        <v>0.28259235813634759</v>
      </c>
      <c r="L15" s="69">
        <f t="shared" si="6"/>
        <v>0.33480933784535727</v>
      </c>
      <c r="M15" s="69">
        <f t="shared" si="6"/>
        <v>0.3304372957604701</v>
      </c>
      <c r="N15" s="69">
        <f t="shared" si="6"/>
        <v>0.64402056987514888</v>
      </c>
      <c r="O15" s="69">
        <f t="shared" si="6"/>
        <v>0.40568349629356315</v>
      </c>
      <c r="P15" s="69">
        <f t="shared" si="6"/>
        <v>0.25273215321098208</v>
      </c>
      <c r="Q15" s="69">
        <f t="shared" si="6"/>
        <v>0.36192524549387439</v>
      </c>
      <c r="R15" s="69">
        <f t="shared" si="6"/>
        <v>0.32788918784856563</v>
      </c>
      <c r="S15" s="69">
        <f t="shared" si="6"/>
        <v>0.39290120675024248</v>
      </c>
      <c r="T15" s="69">
        <f t="shared" si="6"/>
        <v>0.83244353772914037</v>
      </c>
      <c r="U15" s="69">
        <f t="shared" si="6"/>
        <v>0.84484464966755846</v>
      </c>
      <c r="V15" s="69">
        <f t="shared" si="6"/>
        <v>0.53683249734553518</v>
      </c>
      <c r="W15" s="69">
        <f t="shared" si="6"/>
        <v>1.3930711384016206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6.7949645276653425E-2</v>
      </c>
      <c r="D16" s="72">
        <v>0.12337831974480797</v>
      </c>
      <c r="E16" s="72">
        <v>0.22565864632288807</v>
      </c>
      <c r="F16" s="72">
        <v>0.13716595141836929</v>
      </c>
      <c r="G16" s="72">
        <v>0.1648998682028302</v>
      </c>
      <c r="H16" s="72">
        <v>0.2382002784119322</v>
      </c>
      <c r="I16" s="72">
        <v>0.35266391299044836</v>
      </c>
      <c r="J16" s="72">
        <v>0.24846303665520625</v>
      </c>
      <c r="K16" s="72">
        <v>0.28259235813634759</v>
      </c>
      <c r="L16" s="72">
        <v>0.33480933784535727</v>
      </c>
      <c r="M16" s="72">
        <v>0.3304372957604701</v>
      </c>
      <c r="N16" s="72">
        <v>0.64402056987514888</v>
      </c>
      <c r="O16" s="72">
        <v>0.40568349629356315</v>
      </c>
      <c r="P16" s="72">
        <v>0.25273215321098208</v>
      </c>
      <c r="Q16" s="72">
        <v>0.36192524549387439</v>
      </c>
      <c r="R16" s="72">
        <v>0.32788918784856563</v>
      </c>
      <c r="S16" s="72">
        <v>0.39290120675024248</v>
      </c>
      <c r="T16" s="72">
        <v>0.83244353772914037</v>
      </c>
      <c r="U16" s="72">
        <v>0.84484464966755846</v>
      </c>
      <c r="V16" s="72">
        <v>0.53683249734553518</v>
      </c>
      <c r="W16" s="72">
        <v>1.3930711384016206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17.137247037291115</v>
      </c>
      <c r="D17" s="69">
        <f t="shared" si="7"/>
        <v>17.772802061834803</v>
      </c>
      <c r="E17" s="69">
        <f t="shared" si="7"/>
        <v>18.600572543902125</v>
      </c>
      <c r="F17" s="69">
        <f t="shared" si="7"/>
        <v>18.165540073097318</v>
      </c>
      <c r="G17" s="69">
        <f t="shared" si="7"/>
        <v>18.4218915490464</v>
      </c>
      <c r="H17" s="69">
        <f t="shared" si="7"/>
        <v>16.525387354839509</v>
      </c>
      <c r="I17" s="69">
        <f t="shared" si="7"/>
        <v>15.654121498991758</v>
      </c>
      <c r="J17" s="69">
        <f t="shared" si="7"/>
        <v>15.802537207344978</v>
      </c>
      <c r="K17" s="69">
        <f t="shared" si="7"/>
        <v>16.388203232675469</v>
      </c>
      <c r="L17" s="69">
        <f t="shared" si="7"/>
        <v>17.11460460121906</v>
      </c>
      <c r="M17" s="69">
        <f t="shared" si="7"/>
        <v>17.085723065017699</v>
      </c>
      <c r="N17" s="69">
        <f t="shared" si="7"/>
        <v>15.210242576497697</v>
      </c>
      <c r="O17" s="69">
        <f t="shared" si="7"/>
        <v>16.303590496815669</v>
      </c>
      <c r="P17" s="69">
        <f t="shared" si="7"/>
        <v>15.864418990512402</v>
      </c>
      <c r="Q17" s="69">
        <f t="shared" si="7"/>
        <v>18.398249706747102</v>
      </c>
      <c r="R17" s="69">
        <f t="shared" ref="R17:V17" si="8">SUM(R18:R26)</f>
        <v>17.203017158054841</v>
      </c>
      <c r="S17" s="69">
        <f t="shared" si="8"/>
        <v>13.956726300408366</v>
      </c>
      <c r="T17" s="69">
        <f t="shared" si="8"/>
        <v>13.627439554497105</v>
      </c>
      <c r="U17" s="69">
        <f t="shared" si="8"/>
        <v>13.542911409273984</v>
      </c>
      <c r="V17" s="69">
        <f t="shared" si="8"/>
        <v>14.440459775340608</v>
      </c>
      <c r="W17" s="69">
        <f t="shared" ref="W17" si="9">SUM(W18:W26)</f>
        <v>13.261606541195661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0.46456754154178892</v>
      </c>
      <c r="D19" s="72">
        <v>0.34442643171465459</v>
      </c>
      <c r="E19" s="72">
        <v>0.39453534462549655</v>
      </c>
      <c r="F19" s="72">
        <v>0.47023414676133268</v>
      </c>
      <c r="G19" s="72">
        <v>1.129403244426096</v>
      </c>
      <c r="H19" s="72">
        <v>0.8895039924517455</v>
      </c>
      <c r="I19" s="72">
        <v>0.16187175594311778</v>
      </c>
      <c r="J19" s="72">
        <v>8.8551291703108714E-2</v>
      </c>
      <c r="K19" s="72">
        <v>0.54153441168070882</v>
      </c>
      <c r="L19" s="72">
        <v>0.62569712831925262</v>
      </c>
      <c r="M19" s="72">
        <v>0.45934241007146515</v>
      </c>
      <c r="N19" s="72">
        <v>0.26349841783701478</v>
      </c>
      <c r="O19" s="72">
        <v>0.24047344605929907</v>
      </c>
      <c r="P19" s="72">
        <v>0.14186372415516188</v>
      </c>
      <c r="Q19" s="72">
        <v>3.3259614516471275E-2</v>
      </c>
      <c r="R19" s="72">
        <v>1.6433476906352145E-2</v>
      </c>
      <c r="S19" s="72">
        <v>3.4940000456277008E-2</v>
      </c>
      <c r="T19" s="72">
        <v>1.4703913633994177E-2</v>
      </c>
      <c r="U19" s="72">
        <v>9.8193934163982546E-2</v>
      </c>
      <c r="V19" s="72">
        <v>0.10232707225659189</v>
      </c>
      <c r="W19" s="72">
        <v>0.10508212139647065</v>
      </c>
      <c r="DA19" s="89" t="s">
        <v>674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675</v>
      </c>
    </row>
    <row r="21" spans="1:105" ht="12" customHeight="1" x14ac:dyDescent="0.25">
      <c r="A21" s="28" t="s">
        <v>192</v>
      </c>
      <c r="B21" s="72"/>
      <c r="C21" s="72">
        <v>3.2632993449620384</v>
      </c>
      <c r="D21" s="72">
        <v>2.0152333575948846</v>
      </c>
      <c r="E21" s="72">
        <v>1.4046877737284733</v>
      </c>
      <c r="F21" s="72">
        <v>1.833253537341883</v>
      </c>
      <c r="G21" s="72">
        <v>1.898858971118081</v>
      </c>
      <c r="H21" s="72">
        <v>0.56404420263092103</v>
      </c>
      <c r="I21" s="72">
        <v>4.4659049176559122</v>
      </c>
      <c r="J21" s="72">
        <v>5.1575947287206834</v>
      </c>
      <c r="K21" s="72">
        <v>4.2392597798183722</v>
      </c>
      <c r="L21" s="72">
        <v>4.6560721029067276</v>
      </c>
      <c r="M21" s="72">
        <v>4.0521894120580129</v>
      </c>
      <c r="N21" s="72">
        <v>6.5224857965676382</v>
      </c>
      <c r="O21" s="72">
        <v>10.112786672993396</v>
      </c>
      <c r="P21" s="72">
        <v>8.0902295649595377</v>
      </c>
      <c r="Q21" s="72">
        <v>4.5455943989126011</v>
      </c>
      <c r="R21" s="72">
        <v>6.2312624001437928</v>
      </c>
      <c r="S21" s="72">
        <v>6.6050871912585718</v>
      </c>
      <c r="T21" s="72">
        <v>6.8216651668232018</v>
      </c>
      <c r="U21" s="72">
        <v>6.1769583701316852</v>
      </c>
      <c r="V21" s="72">
        <v>5.4625348312958772</v>
      </c>
      <c r="W21" s="72">
        <v>3.1897199941020862</v>
      </c>
      <c r="DA21" s="89" t="s">
        <v>676</v>
      </c>
    </row>
    <row r="22" spans="1:105" ht="12" customHeight="1" x14ac:dyDescent="0.25">
      <c r="A22" s="28" t="s">
        <v>207</v>
      </c>
      <c r="B22" s="72"/>
      <c r="C22" s="72">
        <v>7.0563030084770427E-3</v>
      </c>
      <c r="D22" s="72">
        <v>1.3354071377705476E-3</v>
      </c>
      <c r="E22" s="72">
        <v>1.4488975778767368E-2</v>
      </c>
      <c r="F22" s="72">
        <v>5.0553884929859141E-2</v>
      </c>
      <c r="G22" s="72">
        <v>0.33751193983469441</v>
      </c>
      <c r="H22" s="72">
        <v>0.19566972982906816</v>
      </c>
      <c r="I22" s="72">
        <v>0.2046052806882408</v>
      </c>
      <c r="J22" s="72">
        <v>0.17306438507888056</v>
      </c>
      <c r="K22" s="72">
        <v>0.41615981142209052</v>
      </c>
      <c r="L22" s="72">
        <v>0.38975731146884424</v>
      </c>
      <c r="M22" s="72">
        <v>0.45635575483138996</v>
      </c>
      <c r="N22" s="72">
        <v>0.2315970406100118</v>
      </c>
      <c r="O22" s="72">
        <v>9.1115787188931818E-2</v>
      </c>
      <c r="P22" s="72">
        <v>1.5030554812268716E-2</v>
      </c>
      <c r="Q22" s="72">
        <v>1.1033049256448182E-2</v>
      </c>
      <c r="R22" s="72">
        <v>0</v>
      </c>
      <c r="S22" s="72">
        <v>0</v>
      </c>
      <c r="T22" s="72">
        <v>0</v>
      </c>
      <c r="U22" s="72">
        <v>6.8137861377758374E-2</v>
      </c>
      <c r="V22" s="72">
        <v>0.11975451138092341</v>
      </c>
      <c r="W22" s="72">
        <v>0.22531090377132132</v>
      </c>
      <c r="DA22" s="89" t="s">
        <v>677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678</v>
      </c>
    </row>
    <row r="24" spans="1:105" ht="12" customHeight="1" x14ac:dyDescent="0.25">
      <c r="A24" s="28" t="s">
        <v>203</v>
      </c>
      <c r="B24" s="72"/>
      <c r="C24" s="72">
        <v>1.2604634018222522</v>
      </c>
      <c r="D24" s="72">
        <v>0</v>
      </c>
      <c r="E24" s="72">
        <v>0.72240657312980505</v>
      </c>
      <c r="F24" s="72">
        <v>2.3670829257018693</v>
      </c>
      <c r="G24" s="72">
        <v>1.6977348525914464</v>
      </c>
      <c r="H24" s="72">
        <v>1.5716243114172843</v>
      </c>
      <c r="I24" s="72">
        <v>1.4527444797466267</v>
      </c>
      <c r="J24" s="72">
        <v>1.0702749914061855</v>
      </c>
      <c r="K24" s="72">
        <v>0.92407923202754427</v>
      </c>
      <c r="L24" s="72">
        <v>1.4217908201998661</v>
      </c>
      <c r="M24" s="72">
        <v>1.5360409973540388</v>
      </c>
      <c r="N24" s="72">
        <v>1.8282201678962782</v>
      </c>
      <c r="O24" s="72">
        <v>1.6294482783514077</v>
      </c>
      <c r="P24" s="72">
        <v>3.2731226951047007E-2</v>
      </c>
      <c r="Q24" s="72">
        <v>0.38848715619056567</v>
      </c>
      <c r="R24" s="72">
        <v>0.87749030072178291</v>
      </c>
      <c r="S24" s="72">
        <v>0.97299458375870806</v>
      </c>
      <c r="T24" s="72">
        <v>1.0354622642337439</v>
      </c>
      <c r="U24" s="72">
        <v>1.1567423613473058</v>
      </c>
      <c r="V24" s="72">
        <v>1.1598352321890673</v>
      </c>
      <c r="W24" s="72">
        <v>1.0623394874720054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11.727431669781081</v>
      </c>
      <c r="D25" s="74">
        <v>15.351872830706004</v>
      </c>
      <c r="E25" s="74">
        <v>16.032672611310325</v>
      </c>
      <c r="F25" s="74">
        <v>13.439537062666803</v>
      </c>
      <c r="G25" s="74">
        <v>13.300703200516724</v>
      </c>
      <c r="H25" s="74">
        <v>13.262688395990731</v>
      </c>
      <c r="I25" s="74">
        <v>9.171114179224066</v>
      </c>
      <c r="J25" s="74">
        <v>8.917439454033687</v>
      </c>
      <c r="K25" s="74">
        <v>9.9611841530915779</v>
      </c>
      <c r="L25" s="74">
        <v>9.8374174430110042</v>
      </c>
      <c r="M25" s="74">
        <v>10.258130091911198</v>
      </c>
      <c r="N25" s="74">
        <v>5.9510923769659048</v>
      </c>
      <c r="O25" s="74">
        <v>4.1065343603083546</v>
      </c>
      <c r="P25" s="74">
        <v>7.2468626049245257</v>
      </c>
      <c r="Q25" s="74">
        <v>12.966338108671938</v>
      </c>
      <c r="R25" s="74">
        <v>9.6808197018562279</v>
      </c>
      <c r="S25" s="74">
        <v>6.0830288972416007</v>
      </c>
      <c r="T25" s="74">
        <v>5.4535595007210356</v>
      </c>
      <c r="U25" s="74">
        <v>5.701804895529806</v>
      </c>
      <c r="V25" s="74">
        <v>7.1112973592922302</v>
      </c>
      <c r="W25" s="74">
        <v>8.0786069252034096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0.41442877617547602</v>
      </c>
      <c r="D26" s="77">
        <v>5.9934034681489001E-2</v>
      </c>
      <c r="E26" s="77">
        <v>3.1781265329257867E-2</v>
      </c>
      <c r="F26" s="77">
        <v>4.8785156955747627E-3</v>
      </c>
      <c r="G26" s="77">
        <v>5.7679340559358923E-2</v>
      </c>
      <c r="H26" s="77">
        <v>4.1856722519760553E-2</v>
      </c>
      <c r="I26" s="77">
        <v>0.19788088573379597</v>
      </c>
      <c r="J26" s="77">
        <v>0.39561235640243358</v>
      </c>
      <c r="K26" s="77">
        <v>0.30598584463517392</v>
      </c>
      <c r="L26" s="77">
        <v>0.18386979531336514</v>
      </c>
      <c r="M26" s="77">
        <v>0.3236643987915952</v>
      </c>
      <c r="N26" s="77">
        <v>0.41334877662084873</v>
      </c>
      <c r="O26" s="77">
        <v>0.12323195191428303</v>
      </c>
      <c r="P26" s="77">
        <v>0.33770131470986148</v>
      </c>
      <c r="Q26" s="77">
        <v>0.45353737919907755</v>
      </c>
      <c r="R26" s="77">
        <v>0.39701127842668382</v>
      </c>
      <c r="S26" s="77">
        <v>0.26067562769320851</v>
      </c>
      <c r="T26" s="77">
        <v>0.30204870908512965</v>
      </c>
      <c r="U26" s="77">
        <v>0.34107398672344524</v>
      </c>
      <c r="V26" s="77">
        <v>0.4847107689259183</v>
      </c>
      <c r="W26" s="77">
        <v>0.60054710925036703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7.5198616527991717</v>
      </c>
      <c r="D27" s="69">
        <f t="shared" si="10"/>
        <v>7.4431838796391396</v>
      </c>
      <c r="E27" s="69">
        <f t="shared" si="10"/>
        <v>7.3912162157637393</v>
      </c>
      <c r="F27" s="69">
        <f t="shared" si="10"/>
        <v>8.0183112148029885</v>
      </c>
      <c r="G27" s="69">
        <f t="shared" si="10"/>
        <v>7.618787597789666</v>
      </c>
      <c r="H27" s="69">
        <f t="shared" si="10"/>
        <v>6.355619734240384</v>
      </c>
      <c r="I27" s="69">
        <f t="shared" si="10"/>
        <v>5.797435625082108</v>
      </c>
      <c r="J27" s="69">
        <f t="shared" si="10"/>
        <v>5.7142355329253149</v>
      </c>
      <c r="K27" s="69">
        <f t="shared" si="10"/>
        <v>5.1304218307463554</v>
      </c>
      <c r="L27" s="69">
        <f t="shared" si="10"/>
        <v>5.7342780744033623</v>
      </c>
      <c r="M27" s="69">
        <f t="shared" si="10"/>
        <v>4.9709081106449666</v>
      </c>
      <c r="N27" s="69">
        <f t="shared" si="10"/>
        <v>4.3328909989081534</v>
      </c>
      <c r="O27" s="69">
        <f t="shared" si="10"/>
        <v>4.8504065630387414</v>
      </c>
      <c r="P27" s="69">
        <f t="shared" si="10"/>
        <v>4.5763726967223857</v>
      </c>
      <c r="Q27" s="69">
        <f t="shared" si="10"/>
        <v>5.4484271918294684</v>
      </c>
      <c r="R27" s="69">
        <f t="shared" ref="R27:V27" si="11">SUM(R28:R32)</f>
        <v>4.9080992054534205</v>
      </c>
      <c r="S27" s="69">
        <f t="shared" si="11"/>
        <v>5.0247013730286501</v>
      </c>
      <c r="T27" s="69">
        <f t="shared" si="11"/>
        <v>5.4210828575745591</v>
      </c>
      <c r="U27" s="69">
        <f t="shared" si="11"/>
        <v>5.2981741402678226</v>
      </c>
      <c r="V27" s="69">
        <f t="shared" si="11"/>
        <v>7.2109387712077027</v>
      </c>
      <c r="W27" s="69">
        <f t="shared" ref="W27" si="12">SUM(W28:W32)</f>
        <v>6.9565891150457304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1.6635524114007236</v>
      </c>
      <c r="D29" s="72">
        <v>0.71184317117949325</v>
      </c>
      <c r="E29" s="72">
        <v>1.9250441826406501</v>
      </c>
      <c r="F29" s="72">
        <v>3.3954026040100747</v>
      </c>
      <c r="G29" s="72">
        <v>3.8723738600737039</v>
      </c>
      <c r="H29" s="72">
        <v>3.1317621624002863</v>
      </c>
      <c r="I29" s="72">
        <v>2.4167644276483626</v>
      </c>
      <c r="J29" s="72">
        <v>1.9867375896514576</v>
      </c>
      <c r="K29" s="72">
        <v>2.4148852711343101</v>
      </c>
      <c r="L29" s="72">
        <v>2.6670032934409655</v>
      </c>
      <c r="M29" s="72">
        <v>2.2504014668224133</v>
      </c>
      <c r="N29" s="72">
        <v>1.5543250855226358</v>
      </c>
      <c r="O29" s="72">
        <v>1.3902221654746789</v>
      </c>
      <c r="P29" s="72">
        <v>0.54772011701495082</v>
      </c>
      <c r="Q29" s="72">
        <v>0.28928290786988159</v>
      </c>
      <c r="R29" s="72">
        <v>0.21551433406646114</v>
      </c>
      <c r="S29" s="72">
        <v>0.41822987792813243</v>
      </c>
      <c r="T29" s="72">
        <v>0.38760647218964672</v>
      </c>
      <c r="U29" s="72">
        <v>0.78412025340016533</v>
      </c>
      <c r="V29" s="72">
        <v>1.482695659771128</v>
      </c>
      <c r="W29" s="72">
        <v>1.9145971806017423</v>
      </c>
      <c r="DA29" s="89" t="s">
        <v>684</v>
      </c>
    </row>
    <row r="30" spans="1:105" ht="12" customHeight="1" x14ac:dyDescent="0.25">
      <c r="A30" s="28" t="s">
        <v>192</v>
      </c>
      <c r="B30" s="72"/>
      <c r="C30" s="72">
        <v>5.3460295171529806</v>
      </c>
      <c r="D30" s="72">
        <v>5.7918902076569596</v>
      </c>
      <c r="E30" s="72">
        <v>4.6566959838623339</v>
      </c>
      <c r="F30" s="72">
        <v>4.482899192717519</v>
      </c>
      <c r="G30" s="72">
        <v>1.9049720687423173</v>
      </c>
      <c r="H30" s="72">
        <v>2.0925462366204588</v>
      </c>
      <c r="I30" s="72">
        <v>2.5891419658784987</v>
      </c>
      <c r="J30" s="72">
        <v>2.8277431807890863</v>
      </c>
      <c r="K30" s="72">
        <v>1.4507313499783967</v>
      </c>
      <c r="L30" s="72">
        <v>1.8721493160353542</v>
      </c>
      <c r="M30" s="72">
        <v>1.093930177245817</v>
      </c>
      <c r="N30" s="72">
        <v>1.6920740113452755</v>
      </c>
      <c r="O30" s="72">
        <v>2.5904741213266615</v>
      </c>
      <c r="P30" s="72">
        <v>3.4547635136769728</v>
      </c>
      <c r="Q30" s="72">
        <v>4.8364069897019037</v>
      </c>
      <c r="R30" s="72">
        <v>4.4089525001986054</v>
      </c>
      <c r="S30" s="72">
        <v>4.3777367068292179</v>
      </c>
      <c r="T30" s="72">
        <v>4.6616767811585591</v>
      </c>
      <c r="U30" s="72">
        <v>3.7383010274732391</v>
      </c>
      <c r="V30" s="72">
        <v>3.504392867801696</v>
      </c>
      <c r="W30" s="72">
        <v>3.4388282021942933</v>
      </c>
      <c r="DA30" s="89" t="s">
        <v>685</v>
      </c>
    </row>
    <row r="31" spans="1:105" ht="12" customHeight="1" x14ac:dyDescent="0.25">
      <c r="A31" s="28" t="s">
        <v>207</v>
      </c>
      <c r="B31" s="72"/>
      <c r="C31" s="72">
        <v>3.9348038400502909E-4</v>
      </c>
      <c r="D31" s="72">
        <v>1.4150408811099604E-4</v>
      </c>
      <c r="E31" s="72">
        <v>5.7198418386051784E-4</v>
      </c>
      <c r="F31" s="72">
        <v>1.4389485976311189E-3</v>
      </c>
      <c r="G31" s="72">
        <v>7.3073776480457285E-3</v>
      </c>
      <c r="H31" s="72">
        <v>3.5430256383231196E-3</v>
      </c>
      <c r="I31" s="72">
        <v>3.1122481469279348E-3</v>
      </c>
      <c r="J31" s="72">
        <v>3.1619198885058067E-3</v>
      </c>
      <c r="K31" s="72">
        <v>7.7531360562623766E-3</v>
      </c>
      <c r="L31" s="72">
        <v>6.1998616834390433E-3</v>
      </c>
      <c r="M31" s="72">
        <v>7.8591171060369402E-3</v>
      </c>
      <c r="N31" s="72">
        <v>3.961087243171544E-3</v>
      </c>
      <c r="O31" s="72">
        <v>1.830481106447054E-3</v>
      </c>
      <c r="P31" s="72">
        <v>1.8210619966963072E-3</v>
      </c>
      <c r="Q31" s="72">
        <v>7.3885395368323019E-4</v>
      </c>
      <c r="R31" s="72">
        <v>0</v>
      </c>
      <c r="S31" s="72">
        <v>0</v>
      </c>
      <c r="T31" s="72">
        <v>0</v>
      </c>
      <c r="U31" s="72">
        <v>1.2352514522300259E-3</v>
      </c>
      <c r="V31" s="72">
        <v>6.6864137329337645E-4</v>
      </c>
      <c r="W31" s="72">
        <v>2.3046310226502642E-3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0.50988624386146253</v>
      </c>
      <c r="D32" s="77">
        <v>0.93930899671457635</v>
      </c>
      <c r="E32" s="77">
        <v>0.8089040650768955</v>
      </c>
      <c r="F32" s="77">
        <v>0.13857046947776447</v>
      </c>
      <c r="G32" s="77">
        <v>1.8341342913255989</v>
      </c>
      <c r="H32" s="77">
        <v>1.1277683095813156</v>
      </c>
      <c r="I32" s="77">
        <v>0.78841698340831923</v>
      </c>
      <c r="J32" s="77">
        <v>0.89659284259626437</v>
      </c>
      <c r="K32" s="77">
        <v>1.2570520735773862</v>
      </c>
      <c r="L32" s="77">
        <v>1.1889256032436037</v>
      </c>
      <c r="M32" s="77">
        <v>1.6187173494706997</v>
      </c>
      <c r="N32" s="77">
        <v>1.08253081479707</v>
      </c>
      <c r="O32" s="77">
        <v>0.86787979513095359</v>
      </c>
      <c r="P32" s="77">
        <v>0.57206800403376612</v>
      </c>
      <c r="Q32" s="77">
        <v>0.32199844030399993</v>
      </c>
      <c r="R32" s="77">
        <v>0.2836323711883536</v>
      </c>
      <c r="S32" s="77">
        <v>0.22873478827129964</v>
      </c>
      <c r="T32" s="77">
        <v>0.371799604226354</v>
      </c>
      <c r="U32" s="77">
        <v>0.77451760794218849</v>
      </c>
      <c r="V32" s="77">
        <v>2.2231816022615845</v>
      </c>
      <c r="W32" s="77">
        <v>1.6008591012270448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90.529942499005415</v>
      </c>
      <c r="D3" s="65">
        <f t="shared" si="0"/>
        <v>90.985629069356563</v>
      </c>
      <c r="E3" s="65">
        <f t="shared" si="0"/>
        <v>99.881719323751483</v>
      </c>
      <c r="F3" s="65">
        <f t="shared" si="0"/>
        <v>88.635277592852361</v>
      </c>
      <c r="G3" s="65">
        <f t="shared" si="0"/>
        <v>104.25528563484393</v>
      </c>
      <c r="H3" s="65">
        <f t="shared" si="0"/>
        <v>80.607984497814769</v>
      </c>
      <c r="I3" s="65">
        <f t="shared" si="0"/>
        <v>70.171188905381072</v>
      </c>
      <c r="J3" s="65">
        <f t="shared" si="0"/>
        <v>63.596131610988017</v>
      </c>
      <c r="K3" s="65">
        <f t="shared" si="0"/>
        <v>73.123203500436659</v>
      </c>
      <c r="L3" s="65">
        <f t="shared" si="0"/>
        <v>79.567632748885529</v>
      </c>
      <c r="M3" s="65">
        <f t="shared" si="0"/>
        <v>82.950436401355162</v>
      </c>
      <c r="N3" s="65">
        <f t="shared" si="0"/>
        <v>84.015729033202689</v>
      </c>
      <c r="O3" s="65">
        <f t="shared" si="0"/>
        <v>88.849510312029281</v>
      </c>
      <c r="P3" s="65">
        <f t="shared" si="0"/>
        <v>72.861321294279151</v>
      </c>
      <c r="Q3" s="65">
        <f t="shared" si="0"/>
        <v>84.152026567849006</v>
      </c>
      <c r="R3" s="65">
        <f t="shared" ref="R3:V3" si="1">SUM(R4,R15,R17,R27)</f>
        <v>78.720826387520489</v>
      </c>
      <c r="S3" s="65">
        <f t="shared" si="1"/>
        <v>63.980474799505899</v>
      </c>
      <c r="T3" s="65">
        <f t="shared" si="1"/>
        <v>58.334935236516465</v>
      </c>
      <c r="U3" s="65">
        <f t="shared" si="1"/>
        <v>53.481207019769535</v>
      </c>
      <c r="V3" s="65">
        <f t="shared" si="1"/>
        <v>52.87285672433336</v>
      </c>
      <c r="W3" s="65">
        <f t="shared" ref="W3" si="2">SUM(W4,W15,W17,W27)</f>
        <v>54.067998654562295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75.732181288559218</v>
      </c>
      <c r="D4" s="69">
        <f t="shared" si="3"/>
        <v>75.897759931958888</v>
      </c>
      <c r="E4" s="69">
        <f t="shared" si="3"/>
        <v>83.917229142281343</v>
      </c>
      <c r="F4" s="69">
        <f t="shared" si="3"/>
        <v>72.569077091757833</v>
      </c>
      <c r="G4" s="69">
        <f t="shared" si="3"/>
        <v>87.9898954426383</v>
      </c>
      <c r="H4" s="69">
        <f t="shared" si="3"/>
        <v>66.042680356917941</v>
      </c>
      <c r="I4" s="69">
        <f t="shared" si="3"/>
        <v>56.201439034119225</v>
      </c>
      <c r="J4" s="69">
        <f t="shared" si="3"/>
        <v>49.756261412815647</v>
      </c>
      <c r="K4" s="69">
        <f t="shared" si="3"/>
        <v>59.073190327464033</v>
      </c>
      <c r="L4" s="69">
        <f t="shared" si="3"/>
        <v>64.453884966714668</v>
      </c>
      <c r="M4" s="69">
        <f t="shared" si="3"/>
        <v>67.98243475573247</v>
      </c>
      <c r="N4" s="69">
        <f t="shared" si="3"/>
        <v>69.409146348319041</v>
      </c>
      <c r="O4" s="69">
        <f t="shared" si="3"/>
        <v>73.740712590685817</v>
      </c>
      <c r="P4" s="69">
        <f t="shared" si="3"/>
        <v>58.527150344053247</v>
      </c>
      <c r="Q4" s="69">
        <f t="shared" si="3"/>
        <v>67.003675226027454</v>
      </c>
      <c r="R4" s="69">
        <f t="shared" ref="R4:V4" si="4">SUM(R5:R14)</f>
        <v>62.40414622798702</v>
      </c>
      <c r="S4" s="69">
        <f t="shared" si="4"/>
        <v>49.346366476387395</v>
      </c>
      <c r="T4" s="69">
        <f t="shared" si="4"/>
        <v>41.827553793490097</v>
      </c>
      <c r="U4" s="69">
        <f t="shared" si="4"/>
        <v>36.757899662589033</v>
      </c>
      <c r="V4" s="69">
        <f t="shared" si="4"/>
        <v>34.952930206737257</v>
      </c>
      <c r="W4" s="69">
        <f t="shared" ref="W4" si="5">SUM(W5:W14)</f>
        <v>34.079967343448907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3.0605563357030281</v>
      </c>
      <c r="D5" s="72">
        <v>2.9008753422349387</v>
      </c>
      <c r="E5" s="72">
        <v>4.1757513023784636</v>
      </c>
      <c r="F5" s="72">
        <v>2.7008899791957348</v>
      </c>
      <c r="G5" s="72">
        <v>1.040952805826302</v>
      </c>
      <c r="H5" s="72">
        <v>0.25888798145823649</v>
      </c>
      <c r="I5" s="72">
        <v>0</v>
      </c>
      <c r="J5" s="72">
        <v>0.35536448024285344</v>
      </c>
      <c r="K5" s="72">
        <v>0.94032260655157762</v>
      </c>
      <c r="L5" s="72">
        <v>2.8858758433634946</v>
      </c>
      <c r="M5" s="72">
        <v>3.8711656108667154</v>
      </c>
      <c r="N5" s="72">
        <v>2.6266133881074292</v>
      </c>
      <c r="O5" s="72">
        <v>1.656099735297258</v>
      </c>
      <c r="P5" s="72">
        <v>5.0270292886766003E-4</v>
      </c>
      <c r="Q5" s="72">
        <v>2.7853597406277925E-2</v>
      </c>
      <c r="R5" s="72">
        <v>1.2310512344242357</v>
      </c>
      <c r="S5" s="72">
        <v>1.7018649304691558</v>
      </c>
      <c r="T5" s="72">
        <v>5.0724753152330972E-2</v>
      </c>
      <c r="U5" s="72">
        <v>0</v>
      </c>
      <c r="V5" s="72">
        <v>0</v>
      </c>
      <c r="W5" s="72">
        <v>0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0.36287280119679982</v>
      </c>
      <c r="O6" s="72">
        <v>1.217043052795252</v>
      </c>
      <c r="P6" s="72">
        <v>0</v>
      </c>
      <c r="Q6" s="72">
        <v>0</v>
      </c>
      <c r="R6" s="72">
        <v>0</v>
      </c>
      <c r="S6" s="72">
        <v>4.3499502755579122E-2</v>
      </c>
      <c r="T6" s="72">
        <v>0</v>
      </c>
      <c r="U6" s="72">
        <v>0</v>
      </c>
      <c r="V6" s="72">
        <v>0</v>
      </c>
      <c r="W6" s="72">
        <v>5.8387318127002704E-4</v>
      </c>
      <c r="DA6" s="89" t="s">
        <v>692</v>
      </c>
    </row>
    <row r="7" spans="1:105" ht="12" customHeight="1" x14ac:dyDescent="0.25">
      <c r="A7" s="28" t="s">
        <v>205</v>
      </c>
      <c r="B7" s="72"/>
      <c r="C7" s="72">
        <v>0.33934140183876421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693</v>
      </c>
    </row>
    <row r="8" spans="1:105" ht="12" customHeight="1" x14ac:dyDescent="0.25">
      <c r="A8" s="28" t="s">
        <v>192</v>
      </c>
      <c r="B8" s="72"/>
      <c r="C8" s="72">
        <v>55.284013670571063</v>
      </c>
      <c r="D8" s="72">
        <v>67.312080159259963</v>
      </c>
      <c r="E8" s="72">
        <v>63.733540445608092</v>
      </c>
      <c r="F8" s="72">
        <v>40.938722131033927</v>
      </c>
      <c r="G8" s="72">
        <v>28.583313772682377</v>
      </c>
      <c r="H8" s="72">
        <v>24.441176351565137</v>
      </c>
      <c r="I8" s="72">
        <v>23.445597307160437</v>
      </c>
      <c r="J8" s="72">
        <v>26.696936717694335</v>
      </c>
      <c r="K8" s="72">
        <v>16.940665402787626</v>
      </c>
      <c r="L8" s="72">
        <v>19.566312301531003</v>
      </c>
      <c r="M8" s="72">
        <v>15.296276684269673</v>
      </c>
      <c r="N8" s="72">
        <v>25.538076861448147</v>
      </c>
      <c r="O8" s="72">
        <v>42.617098991230591</v>
      </c>
      <c r="P8" s="72">
        <v>41.183708812498018</v>
      </c>
      <c r="Q8" s="72">
        <v>57.937414998304504</v>
      </c>
      <c r="R8" s="72">
        <v>55.495385071332841</v>
      </c>
      <c r="S8" s="72">
        <v>42.171479872262736</v>
      </c>
      <c r="T8" s="72">
        <v>36.225839310453679</v>
      </c>
      <c r="U8" s="72">
        <v>27.092098901086707</v>
      </c>
      <c r="V8" s="72">
        <v>20.552275170668583</v>
      </c>
      <c r="W8" s="72">
        <v>17.092507321709267</v>
      </c>
      <c r="DA8" s="89" t="s">
        <v>694</v>
      </c>
    </row>
    <row r="9" spans="1:105" ht="12" customHeight="1" x14ac:dyDescent="0.25">
      <c r="A9" s="28" t="s">
        <v>207</v>
      </c>
      <c r="B9" s="72"/>
      <c r="C9" s="72">
        <v>7.5095544438252899</v>
      </c>
      <c r="D9" s="72">
        <v>3.8703227797188955</v>
      </c>
      <c r="E9" s="72">
        <v>9.0758225608753467</v>
      </c>
      <c r="F9" s="72">
        <v>14.095208280297783</v>
      </c>
      <c r="G9" s="72">
        <v>46.024627424741297</v>
      </c>
      <c r="H9" s="72">
        <v>31.088979214420558</v>
      </c>
      <c r="I9" s="72">
        <v>25.040886521695679</v>
      </c>
      <c r="J9" s="72">
        <v>17.269575465544794</v>
      </c>
      <c r="K9" s="72">
        <v>35.931624044196354</v>
      </c>
      <c r="L9" s="72">
        <v>33.926620494201956</v>
      </c>
      <c r="M9" s="72">
        <v>39.819405533570169</v>
      </c>
      <c r="N9" s="72">
        <v>29.187086126933249</v>
      </c>
      <c r="O9" s="72">
        <v>16.858991322416554</v>
      </c>
      <c r="P9" s="72">
        <v>14.067218365716164</v>
      </c>
      <c r="Q9" s="72">
        <v>4.1495806003001299</v>
      </c>
      <c r="R9" s="72">
        <v>0</v>
      </c>
      <c r="S9" s="72">
        <v>0</v>
      </c>
      <c r="T9" s="72">
        <v>0</v>
      </c>
      <c r="U9" s="72">
        <v>4.0925137681155954</v>
      </c>
      <c r="V9" s="72">
        <v>9.065859484833318</v>
      </c>
      <c r="W9" s="72">
        <v>11.572327555907332</v>
      </c>
      <c r="DA9" s="89" t="s">
        <v>695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696</v>
      </c>
    </row>
    <row r="11" spans="1:105" ht="12" customHeight="1" x14ac:dyDescent="0.25">
      <c r="A11" s="28" t="s">
        <v>203</v>
      </c>
      <c r="B11" s="72"/>
      <c r="C11" s="72">
        <v>7.9453326568767251</v>
      </c>
      <c r="D11" s="72">
        <v>0</v>
      </c>
      <c r="E11" s="72">
        <v>5.1757403810793159</v>
      </c>
      <c r="F11" s="72">
        <v>13.519938146979248</v>
      </c>
      <c r="G11" s="72">
        <v>11.118283598765677</v>
      </c>
      <c r="H11" s="72">
        <v>9.2479629283280698</v>
      </c>
      <c r="I11" s="72">
        <v>6.8433795317053088</v>
      </c>
      <c r="J11" s="72">
        <v>4.5806496239333274</v>
      </c>
      <c r="K11" s="72">
        <v>4.5233122478301677</v>
      </c>
      <c r="L11" s="72">
        <v>7.2718459247748672</v>
      </c>
      <c r="M11" s="72">
        <v>8.2477304630611865</v>
      </c>
      <c r="N11" s="72">
        <v>10.814697735123648</v>
      </c>
      <c r="O11" s="72">
        <v>10.139067800330682</v>
      </c>
      <c r="P11" s="72">
        <v>1.8791833520073269</v>
      </c>
      <c r="Q11" s="72">
        <v>2.9729398313293331</v>
      </c>
      <c r="R11" s="72">
        <v>4.1554256792255995</v>
      </c>
      <c r="S11" s="72">
        <v>4.2017360316618388</v>
      </c>
      <c r="T11" s="72">
        <v>4.2123387630827569</v>
      </c>
      <c r="U11" s="72">
        <v>4.1329321119038074</v>
      </c>
      <c r="V11" s="72">
        <v>3.8155630763796107</v>
      </c>
      <c r="W11" s="72">
        <v>3.2312759825977699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4.5003983288016719E-2</v>
      </c>
      <c r="D12" s="72">
        <v>7.6500690493801884E-2</v>
      </c>
      <c r="E12" s="72">
        <v>7.6784073478445083E-2</v>
      </c>
      <c r="F12" s="72">
        <v>7.0359912881641784E-2</v>
      </c>
      <c r="G12" s="72">
        <v>5.2764540232097971E-2</v>
      </c>
      <c r="H12" s="72">
        <v>6.1167996729661028E-2</v>
      </c>
      <c r="I12" s="72">
        <v>3.668261045723567E-2</v>
      </c>
      <c r="J12" s="72">
        <v>4.5718440060323592E-2</v>
      </c>
      <c r="K12" s="72">
        <v>3.2954188824686814E-2</v>
      </c>
      <c r="L12" s="72">
        <v>5.9211872788947482E-2</v>
      </c>
      <c r="M12" s="72">
        <v>4.4304525142343149E-2</v>
      </c>
      <c r="N12" s="72">
        <v>7.3762073946054552E-2</v>
      </c>
      <c r="O12" s="72">
        <v>0.16871865332691746</v>
      </c>
      <c r="P12" s="72">
        <v>0.43317225631299511</v>
      </c>
      <c r="Q12" s="72">
        <v>0.70205147043741745</v>
      </c>
      <c r="R12" s="72">
        <v>0.36734915777759491</v>
      </c>
      <c r="S12" s="72">
        <v>0.3167347932067987</v>
      </c>
      <c r="T12" s="72">
        <v>0.49947894797909348</v>
      </c>
      <c r="U12" s="72">
        <v>0.65659538003566609</v>
      </c>
      <c r="V12" s="72">
        <v>0.61123315431384906</v>
      </c>
      <c r="W12" s="72">
        <v>0.79010693708011626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5.7877338414767249E-2</v>
      </c>
      <c r="D13" s="74">
        <v>6.4523782647095698E-2</v>
      </c>
      <c r="E13" s="74">
        <v>4.9580878086016231E-2</v>
      </c>
      <c r="F13" s="74">
        <v>8.2337975808150693E-2</v>
      </c>
      <c r="G13" s="74">
        <v>5.0436762726896157E-2</v>
      </c>
      <c r="H13" s="74">
        <v>8.8991226892672887E-2</v>
      </c>
      <c r="I13" s="74">
        <v>7.9327382861026668E-2</v>
      </c>
      <c r="J13" s="74">
        <v>6.455639877363073E-2</v>
      </c>
      <c r="K13" s="74">
        <v>1.6894353738984919E-2</v>
      </c>
      <c r="L13" s="74">
        <v>0</v>
      </c>
      <c r="M13" s="74">
        <v>0</v>
      </c>
      <c r="N13" s="74">
        <v>0</v>
      </c>
      <c r="O13" s="74">
        <v>3.9061714530085216E-2</v>
      </c>
      <c r="P13" s="74">
        <v>3.4167522655248903E-2</v>
      </c>
      <c r="Q13" s="74">
        <v>3.6588974515140836E-2</v>
      </c>
      <c r="R13" s="74">
        <v>4.8617044199816543E-2</v>
      </c>
      <c r="S13" s="74">
        <v>5.6530129529867183E-2</v>
      </c>
      <c r="T13" s="74">
        <v>0.11551341619408943</v>
      </c>
      <c r="U13" s="74">
        <v>0.2080087786900611</v>
      </c>
      <c r="V13" s="74">
        <v>0.41479189565483382</v>
      </c>
      <c r="W13" s="74">
        <v>0.95112167426515626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1.4905014580415665</v>
      </c>
      <c r="D14" s="76">
        <v>1.6734571776041873</v>
      </c>
      <c r="E14" s="76">
        <v>1.6300095007756457</v>
      </c>
      <c r="F14" s="76">
        <v>1.1616206655613555</v>
      </c>
      <c r="G14" s="76">
        <v>1.1195165376636569</v>
      </c>
      <c r="H14" s="76">
        <v>0.85551465752359523</v>
      </c>
      <c r="I14" s="76">
        <v>0.75556568023954263</v>
      </c>
      <c r="J14" s="76">
        <v>0.74346028656637431</v>
      </c>
      <c r="K14" s="76">
        <v>0.68741748353462873</v>
      </c>
      <c r="L14" s="76">
        <v>0.74401853005440788</v>
      </c>
      <c r="M14" s="76">
        <v>0.70355193882238076</v>
      </c>
      <c r="N14" s="76">
        <v>0.80603736156371186</v>
      </c>
      <c r="O14" s="76">
        <v>1.0446313207584688</v>
      </c>
      <c r="P14" s="76">
        <v>0.92919733193462806</v>
      </c>
      <c r="Q14" s="76">
        <v>1.1772457537346717</v>
      </c>
      <c r="R14" s="76">
        <v>1.1063180410269309</v>
      </c>
      <c r="S14" s="76">
        <v>0.85452121650142043</v>
      </c>
      <c r="T14" s="76">
        <v>0.7236586026281473</v>
      </c>
      <c r="U14" s="76">
        <v>0.57575072275719819</v>
      </c>
      <c r="V14" s="76">
        <v>0.49320742488706187</v>
      </c>
      <c r="W14" s="76">
        <v>0.44204399870799777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0.14755084489180048</v>
      </c>
      <c r="D15" s="69">
        <f t="shared" si="6"/>
        <v>0.2763869873824884</v>
      </c>
      <c r="E15" s="69">
        <f t="shared" si="6"/>
        <v>0.52117416561973517</v>
      </c>
      <c r="F15" s="69">
        <f t="shared" si="6"/>
        <v>0.32632515733397516</v>
      </c>
      <c r="G15" s="69">
        <f t="shared" si="6"/>
        <v>0.403872558086041</v>
      </c>
      <c r="H15" s="69">
        <f t="shared" si="6"/>
        <v>0.60024772283091166</v>
      </c>
      <c r="I15" s="69">
        <f t="shared" si="6"/>
        <v>0.91388755175875247</v>
      </c>
      <c r="J15" s="69">
        <f t="shared" si="6"/>
        <v>0.66194227870913125</v>
      </c>
      <c r="K15" s="69">
        <f t="shared" si="6"/>
        <v>0.77393907085101321</v>
      </c>
      <c r="L15" s="69">
        <f t="shared" si="6"/>
        <v>0.94255435830517997</v>
      </c>
      <c r="M15" s="69">
        <f t="shared" si="6"/>
        <v>0.9604331586055731</v>
      </c>
      <c r="N15" s="69">
        <f t="shared" si="6"/>
        <v>1.9430184513622184</v>
      </c>
      <c r="O15" s="69">
        <f t="shared" si="6"/>
        <v>1.277466193125179</v>
      </c>
      <c r="P15" s="69">
        <f t="shared" si="6"/>
        <v>0.83198844559890894</v>
      </c>
      <c r="Q15" s="69">
        <f t="shared" si="6"/>
        <v>1.2359439930773408</v>
      </c>
      <c r="R15" s="69">
        <f t="shared" si="6"/>
        <v>1.1450025970689601</v>
      </c>
      <c r="S15" s="69">
        <f t="shared" si="6"/>
        <v>1.3961469407438112</v>
      </c>
      <c r="T15" s="69">
        <f t="shared" si="6"/>
        <v>3.0007280281469217</v>
      </c>
      <c r="U15" s="69">
        <f t="shared" si="6"/>
        <v>3.0848808817068094</v>
      </c>
      <c r="V15" s="69">
        <f t="shared" si="6"/>
        <v>1.9857589144373538</v>
      </c>
      <c r="W15" s="69">
        <f t="shared" si="6"/>
        <v>5.2179439534975049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0.14755084489180048</v>
      </c>
      <c r="D16" s="72">
        <v>0.2763869873824884</v>
      </c>
      <c r="E16" s="72">
        <v>0.52117416561973517</v>
      </c>
      <c r="F16" s="72">
        <v>0.32632515733397516</v>
      </c>
      <c r="G16" s="72">
        <v>0.403872558086041</v>
      </c>
      <c r="H16" s="72">
        <v>0.60024772283091166</v>
      </c>
      <c r="I16" s="72">
        <v>0.91388755175875247</v>
      </c>
      <c r="J16" s="72">
        <v>0.66194227870913125</v>
      </c>
      <c r="K16" s="72">
        <v>0.77393907085101321</v>
      </c>
      <c r="L16" s="72">
        <v>0.94255435830517997</v>
      </c>
      <c r="M16" s="72">
        <v>0.9604331586055731</v>
      </c>
      <c r="N16" s="72">
        <v>1.9430184513622184</v>
      </c>
      <c r="O16" s="72">
        <v>1.277466193125179</v>
      </c>
      <c r="P16" s="72">
        <v>0.83198844559890894</v>
      </c>
      <c r="Q16" s="72">
        <v>1.2359439930773408</v>
      </c>
      <c r="R16" s="72">
        <v>1.1450025970689601</v>
      </c>
      <c r="S16" s="72">
        <v>1.3961469407438112</v>
      </c>
      <c r="T16" s="72">
        <v>3.0007280281469217</v>
      </c>
      <c r="U16" s="72">
        <v>3.0848808817068094</v>
      </c>
      <c r="V16" s="72">
        <v>1.9857589144373538</v>
      </c>
      <c r="W16" s="72">
        <v>5.2179439534975049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10.192062134400537</v>
      </c>
      <c r="D17" s="69">
        <f t="shared" si="7"/>
        <v>10.323460726251055</v>
      </c>
      <c r="E17" s="69">
        <f t="shared" si="7"/>
        <v>10.996346868399895</v>
      </c>
      <c r="F17" s="69">
        <f t="shared" si="7"/>
        <v>11.029920711719875</v>
      </c>
      <c r="G17" s="69">
        <f t="shared" si="7"/>
        <v>11.089239136391864</v>
      </c>
      <c r="H17" s="69">
        <f t="shared" si="7"/>
        <v>10.047905425768233</v>
      </c>
      <c r="I17" s="69">
        <f t="shared" si="7"/>
        <v>9.5205627955958256</v>
      </c>
      <c r="J17" s="69">
        <f t="shared" si="7"/>
        <v>9.6691848905112412</v>
      </c>
      <c r="K17" s="69">
        <f t="shared" si="7"/>
        <v>10.042290025684647</v>
      </c>
      <c r="L17" s="69">
        <f t="shared" si="7"/>
        <v>10.589596635094344</v>
      </c>
      <c r="M17" s="69">
        <f t="shared" si="7"/>
        <v>10.79505284480498</v>
      </c>
      <c r="N17" s="69">
        <f t="shared" si="7"/>
        <v>9.918169695909361</v>
      </c>
      <c r="O17" s="69">
        <f t="shared" si="7"/>
        <v>10.816363127430604</v>
      </c>
      <c r="P17" s="69">
        <f t="shared" si="7"/>
        <v>10.700568764729024</v>
      </c>
      <c r="Q17" s="69">
        <f t="shared" si="7"/>
        <v>12.643388338023831</v>
      </c>
      <c r="R17" s="69">
        <f t="shared" ref="R17:V17" si="8">SUM(R18:R26)</f>
        <v>12.213875882973319</v>
      </c>
      <c r="S17" s="69">
        <f t="shared" si="8"/>
        <v>10.200843448539816</v>
      </c>
      <c r="T17" s="69">
        <f t="shared" si="8"/>
        <v>10.174317587292283</v>
      </c>
      <c r="U17" s="69">
        <f t="shared" si="8"/>
        <v>10.259349694571506</v>
      </c>
      <c r="V17" s="69">
        <f t="shared" si="8"/>
        <v>11.018499493638206</v>
      </c>
      <c r="W17" s="69">
        <f t="shared" ref="W17" si="9">SUM(W18:W26)</f>
        <v>10.130428721342943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0.24302980836180046</v>
      </c>
      <c r="D19" s="72">
        <v>0.18118286322387636</v>
      </c>
      <c r="E19" s="72">
        <v>0.20888088933051527</v>
      </c>
      <c r="F19" s="72">
        <v>0.2505848568530471</v>
      </c>
      <c r="G19" s="72">
        <v>0.6062593767306711</v>
      </c>
      <c r="H19" s="72">
        <v>0.48130718499122094</v>
      </c>
      <c r="I19" s="72">
        <v>8.8363651687516725E-2</v>
      </c>
      <c r="J19" s="72">
        <v>4.8840442448157335E-2</v>
      </c>
      <c r="K19" s="72">
        <v>0.30239798486258673</v>
      </c>
      <c r="L19" s="72">
        <v>0.35449058309662257</v>
      </c>
      <c r="M19" s="72">
        <v>0.26810924527427055</v>
      </c>
      <c r="N19" s="72">
        <v>0.16132333061155504</v>
      </c>
      <c r="O19" s="72">
        <v>0.15733235716765287</v>
      </c>
      <c r="P19" s="72">
        <v>0.10007998706895649</v>
      </c>
      <c r="Q19" s="72">
        <v>2.5009806605387003E-2</v>
      </c>
      <c r="R19" s="72">
        <v>1.2872889629054692E-2</v>
      </c>
      <c r="S19" s="72">
        <v>2.8426081767950303E-2</v>
      </c>
      <c r="T19" s="72">
        <v>1.2365274073851545E-2</v>
      </c>
      <c r="U19" s="72">
        <v>8.4816993803597848E-2</v>
      </c>
      <c r="V19" s="72">
        <v>9.0079949797741615E-2</v>
      </c>
      <c r="W19" s="72">
        <v>9.3323005821952174E-2</v>
      </c>
      <c r="DA19" s="89" t="s">
        <v>705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706</v>
      </c>
    </row>
    <row r="21" spans="1:105" ht="12" customHeight="1" x14ac:dyDescent="0.25">
      <c r="A21" s="28" t="s">
        <v>192</v>
      </c>
      <c r="B21" s="72"/>
      <c r="C21" s="72">
        <v>1.7014476714273856</v>
      </c>
      <c r="D21" s="72">
        <v>1.0638885471652144</v>
      </c>
      <c r="E21" s="72">
        <v>0.75114309129900014</v>
      </c>
      <c r="F21" s="72">
        <v>0.99291275595409334</v>
      </c>
      <c r="G21" s="72">
        <v>1.0419843034850822</v>
      </c>
      <c r="H21" s="72">
        <v>0.31366653133712502</v>
      </c>
      <c r="I21" s="72">
        <v>2.5176132520940016</v>
      </c>
      <c r="J21" s="72">
        <v>2.9494049934423456</v>
      </c>
      <c r="K21" s="72">
        <v>2.4613853239362466</v>
      </c>
      <c r="L21" s="72">
        <v>2.7473620833443184</v>
      </c>
      <c r="M21" s="72">
        <v>2.4489029181571835</v>
      </c>
      <c r="N21" s="72">
        <v>4.0748408806326726</v>
      </c>
      <c r="O21" s="72">
        <v>6.5955026760431918</v>
      </c>
      <c r="P21" s="72">
        <v>5.5348897701486601</v>
      </c>
      <c r="Q21" s="72">
        <v>3.2389044367869557</v>
      </c>
      <c r="R21" s="72">
        <v>4.5563337944000901</v>
      </c>
      <c r="S21" s="72">
        <v>4.9421864472162245</v>
      </c>
      <c r="T21" s="72">
        <v>5.2062697784570098</v>
      </c>
      <c r="U21" s="72">
        <v>4.7907480712711008</v>
      </c>
      <c r="V21" s="72">
        <v>4.2873294783026434</v>
      </c>
      <c r="W21" s="72">
        <v>2.5187587806637071</v>
      </c>
      <c r="DA21" s="89" t="s">
        <v>707</v>
      </c>
    </row>
    <row r="22" spans="1:105" ht="12" customHeight="1" x14ac:dyDescent="0.25">
      <c r="A22" s="28" t="s">
        <v>207</v>
      </c>
      <c r="B22" s="72"/>
      <c r="C22" s="72">
        <v>3.7918617785853677E-3</v>
      </c>
      <c r="D22" s="72">
        <v>7.3444549589460556E-4</v>
      </c>
      <c r="E22" s="72">
        <v>8.1530185903105311E-3</v>
      </c>
      <c r="F22" s="72">
        <v>2.9095723561927939E-2</v>
      </c>
      <c r="G22" s="72">
        <v>0.19861502184854762</v>
      </c>
      <c r="H22" s="72">
        <v>0.11769111674552994</v>
      </c>
      <c r="I22" s="72">
        <v>0.12574029372470746</v>
      </c>
      <c r="J22" s="72">
        <v>0.10862275065205994</v>
      </c>
      <c r="K22" s="72">
        <v>0.26663487028273669</v>
      </c>
      <c r="L22" s="72">
        <v>0.2547768797638495</v>
      </c>
      <c r="M22" s="72">
        <v>0.30376536534838</v>
      </c>
      <c r="N22" s="72">
        <v>0.15657170773479576</v>
      </c>
      <c r="O22" s="72">
        <v>6.2383797011867054E-2</v>
      </c>
      <c r="P22" s="72">
        <v>1.0404286624582431E-2</v>
      </c>
      <c r="Q22" s="72">
        <v>7.7362682485543214E-3</v>
      </c>
      <c r="R22" s="72">
        <v>0</v>
      </c>
      <c r="S22" s="72">
        <v>0</v>
      </c>
      <c r="T22" s="72">
        <v>0</v>
      </c>
      <c r="U22" s="72">
        <v>5.1643514438183893E-2</v>
      </c>
      <c r="V22" s="72">
        <v>9.2144177999193957E-2</v>
      </c>
      <c r="W22" s="72">
        <v>0.17545067253267629</v>
      </c>
      <c r="DA22" s="89" t="s">
        <v>708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709</v>
      </c>
    </row>
    <row r="24" spans="1:105" ht="12" customHeight="1" x14ac:dyDescent="0.25">
      <c r="A24" s="28" t="s">
        <v>203</v>
      </c>
      <c r="B24" s="72"/>
      <c r="C24" s="72">
        <v>0.95880597844670279</v>
      </c>
      <c r="D24" s="72">
        <v>0</v>
      </c>
      <c r="E24" s="72">
        <v>0.55203016012969242</v>
      </c>
      <c r="F24" s="72">
        <v>1.8130018005190982</v>
      </c>
      <c r="G24" s="72">
        <v>1.3034071078494289</v>
      </c>
      <c r="H24" s="72">
        <v>1.2094935603510171</v>
      </c>
      <c r="I24" s="72">
        <v>1.1207601921950971</v>
      </c>
      <c r="J24" s="72">
        <v>0.82781240891219432</v>
      </c>
      <c r="K24" s="72">
        <v>0.71667197418652084</v>
      </c>
      <c r="L24" s="72">
        <v>1.1058272625625625</v>
      </c>
      <c r="M24" s="72">
        <v>1.1994054578183557</v>
      </c>
      <c r="N24" s="72">
        <v>1.4351480459868773</v>
      </c>
      <c r="O24" s="72">
        <v>1.2879792738227724</v>
      </c>
      <c r="P24" s="72">
        <v>2.6079643661080166E-2</v>
      </c>
      <c r="Q24" s="72">
        <v>0.31186430529897363</v>
      </c>
      <c r="R24" s="72">
        <v>0.70844324990856677</v>
      </c>
      <c r="S24" s="72">
        <v>0.7898893368142772</v>
      </c>
      <c r="T24" s="72">
        <v>0.84506074758772665</v>
      </c>
      <c r="U24" s="72">
        <v>0.94880838008445834</v>
      </c>
      <c r="V24" s="72">
        <v>0.95587843373615966</v>
      </c>
      <c r="W24" s="72">
        <v>0.8793521765467105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6.8705580382105849</v>
      </c>
      <c r="D25" s="74">
        <v>9.0177208356845799</v>
      </c>
      <c r="E25" s="74">
        <v>9.4443584437211197</v>
      </c>
      <c r="F25" s="74">
        <v>7.9394470591361337</v>
      </c>
      <c r="G25" s="74">
        <v>7.8812939859187754</v>
      </c>
      <c r="H25" s="74">
        <v>7.8838903098235802</v>
      </c>
      <c r="I25" s="74">
        <v>5.4702045201607081</v>
      </c>
      <c r="J25" s="74">
        <v>5.3388919386540516</v>
      </c>
      <c r="K25" s="74">
        <v>5.9892140277813812</v>
      </c>
      <c r="L25" s="74">
        <v>5.9432700310136246</v>
      </c>
      <c r="M25" s="74">
        <v>6.2512054594151962</v>
      </c>
      <c r="N25" s="74">
        <v>3.676936954322612</v>
      </c>
      <c r="O25" s="74">
        <v>2.5899330714708362</v>
      </c>
      <c r="P25" s="74">
        <v>4.6914137625158832</v>
      </c>
      <c r="Q25" s="74">
        <v>8.6063361418848814</v>
      </c>
      <c r="R25" s="74">
        <v>6.5392146706089243</v>
      </c>
      <c r="S25" s="74">
        <v>4.1796659550481561</v>
      </c>
      <c r="T25" s="74">
        <v>3.8085730780885649</v>
      </c>
      <c r="U25" s="74">
        <v>4.0422587482507195</v>
      </c>
      <c r="V25" s="74">
        <v>5.1083566848765489</v>
      </c>
      <c r="W25" s="74">
        <v>5.8629969765275298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0.41442877617547602</v>
      </c>
      <c r="D26" s="77">
        <v>5.9934034681489001E-2</v>
      </c>
      <c r="E26" s="77">
        <v>3.1781265329257867E-2</v>
      </c>
      <c r="F26" s="77">
        <v>4.8785156955747627E-3</v>
      </c>
      <c r="G26" s="77">
        <v>5.7679340559358923E-2</v>
      </c>
      <c r="H26" s="77">
        <v>4.1856722519760553E-2</v>
      </c>
      <c r="I26" s="77">
        <v>0.19788088573379597</v>
      </c>
      <c r="J26" s="77">
        <v>0.39561235640243358</v>
      </c>
      <c r="K26" s="77">
        <v>0.30598584463517392</v>
      </c>
      <c r="L26" s="77">
        <v>0.18386979531336514</v>
      </c>
      <c r="M26" s="77">
        <v>0.3236643987915952</v>
      </c>
      <c r="N26" s="77">
        <v>0.41334877662084873</v>
      </c>
      <c r="O26" s="77">
        <v>0.12323195191428303</v>
      </c>
      <c r="P26" s="77">
        <v>0.33770131470986148</v>
      </c>
      <c r="Q26" s="77">
        <v>0.45353737919907755</v>
      </c>
      <c r="R26" s="77">
        <v>0.39701127842668382</v>
      </c>
      <c r="S26" s="77">
        <v>0.26067562769320851</v>
      </c>
      <c r="T26" s="77">
        <v>0.30204870908512965</v>
      </c>
      <c r="U26" s="77">
        <v>0.34107398672344524</v>
      </c>
      <c r="V26" s="77">
        <v>0.4847107689259183</v>
      </c>
      <c r="W26" s="77">
        <v>0.60054710925036703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4.4581482311538707</v>
      </c>
      <c r="D27" s="69">
        <f t="shared" si="10"/>
        <v>4.4880214237641241</v>
      </c>
      <c r="E27" s="69">
        <f t="shared" si="10"/>
        <v>4.4469691474504991</v>
      </c>
      <c r="F27" s="69">
        <f t="shared" si="10"/>
        <v>4.7099546320406809</v>
      </c>
      <c r="G27" s="69">
        <f t="shared" si="10"/>
        <v>4.7722784977277302</v>
      </c>
      <c r="H27" s="69">
        <f t="shared" si="10"/>
        <v>3.9171509922976728</v>
      </c>
      <c r="I27" s="69">
        <f t="shared" si="10"/>
        <v>3.5352995239072729</v>
      </c>
      <c r="J27" s="69">
        <f t="shared" si="10"/>
        <v>3.5087430289519967</v>
      </c>
      <c r="K27" s="69">
        <f t="shared" si="10"/>
        <v>3.2337840764369652</v>
      </c>
      <c r="L27" s="69">
        <f t="shared" si="10"/>
        <v>3.5815967887713511</v>
      </c>
      <c r="M27" s="69">
        <f t="shared" si="10"/>
        <v>3.2125156422121455</v>
      </c>
      <c r="N27" s="69">
        <f t="shared" si="10"/>
        <v>2.7453945376120754</v>
      </c>
      <c r="O27" s="69">
        <f t="shared" si="10"/>
        <v>3.0149684007876836</v>
      </c>
      <c r="P27" s="69">
        <f t="shared" si="10"/>
        <v>2.8016137398979768</v>
      </c>
      <c r="Q27" s="69">
        <f t="shared" si="10"/>
        <v>3.2690190107203896</v>
      </c>
      <c r="R27" s="69">
        <f t="shared" ref="R27:V27" si="11">SUM(R28:R32)</f>
        <v>2.9578016794911957</v>
      </c>
      <c r="S27" s="69">
        <f t="shared" si="11"/>
        <v>3.037117933834875</v>
      </c>
      <c r="T27" s="69">
        <f t="shared" si="11"/>
        <v>3.3323358275871633</v>
      </c>
      <c r="U27" s="69">
        <f t="shared" si="11"/>
        <v>3.3790767809021878</v>
      </c>
      <c r="V27" s="69">
        <f t="shared" si="11"/>
        <v>4.915668109520535</v>
      </c>
      <c r="W27" s="69">
        <f t="shared" ref="W27" si="12">SUM(W28:W32)</f>
        <v>4.6396586362729426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0.97325908732898192</v>
      </c>
      <c r="D29" s="72">
        <v>0.41680114073205043</v>
      </c>
      <c r="E29" s="72">
        <v>1.1280610946784437</v>
      </c>
      <c r="F29" s="72">
        <v>1.991267412441541</v>
      </c>
      <c r="G29" s="72">
        <v>2.2727786212718835</v>
      </c>
      <c r="H29" s="72">
        <v>1.839525528767302</v>
      </c>
      <c r="I29" s="72">
        <v>1.4206374343101369</v>
      </c>
      <c r="J29" s="72">
        <v>1.1687244283087579</v>
      </c>
      <c r="K29" s="72">
        <v>1.4216028179786413</v>
      </c>
      <c r="L29" s="72">
        <v>1.5710937595973689</v>
      </c>
      <c r="M29" s="72">
        <v>1.3261668756744096</v>
      </c>
      <c r="N29" s="72">
        <v>0.91596742751882376</v>
      </c>
      <c r="O29" s="72">
        <v>0.81926119088614913</v>
      </c>
      <c r="P29" s="72">
        <v>0.32277275278858475</v>
      </c>
      <c r="Q29" s="72">
        <v>0.17047509778666664</v>
      </c>
      <c r="R29" s="72">
        <v>0.127297954810345</v>
      </c>
      <c r="S29" s="72">
        <v>0.24797170509109948</v>
      </c>
      <c r="T29" s="72">
        <v>0.2308265305360678</v>
      </c>
      <c r="U29" s="72">
        <v>0.46907721883558523</v>
      </c>
      <c r="V29" s="72">
        <v>0.89071143097739669</v>
      </c>
      <c r="W29" s="72">
        <v>1.1546328351928883</v>
      </c>
      <c r="DA29" s="89" t="s">
        <v>715</v>
      </c>
    </row>
    <row r="30" spans="1:105" ht="12" customHeight="1" x14ac:dyDescent="0.25">
      <c r="A30" s="28" t="s">
        <v>192</v>
      </c>
      <c r="B30" s="72"/>
      <c r="C30" s="72">
        <v>3.1030463099901584</v>
      </c>
      <c r="D30" s="72">
        <v>3.36685190065996</v>
      </c>
      <c r="E30" s="72">
        <v>2.7109299946819156</v>
      </c>
      <c r="F30" s="72">
        <v>2.613568837735547</v>
      </c>
      <c r="G30" s="72">
        <v>1.1122152674018226</v>
      </c>
      <c r="H30" s="72">
        <v>1.2234668261863677</v>
      </c>
      <c r="I30" s="72">
        <v>1.5159322938334501</v>
      </c>
      <c r="J30" s="72">
        <v>1.6578815724111737</v>
      </c>
      <c r="K30" s="72">
        <v>0.85166131743546647</v>
      </c>
      <c r="L30" s="72">
        <v>1.1004290477257674</v>
      </c>
      <c r="M30" s="72">
        <v>0.64343155848826283</v>
      </c>
      <c r="N30" s="72">
        <v>0.99524982566846931</v>
      </c>
      <c r="O30" s="72">
        <v>1.5236738466299593</v>
      </c>
      <c r="P30" s="72">
        <v>2.0320345101093715</v>
      </c>
      <c r="Q30" s="72">
        <v>2.8446942516040945</v>
      </c>
      <c r="R30" s="72">
        <v>2.6042540229579463</v>
      </c>
      <c r="S30" s="72">
        <v>2.6036456041621467</v>
      </c>
      <c r="T30" s="72">
        <v>2.7946688912243167</v>
      </c>
      <c r="U30" s="72">
        <v>2.2595039883878782</v>
      </c>
      <c r="V30" s="72">
        <v>2.1341822573233462</v>
      </c>
      <c r="W30" s="72">
        <v>2.1088427155184908</v>
      </c>
      <c r="DA30" s="89" t="s">
        <v>716</v>
      </c>
    </row>
    <row r="31" spans="1:105" ht="12" customHeight="1" x14ac:dyDescent="0.25">
      <c r="A31" s="28" t="s">
        <v>207</v>
      </c>
      <c r="B31" s="72"/>
      <c r="C31" s="72">
        <v>2.2601231414236017E-4</v>
      </c>
      <c r="D31" s="72">
        <v>8.1333583460998024E-5</v>
      </c>
      <c r="E31" s="72">
        <v>3.2898230292196021E-4</v>
      </c>
      <c r="F31" s="72">
        <v>8.2817218809652106E-4</v>
      </c>
      <c r="G31" s="72">
        <v>4.2084268949089529E-3</v>
      </c>
      <c r="H31" s="72">
        <v>2.0417935771672125E-3</v>
      </c>
      <c r="I31" s="72">
        <v>1.7946786748323864E-3</v>
      </c>
      <c r="J31" s="72">
        <v>1.8244446819271143E-3</v>
      </c>
      <c r="K31" s="72">
        <v>4.4762491891690128E-3</v>
      </c>
      <c r="L31" s="72">
        <v>3.5814987512405934E-3</v>
      </c>
      <c r="M31" s="72">
        <v>4.5413906485003057E-3</v>
      </c>
      <c r="N31" s="72">
        <v>2.2889141771682046E-3</v>
      </c>
      <c r="O31" s="72">
        <v>1.0577434674805405E-3</v>
      </c>
      <c r="P31" s="72">
        <v>1.0523006351162813E-3</v>
      </c>
      <c r="Q31" s="72">
        <v>4.2694674103876723E-4</v>
      </c>
      <c r="R31" s="72">
        <v>0</v>
      </c>
      <c r="S31" s="72">
        <v>0</v>
      </c>
      <c r="T31" s="72">
        <v>0</v>
      </c>
      <c r="U31" s="72">
        <v>7.2274378098170951E-4</v>
      </c>
      <c r="V31" s="72">
        <v>3.9258879822611409E-4</v>
      </c>
      <c r="W31" s="72">
        <v>1.3575153739957533E-3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0.38161682152058773</v>
      </c>
      <c r="D32" s="77">
        <v>0.704287048788653</v>
      </c>
      <c r="E32" s="77">
        <v>0.60764907578721772</v>
      </c>
      <c r="F32" s="77">
        <v>0.10429020967549525</v>
      </c>
      <c r="G32" s="77">
        <v>1.3830761821591155</v>
      </c>
      <c r="H32" s="77">
        <v>0.85211684376683583</v>
      </c>
      <c r="I32" s="77">
        <v>0.59693511708885394</v>
      </c>
      <c r="J32" s="77">
        <v>0.68031258355013768</v>
      </c>
      <c r="K32" s="77">
        <v>0.95604369183368831</v>
      </c>
      <c r="L32" s="77">
        <v>0.90649248269697402</v>
      </c>
      <c r="M32" s="77">
        <v>1.2383758174009725</v>
      </c>
      <c r="N32" s="77">
        <v>0.83188837024761397</v>
      </c>
      <c r="O32" s="77">
        <v>0.67097561980409526</v>
      </c>
      <c r="P32" s="77">
        <v>0.44575417636490383</v>
      </c>
      <c r="Q32" s="77">
        <v>0.25342271458858967</v>
      </c>
      <c r="R32" s="77">
        <v>0.22624970172290446</v>
      </c>
      <c r="S32" s="77">
        <v>0.18550062458162889</v>
      </c>
      <c r="T32" s="77">
        <v>0.30684040582677857</v>
      </c>
      <c r="U32" s="77">
        <v>0.64977282989774232</v>
      </c>
      <c r="V32" s="77">
        <v>1.890381832421566</v>
      </c>
      <c r="W32" s="77">
        <v>1.3748255701875676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0.56063781712023308</v>
      </c>
      <c r="D3" s="66">
        <f>IF(RES_hh_tes_in!D3=0,"",RES_hh_tes_in!D3/RES_hh_fec_in!D3)</f>
        <v>0.55783149322870074</v>
      </c>
      <c r="E3" s="66">
        <f>IF(RES_hh_tes_in!E3=0,"",RES_hh_tes_in!E3/RES_hh_fec_in!E3)</f>
        <v>0.57172825457142962</v>
      </c>
      <c r="F3" s="66">
        <f>IF(RES_hh_tes_in!F3=0,"",RES_hh_tes_in!F3/RES_hh_fec_in!F3)</f>
        <v>0.58972124203580945</v>
      </c>
      <c r="G3" s="66">
        <f>IF(RES_hh_tes_in!G3=0,"",RES_hh_tes_in!G3/RES_hh_fec_in!G3)</f>
        <v>0.5829111750898025</v>
      </c>
      <c r="H3" s="66">
        <f>IF(RES_hh_tes_in!H3=0,"",RES_hh_tes_in!H3/RES_hh_fec_in!H3)</f>
        <v>0.59521887156398601</v>
      </c>
      <c r="I3" s="66">
        <f>IF(RES_hh_tes_in!I3=0,"",RES_hh_tes_in!I3/RES_hh_fec_in!I3)</f>
        <v>0.60382455209077746</v>
      </c>
      <c r="J3" s="66">
        <f>IF(RES_hh_tes_in!J3=0,"",RES_hh_tes_in!J3/RES_hh_fec_in!J3)</f>
        <v>0.61029062977403947</v>
      </c>
      <c r="K3" s="66">
        <f>IF(RES_hh_tes_in!K3=0,"",RES_hh_tes_in!K3/RES_hh_fec_in!K3)</f>
        <v>0.61272297023797495</v>
      </c>
      <c r="L3" s="66">
        <f>IF(RES_hh_tes_in!L3=0,"",RES_hh_tes_in!L3/RES_hh_fec_in!L3)</f>
        <v>0.62565229893340724</v>
      </c>
      <c r="M3" s="66">
        <f>IF(RES_hh_tes_in!M3=0,"",RES_hh_tes_in!M3/RES_hh_fec_in!M3)</f>
        <v>0.63526593451594071</v>
      </c>
      <c r="N3" s="66">
        <f>IF(RES_hh_tes_in!N3=0,"",RES_hh_tes_in!N3/RES_hh_fec_in!N3)</f>
        <v>0.65667712243566034</v>
      </c>
      <c r="O3" s="66">
        <f>IF(RES_hh_tes_in!O3=0,"",RES_hh_tes_in!O3/RES_hh_fec_in!O3)</f>
        <v>0.66811112323539457</v>
      </c>
      <c r="P3" s="66">
        <f>IF(RES_hh_tes_in!P3=0,"",RES_hh_tes_in!P3/RES_hh_fec_in!P3)</f>
        <v>0.67918988631326549</v>
      </c>
      <c r="Q3" s="66">
        <f>IF(RES_hh_tes_in!Q3=0,"",RES_hh_tes_in!Q3/RES_hh_fec_in!Q3)</f>
        <v>0.70538651948391851</v>
      </c>
      <c r="R3" s="66">
        <f>IF(RES_hh_tes_in!R3=0,"",RES_hh_tes_in!R3/RES_hh_fec_in!R3)</f>
        <v>0.71824710507423228</v>
      </c>
      <c r="S3" s="66">
        <f>IF(RES_hh_tes_in!S3=0,"",RES_hh_tes_in!S3/RES_hh_fec_in!S3)</f>
        <v>0.73091092045281314</v>
      </c>
      <c r="T3" s="66">
        <f>IF(RES_hh_tes_in!T3=0,"",RES_hh_tes_in!T3/RES_hh_fec_in!T3)</f>
        <v>0.7593243423022944</v>
      </c>
      <c r="U3" s="66">
        <f>IF(RES_hh_tes_in!U3=0,"",RES_hh_tes_in!U3/RES_hh_fec_in!U3)</f>
        <v>0.76935056611449049</v>
      </c>
      <c r="V3" s="66">
        <f>IF(RES_hh_tes_in!V3=0,"",RES_hh_tes_in!V3/RES_hh_fec_in!V3)</f>
        <v>0.75899489414118537</v>
      </c>
      <c r="W3" s="66">
        <f>IF(RES_hh_tes_in!W3=0,"",RES_hh_tes_in!W3/RES_hh_fec_in!W3)</f>
        <v>0.80085222666760325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0.55379359578996279</v>
      </c>
      <c r="D4" s="70">
        <f>IF(RES_hh_tes_in!D4=0,"",RES_hh_tes_in!D4/RES_hh_fec_in!D4)</f>
        <v>0.55091563761331364</v>
      </c>
      <c r="E4" s="70">
        <f>IF(RES_hh_tes_in!E4=0,"",RES_hh_tes_in!E4/RES_hh_fec_in!E4)</f>
        <v>0.56516030697810238</v>
      </c>
      <c r="F4" s="70">
        <f>IF(RES_hh_tes_in!F4=0,"",RES_hh_tes_in!F4/RES_hh_fec_in!F4)</f>
        <v>0.58533230280453574</v>
      </c>
      <c r="G4" s="70">
        <f>IF(RES_hh_tes_in!G4=0,"",RES_hh_tes_in!G4/RES_hh_fec_in!G4)</f>
        <v>0.5764265143045223</v>
      </c>
      <c r="H4" s="70">
        <f>IF(RES_hh_tes_in!H4=0,"",RES_hh_tes_in!H4/RES_hh_fec_in!H4)</f>
        <v>0.58805708622392727</v>
      </c>
      <c r="I4" s="70">
        <f>IF(RES_hh_tes_in!I4=0,"",RES_hh_tes_in!I4/RES_hh_fec_in!I4)</f>
        <v>0.59531007896887145</v>
      </c>
      <c r="J4" s="70">
        <f>IF(RES_hh_tes_in!J4=0,"",RES_hh_tes_in!J4/RES_hh_fec_in!J4)</f>
        <v>0.60353731188570225</v>
      </c>
      <c r="K4" s="70">
        <f>IF(RES_hh_tes_in!K4=0,"",RES_hh_tes_in!K4/RES_hh_fec_in!K4)</f>
        <v>0.60562941537107384</v>
      </c>
      <c r="L4" s="70">
        <f>IF(RES_hh_tes_in!L4=0,"",RES_hh_tes_in!L4/RES_hh_fec_in!L4)</f>
        <v>0.61979782161720032</v>
      </c>
      <c r="M4" s="70">
        <f>IF(RES_hh_tes_in!M4=0,"",RES_hh_tes_in!M4/RES_hh_fec_in!M4)</f>
        <v>0.62836818457460264</v>
      </c>
      <c r="N4" s="70">
        <f>IF(RES_hh_tes_in!N4=0,"",RES_hh_tes_in!N4/RES_hh_fec_in!N4)</f>
        <v>0.64414722922387979</v>
      </c>
      <c r="O4" s="70">
        <f>IF(RES_hh_tes_in!O4=0,"",RES_hh_tes_in!O4/RES_hh_fec_in!O4)</f>
        <v>0.66178824967717687</v>
      </c>
      <c r="P4" s="70">
        <f>IF(RES_hh_tes_in!P4=0,"",RES_hh_tes_in!P4/RES_hh_fec_in!P4)</f>
        <v>0.67596364170303802</v>
      </c>
      <c r="Q4" s="70">
        <f>IF(RES_hh_tes_in!Q4=0,"",RES_hh_tes_in!Q4/RES_hh_fec_in!Q4)</f>
        <v>0.70463008553696393</v>
      </c>
      <c r="R4" s="70">
        <f>IF(RES_hh_tes_in!R4=0,"",RES_hh_tes_in!R4/RES_hh_fec_in!R4)</f>
        <v>0.71595334547307499</v>
      </c>
      <c r="S4" s="70">
        <f>IF(RES_hh_tes_in!S4=0,"",RES_hh_tes_in!S4/RES_hh_fec_in!S4)</f>
        <v>0.72396853005953854</v>
      </c>
      <c r="T4" s="70">
        <f>IF(RES_hh_tes_in!T4=0,"",RES_hh_tes_in!T4/RES_hh_fec_in!T4)</f>
        <v>0.73454061897590228</v>
      </c>
      <c r="U4" s="70">
        <f>IF(RES_hh_tes_in!U4=0,"",RES_hh_tes_in!U4/RES_hh_fec_in!U4)</f>
        <v>0.7376836304702814</v>
      </c>
      <c r="V4" s="70">
        <f>IF(RES_hh_tes_in!V4=0,"",RES_hh_tes_in!V4/RES_hh_fec_in!V4)</f>
        <v>0.73626276596765372</v>
      </c>
      <c r="W4" s="70">
        <f>IF(RES_hh_tes_in!W4=0,"",RES_hh_tes_in!W4/RES_hh_fec_in!W4)</f>
        <v>0.74245365543377062</v>
      </c>
      <c r="DA4" s="88" t="s">
        <v>721</v>
      </c>
    </row>
    <row r="5" spans="1:105" ht="12" customHeight="1" x14ac:dyDescent="0.25">
      <c r="A5" s="28" t="s">
        <v>51</v>
      </c>
      <c r="B5" s="78"/>
      <c r="C5" s="78">
        <f>IF(RES_hh_tes_in!C5=0,"",RES_hh_tes_in!C5/RES_hh_fec_in!C5)</f>
        <v>0.57400131598122162</v>
      </c>
      <c r="D5" s="78">
        <f>IF(RES_hh_tes_in!D5=0,"",RES_hh_tes_in!D5/RES_hh_fec_in!D5)</f>
        <v>0.57874321908825288</v>
      </c>
      <c r="E5" s="78">
        <f>IF(RES_hh_tes_in!E5=0,"",RES_hh_tes_in!E5/RES_hh_fec_in!E5)</f>
        <v>0.58371733083021704</v>
      </c>
      <c r="F5" s="78">
        <f>IF(RES_hh_tes_in!F5=0,"",RES_hh_tes_in!F5/RES_hh_fec_in!F5)</f>
        <v>0.5888616009652653</v>
      </c>
      <c r="G5" s="78">
        <f>IF(RES_hh_tes_in!G5=0,"",RES_hh_tes_in!G5/RES_hh_fec_in!G5)</f>
        <v>0.59421070516693486</v>
      </c>
      <c r="H5" s="78">
        <f>IF(RES_hh_tes_in!H5=0,"",RES_hh_tes_in!H5/RES_hh_fec_in!H5)</f>
        <v>0.59974551732811254</v>
      </c>
      <c r="I5" s="78" t="str">
        <f>IF(RES_hh_tes_in!I5=0,"",RES_hh_tes_in!I5/RES_hh_fec_in!I5)</f>
        <v/>
      </c>
      <c r="J5" s="78">
        <f>IF(RES_hh_tes_in!J5=0,"",RES_hh_tes_in!J5/RES_hh_fec_in!J5)</f>
        <v>0.61136128564939218</v>
      </c>
      <c r="K5" s="78">
        <f>IF(RES_hh_tes_in!K5=0,"",RES_hh_tes_in!K5/RES_hh_fec_in!K5)</f>
        <v>0.61743944385099414</v>
      </c>
      <c r="L5" s="78">
        <f>IF(RES_hh_tes_in!L5=0,"",RES_hh_tes_in!L5/RES_hh_fec_in!L5)</f>
        <v>0.62365995279217257</v>
      </c>
      <c r="M5" s="78">
        <f>IF(RES_hh_tes_in!M5=0,"",RES_hh_tes_in!M5/RES_hh_fec_in!M5)</f>
        <v>0.63001834153343961</v>
      </c>
      <c r="N5" s="78">
        <f>IF(RES_hh_tes_in!N5=0,"",RES_hh_tes_in!N5/RES_hh_fec_in!N5)</f>
        <v>0.63620851774848208</v>
      </c>
      <c r="O5" s="78">
        <f>IF(RES_hh_tes_in!O5=0,"",RES_hh_tes_in!O5/RES_hh_fec_in!O5)</f>
        <v>0.64213235163187743</v>
      </c>
      <c r="P5" s="78">
        <f>IF(RES_hh_tes_in!P5=0,"",RES_hh_tes_in!P5/RES_hh_fec_in!P5)</f>
        <v>0.64833011656374007</v>
      </c>
      <c r="Q5" s="78">
        <f>IF(RES_hh_tes_in!Q5=0,"",RES_hh_tes_in!Q5/RES_hh_fec_in!Q5)</f>
        <v>0.65737398069529285</v>
      </c>
      <c r="R5" s="78">
        <f>IF(RES_hh_tes_in!R5=0,"",RES_hh_tes_in!R5/RES_hh_fec_in!R5)</f>
        <v>0.67297086731700373</v>
      </c>
      <c r="S5" s="78">
        <f>IF(RES_hh_tes_in!S5=0,"",RES_hh_tes_in!S5/RES_hh_fec_in!S5)</f>
        <v>0.69275889151358994</v>
      </c>
      <c r="T5" s="78">
        <f>IF(RES_hh_tes_in!T5=0,"",RES_hh_tes_in!T5/RES_hh_fec_in!T5)</f>
        <v>0.71350985929854394</v>
      </c>
      <c r="U5" s="78" t="str">
        <f>IF(RES_hh_tes_in!U5=0,"",RES_hh_tes_in!U5/RES_hh_fec_in!U5)</f>
        <v/>
      </c>
      <c r="V5" s="78" t="str">
        <f>IF(RES_hh_tes_in!V5=0,"",RES_hh_tes_in!V5/RES_hh_fec_in!V5)</f>
        <v/>
      </c>
      <c r="W5" s="78" t="str">
        <f>IF(RES_hh_tes_in!W5=0,"",RES_hh_tes_in!W5/RES_hh_fec_in!W5)</f>
        <v/>
      </c>
      <c r="DA5" s="89" t="s">
        <v>722</v>
      </c>
    </row>
    <row r="6" spans="1:105" ht="12" customHeight="1" x14ac:dyDescent="0.25">
      <c r="A6" s="28" t="s">
        <v>74</v>
      </c>
      <c r="B6" s="78"/>
      <c r="C6" s="78" t="str">
        <f>IF(RES_hh_tes_in!C6=0,"",RES_hh_tes_in!C6/RES_hh_fec_in!C6)</f>
        <v/>
      </c>
      <c r="D6" s="78" t="str">
        <f>IF(RES_hh_tes_in!D6=0,"",RES_hh_tes_in!D6/RES_hh_fec_in!D6)</f>
        <v/>
      </c>
      <c r="E6" s="78" t="str">
        <f>IF(RES_hh_tes_in!E6=0,"",RES_hh_tes_in!E6/RES_hh_fec_in!E6)</f>
        <v/>
      </c>
      <c r="F6" s="78" t="str">
        <f>IF(RES_hh_tes_in!F6=0,"",RES_hh_tes_in!F6/RES_hh_fec_in!F6)</f>
        <v/>
      </c>
      <c r="G6" s="78" t="str">
        <f>IF(RES_hh_tes_in!G6=0,"",RES_hh_tes_in!G6/RES_hh_fec_in!G6)</f>
        <v/>
      </c>
      <c r="H6" s="78" t="str">
        <f>IF(RES_hh_tes_in!H6=0,"",RES_hh_tes_in!H6/RES_hh_fec_in!H6)</f>
        <v/>
      </c>
      <c r="I6" s="78" t="str">
        <f>IF(RES_hh_tes_in!I6=0,"",RES_hh_tes_in!I6/RES_hh_fec_in!I6)</f>
        <v/>
      </c>
      <c r="J6" s="78" t="str">
        <f>IF(RES_hh_tes_in!J6=0,"",RES_hh_tes_in!J6/RES_hh_fec_in!J6)</f>
        <v/>
      </c>
      <c r="K6" s="78" t="str">
        <f>IF(RES_hh_tes_in!K6=0,"",RES_hh_tes_in!K6/RES_hh_fec_in!K6)</f>
        <v/>
      </c>
      <c r="L6" s="78" t="str">
        <f>IF(RES_hh_tes_in!L6=0,"",RES_hh_tes_in!L6/RES_hh_fec_in!L6)</f>
        <v/>
      </c>
      <c r="M6" s="78" t="str">
        <f>IF(RES_hh_tes_in!M6=0,"",RES_hh_tes_in!M6/RES_hh_fec_in!M6)</f>
        <v/>
      </c>
      <c r="N6" s="78">
        <f>IF(RES_hh_tes_in!N6=0,"",RES_hh_tes_in!N6/RES_hh_fec_in!N6)</f>
        <v>0.57029446996363975</v>
      </c>
      <c r="O6" s="78">
        <f>IF(RES_hh_tes_in!O6=0,"",RES_hh_tes_in!O6/RES_hh_fec_in!O6)</f>
        <v>0.59480082611148377</v>
      </c>
      <c r="P6" s="78" t="str">
        <f>IF(RES_hh_tes_in!P6=0,"",RES_hh_tes_in!P6/RES_hh_fec_in!P6)</f>
        <v/>
      </c>
      <c r="Q6" s="78" t="str">
        <f>IF(RES_hh_tes_in!Q6=0,"",RES_hh_tes_in!Q6/RES_hh_fec_in!Q6)</f>
        <v/>
      </c>
      <c r="R6" s="78" t="str">
        <f>IF(RES_hh_tes_in!R6=0,"",RES_hh_tes_in!R6/RES_hh_fec_in!R6)</f>
        <v/>
      </c>
      <c r="S6" s="78">
        <f>IF(RES_hh_tes_in!S6=0,"",RES_hh_tes_in!S6/RES_hh_fec_in!S6)</f>
        <v>0.66555944608553341</v>
      </c>
      <c r="T6" s="78" t="str">
        <f>IF(RES_hh_tes_in!T6=0,"",RES_hh_tes_in!T6/RES_hh_fec_in!T6)</f>
        <v/>
      </c>
      <c r="U6" s="78" t="str">
        <f>IF(RES_hh_tes_in!U6=0,"",RES_hh_tes_in!U6/RES_hh_fec_in!U6)</f>
        <v/>
      </c>
      <c r="V6" s="78" t="str">
        <f>IF(RES_hh_tes_in!V6=0,"",RES_hh_tes_in!V6/RES_hh_fec_in!V6)</f>
        <v/>
      </c>
      <c r="W6" s="78">
        <f>IF(RES_hh_tes_in!W6=0,"",RES_hh_tes_in!W6/RES_hh_fec_in!W6)</f>
        <v>0.68280687681290653</v>
      </c>
      <c r="DA6" s="89" t="s">
        <v>723</v>
      </c>
    </row>
    <row r="7" spans="1:105" ht="12" customHeight="1" x14ac:dyDescent="0.25">
      <c r="A7" s="28" t="s">
        <v>205</v>
      </c>
      <c r="B7" s="78"/>
      <c r="C7" s="78">
        <f>IF(RES_hh_tes_in!C7=0,"",RES_hh_tes_in!C7/RES_hh_fec_in!C7)</f>
        <v>0.45877032471063245</v>
      </c>
      <c r="D7" s="78" t="str">
        <f>IF(RES_hh_tes_in!D7=0,"",RES_hh_tes_in!D7/RES_hh_fec_in!D7)</f>
        <v/>
      </c>
      <c r="E7" s="78" t="str">
        <f>IF(RES_hh_tes_in!E7=0,"",RES_hh_tes_in!E7/RES_hh_fec_in!E7)</f>
        <v/>
      </c>
      <c r="F7" s="78" t="str">
        <f>IF(RES_hh_tes_in!F7=0,"",RES_hh_tes_in!F7/RES_hh_fec_in!F7)</f>
        <v/>
      </c>
      <c r="G7" s="78" t="str">
        <f>IF(RES_hh_tes_in!G7=0,"",RES_hh_tes_in!G7/RES_hh_fec_in!G7)</f>
        <v/>
      </c>
      <c r="H7" s="78" t="str">
        <f>IF(RES_hh_tes_in!H7=0,"",RES_hh_tes_in!H7/RES_hh_fec_in!H7)</f>
        <v/>
      </c>
      <c r="I7" s="78" t="str">
        <f>IF(RES_hh_tes_in!I7=0,"",RES_hh_tes_in!I7/RES_hh_fec_in!I7)</f>
        <v/>
      </c>
      <c r="J7" s="78" t="str">
        <f>IF(RES_hh_tes_in!J7=0,"",RES_hh_tes_in!J7/RES_hh_fec_in!J7)</f>
        <v/>
      </c>
      <c r="K7" s="78" t="str">
        <f>IF(RES_hh_tes_in!K7=0,"",RES_hh_tes_in!K7/RES_hh_fec_in!K7)</f>
        <v/>
      </c>
      <c r="L7" s="78" t="str">
        <f>IF(RES_hh_tes_in!L7=0,"",RES_hh_tes_in!L7/RES_hh_fec_in!L7)</f>
        <v/>
      </c>
      <c r="M7" s="78" t="str">
        <f>IF(RES_hh_tes_in!M7=0,"",RES_hh_tes_in!M7/RES_hh_fec_in!M7)</f>
        <v/>
      </c>
      <c r="N7" s="78" t="str">
        <f>IF(RES_hh_tes_in!N7=0,"",RES_hh_tes_in!N7/RES_hh_fec_in!N7)</f>
        <v/>
      </c>
      <c r="O7" s="78" t="str">
        <f>IF(RES_hh_tes_in!O7=0,"",RES_hh_tes_in!O7/RES_hh_fec_in!O7)</f>
        <v/>
      </c>
      <c r="P7" s="78" t="str">
        <f>IF(RES_hh_tes_in!P7=0,"",RES_hh_tes_in!P7/RES_hh_fec_in!P7)</f>
        <v/>
      </c>
      <c r="Q7" s="78" t="str">
        <f>IF(RES_hh_tes_in!Q7=0,"",RES_hh_tes_in!Q7/RES_hh_fec_in!Q7)</f>
        <v/>
      </c>
      <c r="R7" s="78" t="str">
        <f>IF(RES_hh_tes_in!R7=0,"",RES_hh_tes_in!R7/RES_hh_fec_in!R7)</f>
        <v/>
      </c>
      <c r="S7" s="78" t="str">
        <f>IF(RES_hh_tes_in!S7=0,"",RES_hh_tes_in!S7/RES_hh_fec_in!S7)</f>
        <v/>
      </c>
      <c r="T7" s="78" t="str">
        <f>IF(RES_hh_tes_in!T7=0,"",RES_hh_tes_in!T7/RES_hh_fec_in!T7)</f>
        <v/>
      </c>
      <c r="U7" s="78" t="str">
        <f>IF(RES_hh_tes_in!U7=0,"",RES_hh_tes_in!U7/RES_hh_fec_in!U7)</f>
        <v/>
      </c>
      <c r="V7" s="78" t="str">
        <f>IF(RES_hh_tes_in!V7=0,"",RES_hh_tes_in!V7/RES_hh_fec_in!V7)</f>
        <v/>
      </c>
      <c r="W7" s="78" t="str">
        <f>IF(RES_hh_tes_in!W7=0,"",RES_hh_tes_in!W7/RES_hh_fec_in!W7)</f>
        <v/>
      </c>
      <c r="DA7" s="89" t="s">
        <v>724</v>
      </c>
    </row>
    <row r="8" spans="1:105" ht="12" customHeight="1" x14ac:dyDescent="0.25">
      <c r="A8" s="28" t="s">
        <v>192</v>
      </c>
      <c r="B8" s="78"/>
      <c r="C8" s="78">
        <f>IF(RES_hh_tes_in!C8=0,"",RES_hh_tes_in!C8/RES_hh_fec_in!C8)</f>
        <v>0.53659587295114297</v>
      </c>
      <c r="D8" s="78">
        <f>IF(RES_hh_tes_in!D8=0,"",RES_hh_tes_in!D8/RES_hh_fec_in!D8)</f>
        <v>0.54521473459417391</v>
      </c>
      <c r="E8" s="78">
        <f>IF(RES_hh_tes_in!E8=0,"",RES_hh_tes_in!E8/RES_hh_fec_in!E8)</f>
        <v>0.55383739734089721</v>
      </c>
      <c r="F8" s="78">
        <f>IF(RES_hh_tes_in!F8=0,"",RES_hh_tes_in!F8/RES_hh_fec_in!F8)</f>
        <v>0.56235385322309606</v>
      </c>
      <c r="G8" s="78">
        <f>IF(RES_hh_tes_in!G8=0,"",RES_hh_tes_in!G8/RES_hh_fec_in!G8)</f>
        <v>0.57086556319557813</v>
      </c>
      <c r="H8" s="78">
        <f>IF(RES_hh_tes_in!H8=0,"",RES_hh_tes_in!H8/RES_hh_fec_in!H8)</f>
        <v>0.5793611622752427</v>
      </c>
      <c r="I8" s="78">
        <f>IF(RES_hh_tes_in!I8=0,"",RES_hh_tes_in!I8/RES_hh_fec_in!I8)</f>
        <v>0.58786671597915052</v>
      </c>
      <c r="J8" s="78">
        <f>IF(RES_hh_tes_in!J8=0,"",RES_hh_tes_in!J8/RES_hh_fec_in!J8)</f>
        <v>0.59648656875991313</v>
      </c>
      <c r="K8" s="78">
        <f>IF(RES_hh_tes_in!K8=0,"",RES_hh_tes_in!K8/RES_hh_fec_in!K8)</f>
        <v>0.60531077267299294</v>
      </c>
      <c r="L8" s="78">
        <f>IF(RES_hh_tes_in!L8=0,"",RES_hh_tes_in!L8/RES_hh_fec_in!L8)</f>
        <v>0.61436575548898342</v>
      </c>
      <c r="M8" s="78">
        <f>IF(RES_hh_tes_in!M8=0,"",RES_hh_tes_in!M8/RES_hh_fec_in!M8)</f>
        <v>0.62595335278921793</v>
      </c>
      <c r="N8" s="78">
        <f>IF(RES_hh_tes_in!N8=0,"",RES_hh_tes_in!N8/RES_hh_fec_in!N8)</f>
        <v>0.64083566843532891</v>
      </c>
      <c r="O8" s="78">
        <f>IF(RES_hh_tes_in!O8=0,"",RES_hh_tes_in!O8/RES_hh_fec_in!O8)</f>
        <v>0.65945705973219293</v>
      </c>
      <c r="P8" s="78">
        <f>IF(RES_hh_tes_in!P8=0,"",RES_hh_tes_in!P8/RES_hh_fec_in!P8)</f>
        <v>0.68015542079856128</v>
      </c>
      <c r="Q8" s="78">
        <f>IF(RES_hh_tes_in!Q8=0,"",RES_hh_tes_in!Q8/RES_hh_fec_in!Q8)</f>
        <v>0.69773758975715627</v>
      </c>
      <c r="R8" s="78">
        <f>IF(RES_hh_tes_in!R8=0,"",RES_hh_tes_in!R8/RES_hh_fec_in!R8)</f>
        <v>0.70778660750189604</v>
      </c>
      <c r="S8" s="78">
        <f>IF(RES_hh_tes_in!S8=0,"",RES_hh_tes_in!S8/RES_hh_fec_in!S8)</f>
        <v>0.71559465151395452</v>
      </c>
      <c r="T8" s="78">
        <f>IF(RES_hh_tes_in!T8=0,"",RES_hh_tes_in!T8/RES_hh_fec_in!T8)</f>
        <v>0.7218731353031449</v>
      </c>
      <c r="U8" s="78">
        <f>IF(RES_hh_tes_in!U8=0,"",RES_hh_tes_in!U8/RES_hh_fec_in!U8)</f>
        <v>0.7271582648211975</v>
      </c>
      <c r="V8" s="78">
        <f>IF(RES_hh_tes_in!V8=0,"",RES_hh_tes_in!V8/RES_hh_fec_in!V8)</f>
        <v>0.73180010169697474</v>
      </c>
      <c r="W8" s="78">
        <f>IF(RES_hh_tes_in!W8=0,"",RES_hh_tes_in!W8/RES_hh_fec_in!W8)</f>
        <v>0.73511344585729976</v>
      </c>
      <c r="DA8" s="89" t="s">
        <v>725</v>
      </c>
    </row>
    <row r="9" spans="1:105" ht="12" customHeight="1" x14ac:dyDescent="0.25">
      <c r="A9" s="28" t="s">
        <v>207</v>
      </c>
      <c r="B9" s="78"/>
      <c r="C9" s="78">
        <f>IF(RES_hh_tes_in!C9=0,"",RES_hh_tes_in!C9/RES_hh_fec_in!C9)</f>
        <v>0.50824275179939915</v>
      </c>
      <c r="D9" s="78">
        <f>IF(RES_hh_tes_in!D9=0,"",RES_hh_tes_in!D9/RES_hh_fec_in!D9)</f>
        <v>0.51812618740520067</v>
      </c>
      <c r="E9" s="78">
        <f>IF(RES_hh_tes_in!E9=0,"",RES_hh_tes_in!E9/RES_hh_fec_in!E9)</f>
        <v>0.5281035796567537</v>
      </c>
      <c r="F9" s="78">
        <f>IF(RES_hh_tes_in!F9=0,"",RES_hh_tes_in!F9/RES_hh_fec_in!F9)</f>
        <v>0.53816533729738725</v>
      </c>
      <c r="G9" s="78">
        <f>IF(RES_hh_tes_in!G9=0,"",RES_hh_tes_in!G9/RES_hh_fec_in!G9)</f>
        <v>0.5483019260633738</v>
      </c>
      <c r="H9" s="78">
        <f>IF(RES_hh_tes_in!H9=0,"",RES_hh_tes_in!H9/RES_hh_fec_in!H9)</f>
        <v>0.55850198662072215</v>
      </c>
      <c r="I9" s="78">
        <f>IF(RES_hh_tes_in!I9=0,"",RES_hh_tes_in!I9/RES_hh_fec_in!I9)</f>
        <v>0.5687505822509471</v>
      </c>
      <c r="J9" s="78">
        <f>IF(RES_hh_tes_in!J9=0,"",RES_hh_tes_in!J9/RES_hh_fec_in!J9)</f>
        <v>0.57901550709258465</v>
      </c>
      <c r="K9" s="78">
        <f>IF(RES_hh_tes_in!K9=0,"",RES_hh_tes_in!K9/RES_hh_fec_in!K9)</f>
        <v>0.58925415824020466</v>
      </c>
      <c r="L9" s="78">
        <f>IF(RES_hh_tes_in!L9=0,"",RES_hh_tes_in!L9/RES_hh_fec_in!L9)</f>
        <v>0.59942872309938555</v>
      </c>
      <c r="M9" s="78">
        <f>IF(RES_hh_tes_in!M9=0,"",RES_hh_tes_in!M9/RES_hh_fec_in!M9)</f>
        <v>0.60879909417643985</v>
      </c>
      <c r="N9" s="78">
        <f>IF(RES_hh_tes_in!N9=0,"",RES_hh_tes_in!N9/RES_hh_fec_in!N9)</f>
        <v>0.61696796478656302</v>
      </c>
      <c r="O9" s="78">
        <f>IF(RES_hh_tes_in!O9=0,"",RES_hh_tes_in!O9/RES_hh_fec_in!O9)</f>
        <v>0.62372039921019562</v>
      </c>
      <c r="P9" s="78">
        <f>IF(RES_hh_tes_in!P9=0,"",RES_hh_tes_in!P9/RES_hh_fec_in!P9)</f>
        <v>0.62963491272818661</v>
      </c>
      <c r="Q9" s="78">
        <f>IF(RES_hh_tes_in!Q9=0,"",RES_hh_tes_in!Q9/RES_hh_fec_in!Q9)</f>
        <v>0.63667627097010904</v>
      </c>
      <c r="R9" s="78" t="str">
        <f>IF(RES_hh_tes_in!R9=0,"",RES_hh_tes_in!R9/RES_hh_fec_in!R9)</f>
        <v/>
      </c>
      <c r="S9" s="78" t="str">
        <f>IF(RES_hh_tes_in!S9=0,"",RES_hh_tes_in!S9/RES_hh_fec_in!S9)</f>
        <v/>
      </c>
      <c r="T9" s="78" t="str">
        <f>IF(RES_hh_tes_in!T9=0,"",RES_hh_tes_in!T9/RES_hh_fec_in!T9)</f>
        <v/>
      </c>
      <c r="U9" s="78">
        <f>IF(RES_hh_tes_in!U9=0,"",RES_hh_tes_in!U9/RES_hh_fec_in!U9)</f>
        <v>0.68115768750071215</v>
      </c>
      <c r="V9" s="78">
        <f>IF(RES_hh_tes_in!V9=0,"",RES_hh_tes_in!V9/RES_hh_fec_in!V9)</f>
        <v>0.69018575476675603</v>
      </c>
      <c r="W9" s="78">
        <f>IF(RES_hh_tes_in!W9=0,"",RES_hh_tes_in!W9/RES_hh_fec_in!W9)</f>
        <v>0.69744758488352765</v>
      </c>
      <c r="DA9" s="89" t="s">
        <v>726</v>
      </c>
    </row>
    <row r="10" spans="1:105" ht="12" customHeight="1" x14ac:dyDescent="0.25">
      <c r="A10" s="28" t="s">
        <v>202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DA10" s="89" t="s">
        <v>727</v>
      </c>
    </row>
    <row r="11" spans="1:105" ht="12" customHeight="1" x14ac:dyDescent="0.25">
      <c r="A11" s="28" t="s">
        <v>203</v>
      </c>
      <c r="B11" s="78"/>
      <c r="C11" s="78">
        <f>IF(RES_hh_tes_in!C11=0,"",RES_hh_tes_in!C11/RES_hh_fec_in!C11)</f>
        <v>0.70537535210878</v>
      </c>
      <c r="D11" s="78" t="str">
        <f>IF(RES_hh_tes_in!D11=0,"",RES_hh_tes_in!D11/RES_hh_fec_in!D11)</f>
        <v/>
      </c>
      <c r="E11" s="78">
        <f>IF(RES_hh_tes_in!E11=0,"",RES_hh_tes_in!E11/RES_hh_fec_in!E11)</f>
        <v>0.70762139519711309</v>
      </c>
      <c r="F11" s="78">
        <f>IF(RES_hh_tes_in!F11=0,"",RES_hh_tes_in!F11/RES_hh_fec_in!F11)</f>
        <v>0.70876345345796232</v>
      </c>
      <c r="G11" s="78">
        <f>IF(RES_hh_tes_in!G11=0,"",RES_hh_tes_in!G11/RES_hh_fec_in!G11)</f>
        <v>0.70993306152735103</v>
      </c>
      <c r="H11" s="78">
        <f>IF(RES_hh_tes_in!H11=0,"",RES_hh_tes_in!H11/RES_hh_fec_in!H11)</f>
        <v>0.71112734691339374</v>
      </c>
      <c r="I11" s="78">
        <f>IF(RES_hh_tes_in!I11=0,"",RES_hh_tes_in!I11/RES_hh_fec_in!I11)</f>
        <v>0.71235209275095968</v>
      </c>
      <c r="J11" s="78">
        <f>IF(RES_hh_tes_in!J11=0,"",RES_hh_tes_in!J11/RES_hh_fec_in!J11)</f>
        <v>0.71363099050234458</v>
      </c>
      <c r="K11" s="78">
        <f>IF(RES_hh_tes_in!K11=0,"",RES_hh_tes_in!K11/RES_hh_fec_in!K11)</f>
        <v>0.71498418414209519</v>
      </c>
      <c r="L11" s="78">
        <f>IF(RES_hh_tes_in!L11=0,"",RES_hh_tes_in!L11/RES_hh_fec_in!L11)</f>
        <v>0.71641706300926422</v>
      </c>
      <c r="M11" s="78">
        <f>IF(RES_hh_tes_in!M11=0,"",RES_hh_tes_in!M11/RES_hh_fec_in!M11)</f>
        <v>0.7184010626828703</v>
      </c>
      <c r="N11" s="78">
        <f>IF(RES_hh_tes_in!N11=0,"",RES_hh_tes_in!N11/RES_hh_fec_in!N11)</f>
        <v>0.721085239265987</v>
      </c>
      <c r="O11" s="78">
        <f>IF(RES_hh_tes_in!O11=0,"",RES_hh_tes_in!O11/RES_hh_fec_in!O11)</f>
        <v>0.72460025854541499</v>
      </c>
      <c r="P11" s="78">
        <f>IF(RES_hh_tes_in!P11=0,"",RES_hh_tes_in!P11/RES_hh_fec_in!P11)</f>
        <v>0.72869751928172188</v>
      </c>
      <c r="Q11" s="78">
        <f>IF(RES_hh_tes_in!Q11=0,"",RES_hh_tes_in!Q11/RES_hh_fec_in!Q11)</f>
        <v>0.73256319077844267</v>
      </c>
      <c r="R11" s="78">
        <f>IF(RES_hh_tes_in!R11=0,"",RES_hh_tes_in!R11/RES_hh_fec_in!R11)</f>
        <v>0.73552532582624042</v>
      </c>
      <c r="S11" s="78">
        <f>IF(RES_hh_tes_in!S11=0,"",RES_hh_tes_in!S11/RES_hh_fec_in!S11)</f>
        <v>0.73840698805265348</v>
      </c>
      <c r="T11" s="78">
        <f>IF(RES_hh_tes_in!T11=0,"",RES_hh_tes_in!T11/RES_hh_fec_in!T11)</f>
        <v>0.74118892342627152</v>
      </c>
      <c r="U11" s="78">
        <f>IF(RES_hh_tes_in!U11=0,"",RES_hh_tes_in!U11/RES_hh_fec_in!U11)</f>
        <v>0.74385187791569241</v>
      </c>
      <c r="V11" s="78">
        <f>IF(RES_hh_tes_in!V11=0,"",RES_hh_tes_in!V11/RES_hh_fec_in!V11)</f>
        <v>0.74637659748951146</v>
      </c>
      <c r="W11" s="78">
        <f>IF(RES_hh_tes_in!W11=0,"",RES_hh_tes_in!W11/RES_hh_fec_in!W11)</f>
        <v>0.748702350844481</v>
      </c>
      <c r="DA11" s="89" t="s">
        <v>728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1.3503140000562976</v>
      </c>
      <c r="D12" s="78">
        <f>IF(RES_hh_tes_in!D12=0,"",RES_hh_tes_in!D12/RES_hh_fec_in!D12)</f>
        <v>1.4628478389581527</v>
      </c>
      <c r="E12" s="78">
        <f>IF(RES_hh_tes_in!E12=0,"",RES_hh_tes_in!E12/RES_hh_fec_in!E12)</f>
        <v>1.5786046657622979</v>
      </c>
      <c r="F12" s="78">
        <f>IF(RES_hh_tes_in!F12=0,"",RES_hh_tes_in!F12/RES_hh_fec_in!F12)</f>
        <v>1.6971032970293936</v>
      </c>
      <c r="G12" s="78">
        <f>IF(RES_hh_tes_in!G12=0,"",RES_hh_tes_in!G12/RES_hh_fec_in!G12)</f>
        <v>1.8187434946343464</v>
      </c>
      <c r="H12" s="78">
        <f>IF(RES_hh_tes_in!H12=0,"",RES_hh_tes_in!H12/RES_hh_fec_in!H12)</f>
        <v>1.9434498275514014</v>
      </c>
      <c r="I12" s="78">
        <f>IF(RES_hh_tes_in!I12=0,"",RES_hh_tes_in!I12/RES_hh_fec_in!I12)</f>
        <v>2.0712931894705409</v>
      </c>
      <c r="J12" s="78">
        <f>IF(RES_hh_tes_in!J12=0,"",RES_hh_tes_in!J12/RES_hh_fec_in!J12)</f>
        <v>2.202625494883951</v>
      </c>
      <c r="K12" s="78">
        <f>IF(RES_hh_tes_in!K12=0,"",RES_hh_tes_in!K12/RES_hh_fec_in!K12)</f>
        <v>2.3377071874526703</v>
      </c>
      <c r="L12" s="78">
        <f>IF(RES_hh_tes_in!L12=0,"",RES_hh_tes_in!L12/RES_hh_fec_in!L12)</f>
        <v>2.4765377111775244</v>
      </c>
      <c r="M12" s="78">
        <f>IF(RES_hh_tes_in!M12=0,"",RES_hh_tes_in!M12/RES_hh_fec_in!M12)</f>
        <v>2.6291928101579147</v>
      </c>
      <c r="N12" s="78">
        <f>IF(RES_hh_tes_in!N12=0,"",RES_hh_tes_in!N12/RES_hh_fec_in!N12)</f>
        <v>2.7982320417844369</v>
      </c>
      <c r="O12" s="78">
        <f>IF(RES_hh_tes_in!O12=0,"",RES_hh_tes_in!O12/RES_hh_fec_in!O12)</f>
        <v>2.9819473293233454</v>
      </c>
      <c r="P12" s="78">
        <f>IF(RES_hh_tes_in!P12=0,"",RES_hh_tes_in!P12/RES_hh_fec_in!P12)</f>
        <v>3.1663515515576588</v>
      </c>
      <c r="Q12" s="78">
        <f>IF(RES_hh_tes_in!Q12=0,"",RES_hh_tes_in!Q12/RES_hh_fec_in!Q12)</f>
        <v>3.3175145743197003</v>
      </c>
      <c r="R12" s="78">
        <f>IF(RES_hh_tes_in!R12=0,"",RES_hh_tes_in!R12/RES_hh_fec_in!R12)</f>
        <v>3.3750560938364127</v>
      </c>
      <c r="S12" s="78">
        <f>IF(RES_hh_tes_in!S12=0,"",RES_hh_tes_in!S12/RES_hh_fec_in!S12)</f>
        <v>3.4114776172571677</v>
      </c>
      <c r="T12" s="78">
        <f>IF(RES_hh_tes_in!T12=0,"",RES_hh_tes_in!T12/RES_hh_fec_in!T12)</f>
        <v>3.4348371427698763</v>
      </c>
      <c r="U12" s="78">
        <f>IF(RES_hh_tes_in!U12=0,"",RES_hh_tes_in!U12/RES_hh_fec_in!U12)</f>
        <v>3.4534281211793494</v>
      </c>
      <c r="V12" s="78">
        <f>IF(RES_hh_tes_in!V12=0,"",RES_hh_tes_in!V12/RES_hh_fec_in!V12)</f>
        <v>3.4758697725043248</v>
      </c>
      <c r="W12" s="78">
        <f>IF(RES_hh_tes_in!W12=0,"",RES_hh_tes_in!W12/RES_hh_fec_in!W12)</f>
        <v>3.5015251696524765</v>
      </c>
      <c r="DA12" s="89" t="s">
        <v>729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0.64755331250605241</v>
      </c>
      <c r="D13" s="79">
        <f>IF(RES_hh_tes_in!D13=0,"",RES_hh_tes_in!D13/RES_hh_fec_in!D13)</f>
        <v>0.65277717506944788</v>
      </c>
      <c r="E13" s="79">
        <f>IF(RES_hh_tes_in!E13=0,"",RES_hh_tes_in!E13/RES_hh_fec_in!E13)</f>
        <v>0.65813505902753933</v>
      </c>
      <c r="F13" s="79">
        <f>IF(RES_hh_tes_in!F13=0,"",RES_hh_tes_in!F13/RES_hh_fec_in!F13)</f>
        <v>0.66351104431739416</v>
      </c>
      <c r="G13" s="79">
        <f>IF(RES_hh_tes_in!G13=0,"",RES_hh_tes_in!G13/RES_hh_fec_in!G13)</f>
        <v>0.66901037193454804</v>
      </c>
      <c r="H13" s="79">
        <f>IF(RES_hh_tes_in!H13=0,"",RES_hh_tes_in!H13/RES_hh_fec_in!H13)</f>
        <v>0.67462008703010035</v>
      </c>
      <c r="I13" s="79">
        <f>IF(RES_hh_tes_in!I13=0,"",RES_hh_tes_in!I13/RES_hh_fec_in!I13)</f>
        <v>0.68036601351406212</v>
      </c>
      <c r="J13" s="79">
        <f>IF(RES_hh_tes_in!J13=0,"",RES_hh_tes_in!J13/RES_hh_fec_in!J13)</f>
        <v>0.68635412089451053</v>
      </c>
      <c r="K13" s="79">
        <f>IF(RES_hh_tes_in!K13=0,"",RES_hh_tes_in!K13/RES_hh_fec_in!K13)</f>
        <v>0.69267420135090896</v>
      </c>
      <c r="L13" s="79" t="str">
        <f>IF(RES_hh_tes_in!L13=0,"",RES_hh_tes_in!L13/RES_hh_fec_in!L13)</f>
        <v/>
      </c>
      <c r="M13" s="79" t="str">
        <f>IF(RES_hh_tes_in!M13=0,"",RES_hh_tes_in!M13/RES_hh_fec_in!M13)</f>
        <v/>
      </c>
      <c r="N13" s="79" t="str">
        <f>IF(RES_hh_tes_in!N13=0,"",RES_hh_tes_in!N13/RES_hh_fec_in!N13)</f>
        <v/>
      </c>
      <c r="O13" s="79">
        <f>IF(RES_hh_tes_in!O13=0,"",RES_hh_tes_in!O13/RES_hh_fec_in!O13)</f>
        <v>0.73493841006854788</v>
      </c>
      <c r="P13" s="79">
        <f>IF(RES_hh_tes_in!P13=0,"",RES_hh_tes_in!P13/RES_hh_fec_in!P13)</f>
        <v>0.75299349262917992</v>
      </c>
      <c r="Q13" s="79">
        <f>IF(RES_hh_tes_in!Q13=0,"",RES_hh_tes_in!Q13/RES_hh_fec_in!Q13)</f>
        <v>0.77218404920247696</v>
      </c>
      <c r="R13" s="79">
        <f>IF(RES_hh_tes_in!R13=0,"",RES_hh_tes_in!R13/RES_hh_fec_in!R13)</f>
        <v>0.79280867246589304</v>
      </c>
      <c r="S13" s="79">
        <f>IF(RES_hh_tes_in!S13=0,"",RES_hh_tes_in!S13/RES_hh_fec_in!S13)</f>
        <v>0.81682639882317254</v>
      </c>
      <c r="T13" s="79">
        <f>IF(RES_hh_tes_in!T13=0,"",RES_hh_tes_in!T13/RES_hh_fec_in!T13)</f>
        <v>0.84112826171373678</v>
      </c>
      <c r="U13" s="79">
        <f>IF(RES_hh_tes_in!U13=0,"",RES_hh_tes_in!U13/RES_hh_fec_in!U13)</f>
        <v>0.86261426765258487</v>
      </c>
      <c r="V13" s="79">
        <f>IF(RES_hh_tes_in!V13=0,"",RES_hh_tes_in!V13/RES_hh_fec_in!V13)</f>
        <v>0.87817552388000863</v>
      </c>
      <c r="W13" s="79">
        <f>IF(RES_hh_tes_in!W13=0,"",RES_hh_tes_in!W13/RES_hh_fec_in!W13)</f>
        <v>0.88599282247887579</v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2.1714733651817451</v>
      </c>
      <c r="D15" s="70">
        <f>IF(RES_hh_tes_in!D15=0,"",RES_hh_tes_in!D15/RES_hh_fec_in!D15)</f>
        <v>2.2401584650703543</v>
      </c>
      <c r="E15" s="70">
        <f>IF(RES_hh_tes_in!E15=0,"",RES_hh_tes_in!E15/RES_hh_fec_in!E15)</f>
        <v>2.3095687850311881</v>
      </c>
      <c r="F15" s="70">
        <f>IF(RES_hh_tes_in!F15=0,"",RES_hh_tes_in!F15/RES_hh_fec_in!F15)</f>
        <v>2.3790536496819983</v>
      </c>
      <c r="G15" s="70">
        <f>IF(RES_hh_tes_in!G15=0,"",RES_hh_tes_in!G15/RES_hh_fec_in!G15)</f>
        <v>2.4491987925015777</v>
      </c>
      <c r="H15" s="70">
        <f>IF(RES_hh_tes_in!H15=0,"",RES_hh_tes_in!H15/RES_hh_fec_in!H15)</f>
        <v>2.5199287206242129</v>
      </c>
      <c r="I15" s="70">
        <f>IF(RES_hh_tes_in!I15=0,"",RES_hh_tes_in!I15/RES_hh_fec_in!I15)</f>
        <v>2.5913838022420639</v>
      </c>
      <c r="J15" s="70">
        <f>IF(RES_hh_tes_in!J15=0,"",RES_hh_tes_in!J15/RES_hh_fec_in!J15)</f>
        <v>2.6641479055402226</v>
      </c>
      <c r="K15" s="70">
        <f>IF(RES_hh_tes_in!K15=0,"",RES_hh_tes_in!K15/RES_hh_fec_in!K15)</f>
        <v>2.7387119593573597</v>
      </c>
      <c r="L15" s="70">
        <f>IF(RES_hh_tes_in!L15=0,"",RES_hh_tes_in!L15/RES_hh_fec_in!L15)</f>
        <v>2.815197342974137</v>
      </c>
      <c r="M15" s="70">
        <f>IF(RES_hh_tes_in!M15=0,"",RES_hh_tes_in!M15/RES_hh_fec_in!M15)</f>
        <v>2.9065519265772566</v>
      </c>
      <c r="N15" s="70">
        <f>IF(RES_hh_tes_in!N15=0,"",RES_hh_tes_in!N15/RES_hh_fec_in!N15)</f>
        <v>3.0170130307156118</v>
      </c>
      <c r="O15" s="70">
        <f>IF(RES_hh_tes_in!O15=0,"",RES_hh_tes_in!O15/RES_hh_fec_in!O15)</f>
        <v>3.1489232487800565</v>
      </c>
      <c r="P15" s="70">
        <f>IF(RES_hh_tes_in!P15=0,"",RES_hh_tes_in!P15/RES_hh_fec_in!P15)</f>
        <v>3.2919770398361652</v>
      </c>
      <c r="Q15" s="70">
        <f>IF(RES_hh_tes_in!Q15=0,"",RES_hh_tes_in!Q15/RES_hh_fec_in!Q15)</f>
        <v>3.4149151198082404</v>
      </c>
      <c r="R15" s="70">
        <f>IF(RES_hh_tes_in!R15=0,"",RES_hh_tes_in!R15/RES_hh_fec_in!R15)</f>
        <v>3.4920413343967147</v>
      </c>
      <c r="S15" s="70">
        <f>IF(RES_hh_tes_in!S15=0,"",RES_hh_tes_in!S15/RES_hh_fec_in!S15)</f>
        <v>3.5534300143580548</v>
      </c>
      <c r="T15" s="70">
        <f>IF(RES_hh_tes_in!T15=0,"",RES_hh_tes_in!T15/RES_hh_fec_in!T15)</f>
        <v>3.604722593357792</v>
      </c>
      <c r="U15" s="70">
        <f>IF(RES_hh_tes_in!U15=0,"",RES_hh_tes_in!U15/RES_hh_fec_in!U15)</f>
        <v>3.6514179061448662</v>
      </c>
      <c r="V15" s="70">
        <f>IF(RES_hh_tes_in!V15=0,"",RES_hh_tes_in!V15/RES_hh_fec_in!V15)</f>
        <v>3.6990288856511033</v>
      </c>
      <c r="W15" s="70">
        <f>IF(RES_hh_tes_in!W15=0,"",RES_hh_tes_in!W15/RES_hh_fec_in!W15)</f>
        <v>3.7456406996447145</v>
      </c>
      <c r="DA15" s="88" t="s">
        <v>732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2.1714733651817451</v>
      </c>
      <c r="D16" s="78">
        <f>IF(RES_hh_tes_in!D16=0,"",RES_hh_tes_in!D16/RES_hh_fec_in!D16)</f>
        <v>2.2401584650703543</v>
      </c>
      <c r="E16" s="78">
        <f>IF(RES_hh_tes_in!E16=0,"",RES_hh_tes_in!E16/RES_hh_fec_in!E16)</f>
        <v>2.3095687850311881</v>
      </c>
      <c r="F16" s="78">
        <f>IF(RES_hh_tes_in!F16=0,"",RES_hh_tes_in!F16/RES_hh_fec_in!F16)</f>
        <v>2.3790536496819983</v>
      </c>
      <c r="G16" s="78">
        <f>IF(RES_hh_tes_in!G16=0,"",RES_hh_tes_in!G16/RES_hh_fec_in!G16)</f>
        <v>2.4491987925015777</v>
      </c>
      <c r="H16" s="78">
        <f>IF(RES_hh_tes_in!H16=0,"",RES_hh_tes_in!H16/RES_hh_fec_in!H16)</f>
        <v>2.5199287206242129</v>
      </c>
      <c r="I16" s="78">
        <f>IF(RES_hh_tes_in!I16=0,"",RES_hh_tes_in!I16/RES_hh_fec_in!I16)</f>
        <v>2.5913838022420639</v>
      </c>
      <c r="J16" s="78">
        <f>IF(RES_hh_tes_in!J16=0,"",RES_hh_tes_in!J16/RES_hh_fec_in!J16)</f>
        <v>2.6641479055402226</v>
      </c>
      <c r="K16" s="78">
        <f>IF(RES_hh_tes_in!K16=0,"",RES_hh_tes_in!K16/RES_hh_fec_in!K16)</f>
        <v>2.7387119593573597</v>
      </c>
      <c r="L16" s="78">
        <f>IF(RES_hh_tes_in!L16=0,"",RES_hh_tes_in!L16/RES_hh_fec_in!L16)</f>
        <v>2.815197342974137</v>
      </c>
      <c r="M16" s="78">
        <f>IF(RES_hh_tes_in!M16=0,"",RES_hh_tes_in!M16/RES_hh_fec_in!M16)</f>
        <v>2.9065519265772566</v>
      </c>
      <c r="N16" s="78">
        <f>IF(RES_hh_tes_in!N16=0,"",RES_hh_tes_in!N16/RES_hh_fec_in!N16)</f>
        <v>3.0170130307156118</v>
      </c>
      <c r="O16" s="78">
        <f>IF(RES_hh_tes_in!O16=0,"",RES_hh_tes_in!O16/RES_hh_fec_in!O16)</f>
        <v>3.1489232487800565</v>
      </c>
      <c r="P16" s="78">
        <f>IF(RES_hh_tes_in!P16=0,"",RES_hh_tes_in!P16/RES_hh_fec_in!P16)</f>
        <v>3.2919770398361652</v>
      </c>
      <c r="Q16" s="78">
        <f>IF(RES_hh_tes_in!Q16=0,"",RES_hh_tes_in!Q16/RES_hh_fec_in!Q16)</f>
        <v>3.4149151198082404</v>
      </c>
      <c r="R16" s="78">
        <f>IF(RES_hh_tes_in!R16=0,"",RES_hh_tes_in!R16/RES_hh_fec_in!R16)</f>
        <v>3.4920413343967147</v>
      </c>
      <c r="S16" s="78">
        <f>IF(RES_hh_tes_in!S16=0,"",RES_hh_tes_in!S16/RES_hh_fec_in!S16)</f>
        <v>3.5534300143580548</v>
      </c>
      <c r="T16" s="78">
        <f>IF(RES_hh_tes_in!T16=0,"",RES_hh_tes_in!T16/RES_hh_fec_in!T16)</f>
        <v>3.604722593357792</v>
      </c>
      <c r="U16" s="78">
        <f>IF(RES_hh_tes_in!U16=0,"",RES_hh_tes_in!U16/RES_hh_fec_in!U16)</f>
        <v>3.6514179061448662</v>
      </c>
      <c r="V16" s="78">
        <f>IF(RES_hh_tes_in!V16=0,"",RES_hh_tes_in!V16/RES_hh_fec_in!V16)</f>
        <v>3.6990288856511033</v>
      </c>
      <c r="W16" s="78">
        <f>IF(RES_hh_tes_in!W16=0,"",RES_hh_tes_in!W16/RES_hh_fec_in!W16)</f>
        <v>3.7456406996447145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0.5947315874143807</v>
      </c>
      <c r="D17" s="70">
        <f>IF(RES_hh_tes_in!D17=0,"",RES_hh_tes_in!D17/RES_hh_fec_in!D17)</f>
        <v>0.58085723851162363</v>
      </c>
      <c r="E17" s="70">
        <f>IF(RES_hh_tes_in!E17=0,"",RES_hh_tes_in!E17/RES_hh_fec_in!E17)</f>
        <v>0.59118324677617817</v>
      </c>
      <c r="F17" s="70">
        <f>IF(RES_hh_tes_in!F17=0,"",RES_hh_tes_in!F17/RES_hh_fec_in!F17)</f>
        <v>0.60718925324190576</v>
      </c>
      <c r="G17" s="70">
        <f>IF(RES_hh_tes_in!G17=0,"",RES_hh_tes_in!G17/RES_hh_fec_in!G17)</f>
        <v>0.60195985340961866</v>
      </c>
      <c r="H17" s="70">
        <f>IF(RES_hh_tes_in!H17=0,"",RES_hh_tes_in!H17/RES_hh_fec_in!H17)</f>
        <v>0.60802843588569044</v>
      </c>
      <c r="I17" s="70">
        <f>IF(RES_hh_tes_in!I17=0,"",RES_hh_tes_in!I17/RES_hh_fec_in!I17)</f>
        <v>0.60818250300465737</v>
      </c>
      <c r="J17" s="70">
        <f>IF(RES_hh_tes_in!J17=0,"",RES_hh_tes_in!J17/RES_hh_fec_in!J17)</f>
        <v>0.61187547060588665</v>
      </c>
      <c r="K17" s="70">
        <f>IF(RES_hh_tes_in!K17=0,"",RES_hh_tes_in!K17/RES_hh_fec_in!K17)</f>
        <v>0.61277553634811643</v>
      </c>
      <c r="L17" s="70">
        <f>IF(RES_hh_tes_in!L17=0,"",RES_hh_tes_in!L17/RES_hh_fec_in!L17)</f>
        <v>0.6187462042996924</v>
      </c>
      <c r="M17" s="70">
        <f>IF(RES_hh_tes_in!M17=0,"",RES_hh_tes_in!M17/RES_hh_fec_in!M17)</f>
        <v>0.63181714954208745</v>
      </c>
      <c r="N17" s="70">
        <f>IF(RES_hh_tes_in!N17=0,"",RES_hh_tes_in!N17/RES_hh_fec_in!N17)</f>
        <v>0.65207176322319471</v>
      </c>
      <c r="O17" s="70">
        <f>IF(RES_hh_tes_in!O17=0,"",RES_hh_tes_in!O17/RES_hh_fec_in!O17)</f>
        <v>0.66343442136523234</v>
      </c>
      <c r="P17" s="70">
        <f>IF(RES_hh_tes_in!P17=0,"",RES_hh_tes_in!P17/RES_hh_fec_in!P17)</f>
        <v>0.67450114442441411</v>
      </c>
      <c r="Q17" s="70">
        <f>IF(RES_hh_tes_in!Q17=0,"",RES_hh_tes_in!Q17/RES_hh_fec_in!Q17)</f>
        <v>0.68720604076740965</v>
      </c>
      <c r="R17" s="70">
        <f>IF(RES_hh_tes_in!R17=0,"",RES_hh_tes_in!R17/RES_hh_fec_in!R17)</f>
        <v>0.7099845202011269</v>
      </c>
      <c r="S17" s="70">
        <f>IF(RES_hh_tes_in!S17=0,"",RES_hh_tes_in!S17/RES_hh_fec_in!S17)</f>
        <v>0.73089084280755323</v>
      </c>
      <c r="T17" s="70">
        <f>IF(RES_hh_tes_in!T17=0,"",RES_hh_tes_in!T17/RES_hh_fec_in!T17)</f>
        <v>0.7466052259196938</v>
      </c>
      <c r="U17" s="70">
        <f>IF(RES_hh_tes_in!U17=0,"",RES_hh_tes_in!U17/RES_hh_fec_in!U17)</f>
        <v>0.7575438828866633</v>
      </c>
      <c r="V17" s="70">
        <f>IF(RES_hh_tes_in!V17=0,"",RES_hh_tes_in!V17/RES_hh_fec_in!V17)</f>
        <v>0.76302968638533619</v>
      </c>
      <c r="W17" s="70">
        <f>IF(RES_hh_tes_in!W17=0,"",RES_hh_tes_in!W17/RES_hh_fec_in!W17)</f>
        <v>0.76389151569788527</v>
      </c>
      <c r="DA17" s="88" t="s">
        <v>734</v>
      </c>
    </row>
    <row r="18" spans="1:105" ht="12" customHeight="1" x14ac:dyDescent="0.25">
      <c r="A18" s="28" t="s">
        <v>51</v>
      </c>
      <c r="B18" s="78"/>
      <c r="C18" s="78" t="str">
        <f>IF(RES_hh_tes_in!C18=0,"",RES_hh_tes_in!C18/RES_hh_fec_in!C18)</f>
        <v/>
      </c>
      <c r="D18" s="78" t="str">
        <f>IF(RES_hh_tes_in!D18=0,"",RES_hh_tes_in!D18/RES_hh_fec_in!D18)</f>
        <v/>
      </c>
      <c r="E18" s="78" t="str">
        <f>IF(RES_hh_tes_in!E18=0,"",RES_hh_tes_in!E18/RES_hh_fec_in!E18)</f>
        <v/>
      </c>
      <c r="F18" s="78" t="str">
        <f>IF(RES_hh_tes_in!F18=0,"",RES_hh_tes_in!F18/RES_hh_fec_in!F18)</f>
        <v/>
      </c>
      <c r="G18" s="78" t="str">
        <f>IF(RES_hh_tes_in!G18=0,"",RES_hh_tes_in!G18/RES_hh_fec_in!G18)</f>
        <v/>
      </c>
      <c r="H18" s="78" t="str">
        <f>IF(RES_hh_tes_in!H18=0,"",RES_hh_tes_in!H18/RES_hh_fec_in!H18)</f>
        <v/>
      </c>
      <c r="I18" s="78" t="str">
        <f>IF(RES_hh_tes_in!I18=0,"",RES_hh_tes_in!I18/RES_hh_fec_in!I18)</f>
        <v/>
      </c>
      <c r="J18" s="78" t="str">
        <f>IF(RES_hh_tes_in!J18=0,"",RES_hh_tes_in!J18/RES_hh_fec_in!J18)</f>
        <v/>
      </c>
      <c r="K18" s="78" t="str">
        <f>IF(RES_hh_tes_in!K18=0,"",RES_hh_tes_in!K18/RES_hh_fec_in!K18)</f>
        <v/>
      </c>
      <c r="L18" s="78" t="str">
        <f>IF(RES_hh_tes_in!L18=0,"",RES_hh_tes_in!L18/RES_hh_fec_in!L18)</f>
        <v/>
      </c>
      <c r="M18" s="78" t="str">
        <f>IF(RES_hh_tes_in!M18=0,"",RES_hh_tes_in!M18/RES_hh_fec_in!M18)</f>
        <v/>
      </c>
      <c r="N18" s="78" t="str">
        <f>IF(RES_hh_tes_in!N18=0,"",RES_hh_tes_in!N18/RES_hh_fec_in!N18)</f>
        <v/>
      </c>
      <c r="O18" s="78" t="str">
        <f>IF(RES_hh_tes_in!O18=0,"",RES_hh_tes_in!O18/RES_hh_fec_in!O18)</f>
        <v/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 t="str">
        <f>IF(RES_hh_tes_in!R18=0,"",RES_hh_tes_in!R18/RES_hh_fec_in!R18)</f>
        <v/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 t="str">
        <f>IF(RES_hh_tes_in!U18=0,"",RES_hh_tes_in!U18/RES_hh_fec_in!U18)</f>
        <v/>
      </c>
      <c r="V18" s="78" t="str">
        <f>IF(RES_hh_tes_in!V18=0,"",RES_hh_tes_in!V18/RES_hh_fec_in!V18)</f>
        <v/>
      </c>
      <c r="W18" s="78" t="str">
        <f>IF(RES_hh_tes_in!W18=0,"",RES_hh_tes_in!W18/RES_hh_fec_in!W18)</f>
        <v/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0.52313127076257304</v>
      </c>
      <c r="D19" s="78">
        <f>IF(RES_hh_tes_in!D19=0,"",RES_hh_tes_in!D19/RES_hh_fec_in!D19)</f>
        <v>0.52604227359060562</v>
      </c>
      <c r="E19" s="78">
        <f>IF(RES_hh_tes_in!E19=0,"",RES_hh_tes_in!E19/RES_hh_fec_in!E19)</f>
        <v>0.52943517526621242</v>
      </c>
      <c r="F19" s="78">
        <f>IF(RES_hh_tes_in!F19=0,"",RES_hh_tes_in!F19/RES_hh_fec_in!F19)</f>
        <v>0.53289379042103346</v>
      </c>
      <c r="G19" s="78">
        <f>IF(RES_hh_tes_in!G19=0,"",RES_hh_tes_in!G19/RES_hh_fec_in!G19)</f>
        <v>0.5367962060696404</v>
      </c>
      <c r="H19" s="78">
        <f>IF(RES_hh_tes_in!H19=0,"",RES_hh_tes_in!H19/RES_hh_fec_in!H19)</f>
        <v>0.54109614917476745</v>
      </c>
      <c r="I19" s="78">
        <f>IF(RES_hh_tes_in!I19=0,"",RES_hh_tes_in!I19/RES_hh_fec_in!I19)</f>
        <v>0.5458867803878521</v>
      </c>
      <c r="J19" s="78">
        <f>IF(RES_hh_tes_in!J19=0,"",RES_hh_tes_in!J19/RES_hh_fec_in!J19)</f>
        <v>0.55154974601508522</v>
      </c>
      <c r="K19" s="78">
        <f>IF(RES_hh_tes_in!K19=0,"",RES_hh_tes_in!K19/RES_hh_fec_in!K19)</f>
        <v>0.55840954580164703</v>
      </c>
      <c r="L19" s="78">
        <f>IF(RES_hh_tes_in!L19=0,"",RES_hh_tes_in!L19/RES_hh_fec_in!L19)</f>
        <v>0.56655299673318793</v>
      </c>
      <c r="M19" s="78">
        <f>IF(RES_hh_tes_in!M19=0,"",RES_hh_tes_in!M19/RES_hh_fec_in!M19)</f>
        <v>0.58368058205763695</v>
      </c>
      <c r="N19" s="78">
        <f>IF(RES_hh_tes_in!N19=0,"",RES_hh_tes_in!N19/RES_hh_fec_in!N19)</f>
        <v>0.61223642986479154</v>
      </c>
      <c r="O19" s="78">
        <f>IF(RES_hh_tes_in!O19=0,"",RES_hh_tes_in!O19/RES_hh_fec_in!O19)</f>
        <v>0.65426083314353056</v>
      </c>
      <c r="P19" s="78">
        <f>IF(RES_hh_tes_in!P19=0,"",RES_hh_tes_in!P19/RES_hh_fec_in!P19)</f>
        <v>0.70546566900707552</v>
      </c>
      <c r="Q19" s="78">
        <f>IF(RES_hh_tes_in!Q19=0,"",RES_hh_tes_in!Q19/RES_hh_fec_in!Q19)</f>
        <v>0.7519572000150907</v>
      </c>
      <c r="R19" s="78">
        <f>IF(RES_hh_tes_in!R19=0,"",RES_hh_tes_in!R19/RES_hh_fec_in!R19)</f>
        <v>0.7833332959550906</v>
      </c>
      <c r="S19" s="78">
        <f>IF(RES_hh_tes_in!S19=0,"",RES_hh_tes_in!S19/RES_hh_fec_in!S19)</f>
        <v>0.8135684429518526</v>
      </c>
      <c r="T19" s="78">
        <f>IF(RES_hh_tes_in!T19=0,"",RES_hh_tes_in!T19/RES_hh_fec_in!T19)</f>
        <v>0.84095121759040403</v>
      </c>
      <c r="U19" s="78">
        <f>IF(RES_hh_tes_in!U19=0,"",RES_hh_tes_in!U19/RES_hh_fec_in!U19)</f>
        <v>0.86377019645586872</v>
      </c>
      <c r="V19" s="78">
        <f>IF(RES_hh_tes_in!V19=0,"",RES_hh_tes_in!V19/RES_hh_fec_in!V19)</f>
        <v>0.88031395613333085</v>
      </c>
      <c r="W19" s="78">
        <f>IF(RES_hh_tes_in!W19=0,"",RES_hh_tes_in!W19/RES_hh_fec_in!W19)</f>
        <v>0.8880959442172679</v>
      </c>
      <c r="DA19" s="89" t="s">
        <v>736</v>
      </c>
    </row>
    <row r="20" spans="1:105" ht="12" customHeight="1" x14ac:dyDescent="0.25">
      <c r="A20" s="28" t="s">
        <v>205</v>
      </c>
      <c r="B20" s="78"/>
      <c r="C20" s="78" t="str">
        <f>IF(RES_hh_tes_in!C20=0,"",RES_hh_tes_in!C20/RES_hh_fec_in!C20)</f>
        <v/>
      </c>
      <c r="D20" s="78" t="str">
        <f>IF(RES_hh_tes_in!D20=0,"",RES_hh_tes_in!D20/RES_hh_fec_in!D20)</f>
        <v/>
      </c>
      <c r="E20" s="78" t="str">
        <f>IF(RES_hh_tes_in!E20=0,"",RES_hh_tes_in!E20/RES_hh_fec_in!E20)</f>
        <v/>
      </c>
      <c r="F20" s="78" t="str">
        <f>IF(RES_hh_tes_in!F20=0,"",RES_hh_tes_in!F20/RES_hh_fec_in!F20)</f>
        <v/>
      </c>
      <c r="G20" s="78" t="str">
        <f>IF(RES_hh_tes_in!G20=0,"",RES_hh_tes_in!G20/RES_hh_fec_in!G20)</f>
        <v/>
      </c>
      <c r="H20" s="78" t="str">
        <f>IF(RES_hh_tes_in!H20=0,"",RES_hh_tes_in!H20/RES_hh_fec_in!H20)</f>
        <v/>
      </c>
      <c r="I20" s="78" t="str">
        <f>IF(RES_hh_tes_in!I20=0,"",RES_hh_tes_in!I20/RES_hh_fec_in!I20)</f>
        <v/>
      </c>
      <c r="J20" s="78" t="str">
        <f>IF(RES_hh_tes_in!J20=0,"",RES_hh_tes_in!J20/RES_hh_fec_in!J20)</f>
        <v/>
      </c>
      <c r="K20" s="78" t="str">
        <f>IF(RES_hh_tes_in!K20=0,"",RES_hh_tes_in!K20/RES_hh_fec_in!K20)</f>
        <v/>
      </c>
      <c r="L20" s="78" t="str">
        <f>IF(RES_hh_tes_in!L20=0,"",RES_hh_tes_in!L20/RES_hh_fec_in!L20)</f>
        <v/>
      </c>
      <c r="M20" s="78" t="str">
        <f>IF(RES_hh_tes_in!M20=0,"",RES_hh_tes_in!M20/RES_hh_fec_in!M20)</f>
        <v/>
      </c>
      <c r="N20" s="78" t="str">
        <f>IF(RES_hh_tes_in!N20=0,"",RES_hh_tes_in!N20/RES_hh_fec_in!N20)</f>
        <v/>
      </c>
      <c r="O20" s="78" t="str">
        <f>IF(RES_hh_tes_in!O20=0,"",RES_hh_tes_in!O20/RES_hh_fec_in!O20)</f>
        <v/>
      </c>
      <c r="P20" s="78" t="str">
        <f>IF(RES_hh_tes_in!P20=0,"",RES_hh_tes_in!P20/RES_hh_fec_in!P20)</f>
        <v/>
      </c>
      <c r="Q20" s="78" t="str">
        <f>IF(RES_hh_tes_in!Q20=0,"",RES_hh_tes_in!Q20/RES_hh_fec_in!Q20)</f>
        <v/>
      </c>
      <c r="R20" s="78" t="str">
        <f>IF(RES_hh_tes_in!R20=0,"",RES_hh_tes_in!R20/RES_hh_fec_in!R20)</f>
        <v/>
      </c>
      <c r="S20" s="78" t="str">
        <f>IF(RES_hh_tes_in!S20=0,"",RES_hh_tes_in!S20/RES_hh_fec_in!S20)</f>
        <v/>
      </c>
      <c r="T20" s="78" t="str">
        <f>IF(RES_hh_tes_in!T20=0,"",RES_hh_tes_in!T20/RES_hh_fec_in!T20)</f>
        <v/>
      </c>
      <c r="U20" s="78" t="str">
        <f>IF(RES_hh_tes_in!U20=0,"",RES_hh_tes_in!U20/RES_hh_fec_in!U20)</f>
        <v/>
      </c>
      <c r="V20" s="78" t="str">
        <f>IF(RES_hh_tes_in!V20=0,"",RES_hh_tes_in!V20/RES_hh_fec_in!V20)</f>
        <v/>
      </c>
      <c r="W20" s="78" t="str">
        <f>IF(RES_hh_tes_in!W20=0,"",RES_hh_tes_in!W20/RES_hh_fec_in!W20)</f>
        <v/>
      </c>
      <c r="DA20" s="89" t="s">
        <v>737</v>
      </c>
    </row>
    <row r="21" spans="1:105" ht="12" customHeight="1" x14ac:dyDescent="0.25">
      <c r="A21" s="28" t="s">
        <v>192</v>
      </c>
      <c r="B21" s="78"/>
      <c r="C21" s="78">
        <f>IF(RES_hh_tes_in!C21=0,"",RES_hh_tes_in!C21/RES_hh_fec_in!C21)</f>
        <v>0.52138878220109419</v>
      </c>
      <c r="D21" s="78">
        <f>IF(RES_hh_tes_in!D21=0,"",RES_hh_tes_in!D21/RES_hh_fec_in!D21)</f>
        <v>0.52792325174436905</v>
      </c>
      <c r="E21" s="78">
        <f>IF(RES_hh_tes_in!E21=0,"",RES_hh_tes_in!E21/RES_hh_fec_in!E21)</f>
        <v>0.53474025000248659</v>
      </c>
      <c r="F21" s="78">
        <f>IF(RES_hh_tes_in!F21=0,"",RES_hh_tes_in!F21/RES_hh_fec_in!F21)</f>
        <v>0.54161234969919236</v>
      </c>
      <c r="G21" s="78">
        <f>IF(RES_hh_tes_in!G21=0,"",RES_hh_tes_in!G21/RES_hh_fec_in!G21)</f>
        <v>0.54874233386144722</v>
      </c>
      <c r="H21" s="78">
        <f>IF(RES_hh_tes_in!H21=0,"",RES_hh_tes_in!H21/RES_hh_fec_in!H21)</f>
        <v>0.55610274846202234</v>
      </c>
      <c r="I21" s="78">
        <f>IF(RES_hh_tes_in!I21=0,"",RES_hh_tes_in!I21/RES_hh_fec_in!I21)</f>
        <v>0.56374089876849853</v>
      </c>
      <c r="J21" s="78">
        <f>IF(RES_hh_tes_in!J21=0,"",RES_hh_tes_in!J21/RES_hh_fec_in!J21)</f>
        <v>0.57185667904812898</v>
      </c>
      <c r="K21" s="78">
        <f>IF(RES_hh_tes_in!K21=0,"",RES_hh_tes_in!K21/RES_hh_fec_in!K21)</f>
        <v>0.58061677079900553</v>
      </c>
      <c r="L21" s="78">
        <f>IF(RES_hh_tes_in!L21=0,"",RES_hh_tes_in!L21/RES_hh_fec_in!L21)</f>
        <v>0.59006003829476239</v>
      </c>
      <c r="M21" s="78">
        <f>IF(RES_hh_tes_in!M21=0,"",RES_hh_tes_in!M21/RES_hh_fec_in!M21)</f>
        <v>0.60434068330321278</v>
      </c>
      <c r="N21" s="78">
        <f>IF(RES_hh_tes_in!N21=0,"",RES_hh_tes_in!N21/RES_hh_fec_in!N21)</f>
        <v>0.62473740958960733</v>
      </c>
      <c r="O21" s="78">
        <f>IF(RES_hh_tes_in!O21=0,"",RES_hh_tes_in!O21/RES_hh_fec_in!O21)</f>
        <v>0.65219438413120567</v>
      </c>
      <c r="P21" s="78">
        <f>IF(RES_hh_tes_in!P21=0,"",RES_hh_tes_in!P21/RES_hh_fec_in!P21)</f>
        <v>0.68414495852150048</v>
      </c>
      <c r="Q21" s="78">
        <f>IF(RES_hh_tes_in!Q21=0,"",RES_hh_tes_in!Q21/RES_hh_fec_in!Q21)</f>
        <v>0.71253705292354452</v>
      </c>
      <c r="R21" s="78">
        <f>IF(RES_hh_tes_in!R21=0,"",RES_hh_tes_in!R21/RES_hh_fec_in!R21)</f>
        <v>0.73120557309461853</v>
      </c>
      <c r="S21" s="78">
        <f>IF(RES_hh_tes_in!S21=0,"",RES_hh_tes_in!S21/RES_hh_fec_in!S21)</f>
        <v>0.74823939550062346</v>
      </c>
      <c r="T21" s="78">
        <f>IF(RES_hh_tes_in!T21=0,"",RES_hh_tes_in!T21/RES_hh_fec_in!T21)</f>
        <v>0.76319632393824022</v>
      </c>
      <c r="U21" s="78">
        <f>IF(RES_hh_tes_in!U21=0,"",RES_hh_tes_in!U21/RES_hh_fec_in!U21)</f>
        <v>0.77558367471545187</v>
      </c>
      <c r="V21" s="78">
        <f>IF(RES_hh_tes_in!V21=0,"",RES_hh_tes_in!V21/RES_hh_fec_in!V21)</f>
        <v>0.784860803768195</v>
      </c>
      <c r="W21" s="78">
        <f>IF(RES_hh_tes_in!W21=0,"",RES_hh_tes_in!W21/RES_hh_fec_in!W21)</f>
        <v>0.78964886739932916</v>
      </c>
      <c r="DA21" s="89" t="s">
        <v>738</v>
      </c>
    </row>
    <row r="22" spans="1:105" ht="12" customHeight="1" x14ac:dyDescent="0.25">
      <c r="A22" s="28" t="s">
        <v>207</v>
      </c>
      <c r="B22" s="78"/>
      <c r="C22" s="78">
        <f>IF(RES_hh_tes_in!C22=0,"",RES_hh_tes_in!C22/RES_hh_fec_in!C22)</f>
        <v>0.53737230020168347</v>
      </c>
      <c r="D22" s="78">
        <f>IF(RES_hh_tes_in!D22=0,"",RES_hh_tes_in!D22/RES_hh_fec_in!D22)</f>
        <v>0.54997871070298221</v>
      </c>
      <c r="E22" s="78">
        <f>IF(RES_hh_tes_in!E22=0,"",RES_hh_tes_in!E22/RES_hh_fec_in!E22)</f>
        <v>0.56270496374617718</v>
      </c>
      <c r="F22" s="78">
        <f>IF(RES_hh_tes_in!F22=0,"",RES_hh_tes_in!F22/RES_hh_fec_in!F22)</f>
        <v>0.57553882559761183</v>
      </c>
      <c r="G22" s="78">
        <f>IF(RES_hh_tes_in!G22=0,"",RES_hh_tes_in!G22/RES_hh_fec_in!G22)</f>
        <v>0.58846813521863761</v>
      </c>
      <c r="H22" s="78">
        <f>IF(RES_hh_tes_in!H22=0,"",RES_hh_tes_in!H22/RES_hh_fec_in!H22)</f>
        <v>0.60147840367716432</v>
      </c>
      <c r="I22" s="78">
        <f>IF(RES_hh_tes_in!I22=0,"",RES_hh_tes_in!I22/RES_hh_fec_in!I22)</f>
        <v>0.61455057905518706</v>
      </c>
      <c r="J22" s="78">
        <f>IF(RES_hh_tes_in!J22=0,"",RES_hh_tes_in!J22/RES_hh_fec_in!J22)</f>
        <v>0.62764358248839625</v>
      </c>
      <c r="K22" s="78">
        <f>IF(RES_hh_tes_in!K22=0,"",RES_hh_tes_in!K22/RES_hh_fec_in!K22)</f>
        <v>0.64070307358992429</v>
      </c>
      <c r="L22" s="78">
        <f>IF(RES_hh_tes_in!L22=0,"",RES_hh_tes_in!L22/RES_hh_fec_in!L22)</f>
        <v>0.65368082205743416</v>
      </c>
      <c r="M22" s="78">
        <f>IF(RES_hh_tes_in!M22=0,"",RES_hh_tes_in!M22/RES_hh_fec_in!M22)</f>
        <v>0.66563281416405584</v>
      </c>
      <c r="N22" s="78">
        <f>IF(RES_hh_tes_in!N22=0,"",RES_hh_tes_in!N22/RES_hh_fec_in!N22)</f>
        <v>0.67605228168026621</v>
      </c>
      <c r="O22" s="78">
        <f>IF(RES_hh_tes_in!O22=0,"",RES_hh_tes_in!O22/RES_hh_fec_in!O22)</f>
        <v>0.68466507217362937</v>
      </c>
      <c r="P22" s="78">
        <f>IF(RES_hh_tes_in!P22=0,"",RES_hh_tes_in!P22/RES_hh_fec_in!P22)</f>
        <v>0.69220908705844408</v>
      </c>
      <c r="Q22" s="78">
        <f>IF(RES_hh_tes_in!Q22=0,"",RES_hh_tes_in!Q22/RES_hh_fec_in!Q22)</f>
        <v>0.70119040246583852</v>
      </c>
      <c r="R22" s="78" t="str">
        <f>IF(RES_hh_tes_in!R22=0,"",RES_hh_tes_in!R22/RES_hh_fec_in!R22)</f>
        <v/>
      </c>
      <c r="S22" s="78" t="str">
        <f>IF(RES_hh_tes_in!S22=0,"",RES_hh_tes_in!S22/RES_hh_fec_in!S22)</f>
        <v/>
      </c>
      <c r="T22" s="78" t="str">
        <f>IF(RES_hh_tes_in!T22=0,"",RES_hh_tes_in!T22/RES_hh_fec_in!T22)</f>
        <v/>
      </c>
      <c r="U22" s="78">
        <f>IF(RES_hh_tes_in!U22=0,"",RES_hh_tes_in!U22/RES_hh_fec_in!U22)</f>
        <v>0.75792684704133406</v>
      </c>
      <c r="V22" s="78">
        <f>IF(RES_hh_tes_in!V22=0,"",RES_hh_tes_in!V22/RES_hh_fec_in!V22)</f>
        <v>0.76944222757583969</v>
      </c>
      <c r="W22" s="78">
        <f>IF(RES_hh_tes_in!W22=0,"",RES_hh_tes_in!W22/RES_hh_fec_in!W22)</f>
        <v>0.77870475683125162</v>
      </c>
      <c r="DA22" s="89" t="s">
        <v>739</v>
      </c>
    </row>
    <row r="23" spans="1:105" ht="12" customHeight="1" x14ac:dyDescent="0.25">
      <c r="A23" s="28" t="s">
        <v>202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DA23" s="89" t="s">
        <v>740</v>
      </c>
    </row>
    <row r="24" spans="1:105" ht="12" customHeight="1" x14ac:dyDescent="0.25">
      <c r="A24" s="28" t="s">
        <v>203</v>
      </c>
      <c r="B24" s="78"/>
      <c r="C24" s="78">
        <f>IF(RES_hh_tes_in!C24=0,"",RES_hh_tes_in!C24/RES_hh_fec_in!C24)</f>
        <v>0.76067736442054312</v>
      </c>
      <c r="D24" s="78" t="str">
        <f>IF(RES_hh_tes_in!D24=0,"",RES_hh_tes_in!D24/RES_hh_fec_in!D24)</f>
        <v/>
      </c>
      <c r="E24" s="78">
        <f>IF(RES_hh_tes_in!E24=0,"",RES_hh_tes_in!E24/RES_hh_fec_in!E24)</f>
        <v>0.76415439817779918</v>
      </c>
      <c r="F24" s="78">
        <f>IF(RES_hh_tes_in!F24=0,"",RES_hh_tes_in!F24/RES_hh_fec_in!F24)</f>
        <v>0.76592238524196221</v>
      </c>
      <c r="G24" s="78">
        <f>IF(RES_hh_tes_in!G24=0,"",RES_hh_tes_in!G24/RES_hh_fec_in!G24)</f>
        <v>0.76773302136072075</v>
      </c>
      <c r="H24" s="78">
        <f>IF(RES_hh_tes_in!H24=0,"",RES_hh_tes_in!H24/RES_hh_fec_in!H24)</f>
        <v>0.76958185971321658</v>
      </c>
      <c r="I24" s="78">
        <f>IF(RES_hh_tes_in!I24=0,"",RES_hh_tes_in!I24/RES_hh_fec_in!I24)</f>
        <v>0.77147785300176741</v>
      </c>
      <c r="J24" s="78">
        <f>IF(RES_hh_tes_in!J24=0,"",RES_hh_tes_in!J24/RES_hh_fec_in!J24)</f>
        <v>0.7734576772877495</v>
      </c>
      <c r="K24" s="78">
        <f>IF(RES_hh_tes_in!K24=0,"",RES_hh_tes_in!K24/RES_hh_fec_in!K24)</f>
        <v>0.7755525168702837</v>
      </c>
      <c r="L24" s="78">
        <f>IF(RES_hh_tes_in!L24=0,"",RES_hh_tes_in!L24/RES_hh_fec_in!L24)</f>
        <v>0.7777707148278763</v>
      </c>
      <c r="M24" s="78">
        <f>IF(RES_hh_tes_in!M24=0,"",RES_hh_tes_in!M24/RES_hh_fec_in!M24)</f>
        <v>0.78084208682218359</v>
      </c>
      <c r="N24" s="78">
        <f>IF(RES_hh_tes_in!N24=0,"",RES_hh_tes_in!N24/RES_hh_fec_in!N24)</f>
        <v>0.78499738225636873</v>
      </c>
      <c r="O24" s="78">
        <f>IF(RES_hh_tes_in!O24=0,"",RES_hh_tes_in!O24/RES_hh_fec_in!O24)</f>
        <v>0.79043888102166937</v>
      </c>
      <c r="P24" s="78">
        <f>IF(RES_hh_tes_in!P24=0,"",RES_hh_tes_in!P24/RES_hh_fec_in!P24)</f>
        <v>0.79678173079441894</v>
      </c>
      <c r="Q24" s="78">
        <f>IF(RES_hh_tes_in!Q24=0,"",RES_hh_tes_in!Q24/RES_hh_fec_in!Q24)</f>
        <v>0.80276606402399042</v>
      </c>
      <c r="R24" s="78">
        <f>IF(RES_hh_tes_in!R24=0,"",RES_hh_tes_in!R24/RES_hh_fec_in!R24)</f>
        <v>0.80735165884549853</v>
      </c>
      <c r="S24" s="78">
        <f>IF(RES_hh_tes_in!S24=0,"",RES_hh_tes_in!S24/RES_hh_fec_in!S24)</f>
        <v>0.81181267604071372</v>
      </c>
      <c r="T24" s="78">
        <f>IF(RES_hh_tes_in!T24=0,"",RES_hh_tes_in!T24/RES_hh_fec_in!T24)</f>
        <v>0.81611930900551266</v>
      </c>
      <c r="U24" s="78">
        <f>IF(RES_hh_tes_in!U24=0,"",RES_hh_tes_in!U24/RES_hh_fec_in!U24)</f>
        <v>0.82024175113578612</v>
      </c>
      <c r="V24" s="78">
        <f>IF(RES_hh_tes_in!V24=0,"",RES_hh_tes_in!V24/RES_hh_fec_in!V24)</f>
        <v>0.82415019582741889</v>
      </c>
      <c r="W24" s="78">
        <f>IF(RES_hh_tes_in!W24=0,"",RES_hh_tes_in!W24/RES_hh_fec_in!W24)</f>
        <v>0.82775062672221633</v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0.58585359792924196</v>
      </c>
      <c r="D25" s="79">
        <f>IF(RES_hh_tes_in!D25=0,"",RES_hh_tes_in!D25/RES_hh_fec_in!D25)</f>
        <v>0.58740200203116666</v>
      </c>
      <c r="E25" s="79">
        <f>IF(RES_hh_tes_in!E25=0,"",RES_hh_tes_in!E25/RES_hh_fec_in!E25)</f>
        <v>0.58906950030642757</v>
      </c>
      <c r="F25" s="79">
        <f>IF(RES_hh_tes_in!F25=0,"",RES_hh_tes_in!F25/RES_hh_fec_in!F25)</f>
        <v>0.59075301642575417</v>
      </c>
      <c r="G25" s="79">
        <f>IF(RES_hh_tes_in!G25=0,"",RES_hh_tes_in!G25/RES_hh_fec_in!G25)</f>
        <v>0.59254716589816037</v>
      </c>
      <c r="H25" s="79">
        <f>IF(RES_hh_tes_in!H25=0,"",RES_hh_tes_in!H25/RES_hh_fec_in!H25)</f>
        <v>0.59444134359718925</v>
      </c>
      <c r="I25" s="79">
        <f>IF(RES_hh_tes_in!I25=0,"",RES_hh_tes_in!I25/RES_hh_fec_in!I25)</f>
        <v>0.59646019156022789</v>
      </c>
      <c r="J25" s="79">
        <f>IF(RES_hh_tes_in!J25=0,"",RES_hh_tes_in!J25/RES_hh_fec_in!J25)</f>
        <v>0.59870234793005228</v>
      </c>
      <c r="K25" s="79">
        <f>IF(RES_hh_tes_in!K25=0,"",RES_hh_tes_in!K25/RES_hh_fec_in!K25)</f>
        <v>0.60125522585811786</v>
      </c>
      <c r="L25" s="79">
        <f>IF(RES_hh_tes_in!L25=0,"",RES_hh_tes_in!L25/RES_hh_fec_in!L25)</f>
        <v>0.60414941883309248</v>
      </c>
      <c r="M25" s="79">
        <f>IF(RES_hh_tes_in!M25=0,"",RES_hh_tes_in!M25/RES_hh_fec_in!M25)</f>
        <v>0.60939034730554198</v>
      </c>
      <c r="N25" s="79">
        <f>IF(RES_hh_tes_in!N25=0,"",RES_hh_tes_in!N25/RES_hh_fec_in!N25)</f>
        <v>0.61785916289157916</v>
      </c>
      <c r="O25" s="79">
        <f>IF(RES_hh_tes_in!O25=0,"",RES_hh_tes_in!O25/RES_hh_fec_in!O25)</f>
        <v>0.63068583974452885</v>
      </c>
      <c r="P25" s="79">
        <f>IF(RES_hh_tes_in!P25=0,"",RES_hh_tes_in!P25/RES_hh_fec_in!P25)</f>
        <v>0.64737169976534181</v>
      </c>
      <c r="Q25" s="79">
        <f>IF(RES_hh_tes_in!Q25=0,"",RES_hh_tes_in!Q25/RES_hh_fec_in!Q25)</f>
        <v>0.66374454142368311</v>
      </c>
      <c r="R25" s="79">
        <f>IF(RES_hh_tes_in!R25=0,"",RES_hh_tes_in!R25/RES_hh_fec_in!R25)</f>
        <v>0.67548150590544276</v>
      </c>
      <c r="S25" s="79">
        <f>IF(RES_hh_tes_in!S25=0,"",RES_hh_tes_in!S25/RES_hh_fec_in!S25)</f>
        <v>0.68710276174151663</v>
      </c>
      <c r="T25" s="79">
        <f>IF(RES_hh_tes_in!T25=0,"",RES_hh_tes_in!T25/RES_hh_fec_in!T25)</f>
        <v>0.69836463278433458</v>
      </c>
      <c r="U25" s="79">
        <f>IF(RES_hh_tes_in!U25=0,"",RES_hh_tes_in!U25/RES_hh_fec_in!U25)</f>
        <v>0.70894371559781633</v>
      </c>
      <c r="V25" s="79">
        <f>IF(RES_hh_tes_in!V25=0,"",RES_hh_tes_in!V25/RES_hh_fec_in!V25)</f>
        <v>0.71834384455904277</v>
      </c>
      <c r="W25" s="79">
        <f>IF(RES_hh_tes_in!W25=0,"",RES_hh_tes_in!W25/RES_hh_fec_in!W25)</f>
        <v>0.72574356331613532</v>
      </c>
      <c r="DA25" s="90" t="s">
        <v>742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0.59284976732176742</v>
      </c>
      <c r="D27" s="70">
        <f>IF(RES_hh_tes_in!D27=0,"",RES_hh_tes_in!D27/RES_hh_fec_in!D27)</f>
        <v>0.60297065024029906</v>
      </c>
      <c r="E27" s="70">
        <f>IF(RES_hh_tes_in!E27=0,"",RES_hh_tes_in!E27/RES_hh_fec_in!E27)</f>
        <v>0.60165594100280162</v>
      </c>
      <c r="F27" s="70">
        <f>IF(RES_hh_tes_in!F27=0,"",RES_hh_tes_in!F27/RES_hh_fec_in!F27)</f>
        <v>0.58739982845083494</v>
      </c>
      <c r="G27" s="70">
        <f>IF(RES_hh_tes_in!G27=0,"",RES_hh_tes_in!G27/RES_hh_fec_in!G27)</f>
        <v>0.62638292989192212</v>
      </c>
      <c r="H27" s="70">
        <f>IF(RES_hh_tes_in!H27=0,"",RES_hh_tes_in!H27/RES_hh_fec_in!H27)</f>
        <v>0.61632872262548066</v>
      </c>
      <c r="I27" s="70">
        <f>IF(RES_hh_tes_in!I27=0,"",RES_hh_tes_in!I27/RES_hh_fec_in!I27)</f>
        <v>0.60980401552232899</v>
      </c>
      <c r="J27" s="70">
        <f>IF(RES_hh_tes_in!J27=0,"",RES_hh_tes_in!J27/RES_hh_fec_in!J27)</f>
        <v>0.61403542236484432</v>
      </c>
      <c r="K27" s="70">
        <f>IF(RES_hh_tes_in!K27=0,"",RES_hh_tes_in!K27/RES_hh_fec_in!K27)</f>
        <v>0.63031543664832057</v>
      </c>
      <c r="L27" s="70">
        <f>IF(RES_hh_tes_in!L27=0,"",RES_hh_tes_in!L27/RES_hh_fec_in!L27)</f>
        <v>0.62459419342756717</v>
      </c>
      <c r="M27" s="70">
        <f>IF(RES_hh_tes_in!M27=0,"",RES_hh_tes_in!M27/RES_hh_fec_in!M27)</f>
        <v>0.64626333271634895</v>
      </c>
      <c r="N27" s="70">
        <f>IF(RES_hh_tes_in!N27=0,"",RES_hh_tes_in!N27/RES_hh_fec_in!N27)</f>
        <v>0.63361726346309843</v>
      </c>
      <c r="O27" s="70">
        <f>IF(RES_hh_tes_in!O27=0,"",RES_hh_tes_in!O27/RES_hh_fec_in!O27)</f>
        <v>0.62159086286961263</v>
      </c>
      <c r="P27" s="70">
        <f>IF(RES_hh_tes_in!P27=0,"",RES_hh_tes_in!P27/RES_hh_fec_in!P27)</f>
        <v>0.61219090436067469</v>
      </c>
      <c r="Q27" s="70">
        <f>IF(RES_hh_tes_in!Q27=0,"",RES_hh_tes_in!Q27/RES_hh_fec_in!Q27)</f>
        <v>0.59999315318421664</v>
      </c>
      <c r="R27" s="70">
        <f>IF(RES_hh_tes_in!R27=0,"",RES_hh_tes_in!R27/RES_hh_fec_in!R27)</f>
        <v>0.60263689784525198</v>
      </c>
      <c r="S27" s="70">
        <f>IF(RES_hh_tes_in!S27=0,"",RES_hh_tes_in!S27/RES_hh_fec_in!S27)</f>
        <v>0.60443749953726011</v>
      </c>
      <c r="T27" s="70">
        <f>IF(RES_hh_tes_in!T27=0,"",RES_hh_tes_in!T27/RES_hh_fec_in!T27)</f>
        <v>0.61469929811736546</v>
      </c>
      <c r="U27" s="70">
        <f>IF(RES_hh_tes_in!U27=0,"",RES_hh_tes_in!U27/RES_hh_fec_in!U27)</f>
        <v>0.63778137362834497</v>
      </c>
      <c r="V27" s="70">
        <f>IF(RES_hh_tes_in!V27=0,"",RES_hh_tes_in!V27/RES_hh_fec_in!V27)</f>
        <v>0.68169599902139355</v>
      </c>
      <c r="W27" s="70">
        <f>IF(RES_hh_tes_in!W27=0,"",RES_hh_tes_in!W27/RES_hh_fec_in!W27)</f>
        <v>0.66694446941508678</v>
      </c>
      <c r="DA27" s="88" t="s">
        <v>744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 t="str">
        <f>IF(RES_hh_tes_in!L28=0,"",RES_hh_tes_in!L28/RES_hh_fec_in!L28)</f>
        <v/>
      </c>
      <c r="M28" s="78" t="str">
        <f>IF(RES_hh_tes_in!M28=0,"",RES_hh_tes_in!M28/RES_hh_fec_in!M28)</f>
        <v/>
      </c>
      <c r="N28" s="78" t="str">
        <f>IF(RES_hh_tes_in!N28=0,"",RES_hh_tes_in!N28/RES_hh_fec_in!N28)</f>
        <v/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0.58504864689504454</v>
      </c>
      <c r="D29" s="78">
        <f>IF(RES_hh_tes_in!D29=0,"",RES_hh_tes_in!D29/RES_hh_fec_in!D29)</f>
        <v>0.58552383110092776</v>
      </c>
      <c r="E29" s="78">
        <f>IF(RES_hh_tes_in!E29=0,"",RES_hh_tes_in!E29/RES_hh_fec_in!E29)</f>
        <v>0.58599231376136163</v>
      </c>
      <c r="F29" s="78">
        <f>IF(RES_hh_tes_in!F29=0,"",RES_hh_tes_in!F29/RES_hh_fec_in!F29)</f>
        <v>0.58645988257468884</v>
      </c>
      <c r="G29" s="78">
        <f>IF(RES_hh_tes_in!G29=0,"",RES_hh_tes_in!G29/RES_hh_fec_in!G29)</f>
        <v>0.58692127965883567</v>
      </c>
      <c r="H29" s="78">
        <f>IF(RES_hh_tes_in!H29=0,"",RES_hh_tes_in!H29/RES_hh_fec_in!H29)</f>
        <v>0.58737714851163181</v>
      </c>
      <c r="I29" s="78">
        <f>IF(RES_hh_tes_in!I29=0,"",RES_hh_tes_in!I29/RES_hh_fec_in!I29)</f>
        <v>0.58782619359077992</v>
      </c>
      <c r="J29" s="78">
        <f>IF(RES_hh_tes_in!J29=0,"",RES_hh_tes_in!J29/RES_hh_fec_in!J29)</f>
        <v>0.58826310751677702</v>
      </c>
      <c r="K29" s="78">
        <f>IF(RES_hh_tes_in!K29=0,"",RES_hh_tes_in!K29/RES_hh_fec_in!K29)</f>
        <v>0.58868337762103784</v>
      </c>
      <c r="L29" s="78">
        <f>IF(RES_hh_tes_in!L29=0,"",RES_hh_tes_in!L29/RES_hh_fec_in!L29)</f>
        <v>0.58908579657970539</v>
      </c>
      <c r="M29" s="78">
        <f>IF(RES_hh_tes_in!M29=0,"",RES_hh_tes_in!M29/RES_hh_fec_in!M29)</f>
        <v>0.5893023512586707</v>
      </c>
      <c r="N29" s="78">
        <f>IF(RES_hh_tes_in!N29=0,"",RES_hh_tes_in!N29/RES_hh_fec_in!N29)</f>
        <v>0.5893023512586707</v>
      </c>
      <c r="O29" s="78">
        <f>IF(RES_hh_tes_in!O29=0,"",RES_hh_tes_in!O29/RES_hh_fec_in!O29)</f>
        <v>0.5893023512586707</v>
      </c>
      <c r="P29" s="78">
        <f>IF(RES_hh_tes_in!P29=0,"",RES_hh_tes_in!P29/RES_hh_fec_in!P29)</f>
        <v>0.5893023512586707</v>
      </c>
      <c r="Q29" s="78">
        <f>IF(RES_hh_tes_in!Q29=0,"",RES_hh_tes_in!Q29/RES_hh_fec_in!Q29)</f>
        <v>0.5893023512586707</v>
      </c>
      <c r="R29" s="78">
        <f>IF(RES_hh_tes_in!R29=0,"",RES_hh_tes_in!R29/RES_hh_fec_in!R29)</f>
        <v>0.59067047842436493</v>
      </c>
      <c r="S29" s="78">
        <f>IF(RES_hh_tes_in!S29=0,"",RES_hh_tes_in!S29/RES_hh_fec_in!S29)</f>
        <v>0.59290767632270958</v>
      </c>
      <c r="T29" s="78">
        <f>IF(RES_hh_tes_in!T29=0,"",RES_hh_tes_in!T29/RES_hh_fec_in!T29)</f>
        <v>0.59551774053744344</v>
      </c>
      <c r="U29" s="78">
        <f>IF(RES_hh_tes_in!U29=0,"",RES_hh_tes_in!U29/RES_hh_fec_in!U29)</f>
        <v>0.59822102133127519</v>
      </c>
      <c r="V29" s="78">
        <f>IF(RES_hh_tes_in!V29=0,"",RES_hh_tes_in!V29/RES_hh_fec_in!V29)</f>
        <v>0.60073786896691173</v>
      </c>
      <c r="W29" s="78">
        <f>IF(RES_hh_tes_in!W29=0,"",RES_hh_tes_in!W29/RES_hh_fec_in!W29)</f>
        <v>0.60306828344435182</v>
      </c>
      <c r="DA29" s="89" t="s">
        <v>746</v>
      </c>
    </row>
    <row r="30" spans="1:105" ht="12" customHeight="1" x14ac:dyDescent="0.25">
      <c r="A30" s="28" t="s">
        <v>192</v>
      </c>
      <c r="B30" s="78"/>
      <c r="C30" s="78">
        <f>IF(RES_hh_tes_in!C30=0,"",RES_hh_tes_in!C30/RES_hh_fec_in!C30)</f>
        <v>0.58043942706150276</v>
      </c>
      <c r="D30" s="78">
        <f>IF(RES_hh_tes_in!D30=0,"",RES_hh_tes_in!D30/RES_hh_fec_in!D30)</f>
        <v>0.58130451026314944</v>
      </c>
      <c r="E30" s="78">
        <f>IF(RES_hh_tes_in!E30=0,"",RES_hh_tes_in!E30/RES_hh_fec_in!E30)</f>
        <v>0.58215739315527093</v>
      </c>
      <c r="F30" s="78">
        <f>IF(RES_hh_tes_in!F30=0,"",RES_hh_tes_in!F30/RES_hh_fec_in!F30)</f>
        <v>0.58300861236882062</v>
      </c>
      <c r="G30" s="78">
        <f>IF(RES_hh_tes_in!G30=0,"",RES_hh_tes_in!G30/RES_hh_fec_in!G30)</f>
        <v>0.58384859581490811</v>
      </c>
      <c r="H30" s="78">
        <f>IF(RES_hh_tes_in!H30=0,"",RES_hh_tes_in!H30/RES_hh_fec_in!H30)</f>
        <v>0.58467851499535461</v>
      </c>
      <c r="I30" s="78">
        <f>IF(RES_hh_tes_in!I30=0,"",RES_hh_tes_in!I30/RES_hh_fec_in!I30)</f>
        <v>0.58549601134717721</v>
      </c>
      <c r="J30" s="78">
        <f>IF(RES_hh_tes_in!J30=0,"",RES_hh_tes_in!J30/RES_hh_fec_in!J30)</f>
        <v>0.58629142267033574</v>
      </c>
      <c r="K30" s="78">
        <f>IF(RES_hh_tes_in!K30=0,"",RES_hh_tes_in!K30/RES_hh_fec_in!K30)</f>
        <v>0.5870565335533342</v>
      </c>
      <c r="L30" s="78">
        <f>IF(RES_hh_tes_in!L30=0,"",RES_hh_tes_in!L30/RES_hh_fec_in!L30)</f>
        <v>0.58778914603678256</v>
      </c>
      <c r="M30" s="78">
        <f>IF(RES_hh_tes_in!M30=0,"",RES_hh_tes_in!M30/RES_hh_fec_in!M30)</f>
        <v>0.58818338854882635</v>
      </c>
      <c r="N30" s="78">
        <f>IF(RES_hh_tes_in!N30=0,"",RES_hh_tes_in!N30/RES_hh_fec_in!N30)</f>
        <v>0.58818338854882635</v>
      </c>
      <c r="O30" s="78">
        <f>IF(RES_hh_tes_in!O30=0,"",RES_hh_tes_in!O30/RES_hh_fec_in!O30)</f>
        <v>0.58818338854882635</v>
      </c>
      <c r="P30" s="78">
        <f>IF(RES_hh_tes_in!P30=0,"",RES_hh_tes_in!P30/RES_hh_fec_in!P30)</f>
        <v>0.58818338854882635</v>
      </c>
      <c r="Q30" s="78">
        <f>IF(RES_hh_tes_in!Q30=0,"",RES_hh_tes_in!Q30/RES_hh_fec_in!Q30)</f>
        <v>0.58818338854882635</v>
      </c>
      <c r="R30" s="78">
        <f>IF(RES_hh_tes_in!R30=0,"",RES_hh_tes_in!R30/RES_hh_fec_in!R30)</f>
        <v>0.59067409386711134</v>
      </c>
      <c r="S30" s="78">
        <f>IF(RES_hh_tes_in!S30=0,"",RES_hh_tes_in!S30/RES_hh_fec_in!S30)</f>
        <v>0.59474696139228522</v>
      </c>
      <c r="T30" s="78">
        <f>IF(RES_hh_tes_in!T30=0,"",RES_hh_tes_in!T30/RES_hh_fec_in!T30)</f>
        <v>0.59949864017165133</v>
      </c>
      <c r="U30" s="78">
        <f>IF(RES_hh_tes_in!U30=0,"",RES_hh_tes_in!U30/RES_hh_fec_in!U30)</f>
        <v>0.60442002176456699</v>
      </c>
      <c r="V30" s="78">
        <f>IF(RES_hh_tes_in!V30=0,"",RES_hh_tes_in!V30/RES_hh_fec_in!V30)</f>
        <v>0.6090019977303851</v>
      </c>
      <c r="W30" s="78">
        <f>IF(RES_hh_tes_in!W30=0,"",RES_hh_tes_in!W30/RES_hh_fec_in!W30)</f>
        <v>0.61324456806910344</v>
      </c>
      <c r="DA30" s="89" t="s">
        <v>747</v>
      </c>
    </row>
    <row r="31" spans="1:105" ht="12" customHeight="1" x14ac:dyDescent="0.25">
      <c r="A31" s="28" t="s">
        <v>207</v>
      </c>
      <c r="B31" s="78"/>
      <c r="C31" s="78">
        <f>IF(RES_hh_tes_in!C31=0,"",RES_hh_tes_in!C31/RES_hh_fec_in!C31)</f>
        <v>0.57439283717754908</v>
      </c>
      <c r="D31" s="78">
        <f>IF(RES_hh_tes_in!D31=0,"",RES_hh_tes_in!D31/RES_hh_fec_in!D31)</f>
        <v>0.57477903675263309</v>
      </c>
      <c r="E31" s="78">
        <f>IF(RES_hh_tes_in!E31=0,"",RES_hh_tes_in!E31/RES_hh_fec_in!E31)</f>
        <v>0.57515978973674686</v>
      </c>
      <c r="F31" s="78">
        <f>IF(RES_hh_tes_in!F31=0,"",RES_hh_tes_in!F31/RES_hh_fec_in!F31)</f>
        <v>0.57553980000391014</v>
      </c>
      <c r="G31" s="78">
        <f>IF(RES_hh_tes_in!G31=0,"",RES_hh_tes_in!G31/RES_hh_fec_in!G31)</f>
        <v>0.57591479428115322</v>
      </c>
      <c r="H31" s="78">
        <f>IF(RES_hh_tes_in!H31=0,"",RES_hh_tes_in!H31/RES_hh_fec_in!H31)</f>
        <v>0.57628529556268582</v>
      </c>
      <c r="I31" s="78">
        <f>IF(RES_hh_tes_in!I31=0,"",RES_hh_tes_in!I31/RES_hh_fec_in!I31)</f>
        <v>0.5766502509139233</v>
      </c>
      <c r="J31" s="78">
        <f>IF(RES_hh_tes_in!J31=0,"",RES_hh_tes_in!J31/RES_hh_fec_in!J31)</f>
        <v>0.57700534683352522</v>
      </c>
      <c r="K31" s="78">
        <f>IF(RES_hh_tes_in!K31=0,"",RES_hh_tes_in!K31/RES_hh_fec_in!K31)</f>
        <v>0.57734691571076568</v>
      </c>
      <c r="L31" s="78">
        <f>IF(RES_hh_tes_in!L31=0,"",RES_hh_tes_in!L31/RES_hh_fec_in!L31)</f>
        <v>0.57767397630941142</v>
      </c>
      <c r="M31" s="78">
        <f>IF(RES_hh_tes_in!M31=0,"",RES_hh_tes_in!M31/RES_hh_fec_in!M31)</f>
        <v>0.5778499782134382</v>
      </c>
      <c r="N31" s="78">
        <f>IF(RES_hh_tes_in!N31=0,"",RES_hh_tes_in!N31/RES_hh_fec_in!N31)</f>
        <v>0.5778499782134382</v>
      </c>
      <c r="O31" s="78">
        <f>IF(RES_hh_tes_in!O31=0,"",RES_hh_tes_in!O31/RES_hh_fec_in!O31)</f>
        <v>0.5778499782134382</v>
      </c>
      <c r="P31" s="78">
        <f>IF(RES_hh_tes_in!P31=0,"",RES_hh_tes_in!P31/RES_hh_fec_in!P31)</f>
        <v>0.5778499782134382</v>
      </c>
      <c r="Q31" s="78">
        <f>IF(RES_hh_tes_in!Q31=0,"",RES_hh_tes_in!Q31/RES_hh_fec_in!Q31)</f>
        <v>0.5778499782134382</v>
      </c>
      <c r="R31" s="78" t="str">
        <f>IF(RES_hh_tes_in!R31=0,"",RES_hh_tes_in!R31/RES_hh_fec_in!R31)</f>
        <v/>
      </c>
      <c r="S31" s="78" t="str">
        <f>IF(RES_hh_tes_in!S31=0,"",RES_hh_tes_in!S31/RES_hh_fec_in!S31)</f>
        <v/>
      </c>
      <c r="T31" s="78" t="str">
        <f>IF(RES_hh_tes_in!T31=0,"",RES_hh_tes_in!T31/RES_hh_fec_in!T31)</f>
        <v/>
      </c>
      <c r="U31" s="78">
        <f>IF(RES_hh_tes_in!U31=0,"",RES_hh_tes_in!U31/RES_hh_fec_in!U31)</f>
        <v>0.58509850741476532</v>
      </c>
      <c r="V31" s="78">
        <f>IF(RES_hh_tes_in!V31=0,"",RES_hh_tes_in!V31/RES_hh_fec_in!V31)</f>
        <v>0.5871440414948117</v>
      </c>
      <c r="W31" s="78">
        <f>IF(RES_hh_tes_in!W31=0,"",RES_hh_tes_in!W31/RES_hh_fec_in!W31)</f>
        <v>0.58903805453189073</v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0.74843521690354542</v>
      </c>
      <c r="D32" s="81">
        <f>IF(RES_hh_tes_in!D32=0,"",RES_hh_tes_in!D32/RES_hh_fec_in!D32)</f>
        <v>0.74979272130048769</v>
      </c>
      <c r="E32" s="81">
        <f>IF(RES_hh_tes_in!E32=0,"",RES_hh_tes_in!E32/RES_hh_fec_in!E32)</f>
        <v>0.75120042291968681</v>
      </c>
      <c r="F32" s="81">
        <f>IF(RES_hh_tes_in!F32=0,"",RES_hh_tes_in!F32/RES_hh_fec_in!F32)</f>
        <v>0.75261496961464824</v>
      </c>
      <c r="G32" s="81">
        <f>IF(RES_hh_tes_in!G32=0,"",RES_hh_tes_in!G32/RES_hh_fec_in!G32)</f>
        <v>0.75407574499875551</v>
      </c>
      <c r="H32" s="81">
        <f>IF(RES_hh_tes_in!H32=0,"",RES_hh_tes_in!H32/RES_hh_fec_in!H32)</f>
        <v>0.75557792901911258</v>
      </c>
      <c r="I32" s="81">
        <f>IF(RES_hh_tes_in!I32=0,"",RES_hh_tes_in!I32/RES_hh_fec_in!I32)</f>
        <v>0.75713122579920722</v>
      </c>
      <c r="J32" s="81">
        <f>IF(RES_hh_tes_in!J32=0,"",RES_hh_tes_in!J32/RES_hh_fec_in!J32)</f>
        <v>0.75877538970772529</v>
      </c>
      <c r="K32" s="81">
        <f>IF(RES_hh_tes_in!K32=0,"",RES_hh_tes_in!K32/RES_hh_fec_in!K32)</f>
        <v>0.76054422241469111</v>
      </c>
      <c r="L32" s="81">
        <f>IF(RES_hh_tes_in!L32=0,"",RES_hh_tes_in!L32/RES_hh_fec_in!L32)</f>
        <v>0.76244676725263449</v>
      </c>
      <c r="M32" s="81">
        <f>IF(RES_hh_tes_in!M32=0,"",RES_hh_tes_in!M32/RES_hh_fec_in!M32)</f>
        <v>0.76503524089978148</v>
      </c>
      <c r="N32" s="81">
        <f>IF(RES_hh_tes_in!N32=0,"",RES_hh_tes_in!N32/RES_hh_fec_in!N32)</f>
        <v>0.76846622643583484</v>
      </c>
      <c r="O32" s="81">
        <f>IF(RES_hh_tes_in!O32=0,"",RES_hh_tes_in!O32/RES_hh_fec_in!O32)</f>
        <v>0.7731204523580969</v>
      </c>
      <c r="P32" s="81">
        <f>IF(RES_hh_tes_in!P32=0,"",RES_hh_tes_in!P32/RES_hh_fec_in!P32)</f>
        <v>0.77919788070963913</v>
      </c>
      <c r="Q32" s="81">
        <f>IF(RES_hh_tes_in!Q32=0,"",RES_hh_tes_in!Q32/RES_hh_fec_in!Q32)</f>
        <v>0.78703087614130163</v>
      </c>
      <c r="R32" s="81">
        <f>IF(RES_hh_tes_in!R32=0,"",RES_hh_tes_in!R32/RES_hh_fec_in!R32)</f>
        <v>0.79768645861884835</v>
      </c>
      <c r="S32" s="81">
        <f>IF(RES_hh_tes_in!S32=0,"",RES_hh_tes_in!S32/RES_hh_fec_in!S32)</f>
        <v>0.81098562218532655</v>
      </c>
      <c r="T32" s="81">
        <f>IF(RES_hh_tes_in!T32=0,"",RES_hh_tes_in!T32/RES_hh_fec_in!T32)</f>
        <v>0.82528437991550996</v>
      </c>
      <c r="U32" s="81">
        <f>IF(RES_hh_tes_in!U32=0,"",RES_hh_tes_in!U32/RES_hh_fec_in!U32)</f>
        <v>0.83893874488421272</v>
      </c>
      <c r="V32" s="81">
        <f>IF(RES_hh_tes_in!V32=0,"",RES_hh_tes_in!V32/RES_hh_fec_in!V32)</f>
        <v>0.85030473016623109</v>
      </c>
      <c r="W32" s="81">
        <f>IF(RES_hh_tes_in!W32=0,"",RES_hh_tes_in!W32/RES_hh_fec_in!W32)</f>
        <v>0.85880485617614666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292.21312050071356</v>
      </c>
      <c r="D3" s="65">
        <f t="shared" si="0"/>
        <v>331.36326629420137</v>
      </c>
      <c r="E3" s="65">
        <f t="shared" si="0"/>
        <v>319.52937559012412</v>
      </c>
      <c r="F3" s="65">
        <f t="shared" si="0"/>
        <v>214.66820467937967</v>
      </c>
      <c r="G3" s="65">
        <f t="shared" si="0"/>
        <v>146.86005812811533</v>
      </c>
      <c r="H3" s="65">
        <f t="shared" si="0"/>
        <v>117.70891165379234</v>
      </c>
      <c r="I3" s="65">
        <f t="shared" si="0"/>
        <v>117.05910169687505</v>
      </c>
      <c r="J3" s="65">
        <f t="shared" si="0"/>
        <v>131.74582548008064</v>
      </c>
      <c r="K3" s="65">
        <f t="shared" si="0"/>
        <v>93.189209927119379</v>
      </c>
      <c r="L3" s="65">
        <f t="shared" si="0"/>
        <v>118.08983301516021</v>
      </c>
      <c r="M3" s="65">
        <f t="shared" si="0"/>
        <v>102.36330077971203</v>
      </c>
      <c r="N3" s="65">
        <f t="shared" si="0"/>
        <v>137.03175432650491</v>
      </c>
      <c r="O3" s="65">
        <f t="shared" si="0"/>
        <v>202.47498505626581</v>
      </c>
      <c r="P3" s="65">
        <f t="shared" si="0"/>
        <v>171.1625329792397</v>
      </c>
      <c r="Q3" s="65">
        <f t="shared" si="0"/>
        <v>218.10717498154483</v>
      </c>
      <c r="R3" s="65">
        <f t="shared" ref="R3:V3" si="1">SUM(R4,R15,R17,R27)</f>
        <v>217.57224492609112</v>
      </c>
      <c r="S3" s="65">
        <f t="shared" si="1"/>
        <v>176.42703069005154</v>
      </c>
      <c r="T3" s="65">
        <f t="shared" si="1"/>
        <v>146.21688447081323</v>
      </c>
      <c r="U3" s="65">
        <f t="shared" si="1"/>
        <v>113.13009157720214</v>
      </c>
      <c r="V3" s="65">
        <f t="shared" si="1"/>
        <v>91.213739010390455</v>
      </c>
      <c r="W3" s="65">
        <f t="shared" ref="W3" si="2">SUM(W4,W15,W17,W27)</f>
        <v>75.520147114128562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266.36935567531168</v>
      </c>
      <c r="D4" s="69">
        <f t="shared" si="3"/>
        <v>310.23540724036673</v>
      </c>
      <c r="E4" s="69">
        <f t="shared" si="3"/>
        <v>299.16439951812816</v>
      </c>
      <c r="F4" s="69">
        <f t="shared" si="3"/>
        <v>189.62034513574048</v>
      </c>
      <c r="G4" s="69">
        <f t="shared" si="3"/>
        <v>124.71159068112605</v>
      </c>
      <c r="H4" s="69">
        <f t="shared" si="3"/>
        <v>100.84546021081711</v>
      </c>
      <c r="I4" s="69">
        <f t="shared" si="3"/>
        <v>93.675820625819441</v>
      </c>
      <c r="J4" s="69">
        <f t="shared" si="3"/>
        <v>107.50726022476593</v>
      </c>
      <c r="K4" s="69">
        <f t="shared" si="3"/>
        <v>72.014109516832349</v>
      </c>
      <c r="L4" s="69">
        <f t="shared" si="3"/>
        <v>94.057491395704417</v>
      </c>
      <c r="M4" s="69">
        <f t="shared" si="3"/>
        <v>83.11732862433233</v>
      </c>
      <c r="N4" s="69">
        <f t="shared" si="3"/>
        <v>112.9349841323105</v>
      </c>
      <c r="O4" s="69">
        <f t="shared" si="3"/>
        <v>168.32954503972323</v>
      </c>
      <c r="P4" s="69">
        <f t="shared" si="3"/>
        <v>142.22392185596308</v>
      </c>
      <c r="Q4" s="69">
        <f t="shared" si="3"/>
        <v>195.21866323472346</v>
      </c>
      <c r="R4" s="69">
        <f t="shared" ref="R4:V4" si="4">SUM(R5:R14)</f>
        <v>191.96778734835135</v>
      </c>
      <c r="S4" s="69">
        <f t="shared" si="4"/>
        <v>149.43341475976391</v>
      </c>
      <c r="T4" s="69">
        <f t="shared" si="4"/>
        <v>118.18201855592757</v>
      </c>
      <c r="U4" s="69">
        <f t="shared" si="4"/>
        <v>87.510221774905119</v>
      </c>
      <c r="V4" s="69">
        <f t="shared" si="4"/>
        <v>65.96484058569385</v>
      </c>
      <c r="W4" s="69">
        <f t="shared" ref="W4" si="5">SUM(W5:W14)</f>
        <v>54.615315805804784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22.084629560002281</v>
      </c>
      <c r="D5" s="72">
        <v>20.253765469560413</v>
      </c>
      <c r="E5" s="72">
        <v>28.873860990097523</v>
      </c>
      <c r="F5" s="72">
        <v>18.630750045564564</v>
      </c>
      <c r="G5" s="72">
        <v>7.1071263651660832</v>
      </c>
      <c r="H5" s="72">
        <v>1.7582040078096062</v>
      </c>
      <c r="I5" s="72">
        <v>0</v>
      </c>
      <c r="J5" s="72">
        <v>2.3823011350522836</v>
      </c>
      <c r="K5" s="72">
        <v>6.2790382064406511</v>
      </c>
      <c r="L5" s="72">
        <v>19.253106258004223</v>
      </c>
      <c r="M5" s="72">
        <v>25.720375680025466</v>
      </c>
      <c r="N5" s="72">
        <v>17.651672492172121</v>
      </c>
      <c r="O5" s="72">
        <v>11.134172180318501</v>
      </c>
      <c r="P5" s="72">
        <v>3.3673392649750796E-3</v>
      </c>
      <c r="Q5" s="72">
        <v>0.18388071595072042</v>
      </c>
      <c r="R5" s="72">
        <v>7.8059644232191641</v>
      </c>
      <c r="S5" s="72">
        <v>10.841389356984291</v>
      </c>
      <c r="T5" s="72">
        <v>0.31218958342041381</v>
      </c>
      <c r="U5" s="72">
        <v>0</v>
      </c>
      <c r="V5" s="72">
        <v>0</v>
      </c>
      <c r="W5" s="72">
        <v>0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1.6809965870038195</v>
      </c>
      <c r="O6" s="72">
        <v>5.4056254839834326</v>
      </c>
      <c r="P6" s="72">
        <v>0</v>
      </c>
      <c r="Q6" s="72">
        <v>0</v>
      </c>
      <c r="R6" s="72">
        <v>0</v>
      </c>
      <c r="S6" s="72">
        <v>0.17266686968441772</v>
      </c>
      <c r="T6" s="72">
        <v>0</v>
      </c>
      <c r="U6" s="72">
        <v>0</v>
      </c>
      <c r="V6" s="72">
        <v>0</v>
      </c>
      <c r="W6" s="72">
        <v>2.2590831476394916E-3</v>
      </c>
      <c r="DA6" s="89" t="s">
        <v>754</v>
      </c>
    </row>
    <row r="7" spans="1:105" ht="12" customHeight="1" x14ac:dyDescent="0.25">
      <c r="A7" s="28" t="s">
        <v>205</v>
      </c>
      <c r="B7" s="72"/>
      <c r="C7" s="72">
        <v>2.2947847495301117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DA7" s="89" t="s">
        <v>755</v>
      </c>
    </row>
    <row r="8" spans="1:105" ht="12" customHeight="1" x14ac:dyDescent="0.25">
      <c r="A8" s="28" t="s">
        <v>192</v>
      </c>
      <c r="B8" s="72"/>
      <c r="C8" s="72">
        <v>241.98994136577929</v>
      </c>
      <c r="D8" s="72">
        <v>289.98164177080633</v>
      </c>
      <c r="E8" s="72">
        <v>270.29053852803065</v>
      </c>
      <c r="F8" s="72">
        <v>170.98959509017592</v>
      </c>
      <c r="G8" s="72">
        <v>117.60446431595997</v>
      </c>
      <c r="H8" s="72">
        <v>99.087256203007499</v>
      </c>
      <c r="I8" s="72">
        <v>93.675820625819441</v>
      </c>
      <c r="J8" s="72">
        <v>105.12495908971364</v>
      </c>
      <c r="K8" s="72">
        <v>65.735071310391703</v>
      </c>
      <c r="L8" s="72">
        <v>74.804385137700194</v>
      </c>
      <c r="M8" s="72">
        <v>57.396952944306861</v>
      </c>
      <c r="N8" s="72">
        <v>93.602315053134561</v>
      </c>
      <c r="O8" s="72">
        <v>151.78974737542129</v>
      </c>
      <c r="P8" s="72">
        <v>142.22055451669812</v>
      </c>
      <c r="Q8" s="72">
        <v>195.03478251877274</v>
      </c>
      <c r="R8" s="72">
        <v>184.16182292513218</v>
      </c>
      <c r="S8" s="72">
        <v>138.41935853309519</v>
      </c>
      <c r="T8" s="72">
        <v>117.86982897250715</v>
      </c>
      <c r="U8" s="72">
        <v>87.510221774905119</v>
      </c>
      <c r="V8" s="72">
        <v>65.96484058569385</v>
      </c>
      <c r="W8" s="72">
        <v>54.613056722657142</v>
      </c>
      <c r="DA8" s="89" t="s">
        <v>756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8.8921479549172826</v>
      </c>
      <c r="D17" s="69">
        <f t="shared" si="7"/>
        <v>5.6432997638005471</v>
      </c>
      <c r="E17" s="69">
        <f t="shared" si="7"/>
        <v>4.3416347450910511</v>
      </c>
      <c r="F17" s="69">
        <f t="shared" si="7"/>
        <v>5.5482342370819007</v>
      </c>
      <c r="G17" s="69">
        <f t="shared" si="7"/>
        <v>7.4437675301700654</v>
      </c>
      <c r="H17" s="69">
        <f t="shared" si="7"/>
        <v>3.6747787142513406</v>
      </c>
      <c r="I17" s="69">
        <f t="shared" si="7"/>
        <v>10.917138513255487</v>
      </c>
      <c r="J17" s="69">
        <f t="shared" si="7"/>
        <v>12.348072751179281</v>
      </c>
      <c r="K17" s="69">
        <f t="shared" si="7"/>
        <v>11.387815276100984</v>
      </c>
      <c r="L17" s="69">
        <f t="shared" si="7"/>
        <v>12.589168916682874</v>
      </c>
      <c r="M17" s="69">
        <f t="shared" si="7"/>
        <v>10.731284720026348</v>
      </c>
      <c r="N17" s="69">
        <f t="shared" si="7"/>
        <v>16.016109497981738</v>
      </c>
      <c r="O17" s="69">
        <f t="shared" si="7"/>
        <v>24.38816052635563</v>
      </c>
      <c r="P17" s="69">
        <f t="shared" si="7"/>
        <v>19.377074763408007</v>
      </c>
      <c r="Q17" s="69">
        <f t="shared" si="7"/>
        <v>10.764536091485366</v>
      </c>
      <c r="R17" s="69">
        <f t="shared" ref="R17:V17" si="8">SUM(R18:R26)</f>
        <v>14.679371845674629</v>
      </c>
      <c r="S17" s="69">
        <f t="shared" si="8"/>
        <v>15.606301415332165</v>
      </c>
      <c r="T17" s="69">
        <f t="shared" si="8"/>
        <v>16.06153751125084</v>
      </c>
      <c r="U17" s="69">
        <f t="shared" si="8"/>
        <v>14.767823386986727</v>
      </c>
      <c r="V17" s="69">
        <f t="shared" si="8"/>
        <v>13.100708310810816</v>
      </c>
      <c r="W17" s="69">
        <f t="shared" ref="W17" si="9">SUM(W18:W26)</f>
        <v>7.7696111237224033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1.2273274226270394</v>
      </c>
      <c r="D19" s="72">
        <v>0.90993013269514</v>
      </c>
      <c r="E19" s="72">
        <v>1.0423114065340364</v>
      </c>
      <c r="F19" s="72">
        <v>1.2422978614916798</v>
      </c>
      <c r="G19" s="72">
        <v>2.9837374528745659</v>
      </c>
      <c r="H19" s="72">
        <v>2.3499546241416871</v>
      </c>
      <c r="I19" s="72">
        <v>0.42764426537084932</v>
      </c>
      <c r="J19" s="72">
        <v>0.23394107185272528</v>
      </c>
      <c r="K19" s="72">
        <v>1.430663949414444</v>
      </c>
      <c r="L19" s="72">
        <v>1.6530109729504872</v>
      </c>
      <c r="M19" s="72">
        <v>1.2135233003694301</v>
      </c>
      <c r="N19" s="72">
        <v>0.69612877592980871</v>
      </c>
      <c r="O19" s="72">
        <v>0.6352997753194376</v>
      </c>
      <c r="P19" s="72">
        <v>0.37478563042477692</v>
      </c>
      <c r="Q19" s="72">
        <v>8.7867604410321612E-2</v>
      </c>
      <c r="R19" s="72">
        <v>4.341512278136607E-2</v>
      </c>
      <c r="S19" s="72">
        <v>9.2306966957424921E-2</v>
      </c>
      <c r="T19" s="72">
        <v>3.8845840075371119E-2</v>
      </c>
      <c r="U19" s="72">
        <v>0.25941568740494791</v>
      </c>
      <c r="V19" s="72">
        <v>0.27033490424418022</v>
      </c>
      <c r="W19" s="72">
        <v>0.27761338811939101</v>
      </c>
      <c r="DA19" s="89" t="s">
        <v>767</v>
      </c>
    </row>
    <row r="20" spans="1:105" ht="12" customHeight="1" x14ac:dyDescent="0.25">
      <c r="A20" s="28" t="s">
        <v>205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DA20" s="89" t="s">
        <v>768</v>
      </c>
    </row>
    <row r="21" spans="1:105" ht="12" customHeight="1" x14ac:dyDescent="0.25">
      <c r="A21" s="28" t="s">
        <v>192</v>
      </c>
      <c r="B21" s="72"/>
      <c r="C21" s="72">
        <v>7.6648205322902427</v>
      </c>
      <c r="D21" s="72">
        <v>4.7333696311054068</v>
      </c>
      <c r="E21" s="72">
        <v>3.2993233385570151</v>
      </c>
      <c r="F21" s="72">
        <v>4.3059363755902211</v>
      </c>
      <c r="G21" s="72">
        <v>4.4600300772954995</v>
      </c>
      <c r="H21" s="72">
        <v>1.3248240901096537</v>
      </c>
      <c r="I21" s="72">
        <v>10.489494247884638</v>
      </c>
      <c r="J21" s="72">
        <v>12.114131679326555</v>
      </c>
      <c r="K21" s="72">
        <v>9.9571513266865388</v>
      </c>
      <c r="L21" s="72">
        <v>10.936157943732388</v>
      </c>
      <c r="M21" s="72">
        <v>9.5177614196569191</v>
      </c>
      <c r="N21" s="72">
        <v>15.319980722051929</v>
      </c>
      <c r="O21" s="72">
        <v>23.752860751036192</v>
      </c>
      <c r="P21" s="72">
        <v>19.002289132983229</v>
      </c>
      <c r="Q21" s="72">
        <v>10.676668487075045</v>
      </c>
      <c r="R21" s="72">
        <v>14.635956722893262</v>
      </c>
      <c r="S21" s="72">
        <v>15.51399444837474</v>
      </c>
      <c r="T21" s="72">
        <v>16.022691671175469</v>
      </c>
      <c r="U21" s="72">
        <v>14.508407699581779</v>
      </c>
      <c r="V21" s="72">
        <v>12.830373406566636</v>
      </c>
      <c r="W21" s="72">
        <v>7.4919977356030119</v>
      </c>
      <c r="DA21" s="89" t="s">
        <v>769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16.951616870484592</v>
      </c>
      <c r="D27" s="69">
        <f t="shared" si="10"/>
        <v>15.484559290034094</v>
      </c>
      <c r="E27" s="69">
        <f t="shared" si="10"/>
        <v>16.023341326904937</v>
      </c>
      <c r="F27" s="69">
        <f t="shared" si="10"/>
        <v>19.499625306557288</v>
      </c>
      <c r="G27" s="69">
        <f t="shared" si="10"/>
        <v>14.704699916819202</v>
      </c>
      <c r="H27" s="69">
        <f t="shared" si="10"/>
        <v>13.18867272872388</v>
      </c>
      <c r="I27" s="69">
        <f t="shared" si="10"/>
        <v>12.466142557800119</v>
      </c>
      <c r="J27" s="69">
        <f t="shared" si="10"/>
        <v>11.890492504135437</v>
      </c>
      <c r="K27" s="69">
        <f t="shared" si="10"/>
        <v>9.7872851341860567</v>
      </c>
      <c r="L27" s="69">
        <f t="shared" si="10"/>
        <v>11.443172702772916</v>
      </c>
      <c r="M27" s="69">
        <f t="shared" si="10"/>
        <v>8.5146874353533573</v>
      </c>
      <c r="N27" s="69">
        <f t="shared" si="10"/>
        <v>8.0806606962126803</v>
      </c>
      <c r="O27" s="69">
        <f t="shared" si="10"/>
        <v>9.7572794901869564</v>
      </c>
      <c r="P27" s="69">
        <f t="shared" si="10"/>
        <v>9.561536359868585</v>
      </c>
      <c r="Q27" s="69">
        <f t="shared" si="10"/>
        <v>12.123975655336016</v>
      </c>
      <c r="R27" s="69">
        <f t="shared" ref="R27:V27" si="11">SUM(R28:R32)</f>
        <v>10.925085732065114</v>
      </c>
      <c r="S27" s="69">
        <f t="shared" si="11"/>
        <v>11.387314514955492</v>
      </c>
      <c r="T27" s="69">
        <f t="shared" si="11"/>
        <v>11.973328403634802</v>
      </c>
      <c r="U27" s="69">
        <f t="shared" si="11"/>
        <v>10.852046415310301</v>
      </c>
      <c r="V27" s="69">
        <f t="shared" si="11"/>
        <v>12.148190113885789</v>
      </c>
      <c r="W27" s="69">
        <f t="shared" ref="W27" si="12">SUM(W28:W32)</f>
        <v>13.135220184601375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4.3948905399491602</v>
      </c>
      <c r="D29" s="72">
        <v>1.8805976881185049</v>
      </c>
      <c r="E29" s="72">
        <v>5.0857180148282017</v>
      </c>
      <c r="F29" s="72">
        <v>8.9702149937781801</v>
      </c>
      <c r="G29" s="72">
        <v>10.230311427612005</v>
      </c>
      <c r="H29" s="72">
        <v>8.2737110093901762</v>
      </c>
      <c r="I29" s="72">
        <v>6.3847793718829218</v>
      </c>
      <c r="J29" s="72">
        <v>5.2487040253625699</v>
      </c>
      <c r="K29" s="72">
        <v>6.3798148831598187</v>
      </c>
      <c r="L29" s="72">
        <v>7.0458781244455189</v>
      </c>
      <c r="M29" s="72">
        <v>5.9452699234753039</v>
      </c>
      <c r="N29" s="72">
        <v>4.1063260571497553</v>
      </c>
      <c r="O29" s="72">
        <v>3.6727873444803238</v>
      </c>
      <c r="P29" s="72">
        <v>1.4470057837143819</v>
      </c>
      <c r="Q29" s="72">
        <v>0.76424806724053052</v>
      </c>
      <c r="R29" s="72">
        <v>0.56936102615162898</v>
      </c>
      <c r="S29" s="72">
        <v>1.1049093021858978</v>
      </c>
      <c r="T29" s="72">
        <v>1.0240062207688398</v>
      </c>
      <c r="U29" s="72">
        <v>2.0715444011464976</v>
      </c>
      <c r="V29" s="72">
        <v>3.917090368836079</v>
      </c>
      <c r="W29" s="72">
        <v>5.058118385194069</v>
      </c>
      <c r="DA29" s="89" t="s">
        <v>777</v>
      </c>
    </row>
    <row r="30" spans="1:105" ht="12" customHeight="1" x14ac:dyDescent="0.25">
      <c r="A30" s="28" t="s">
        <v>192</v>
      </c>
      <c r="B30" s="72"/>
      <c r="C30" s="72">
        <v>12.556726330535433</v>
      </c>
      <c r="D30" s="72">
        <v>13.603961601915589</v>
      </c>
      <c r="E30" s="72">
        <v>10.937623312076735</v>
      </c>
      <c r="F30" s="72">
        <v>10.529410312779108</v>
      </c>
      <c r="G30" s="72">
        <v>4.4743884892071977</v>
      </c>
      <c r="H30" s="72">
        <v>4.9149617193337036</v>
      </c>
      <c r="I30" s="72">
        <v>6.0813631859171959</v>
      </c>
      <c r="J30" s="72">
        <v>6.6417884787728667</v>
      </c>
      <c r="K30" s="72">
        <v>3.4074702510262389</v>
      </c>
      <c r="L30" s="72">
        <v>4.3972945783273971</v>
      </c>
      <c r="M30" s="72">
        <v>2.5694175118780538</v>
      </c>
      <c r="N30" s="72">
        <v>3.9743346390629246</v>
      </c>
      <c r="O30" s="72">
        <v>6.0844921457066325</v>
      </c>
      <c r="P30" s="72">
        <v>8.1145305761542037</v>
      </c>
      <c r="Q30" s="72">
        <v>11.359727588095486</v>
      </c>
      <c r="R30" s="72">
        <v>10.355724705913484</v>
      </c>
      <c r="S30" s="72">
        <v>10.282405212769593</v>
      </c>
      <c r="T30" s="72">
        <v>10.949322182865963</v>
      </c>
      <c r="U30" s="72">
        <v>8.7805020141638028</v>
      </c>
      <c r="V30" s="72">
        <v>8.2310997450497112</v>
      </c>
      <c r="W30" s="72">
        <v>8.0771017994073055</v>
      </c>
      <c r="DA30" s="89" t="s">
        <v>778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15898.461581047697</v>
      </c>
      <c r="D3" s="65">
        <f>IF(RES_hh_fec_in!D3=0,0,1000*11630*RES_hh_fec_in!D3/RES_hh_num_in!D3)</f>
        <v>16160.246557812101</v>
      </c>
      <c r="E3" s="65">
        <f>IF(RES_hh_fec_in!E3=0,0,1000*11630*RES_hh_fec_in!E3/RES_hh_num_in!E3)</f>
        <v>17606.845378654438</v>
      </c>
      <c r="F3" s="65">
        <f>IF(RES_hh_fec_in!F3=0,0,1000*11630*RES_hh_fec_in!F3/RES_hh_num_in!F3)</f>
        <v>14697.905031010414</v>
      </c>
      <c r="G3" s="65">
        <f>IF(RES_hh_fec_in!G3=0,0,1000*11630*RES_hh_fec_in!G3/RES_hh_num_in!G3)</f>
        <v>16990.605280564334</v>
      </c>
      <c r="H3" s="65">
        <f>IF(RES_hh_fec_in!H3=0,0,1000*11630*RES_hh_fec_in!H3/RES_hh_num_in!H3)</f>
        <v>15350.596579165016</v>
      </c>
      <c r="I3" s="65">
        <f>IF(RES_hh_fec_in!I3=0,0,1000*11630*RES_hh_fec_in!I3/RES_hh_num_in!I3)</f>
        <v>13576.459152681475</v>
      </c>
      <c r="J3" s="65">
        <f>IF(RES_hh_fec_in!J3=0,0,1000*11630*RES_hh_fec_in!J3/RES_hh_num_in!J3)</f>
        <v>12337.693849801282</v>
      </c>
      <c r="K3" s="65">
        <f>IF(RES_hh_fec_in!K3=0,0,1000*11630*RES_hh_fec_in!K3/RES_hh_num_in!K3)</f>
        <v>13369.489897717136</v>
      </c>
      <c r="L3" s="65">
        <f>IF(RES_hh_fec_in!L3=0,0,1000*11630*RES_hh_fec_in!L3/RES_hh_num_in!L3)</f>
        <v>13690.351891193553</v>
      </c>
      <c r="M3" s="65">
        <f>IF(RES_hh_fec_in!M3=0,0,1000*11630*RES_hh_fec_in!M3/RES_hh_num_in!M3)</f>
        <v>13736.504056161906</v>
      </c>
      <c r="N3" s="65">
        <f>IF(RES_hh_fec_in!N3=0,0,1000*11630*RES_hh_fec_in!N3/RES_hh_num_in!N3)</f>
        <v>13431.215178813052</v>
      </c>
      <c r="O3" s="65">
        <f>IF(RES_hh_fec_in!O3=0,0,1000*11630*RES_hh_fec_in!O3/RES_hh_num_in!O3)</f>
        <v>12592.849993672793</v>
      </c>
      <c r="P3" s="65">
        <f>IF(RES_hh_fec_in!P3=0,0,1000*11630*RES_hh_fec_in!P3/RES_hh_num_in!P3)</f>
        <v>10862.930095479598</v>
      </c>
      <c r="Q3" s="65">
        <f>IF(RES_hh_fec_in!Q3=0,0,1000*11630*RES_hh_fec_in!Q3/RES_hh_num_in!Q3)</f>
        <v>11100.92692288233</v>
      </c>
      <c r="R3" s="65">
        <f>IF(RES_hh_fec_in!R3=0,0,1000*11630*RES_hh_fec_in!R3/RES_hh_num_in!R3)</f>
        <v>10544.079942052429</v>
      </c>
      <c r="S3" s="65">
        <f>IF(RES_hh_fec_in!S3=0,0,1000*11630*RES_hh_fec_in!S3/RES_hh_num_in!S3)</f>
        <v>10064.706833366681</v>
      </c>
      <c r="T3" s="65">
        <f>IF(RES_hh_fec_in!T3=0,0,1000*11630*RES_hh_fec_in!T3/RES_hh_num_in!T3)</f>
        <v>8816.3202176970426</v>
      </c>
      <c r="U3" s="65">
        <f>IF(RES_hh_fec_in!U3=0,0,1000*11630*RES_hh_fec_in!U3/RES_hh_num_in!U3)</f>
        <v>7989.5686606005156</v>
      </c>
      <c r="V3" s="65">
        <f>IF(RES_hh_fec_in!V3=0,0,1000*11630*RES_hh_fec_in!V3/RES_hh_num_in!V3)</f>
        <v>8011.6817818848103</v>
      </c>
      <c r="W3" s="65">
        <f>IF(RES_hh_fec_in!W3=0,0,1000*11630*RES_hh_fec_in!W3/RES_hh_num_in!W3)</f>
        <v>7790.7692206764577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13464.114092071653</v>
      </c>
      <c r="D4" s="69">
        <f>IF(RES_hh_fec_in!D4=0,0,1000*11630*RES_hh_fec_in!D4/RES_hh_num_in!D4)</f>
        <v>13649.667368856606</v>
      </c>
      <c r="E4" s="69">
        <f>IF(RES_hh_fec_in!E4=0,0,1000*11630*RES_hh_fec_in!E4/RES_hh_num_in!E4)</f>
        <v>14964.585065720399</v>
      </c>
      <c r="F4" s="69">
        <f>IF(RES_hh_fec_in!F4=0,0,1000*11630*RES_hh_fec_in!F4/RES_hh_num_in!F4)</f>
        <v>12123.965920849003</v>
      </c>
      <c r="G4" s="69">
        <f>IF(RES_hh_fec_in!G4=0,0,1000*11630*RES_hh_fec_in!G4/RES_hh_num_in!G4)</f>
        <v>14501.135209786526</v>
      </c>
      <c r="H4" s="69">
        <f>IF(RES_hh_fec_in!H4=0,0,1000*11630*RES_hh_fec_in!H4/RES_hh_num_in!H4)</f>
        <v>12730.020160733309</v>
      </c>
      <c r="I4" s="69">
        <f>IF(RES_hh_fec_in!I4=0,0,1000*11630*RES_hh_fec_in!I4/RES_hh_num_in!I4)</f>
        <v>11029.165424293149</v>
      </c>
      <c r="J4" s="69">
        <f>IF(RES_hh_fec_in!J4=0,0,1000*11630*RES_hh_fec_in!J4/RES_hh_num_in!J4)</f>
        <v>9760.7594201965439</v>
      </c>
      <c r="K4" s="69">
        <f>IF(RES_hh_fec_in!K4=0,0,1000*11630*RES_hh_fec_in!K4/RES_hh_num_in!K4)</f>
        <v>10927.158818934684</v>
      </c>
      <c r="L4" s="69">
        <f>IF(RES_hh_fec_in!L4=0,0,1000*11630*RES_hh_fec_in!L4/RES_hh_num_in!L4)</f>
        <v>11194.643626201972</v>
      </c>
      <c r="M4" s="69">
        <f>IF(RES_hh_fec_in!M4=0,0,1000*11630*RES_hh_fec_in!M4/RES_hh_num_in!M4)</f>
        <v>11381.398709151888</v>
      </c>
      <c r="N4" s="69">
        <f>IF(RES_hh_fec_in!N4=0,0,1000*11630*RES_hh_fec_in!N4/RES_hh_num_in!N4)</f>
        <v>11311.967616374612</v>
      </c>
      <c r="O4" s="69">
        <f>IF(RES_hh_fec_in!O4=0,0,1000*11630*RES_hh_fec_in!O4/RES_hh_num_in!O4)</f>
        <v>10551.30001835972</v>
      </c>
      <c r="P4" s="69">
        <f>IF(RES_hh_fec_in!P4=0,0,1000*11630*RES_hh_fec_in!P4/RES_hh_num_in!P4)</f>
        <v>8767.488289813311</v>
      </c>
      <c r="Q4" s="69">
        <f>IF(RES_hh_fec_in!Q4=0,0,1000*11630*RES_hh_fec_in!Q4/RES_hh_num_in!Q4)</f>
        <v>8848.2882627588006</v>
      </c>
      <c r="R4" s="69">
        <f>IF(RES_hh_fec_in!R4=0,0,1000*11630*RES_hh_fec_in!R4/RES_hh_num_in!R4)</f>
        <v>8385.3588461522231</v>
      </c>
      <c r="S4" s="69">
        <f>IF(RES_hh_fec_in!S4=0,0,1000*11630*RES_hh_fec_in!S4/RES_hh_num_in!S4)</f>
        <v>7837.067955309778</v>
      </c>
      <c r="T4" s="69">
        <f>IF(RES_hh_fec_in!T4=0,0,1000*11630*RES_hh_fec_in!T4/RES_hh_num_in!T4)</f>
        <v>6534.8046320504427</v>
      </c>
      <c r="U4" s="69">
        <f>IF(RES_hh_fec_in!U4=0,0,1000*11630*RES_hh_fec_in!U4/RES_hh_num_in!U4)</f>
        <v>5726.9969560001655</v>
      </c>
      <c r="V4" s="69">
        <f>IF(RES_hh_fec_in!V4=0,0,1000*11630*RES_hh_fec_in!V4/RES_hh_num_in!V4)</f>
        <v>5459.8476092387709</v>
      </c>
      <c r="W4" s="69">
        <f>IF(RES_hh_fec_in!W4=0,0,1000*11630*RES_hh_fec_in!W4/RES_hh_num_in!W4)</f>
        <v>5296.9058427089612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11061.502229195146</v>
      </c>
      <c r="D5" s="72">
        <f>IF(RES_hh_fec_in!D5=0,0,1000*11630*RES_hh_fec_in!D5/RES_hh_num_in!D5)</f>
        <v>13648.763048905241</v>
      </c>
      <c r="E5" s="72">
        <f>IF(RES_hh_fec_in!E5=0,0,1000*11630*RES_hh_fec_in!E5/RES_hh_num_in!E5)</f>
        <v>14280.429573741285</v>
      </c>
      <c r="F5" s="72">
        <f>IF(RES_hh_fec_in!F5=0,0,1000*11630*RES_hh_fec_in!F5/RES_hh_num_in!F5)</f>
        <v>13223.227779778612</v>
      </c>
      <c r="G5" s="72">
        <f>IF(RES_hh_fec_in!G5=0,0,1000*11630*RES_hh_fec_in!G5/RES_hh_num_in!G5)</f>
        <v>13655.306736016708</v>
      </c>
      <c r="H5" s="72">
        <f>IF(RES_hh_fec_in!H5=0,0,1000*11630*RES_hh_fec_in!H5/RES_hh_num_in!H5)</f>
        <v>13281.061678935446</v>
      </c>
      <c r="I5" s="72">
        <f>IF(RES_hh_fec_in!I5=0,0,1000*11630*RES_hh_fec_in!I5/RES_hh_num_in!I5)</f>
        <v>0</v>
      </c>
      <c r="J5" s="72">
        <f>IF(RES_hh_fec_in!J5=0,0,1000*11630*RES_hh_fec_in!J5/RES_hh_num_in!J5)</f>
        <v>10513.439618017965</v>
      </c>
      <c r="K5" s="72">
        <f>IF(RES_hh_fec_in!K5=0,0,1000*11630*RES_hh_fec_in!K5/RES_hh_num_in!K5)</f>
        <v>9705.0852167180583</v>
      </c>
      <c r="L5" s="72">
        <f>IF(RES_hh_fec_in!L5=0,0,1000*11630*RES_hh_fec_in!L5/RES_hh_num_in!L5)</f>
        <v>10299.667512630005</v>
      </c>
      <c r="M5" s="72">
        <f>IF(RES_hh_fec_in!M5=0,0,1000*11630*RES_hh_fec_in!M5/RES_hh_num_in!M5)</f>
        <v>12028.423773594623</v>
      </c>
      <c r="N5" s="72">
        <f>IF(RES_hh_fec_in!N5=0,0,1000*11630*RES_hh_fec_in!N5/RES_hh_num_in!N5)</f>
        <v>11497.830420816246</v>
      </c>
      <c r="O5" s="72">
        <f>IF(RES_hh_fec_in!O5=0,0,1000*11630*RES_hh_fec_in!O5/RES_hh_num_in!O5)</f>
        <v>11003.11875047594</v>
      </c>
      <c r="P5" s="72">
        <f>IF(RES_hh_fec_in!P5=0,0,1000*11630*RES_hh_fec_in!P5/RES_hh_num_in!P5)</f>
        <v>9017.6823710087501</v>
      </c>
      <c r="Q5" s="72">
        <f>IF(RES_hh_fec_in!Q5=0,0,1000*11630*RES_hh_fec_in!Q5/RES_hh_num_in!Q5)</f>
        <v>8078.2755587815363</v>
      </c>
      <c r="R5" s="72">
        <f>IF(RES_hh_fec_in!R5=0,0,1000*11630*RES_hh_fec_in!R5/RES_hh_num_in!R5)</f>
        <v>9463.7502709539658</v>
      </c>
      <c r="S5" s="72">
        <f>IF(RES_hh_fec_in!S5=0,0,1000*11630*RES_hh_fec_in!S5/RES_hh_num_in!S5)</f>
        <v>9923.8691727300502</v>
      </c>
      <c r="T5" s="72">
        <f>IF(RES_hh_fec_in!T5=0,0,1000*11630*RES_hh_fec_in!T5/RES_hh_num_in!T5)</f>
        <v>6510.2243847109794</v>
      </c>
      <c r="U5" s="72">
        <f>IF(RES_hh_fec_in!U5=0,0,1000*11630*RES_hh_fec_in!U5/RES_hh_num_in!U5)</f>
        <v>0</v>
      </c>
      <c r="V5" s="72">
        <f>IF(RES_hh_fec_in!V5=0,0,1000*11630*RES_hh_fec_in!V5/RES_hh_num_in!V5)</f>
        <v>0</v>
      </c>
      <c r="W5" s="72">
        <f>IF(RES_hh_fec_in!W5=0,0,1000*11630*RES_hh_fec_in!W5/RES_hh_num_in!W5)</f>
        <v>0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0</v>
      </c>
      <c r="D6" s="72">
        <f>IF(RES_hh_fec_in!D6=0,0,1000*11630*RES_hh_fec_in!D6/RES_hh_num_in!D6)</f>
        <v>0</v>
      </c>
      <c r="E6" s="72">
        <f>IF(RES_hh_fec_in!E6=0,0,1000*11630*RES_hh_fec_in!E6/RES_hh_num_in!E6)</f>
        <v>0</v>
      </c>
      <c r="F6" s="72">
        <f>IF(RES_hh_fec_in!F6=0,0,1000*11630*RES_hh_fec_in!F6/RES_hh_num_in!F6)</f>
        <v>0</v>
      </c>
      <c r="G6" s="72">
        <f>IF(RES_hh_fec_in!G6=0,0,1000*11630*RES_hh_fec_in!G6/RES_hh_num_in!G6)</f>
        <v>0</v>
      </c>
      <c r="H6" s="72">
        <f>IF(RES_hh_fec_in!H6=0,0,1000*11630*RES_hh_fec_in!H6/RES_hh_num_in!H6)</f>
        <v>0</v>
      </c>
      <c r="I6" s="72">
        <f>IF(RES_hh_fec_in!I6=0,0,1000*11630*RES_hh_fec_in!I6/RES_hh_num_in!I6)</f>
        <v>0</v>
      </c>
      <c r="J6" s="72">
        <f>IF(RES_hh_fec_in!J6=0,0,1000*11630*RES_hh_fec_in!J6/RES_hh_num_in!J6)</f>
        <v>0</v>
      </c>
      <c r="K6" s="72">
        <f>IF(RES_hh_fec_in!K6=0,0,1000*11630*RES_hh_fec_in!K6/RES_hh_num_in!K6)</f>
        <v>0</v>
      </c>
      <c r="L6" s="72">
        <f>IF(RES_hh_fec_in!L6=0,0,1000*11630*RES_hh_fec_in!L6/RES_hh_num_in!L6)</f>
        <v>0</v>
      </c>
      <c r="M6" s="72">
        <f>IF(RES_hh_fec_in!M6=0,0,1000*11630*RES_hh_fec_in!M6/RES_hh_num_in!M6)</f>
        <v>0</v>
      </c>
      <c r="N6" s="72">
        <f>IF(RES_hh_fec_in!N6=0,0,1000*11630*RES_hh_fec_in!N6/RES_hh_num_in!N6)</f>
        <v>8726.4804366748995</v>
      </c>
      <c r="O6" s="72">
        <f>IF(RES_hh_fec_in!O6=0,0,1000*11630*RES_hh_fec_in!O6/RES_hh_num_in!O6)</f>
        <v>12725.430599420682</v>
      </c>
      <c r="P6" s="72">
        <f>IF(RES_hh_fec_in!P6=0,0,1000*11630*RES_hh_fec_in!P6/RES_hh_num_in!P6)</f>
        <v>0</v>
      </c>
      <c r="Q6" s="72">
        <f>IF(RES_hh_fec_in!Q6=0,0,1000*11630*RES_hh_fec_in!Q6/RES_hh_num_in!Q6)</f>
        <v>0</v>
      </c>
      <c r="R6" s="72">
        <f>IF(RES_hh_fec_in!R6=0,0,1000*11630*RES_hh_fec_in!R6/RES_hh_num_in!R6)</f>
        <v>0</v>
      </c>
      <c r="S6" s="72">
        <f>IF(RES_hh_fec_in!S6=0,0,1000*11630*RES_hh_fec_in!S6/RES_hh_num_in!S6)</f>
        <v>8262.0787150800479</v>
      </c>
      <c r="T6" s="72">
        <f>IF(RES_hh_fec_in!T6=0,0,1000*11630*RES_hh_fec_in!T6/RES_hh_num_in!T6)</f>
        <v>0</v>
      </c>
      <c r="U6" s="72">
        <f>IF(RES_hh_fec_in!U6=0,0,1000*11630*RES_hh_fec_in!U6/RES_hh_num_in!U6)</f>
        <v>0</v>
      </c>
      <c r="V6" s="72">
        <f>IF(RES_hh_fec_in!V6=0,0,1000*11630*RES_hh_fec_in!V6/RES_hh_num_in!V6)</f>
        <v>0</v>
      </c>
      <c r="W6" s="72">
        <f>IF(RES_hh_fec_in!W6=0,0,1000*11630*RES_hh_fec_in!W6/RES_hh_num_in!W6)</f>
        <v>4972.4492596396622</v>
      </c>
      <c r="DA6" s="89" t="s">
        <v>785</v>
      </c>
    </row>
    <row r="7" spans="1:105" ht="12" customHeight="1" x14ac:dyDescent="0.25">
      <c r="A7" s="28" t="s">
        <v>205</v>
      </c>
      <c r="B7" s="72"/>
      <c r="C7" s="72">
        <f>IF(RES_hh_fec_in!C7=0,0,1000*11630*RES_hh_fec_in!C7/RES_hh_num_in!C7)</f>
        <v>19550.981726254719</v>
      </c>
      <c r="D7" s="72">
        <f>IF(RES_hh_fec_in!D7=0,0,1000*11630*RES_hh_fec_in!D7/RES_hh_num_in!D7)</f>
        <v>0</v>
      </c>
      <c r="E7" s="72">
        <f>IF(RES_hh_fec_in!E7=0,0,1000*11630*RES_hh_fec_in!E7/RES_hh_num_in!E7)</f>
        <v>0</v>
      </c>
      <c r="F7" s="72">
        <f>IF(RES_hh_fec_in!F7=0,0,1000*11630*RES_hh_fec_in!F7/RES_hh_num_in!F7)</f>
        <v>0</v>
      </c>
      <c r="G7" s="72">
        <f>IF(RES_hh_fec_in!G7=0,0,1000*11630*RES_hh_fec_in!G7/RES_hh_num_in!G7)</f>
        <v>0</v>
      </c>
      <c r="H7" s="72">
        <f>IF(RES_hh_fec_in!H7=0,0,1000*11630*RES_hh_fec_in!H7/RES_hh_num_in!H7)</f>
        <v>0</v>
      </c>
      <c r="I7" s="72">
        <f>IF(RES_hh_fec_in!I7=0,0,1000*11630*RES_hh_fec_in!I7/RES_hh_num_in!I7)</f>
        <v>0</v>
      </c>
      <c r="J7" s="72">
        <f>IF(RES_hh_fec_in!J7=0,0,1000*11630*RES_hh_fec_in!J7/RES_hh_num_in!J7)</f>
        <v>0</v>
      </c>
      <c r="K7" s="72">
        <f>IF(RES_hh_fec_in!K7=0,0,1000*11630*RES_hh_fec_in!K7/RES_hh_num_in!K7)</f>
        <v>0</v>
      </c>
      <c r="L7" s="72">
        <f>IF(RES_hh_fec_in!L7=0,0,1000*11630*RES_hh_fec_in!L7/RES_hh_num_in!L7)</f>
        <v>0</v>
      </c>
      <c r="M7" s="72">
        <f>IF(RES_hh_fec_in!M7=0,0,1000*11630*RES_hh_fec_in!M7/RES_hh_num_in!M7)</f>
        <v>0</v>
      </c>
      <c r="N7" s="72">
        <f>IF(RES_hh_fec_in!N7=0,0,1000*11630*RES_hh_fec_in!N7/RES_hh_num_in!N7)</f>
        <v>0</v>
      </c>
      <c r="O7" s="72">
        <f>IF(RES_hh_fec_in!O7=0,0,1000*11630*RES_hh_fec_in!O7/RES_hh_num_in!O7)</f>
        <v>0</v>
      </c>
      <c r="P7" s="72">
        <f>IF(RES_hh_fec_in!P7=0,0,1000*11630*RES_hh_fec_in!P7/RES_hh_num_in!P7)</f>
        <v>0</v>
      </c>
      <c r="Q7" s="72">
        <f>IF(RES_hh_fec_in!Q7=0,0,1000*11630*RES_hh_fec_in!Q7/RES_hh_num_in!Q7)</f>
        <v>0</v>
      </c>
      <c r="R7" s="72">
        <f>IF(RES_hh_fec_in!R7=0,0,1000*11630*RES_hh_fec_in!R7/RES_hh_num_in!R7)</f>
        <v>0</v>
      </c>
      <c r="S7" s="72">
        <f>IF(RES_hh_fec_in!S7=0,0,1000*11630*RES_hh_fec_in!S7/RES_hh_num_in!S7)</f>
        <v>0</v>
      </c>
      <c r="T7" s="72">
        <f>IF(RES_hh_fec_in!T7=0,0,1000*11630*RES_hh_fec_in!T7/RES_hh_num_in!T7)</f>
        <v>0</v>
      </c>
      <c r="U7" s="72">
        <f>IF(RES_hh_fec_in!U7=0,0,1000*11630*RES_hh_fec_in!U7/RES_hh_num_in!U7)</f>
        <v>0</v>
      </c>
      <c r="V7" s="72">
        <f>IF(RES_hh_fec_in!V7=0,0,1000*11630*RES_hh_fec_in!V7/RES_hh_num_in!V7)</f>
        <v>0</v>
      </c>
      <c r="W7" s="72">
        <f>IF(RES_hh_fec_in!W7=0,0,1000*11630*RES_hh_fec_in!W7/RES_hh_num_in!W7)</f>
        <v>0</v>
      </c>
      <c r="DA7" s="89" t="s">
        <v>786</v>
      </c>
    </row>
    <row r="8" spans="1:105" ht="12" customHeight="1" x14ac:dyDescent="0.25">
      <c r="A8" s="28" t="s">
        <v>192</v>
      </c>
      <c r="B8" s="72"/>
      <c r="C8" s="72">
        <f>IF(RES_hh_fec_in!C8=0,0,1000*11630*RES_hh_fec_in!C8/RES_hh_num_in!C8)</f>
        <v>13547.790956081486</v>
      </c>
      <c r="D8" s="72">
        <f>IF(RES_hh_fec_in!D8=0,0,1000*11630*RES_hh_fec_in!D8/RES_hh_num_in!D8)</f>
        <v>13414.398817169173</v>
      </c>
      <c r="E8" s="72">
        <f>IF(RES_hh_fec_in!E8=0,0,1000*11630*RES_hh_fec_in!E8/RES_hh_num_in!E8)</f>
        <v>15227.582406635782</v>
      </c>
      <c r="F8" s="72">
        <f>IF(RES_hh_fec_in!F8=0,0,1000*11630*RES_hh_fec_in!F8/RES_hh_num_in!F8)</f>
        <v>12897.807803331134</v>
      </c>
      <c r="G8" s="72">
        <f>IF(RES_hh_fec_in!G8=0,0,1000*11630*RES_hh_fec_in!G8/RES_hh_num_in!G8)</f>
        <v>13815.97296244831</v>
      </c>
      <c r="H8" s="72">
        <f>IF(RES_hh_fec_in!H8=0,0,1000*11630*RES_hh_fec_in!H8/RES_hh_num_in!H8)</f>
        <v>12368.672331818694</v>
      </c>
      <c r="I8" s="72">
        <f>IF(RES_hh_fec_in!I8=0,0,1000*11630*RES_hh_fec_in!I8/RES_hh_num_in!I8)</f>
        <v>10161.092150610859</v>
      </c>
      <c r="J8" s="72">
        <f>IF(RES_hh_fec_in!J8=0,0,1000*11630*RES_hh_fec_in!J8/RES_hh_num_in!J8)</f>
        <v>10413.389019841938</v>
      </c>
      <c r="K8" s="72">
        <f>IF(RES_hh_fec_in!K8=0,0,1000*11630*RES_hh_fec_in!K8/RES_hh_num_in!K8)</f>
        <v>10349.303583292585</v>
      </c>
      <c r="L8" s="72">
        <f>IF(RES_hh_fec_in!L8=0,0,1000*11630*RES_hh_fec_in!L8/RES_hh_num_in!L8)</f>
        <v>11094.898252828632</v>
      </c>
      <c r="M8" s="72">
        <f>IF(RES_hh_fec_in!M8=0,0,1000*11630*RES_hh_fec_in!M8/RES_hh_num_in!M8)</f>
        <v>10862.653692530257</v>
      </c>
      <c r="N8" s="72">
        <f>IF(RES_hh_fec_in!N8=0,0,1000*11630*RES_hh_fec_in!N8/RES_hh_num_in!N8)</f>
        <v>10617.373166084095</v>
      </c>
      <c r="O8" s="72">
        <f>IF(RES_hh_fec_in!O8=0,0,1000*11630*RES_hh_fec_in!O8/RES_hh_num_in!O8)</f>
        <v>9858.6392427237151</v>
      </c>
      <c r="P8" s="72">
        <f>IF(RES_hh_fec_in!P8=0,0,1000*11630*RES_hh_fec_in!P8/RES_hh_num_in!P8)</f>
        <v>8423.1618115802285</v>
      </c>
      <c r="Q8" s="72">
        <f>IF(RES_hh_fec_in!Q8=0,0,1000*11630*RES_hh_fec_in!Q8/RES_hh_num_in!Q8)</f>
        <v>8742.7005045720598</v>
      </c>
      <c r="R8" s="72">
        <f>IF(RES_hh_fec_in!R8=0,0,1000*11630*RES_hh_fec_in!R8/RES_hh_num_in!R8)</f>
        <v>8308.4085315421889</v>
      </c>
      <c r="S8" s="72">
        <f>IF(RES_hh_fec_in!S8=0,0,1000*11630*RES_hh_fec_in!S8/RES_hh_num_in!S8)</f>
        <v>7746.3331901612255</v>
      </c>
      <c r="T8" s="72">
        <f>IF(RES_hh_fec_in!T8=0,0,1000*11630*RES_hh_fec_in!T8/RES_hh_num_in!T8)</f>
        <v>6539.4134885629755</v>
      </c>
      <c r="U8" s="72">
        <f>IF(RES_hh_fec_in!U8=0,0,1000*11630*RES_hh_fec_in!U8/RES_hh_num_in!U8)</f>
        <v>5759.4268893467452</v>
      </c>
      <c r="V8" s="72">
        <f>IF(RES_hh_fec_in!V8=0,0,1000*11630*RES_hh_fec_in!V8/RES_hh_num_in!V8)</f>
        <v>5467.0476473116551</v>
      </c>
      <c r="W8" s="72">
        <f>IF(RES_hh_fec_in!W8=0,0,1000*11630*RES_hh_fec_in!W8/RES_hh_num_in!W8)</f>
        <v>5252.1066387841029</v>
      </c>
      <c r="DA8" s="89" t="s">
        <v>787</v>
      </c>
    </row>
    <row r="9" spans="1:105" ht="12" customHeight="1" x14ac:dyDescent="0.25">
      <c r="A9" s="28" t="s">
        <v>207</v>
      </c>
      <c r="B9" s="72"/>
      <c r="C9" s="72">
        <f>IF(RES_hh_fec_in!C9=0,0,1000*11630*RES_hh_fec_in!C9/RES_hh_num_in!C9)</f>
        <v>14645.817581534897</v>
      </c>
      <c r="D9" s="72">
        <f>IF(RES_hh_fec_in!D9=0,0,1000*11630*RES_hh_fec_in!D9/RES_hh_num_in!D9)</f>
        <v>14835.093559666255</v>
      </c>
      <c r="E9" s="72">
        <f>IF(RES_hh_fec_in!E9=0,0,1000*11630*RES_hh_fec_in!E9/RES_hh_num_in!E9)</f>
        <v>14462.339654493164</v>
      </c>
      <c r="F9" s="72">
        <f>IF(RES_hh_fec_in!F9=0,0,1000*11630*RES_hh_fec_in!F9/RES_hh_num_in!F9)</f>
        <v>10505.032479205227</v>
      </c>
      <c r="G9" s="72">
        <f>IF(RES_hh_fec_in!G9=0,0,1000*11630*RES_hh_fec_in!G9/RES_hh_num_in!G9)</f>
        <v>15576.743574681996</v>
      </c>
      <c r="H9" s="72">
        <f>IF(RES_hh_fec_in!H9=0,0,1000*11630*RES_hh_fec_in!H9/RES_hh_num_in!H9)</f>
        <v>13582.226516634873</v>
      </c>
      <c r="I9" s="72">
        <f>IF(RES_hh_fec_in!I9=0,0,1000*11630*RES_hh_fec_in!I9/RES_hh_num_in!I9)</f>
        <v>12270.706918040249</v>
      </c>
      <c r="J9" s="72">
        <f>IF(RES_hh_fec_in!J9=0,0,1000*11630*RES_hh_fec_in!J9/RES_hh_num_in!J9)</f>
        <v>8980.3124039638424</v>
      </c>
      <c r="K9" s="72">
        <f>IF(RES_hh_fec_in!K9=0,0,1000*11630*RES_hh_fec_in!K9/RES_hh_num_in!K9)</f>
        <v>11424.683402992985</v>
      </c>
      <c r="L9" s="72">
        <f>IF(RES_hh_fec_in!L9=0,0,1000*11630*RES_hh_fec_in!L9/RES_hh_num_in!L9)</f>
        <v>11498.80722149784</v>
      </c>
      <c r="M9" s="72">
        <f>IF(RES_hh_fec_in!M9=0,0,1000*11630*RES_hh_fec_in!M9/RES_hh_num_in!M9)</f>
        <v>11823.32651109888</v>
      </c>
      <c r="N9" s="72">
        <f>IF(RES_hh_fec_in!N9=0,0,1000*11630*RES_hh_fec_in!N9/RES_hh_num_in!N9)</f>
        <v>12288.295454219215</v>
      </c>
      <c r="O9" s="72">
        <f>IF(RES_hh_fec_in!O9=0,0,1000*11630*RES_hh_fec_in!O9/RES_hh_num_in!O9)</f>
        <v>12385.961790058092</v>
      </c>
      <c r="P9" s="72">
        <f>IF(RES_hh_fec_in!P9=0,0,1000*11630*RES_hh_fec_in!P9/RES_hh_num_in!P9)</f>
        <v>9783.7146114730822</v>
      </c>
      <c r="Q9" s="72">
        <f>IF(RES_hh_fec_in!Q9=0,0,1000*11630*RES_hh_fec_in!Q9/RES_hh_num_in!Q9)</f>
        <v>9904.5224810537893</v>
      </c>
      <c r="R9" s="72">
        <f>IF(RES_hh_fec_in!R9=0,0,1000*11630*RES_hh_fec_in!R9/RES_hh_num_in!R9)</f>
        <v>0</v>
      </c>
      <c r="S9" s="72">
        <f>IF(RES_hh_fec_in!S9=0,0,1000*11630*RES_hh_fec_in!S9/RES_hh_num_in!S9)</f>
        <v>0</v>
      </c>
      <c r="T9" s="72">
        <f>IF(RES_hh_fec_in!T9=0,0,1000*11630*RES_hh_fec_in!T9/RES_hh_num_in!T9)</f>
        <v>0</v>
      </c>
      <c r="U9" s="72">
        <f>IF(RES_hh_fec_in!U9=0,0,1000*11630*RES_hh_fec_in!U9/RES_hh_num_in!U9)</f>
        <v>5963.5624505098012</v>
      </c>
      <c r="V9" s="72">
        <f>IF(RES_hh_fec_in!V9=0,0,1000*11630*RES_hh_fec_in!V9/RES_hh_num_in!V9)</f>
        <v>5697.6202012780641</v>
      </c>
      <c r="W9" s="72">
        <f>IF(RES_hh_fec_in!W9=0,0,1000*11630*RES_hh_fec_in!W9/RES_hh_num_in!W9)</f>
        <v>5366.2286649985454</v>
      </c>
      <c r="DA9" s="89" t="s">
        <v>788</v>
      </c>
    </row>
    <row r="10" spans="1:105" ht="12" customHeight="1" x14ac:dyDescent="0.25">
      <c r="A10" s="28" t="s">
        <v>202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DA10" s="89" t="s">
        <v>789</v>
      </c>
    </row>
    <row r="11" spans="1:105" ht="12" customHeight="1" x14ac:dyDescent="0.25">
      <c r="A11" s="28" t="s">
        <v>203</v>
      </c>
      <c r="B11" s="72"/>
      <c r="C11" s="72">
        <f>IF(RES_hh_fec_in!C11=0,0,1000*11630*RES_hh_fec_in!C11/RES_hh_num_in!C11)</f>
        <v>11163.192806613873</v>
      </c>
      <c r="D11" s="72">
        <f>IF(RES_hh_fec_in!D11=0,0,1000*11630*RES_hh_fec_in!D11/RES_hh_num_in!D11)</f>
        <v>0</v>
      </c>
      <c r="E11" s="72">
        <f>IF(RES_hh_fec_in!E11=0,0,1000*11630*RES_hh_fec_in!E11/RES_hh_num_in!E11)</f>
        <v>11070.414617958313</v>
      </c>
      <c r="F11" s="72">
        <f>IF(RES_hh_fec_in!F11=0,0,1000*11630*RES_hh_fec_in!F11/RES_hh_num_in!F11)</f>
        <v>11079.043493008814</v>
      </c>
      <c r="G11" s="72">
        <f>IF(RES_hh_fec_in!G11=0,0,1000*11630*RES_hh_fec_in!G11/RES_hh_num_in!G11)</f>
        <v>11415.718528701809</v>
      </c>
      <c r="H11" s="72">
        <f>IF(RES_hh_fec_in!H11=0,0,1000*11630*RES_hh_fec_in!H11/RES_hh_num_in!H11)</f>
        <v>10318.89817563432</v>
      </c>
      <c r="I11" s="72">
        <f>IF(RES_hh_fec_in!I11=0,0,1000*11630*RES_hh_fec_in!I11/RES_hh_num_in!I11)</f>
        <v>9338.5453544007123</v>
      </c>
      <c r="J11" s="72">
        <f>IF(RES_hh_fec_in!J11=0,0,1000*11630*RES_hh_fec_in!J11/RES_hh_num_in!J11)</f>
        <v>8510.0960870293566</v>
      </c>
      <c r="K11" s="72">
        <f>IF(RES_hh_fec_in!K11=0,0,1000*11630*RES_hh_fec_in!K11/RES_hh_num_in!K11)</f>
        <v>8787.3668392447144</v>
      </c>
      <c r="L11" s="72">
        <f>IF(RES_hh_fec_in!L11=0,0,1000*11630*RES_hh_fec_in!L11/RES_hh_num_in!L11)</f>
        <v>9764.906398405059</v>
      </c>
      <c r="M11" s="72">
        <f>IF(RES_hh_fec_in!M11=0,0,1000*11630*RES_hh_fec_in!M11/RES_hh_num_in!M11)</f>
        <v>9512.7010535285699</v>
      </c>
      <c r="N11" s="72">
        <f>IF(RES_hh_fec_in!N11=0,0,1000*11630*RES_hh_fec_in!N11/RES_hh_num_in!N11)</f>
        <v>10138.01239462135</v>
      </c>
      <c r="O11" s="72">
        <f>IF(RES_hh_fec_in!O11=0,0,1000*11630*RES_hh_fec_in!O11/RES_hh_num_in!O11)</f>
        <v>10037.276190640974</v>
      </c>
      <c r="P11" s="72">
        <f>IF(RES_hh_fec_in!P11=0,0,1000*11630*RES_hh_fec_in!P11/RES_hh_num_in!P11)</f>
        <v>8154.359516219929</v>
      </c>
      <c r="Q11" s="72">
        <f>IF(RES_hh_fec_in!Q11=0,0,1000*11630*RES_hh_fec_in!Q11/RES_hh_num_in!Q11)</f>
        <v>8386.2277543537548</v>
      </c>
      <c r="R11" s="72">
        <f>IF(RES_hh_fec_in!R11=0,0,1000*11630*RES_hh_fec_in!R11/RES_hh_num_in!R11)</f>
        <v>8133.8049562499718</v>
      </c>
      <c r="S11" s="72">
        <f>IF(RES_hh_fec_in!S11=0,0,1000*11630*RES_hh_fec_in!S11/RES_hh_num_in!S11)</f>
        <v>7501.4570699680553</v>
      </c>
      <c r="T11" s="72">
        <f>IF(RES_hh_fec_in!T11=0,0,1000*11630*RES_hh_fec_in!T11/RES_hh_num_in!T11)</f>
        <v>6348.653701724148</v>
      </c>
      <c r="U11" s="72">
        <f>IF(RES_hh_fec_in!U11=0,0,1000*11630*RES_hh_fec_in!U11/RES_hh_num_in!U11)</f>
        <v>5667.225398397356</v>
      </c>
      <c r="V11" s="72">
        <f>IF(RES_hh_fec_in!V11=0,0,1000*11630*RES_hh_fec_in!V11/RES_hh_num_in!V11)</f>
        <v>5370.7225515090922</v>
      </c>
      <c r="W11" s="72">
        <f>IF(RES_hh_fec_in!W11=0,0,1000*11630*RES_hh_fec_in!W11/RES_hh_num_in!W11)</f>
        <v>5117.0520670314063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5237.9841423251428</v>
      </c>
      <c r="D12" s="72">
        <f>IF(RES_hh_fec_in!D12=0,0,1000*11630*RES_hh_fec_in!D12/RES_hh_num_in!D12)</f>
        <v>5068.3274930617908</v>
      </c>
      <c r="E12" s="72">
        <f>IF(RES_hh_fec_in!E12=0,0,1000*11630*RES_hh_fec_in!E12/RES_hh_num_in!E12)</f>
        <v>5286.8100042830165</v>
      </c>
      <c r="F12" s="72">
        <f>IF(RES_hh_fec_in!F12=0,0,1000*11630*RES_hh_fec_in!F12/RES_hh_num_in!F12)</f>
        <v>4464.5015194628222</v>
      </c>
      <c r="G12" s="72">
        <f>IF(RES_hh_fec_in!G12=0,0,1000*11630*RES_hh_fec_in!G12/RES_hh_num_in!G12)</f>
        <v>4165.4833334973882</v>
      </c>
      <c r="H12" s="72">
        <f>IF(RES_hh_fec_in!H12=0,0,1000*11630*RES_hh_fec_in!H12/RES_hh_num_in!H12)</f>
        <v>3894.0613128186001</v>
      </c>
      <c r="I12" s="72">
        <f>IF(RES_hh_fec_in!I12=0,0,1000*11630*RES_hh_fec_in!I12/RES_hh_num_in!I12)</f>
        <v>3028.9315488448838</v>
      </c>
      <c r="J12" s="72">
        <f>IF(RES_hh_fec_in!J12=0,0,1000*11630*RES_hh_fec_in!J12/RES_hh_num_in!J12)</f>
        <v>2806.9327345329275</v>
      </c>
      <c r="K12" s="72">
        <f>IF(RES_hh_fec_in!K12=0,0,1000*11630*RES_hh_fec_in!K12/RES_hh_num_in!K12)</f>
        <v>2602.3138852298248</v>
      </c>
      <c r="L12" s="72">
        <f>IF(RES_hh_fec_in!L12=0,0,1000*11630*RES_hh_fec_in!L12/RES_hh_num_in!L12)</f>
        <v>2958.1194910608583</v>
      </c>
      <c r="M12" s="72">
        <f>IF(RES_hh_fec_in!M12=0,0,1000*11630*RES_hh_fec_in!M12/RES_hh_num_in!M12)</f>
        <v>2613.0282288654375</v>
      </c>
      <c r="N12" s="72">
        <f>IF(RES_hh_fec_in!N12=0,0,1000*11630*RES_hh_fec_in!N12/RES_hh_num_in!N12)</f>
        <v>2376.5086441369358</v>
      </c>
      <c r="O12" s="72">
        <f>IF(RES_hh_fec_in!O12=0,0,1000*11630*RES_hh_fec_in!O12/RES_hh_num_in!O12)</f>
        <v>2024.6944196978889</v>
      </c>
      <c r="P12" s="72">
        <f>IF(RES_hh_fec_in!P12=0,0,1000*11630*RES_hh_fec_in!P12/RES_hh_num_in!P12)</f>
        <v>1676.5441856134473</v>
      </c>
      <c r="Q12" s="72">
        <f>IF(RES_hh_fec_in!Q12=0,0,1000*11630*RES_hh_fec_in!Q12/RES_hh_num_in!Q12)</f>
        <v>2209.2793728341962</v>
      </c>
      <c r="R12" s="72">
        <f>IF(RES_hh_fec_in!R12=0,0,1000*11630*RES_hh_fec_in!R12/RES_hh_num_in!R12)</f>
        <v>1780.361389509922</v>
      </c>
      <c r="S12" s="72">
        <f>IF(RES_hh_fec_in!S12=0,0,1000*11630*RES_hh_fec_in!S12/RES_hh_num_in!S12)</f>
        <v>1432.0613237501639</v>
      </c>
      <c r="T12" s="72">
        <f>IF(RES_hh_fec_in!T12=0,0,1000*11630*RES_hh_fec_in!T12/RES_hh_num_in!T12)</f>
        <v>1364.9584962446386</v>
      </c>
      <c r="U12" s="72">
        <f>IF(RES_hh_fec_in!U12=0,0,1000*11630*RES_hh_fec_in!U12/RES_hh_num_in!U12)</f>
        <v>1258.50618629211</v>
      </c>
      <c r="V12" s="72">
        <f>IF(RES_hh_fec_in!V12=0,0,1000*11630*RES_hh_fec_in!V12/RES_hh_num_in!V12)</f>
        <v>1116.3429954777955</v>
      </c>
      <c r="W12" s="72">
        <f>IF(RES_hh_fec_in!W12=0,0,1000*11630*RES_hh_fec_in!W12/RES_hh_num_in!W12)</f>
        <v>1320.054789152595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11298.607166593107</v>
      </c>
      <c r="D13" s="74">
        <f>IF(RES_hh_fec_in!D13=0,0,1000*11630*RES_hh_fec_in!D13/RES_hh_num_in!D13)</f>
        <v>11730.283222506412</v>
      </c>
      <c r="E13" s="74">
        <f>IF(RES_hh_fec_in!E13=0,0,1000*11630*RES_hh_fec_in!E13/RES_hh_num_in!E13)</f>
        <v>12340.15326114838</v>
      </c>
      <c r="F13" s="74">
        <f>IF(RES_hh_fec_in!F13=0,0,1000*11630*RES_hh_fec_in!F13/RES_hh_num_in!F13)</f>
        <v>11733.474483040594</v>
      </c>
      <c r="G13" s="74">
        <f>IF(RES_hh_fec_in!G13=0,0,1000*11630*RES_hh_fec_in!G13/RES_hh_num_in!G13)</f>
        <v>11536.670138799978</v>
      </c>
      <c r="H13" s="74">
        <f>IF(RES_hh_fec_in!H13=0,0,1000*11630*RES_hh_fec_in!H13/RES_hh_num_in!H13)</f>
        <v>10803.868669776055</v>
      </c>
      <c r="I13" s="74">
        <f>IF(RES_hh_fec_in!I13=0,0,1000*11630*RES_hh_fec_in!I13/RES_hh_num_in!I13)</f>
        <v>9617.033247089068</v>
      </c>
      <c r="J13" s="74">
        <f>IF(RES_hh_fec_in!J13=0,0,1000*11630*RES_hh_fec_in!J13/RES_hh_num_in!J13)</f>
        <v>9430.023512207239</v>
      </c>
      <c r="K13" s="74">
        <f>IF(RES_hh_fec_in!K13=0,0,1000*11630*RES_hh_fec_in!K13/RES_hh_num_in!K13)</f>
        <v>9781.2483849426044</v>
      </c>
      <c r="L13" s="74">
        <f>IF(RES_hh_fec_in!L13=0,0,1000*11630*RES_hh_fec_in!L13/RES_hh_num_in!L13)</f>
        <v>0</v>
      </c>
      <c r="M13" s="74">
        <f>IF(RES_hh_fec_in!M13=0,0,1000*11630*RES_hh_fec_in!M13/RES_hh_num_in!M13)</f>
        <v>0</v>
      </c>
      <c r="N13" s="74">
        <f>IF(RES_hh_fec_in!N13=0,0,1000*11630*RES_hh_fec_in!N13/RES_hh_num_in!N13)</f>
        <v>0</v>
      </c>
      <c r="O13" s="74">
        <f>IF(RES_hh_fec_in!O13=0,0,1000*11630*RES_hh_fec_in!O13/RES_hh_num_in!O13)</f>
        <v>9090.1522727302108</v>
      </c>
      <c r="P13" s="74">
        <f>IF(RES_hh_fec_in!P13=0,0,1000*11630*RES_hh_fec_in!P13/RES_hh_num_in!P13)</f>
        <v>8376.4776352336976</v>
      </c>
      <c r="Q13" s="74">
        <f>IF(RES_hh_fec_in!Q13=0,0,1000*11630*RES_hh_fec_in!Q13/RES_hh_num_in!Q13)</f>
        <v>7872.47130026988</v>
      </c>
      <c r="R13" s="74">
        <f>IF(RES_hh_fec_in!R13=0,0,1000*11630*RES_hh_fec_in!R13/RES_hh_num_in!R13)</f>
        <v>7203.8502966650967</v>
      </c>
      <c r="S13" s="74">
        <f>IF(RES_hh_fec_in!S13=0,0,1000*11630*RES_hh_fec_in!S13/RES_hh_num_in!S13)</f>
        <v>6490.94971926792</v>
      </c>
      <c r="T13" s="74">
        <f>IF(RES_hh_fec_in!T13=0,0,1000*11630*RES_hh_fec_in!T13/RES_hh_num_in!T13)</f>
        <v>5022.5329801848902</v>
      </c>
      <c r="U13" s="74">
        <f>IF(RES_hh_fec_in!U13=0,0,1000*11630*RES_hh_fec_in!U13/RES_hh_num_in!U13)</f>
        <v>2599.1018419428237</v>
      </c>
      <c r="V13" s="74">
        <f>IF(RES_hh_fec_in!V13=0,0,1000*11630*RES_hh_fec_in!V13/RES_hh_num_in!V13)</f>
        <v>3299.2438120358656</v>
      </c>
      <c r="W13" s="74">
        <f>IF(RES_hh_fec_in!W13=0,0,1000*11630*RES_hh_fec_in!W13/RES_hh_num_in!W13)</f>
        <v>8122.9115103921567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146.95636509086717</v>
      </c>
      <c r="D14" s="76">
        <f>IF(RES_hh_fec_in!D14=0,0,1000*11630*RES_hh_fec_in!D14/RES_hh_num_in!D14)</f>
        <v>166.11166378355725</v>
      </c>
      <c r="E14" s="76">
        <f>IF(RES_hh_fec_in!E14=0,0,1000*11630*RES_hh_fec_in!E14/RES_hh_num_in!E14)</f>
        <v>164.53024669560367</v>
      </c>
      <c r="F14" s="76">
        <f>IF(RES_hh_fec_in!F14=0,0,1000*11630*RES_hh_fec_in!F14/RES_hh_num_in!F14)</f>
        <v>113.81625770220447</v>
      </c>
      <c r="G14" s="76">
        <f>IF(RES_hh_fec_in!G14=0,0,1000*11630*RES_hh_fec_in!G14/RES_hh_num_in!G14)</f>
        <v>106.48807391224393</v>
      </c>
      <c r="H14" s="76">
        <f>IF(RES_hh_fec_in!H14=0,0,1000*11630*RES_hh_fec_in!H14/RES_hh_num_in!H14)</f>
        <v>97.196681192968498</v>
      </c>
      <c r="I14" s="76">
        <f>IF(RES_hh_fec_in!I14=0,0,1000*11630*RES_hh_fec_in!I14/RES_hh_num_in!I14)</f>
        <v>88.455208435448412</v>
      </c>
      <c r="J14" s="76">
        <f>IF(RES_hh_fec_in!J14=0,0,1000*11630*RES_hh_fec_in!J14/RES_hh_num_in!J14)</f>
        <v>88.204710261121264</v>
      </c>
      <c r="K14" s="76">
        <f>IF(RES_hh_fec_in!K14=0,0,1000*11630*RES_hh_fec_in!K14/RES_hh_num_in!K14)</f>
        <v>77.0778169868276</v>
      </c>
      <c r="L14" s="76">
        <f>IF(RES_hh_fec_in!L14=0,0,1000*11630*RES_hh_fec_in!L14/RES_hh_num_in!L14)</f>
        <v>80.162823595382363</v>
      </c>
      <c r="M14" s="76">
        <f>IF(RES_hh_fec_in!M14=0,0,1000*11630*RES_hh_fec_in!M14/RES_hh_num_in!M14)</f>
        <v>74.063461611958033</v>
      </c>
      <c r="N14" s="76">
        <f>IF(RES_hh_fec_in!N14=0,0,1000*11630*RES_hh_fec_in!N14/RES_hh_num_in!N14)</f>
        <v>84.716454127152829</v>
      </c>
      <c r="O14" s="76">
        <f>IF(RES_hh_fec_in!O14=0,0,1000*11630*RES_hh_fec_in!O14/RES_hh_num_in!O14)</f>
        <v>99.236775662005243</v>
      </c>
      <c r="P14" s="76">
        <f>IF(RES_hh_fec_in!P14=0,0,1000*11630*RES_hh_fec_in!P14/RES_hh_num_in!P14)</f>
        <v>94.927661370341923</v>
      </c>
      <c r="Q14" s="76">
        <f>IF(RES_hh_fec_in!Q14=0,0,1000*11630*RES_hh_fec_in!Q14/RES_hh_num_in!Q14)</f>
        <v>110.59174090624657</v>
      </c>
      <c r="R14" s="76">
        <f>IF(RES_hh_fec_in!R14=0,0,1000*11630*RES_hh_fec_in!R14/RES_hh_num_in!R14)</f>
        <v>107.15011631628516</v>
      </c>
      <c r="S14" s="76">
        <f>IF(RES_hh_fec_in!S14=0,0,1000*11630*RES_hh_fec_in!S14/RES_hh_num_in!S14)</f>
        <v>99.112223353826337</v>
      </c>
      <c r="T14" s="76">
        <f>IF(RES_hh_fec_in!T14=0,0,1000*11630*RES_hh_fec_in!T14/RES_hh_num_in!T14)</f>
        <v>84.341987338558042</v>
      </c>
      <c r="U14" s="76">
        <f>IF(RES_hh_fec_in!U14=0,0,1000*11630*RES_hh_fec_in!U14/RES_hh_num_in!U14)</f>
        <v>68.081104853600962</v>
      </c>
      <c r="V14" s="76">
        <f>IF(RES_hh_fec_in!V14=0,0,1000*11630*RES_hh_fec_in!V14/RES_hh_num_in!V14)</f>
        <v>58.754863985378172</v>
      </c>
      <c r="W14" s="76">
        <f>IF(RES_hh_fec_in!W14=0,0,1000*11630*RES_hh_fec_in!W14/RES_hh_num_in!W14)</f>
        <v>52.859113954368937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6.6900973948128595</v>
      </c>
      <c r="D15" s="69">
        <f t="shared" si="0"/>
        <v>12.224104706276231</v>
      </c>
      <c r="E15" s="69">
        <f t="shared" si="0"/>
        <v>22.742446135819719</v>
      </c>
      <c r="F15" s="69">
        <f t="shared" si="0"/>
        <v>13.413494004739293</v>
      </c>
      <c r="G15" s="69">
        <f t="shared" si="0"/>
        <v>15.665110331298727</v>
      </c>
      <c r="H15" s="69">
        <f t="shared" si="0"/>
        <v>27.000148514948748</v>
      </c>
      <c r="I15" s="69">
        <f t="shared" si="0"/>
        <v>41.200214043987089</v>
      </c>
      <c r="J15" s="69">
        <f t="shared" si="0"/>
        <v>29.41723031182287</v>
      </c>
      <c r="K15" s="69">
        <f t="shared" si="0"/>
        <v>31.65805310580194</v>
      </c>
      <c r="L15" s="69">
        <f t="shared" si="0"/>
        <v>36.041991550423056</v>
      </c>
      <c r="M15" s="69">
        <f t="shared" si="0"/>
        <v>34.761793090077674</v>
      </c>
      <c r="N15" s="69">
        <f t="shared" si="0"/>
        <v>67.609283262305425</v>
      </c>
      <c r="O15" s="69">
        <f t="shared" si="0"/>
        <v>38.415371215083617</v>
      </c>
      <c r="P15" s="69">
        <f t="shared" si="0"/>
        <v>25.591848133630425</v>
      </c>
      <c r="Q15" s="69">
        <f t="shared" si="0"/>
        <v>33.677566148687916</v>
      </c>
      <c r="R15" s="69">
        <f t="shared" si="0"/>
        <v>31.544236900618074</v>
      </c>
      <c r="S15" s="69">
        <f t="shared" si="0"/>
        <v>45.175345623835327</v>
      </c>
      <c r="T15" s="69">
        <f t="shared" si="0"/>
        <v>95.530212681585326</v>
      </c>
      <c r="U15" s="69">
        <f t="shared" si="0"/>
        <v>97.100903019435947</v>
      </c>
      <c r="V15" s="69">
        <f t="shared" si="0"/>
        <v>61.740276140230947</v>
      </c>
      <c r="W15" s="69">
        <f t="shared" si="0"/>
        <v>160.75545815872565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6.6900973948128595</v>
      </c>
      <c r="D16" s="72">
        <f>IF(RES_hh_fec_in!D16=0,0,1000*11630*RES_hh_fec_in!D16/RES_hh_num_in!D$3)</f>
        <v>12.224104706276231</v>
      </c>
      <c r="E16" s="72">
        <f>IF(RES_hh_fec_in!E16=0,0,1000*11630*RES_hh_fec_in!E16/RES_hh_num_in!E$3)</f>
        <v>22.742446135819719</v>
      </c>
      <c r="F16" s="72">
        <f>IF(RES_hh_fec_in!F16=0,0,1000*11630*RES_hh_fec_in!F16/RES_hh_num_in!F$3)</f>
        <v>13.413494004739293</v>
      </c>
      <c r="G16" s="72">
        <f>IF(RES_hh_fec_in!G16=0,0,1000*11630*RES_hh_fec_in!G16/RES_hh_num_in!G$3)</f>
        <v>15.665110331298727</v>
      </c>
      <c r="H16" s="72">
        <f>IF(RES_hh_fec_in!H16=0,0,1000*11630*RES_hh_fec_in!H16/RES_hh_num_in!H$3)</f>
        <v>27.000148514948748</v>
      </c>
      <c r="I16" s="72">
        <f>IF(RES_hh_fec_in!I16=0,0,1000*11630*RES_hh_fec_in!I16/RES_hh_num_in!I$3)</f>
        <v>41.200214043987089</v>
      </c>
      <c r="J16" s="72">
        <f>IF(RES_hh_fec_in!J16=0,0,1000*11630*RES_hh_fec_in!J16/RES_hh_num_in!J$3)</f>
        <v>29.41723031182287</v>
      </c>
      <c r="K16" s="72">
        <f>IF(RES_hh_fec_in!K16=0,0,1000*11630*RES_hh_fec_in!K16/RES_hh_num_in!K$3)</f>
        <v>31.65805310580194</v>
      </c>
      <c r="L16" s="72">
        <f>IF(RES_hh_fec_in!L16=0,0,1000*11630*RES_hh_fec_in!L16/RES_hh_num_in!L$3)</f>
        <v>36.041991550423056</v>
      </c>
      <c r="M16" s="72">
        <f>IF(RES_hh_fec_in!M16=0,0,1000*11630*RES_hh_fec_in!M16/RES_hh_num_in!M$3)</f>
        <v>34.761793090077674</v>
      </c>
      <c r="N16" s="72">
        <f>IF(RES_hh_fec_in!N16=0,0,1000*11630*RES_hh_fec_in!N16/RES_hh_num_in!N$3)</f>
        <v>67.609283262305425</v>
      </c>
      <c r="O16" s="72">
        <f>IF(RES_hh_fec_in!O16=0,0,1000*11630*RES_hh_fec_in!O16/RES_hh_num_in!O$3)</f>
        <v>38.415371215083617</v>
      </c>
      <c r="P16" s="72">
        <f>IF(RES_hh_fec_in!P16=0,0,1000*11630*RES_hh_fec_in!P16/RES_hh_num_in!P$3)</f>
        <v>25.591848133630425</v>
      </c>
      <c r="Q16" s="72">
        <f>IF(RES_hh_fec_in!Q16=0,0,1000*11630*RES_hh_fec_in!Q16/RES_hh_num_in!Q$3)</f>
        <v>33.677566148687916</v>
      </c>
      <c r="R16" s="72">
        <f>IF(RES_hh_fec_in!R16=0,0,1000*11630*RES_hh_fec_in!R16/RES_hh_num_in!R$3)</f>
        <v>31.544236900618074</v>
      </c>
      <c r="S16" s="72">
        <f>IF(RES_hh_fec_in!S16=0,0,1000*11630*RES_hh_fec_in!S16/RES_hh_num_in!S$3)</f>
        <v>45.175345623835327</v>
      </c>
      <c r="T16" s="72">
        <f>IF(RES_hh_fec_in!T16=0,0,1000*11630*RES_hh_fec_in!T16/RES_hh_num_in!T$3)</f>
        <v>95.530212681585326</v>
      </c>
      <c r="U16" s="72">
        <f>IF(RES_hh_fec_in!U16=0,0,1000*11630*RES_hh_fec_in!U16/RES_hh_num_in!U$3)</f>
        <v>97.100903019435947</v>
      </c>
      <c r="V16" s="72">
        <f>IF(RES_hh_fec_in!V16=0,0,1000*11630*RES_hh_fec_in!V16/RES_hh_num_in!V$3)</f>
        <v>61.740276140230947</v>
      </c>
      <c r="W16" s="72">
        <f>IF(RES_hh_fec_in!W16=0,0,1000*11630*RES_hh_fec_in!W16/RES_hh_num_in!W$3)</f>
        <v>160.75545815872565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1687.2766780702798</v>
      </c>
      <c r="D17" s="69">
        <f>IF(RES_hh_fec_in!D17=0,0,1000*11630*RES_hh_fec_in!D17/RES_hh_num_in!D17)</f>
        <v>1760.8976502286446</v>
      </c>
      <c r="E17" s="69">
        <f>IF(RES_hh_fec_in!E17=0,0,1000*11630*RES_hh_fec_in!E17/RES_hh_num_in!E17)</f>
        <v>1874.6125002000201</v>
      </c>
      <c r="F17" s="69">
        <f>IF(RES_hh_fec_in!F17=0,0,1000*11630*RES_hh_fec_in!F17/RES_hh_num_in!F17)</f>
        <v>1776.4128804833329</v>
      </c>
      <c r="G17" s="69">
        <f>IF(RES_hh_fec_in!G17=0,0,1000*11630*RES_hh_fec_in!G17/RES_hh_num_in!G17)</f>
        <v>1750.0375638388684</v>
      </c>
      <c r="H17" s="69">
        <f>IF(RES_hh_fec_in!H17=0,0,1000*11630*RES_hh_fec_in!H17/RES_hh_num_in!H17)</f>
        <v>1873.1628519598398</v>
      </c>
      <c r="I17" s="69">
        <f>IF(RES_hh_fec_in!I17=0,0,1000*11630*RES_hh_fec_in!I17/RES_hh_num_in!I17)</f>
        <v>1828.8039480991879</v>
      </c>
      <c r="J17" s="69">
        <f>IF(RES_hh_fec_in!J17=0,0,1000*11630*RES_hh_fec_in!J17/RES_hh_num_in!J17)</f>
        <v>1870.9699551193851</v>
      </c>
      <c r="K17" s="69">
        <f>IF(RES_hh_fec_in!K17=0,0,1000*11630*RES_hh_fec_in!K17/RES_hh_num_in!K17)</f>
        <v>1835.9258249948532</v>
      </c>
      <c r="L17" s="69">
        <f>IF(RES_hh_fec_in!L17=0,0,1000*11630*RES_hh_fec_in!L17/RES_hh_num_in!L17)</f>
        <v>1842.3752407732393</v>
      </c>
      <c r="M17" s="69">
        <f>IF(RES_hh_fec_in!M17=0,0,1000*11630*RES_hh_fec_in!M17/RES_hh_num_in!M17)</f>
        <v>1797.4071861762416</v>
      </c>
      <c r="N17" s="69">
        <f>IF(RES_hh_fec_in!N17=0,0,1000*11630*RES_hh_fec_in!N17/RES_hh_num_in!N17)</f>
        <v>1596.7713562971594</v>
      </c>
      <c r="O17" s="69">
        <f>IF(RES_hh_fec_in!O17=0,0,1000*11630*RES_hh_fec_in!O17/RES_hh_num_in!O17)</f>
        <v>1543.8352479112689</v>
      </c>
      <c r="P17" s="69">
        <f>IF(RES_hh_fec_in!P17=0,0,1000*11630*RES_hh_fec_in!P17/RES_hh_num_in!P17)</f>
        <v>1606.4430123955981</v>
      </c>
      <c r="Q17" s="69">
        <f>IF(RES_hh_fec_in!Q17=0,0,1000*11630*RES_hh_fec_in!Q17/RES_hh_num_in!Q17)</f>
        <v>1711.9785901465677</v>
      </c>
      <c r="R17" s="69">
        <f>IF(RES_hh_fec_in!R17=0,0,1000*11630*RES_hh_fec_in!R17/RES_hh_num_in!R17)</f>
        <v>1654.9983004920034</v>
      </c>
      <c r="S17" s="69">
        <f>IF(RES_hh_fec_in!S17=0,0,1000*11630*RES_hh_fec_in!S17/RES_hh_num_in!S17)</f>
        <v>1604.7289332939458</v>
      </c>
      <c r="T17" s="69">
        <f>IF(RES_hh_fec_in!T17=0,0,1000*11630*RES_hh_fec_in!T17/RES_hh_num_in!T17)</f>
        <v>1563.8684666804943</v>
      </c>
      <c r="U17" s="69">
        <f>IF(RES_hh_fec_in!U17=0,0,1000*11630*RES_hh_fec_in!U17/RES_hh_num_in!U17)</f>
        <v>1556.5334145989825</v>
      </c>
      <c r="V17" s="69">
        <f>IF(RES_hh_fec_in!V17=0,0,1000*11630*RES_hh_fec_in!V17/RES_hh_num_in!V17)</f>
        <v>1660.7749689705731</v>
      </c>
      <c r="W17" s="69">
        <f>IF(RES_hh_fec_in!W17=0,0,1000*11630*RES_hh_fec_in!W17/RES_hh_num_in!W17)</f>
        <v>1530.3422608386884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0</v>
      </c>
      <c r="D18" s="72">
        <f>IF(RES_hh_fec_in!D18=0,0,1000*11630*RES_hh_fec_in!D18/RES_hh_num_in!D18)</f>
        <v>0</v>
      </c>
      <c r="E18" s="72">
        <f>IF(RES_hh_fec_in!E18=0,0,1000*11630*RES_hh_fec_in!E18/RES_hh_num_in!E18)</f>
        <v>0</v>
      </c>
      <c r="F18" s="72">
        <f>IF(RES_hh_fec_in!F18=0,0,1000*11630*RES_hh_fec_in!F18/RES_hh_num_in!F18)</f>
        <v>0</v>
      </c>
      <c r="G18" s="72">
        <f>IF(RES_hh_fec_in!G18=0,0,1000*11630*RES_hh_fec_in!G18/RES_hh_num_in!G18)</f>
        <v>0</v>
      </c>
      <c r="H18" s="72">
        <f>IF(RES_hh_fec_in!H18=0,0,1000*11630*RES_hh_fec_in!H18/RES_hh_num_in!H18)</f>
        <v>0</v>
      </c>
      <c r="I18" s="72">
        <f>IF(RES_hh_fec_in!I18=0,0,1000*11630*RES_hh_fec_in!I18/RES_hh_num_in!I18)</f>
        <v>0</v>
      </c>
      <c r="J18" s="72">
        <f>IF(RES_hh_fec_in!J18=0,0,1000*11630*RES_hh_fec_in!J18/RES_hh_num_in!J18)</f>
        <v>0</v>
      </c>
      <c r="K18" s="72">
        <f>IF(RES_hh_fec_in!K18=0,0,1000*11630*RES_hh_fec_in!K18/RES_hh_num_in!K18)</f>
        <v>0</v>
      </c>
      <c r="L18" s="72">
        <f>IF(RES_hh_fec_in!L18=0,0,1000*11630*RES_hh_fec_in!L18/RES_hh_num_in!L18)</f>
        <v>0</v>
      </c>
      <c r="M18" s="72">
        <f>IF(RES_hh_fec_in!M18=0,0,1000*11630*RES_hh_fec_in!M18/RES_hh_num_in!M18)</f>
        <v>0</v>
      </c>
      <c r="N18" s="72">
        <f>IF(RES_hh_fec_in!N18=0,0,1000*11630*RES_hh_fec_in!N18/RES_hh_num_in!N18)</f>
        <v>0</v>
      </c>
      <c r="O18" s="72">
        <f>IF(RES_hh_fec_in!O18=0,0,1000*11630*RES_hh_fec_in!O18/RES_hh_num_in!O18)</f>
        <v>0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0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0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1821.0045527910363</v>
      </c>
      <c r="D19" s="72">
        <f>IF(RES_hh_fec_in!D19=0,0,1000*11630*RES_hh_fec_in!D19/RES_hh_num_in!D19)</f>
        <v>2056.3035938611051</v>
      </c>
      <c r="E19" s="72">
        <f>IF(RES_hh_fec_in!E19=0,0,1000*11630*RES_hh_fec_in!E19/RES_hh_num_in!E19)</f>
        <v>2041.1236912787033</v>
      </c>
      <c r="F19" s="72">
        <f>IF(RES_hh_fec_in!F19=0,0,1000*11630*RES_hh_fec_in!F19/RES_hh_num_in!F19)</f>
        <v>1772.7141415994488</v>
      </c>
      <c r="G19" s="72">
        <f>IF(RES_hh_fec_in!G19=0,0,1000*11630*RES_hh_fec_in!G19/RES_hh_num_in!G19)</f>
        <v>2123.336523225913</v>
      </c>
      <c r="H19" s="72">
        <f>IF(RES_hh_fec_in!H19=0,0,1000*11630*RES_hh_fec_in!H19/RES_hh_num_in!H19)</f>
        <v>2182.9355206190758</v>
      </c>
      <c r="I19" s="72">
        <f>IF(RES_hh_fec_in!I19=0,0,1000*11630*RES_hh_fec_in!I19/RES_hh_num_in!I19)</f>
        <v>1858.4092019925565</v>
      </c>
      <c r="J19" s="72">
        <f>IF(RES_hh_fec_in!J19=0,0,1000*11630*RES_hh_fec_in!J19/RES_hh_num_in!J19)</f>
        <v>1825.9778767857347</v>
      </c>
      <c r="K19" s="72">
        <f>IF(RES_hh_fec_in!K19=0,0,1000*11630*RES_hh_fec_in!K19/RES_hh_num_in!K19)</f>
        <v>1901.5836980213296</v>
      </c>
      <c r="L19" s="72">
        <f>IF(RES_hh_fec_in!L19=0,0,1000*11630*RES_hh_fec_in!L19/RES_hh_num_in!L19)</f>
        <v>2475.9637980105163</v>
      </c>
      <c r="M19" s="72">
        <f>IF(RES_hh_fec_in!M19=0,0,1000*11630*RES_hh_fec_in!M19/RES_hh_num_in!M19)</f>
        <v>1961.8627356339111</v>
      </c>
      <c r="N19" s="72">
        <f>IF(RES_hh_fec_in!N19=0,0,1000*11630*RES_hh_fec_in!N19/RES_hh_num_in!N19)</f>
        <v>1533.0098046245532</v>
      </c>
      <c r="O19" s="72">
        <f>IF(RES_hh_fec_in!O19=0,0,1000*11630*RES_hh_fec_in!O19/RES_hh_num_in!O19)</f>
        <v>1678.6951846756592</v>
      </c>
      <c r="P19" s="72">
        <f>IF(RES_hh_fec_in!P19=0,0,1000*11630*RES_hh_fec_in!P19/RES_hh_num_in!P19)</f>
        <v>1475.7380249772204</v>
      </c>
      <c r="Q19" s="72">
        <f>IF(RES_hh_fec_in!Q19=0,0,1000*11630*RES_hh_fec_in!Q19/RES_hh_num_in!Q19)</f>
        <v>1411.7128351334341</v>
      </c>
      <c r="R19" s="72">
        <f>IF(RES_hh_fec_in!R19=0,0,1000*11630*RES_hh_fec_in!R19/RES_hh_num_in!R19)</f>
        <v>1179.76133593133</v>
      </c>
      <c r="S19" s="72">
        <f>IF(RES_hh_fec_in!S19=0,0,1000*11630*RES_hh_fec_in!S19/RES_hh_num_in!S19)</f>
        <v>1533.404548326421</v>
      </c>
      <c r="T19" s="72">
        <f>IF(RES_hh_fec_in!T19=0,0,1000*11630*RES_hh_fec_in!T19/RES_hh_num_in!T19)</f>
        <v>1613.2690147486067</v>
      </c>
      <c r="U19" s="72">
        <f>IF(RES_hh_fec_in!U19=0,0,1000*11630*RES_hh_fec_in!U19/RES_hh_num_in!U19)</f>
        <v>1645.5265912494481</v>
      </c>
      <c r="V19" s="72">
        <f>IF(RES_hh_fec_in!V19=0,0,1000*11630*RES_hh_fec_in!V19/RES_hh_num_in!V19)</f>
        <v>1279.6385487571652</v>
      </c>
      <c r="W19" s="72">
        <f>IF(RES_hh_fec_in!W19=0,0,1000*11630*RES_hh_fec_in!W19/RES_hh_num_in!W19)</f>
        <v>1338.5597720054257</v>
      </c>
      <c r="DA19" s="89" t="s">
        <v>798</v>
      </c>
    </row>
    <row r="20" spans="1:105" ht="12" customHeight="1" x14ac:dyDescent="0.25">
      <c r="A20" s="28" t="s">
        <v>205</v>
      </c>
      <c r="B20" s="72"/>
      <c r="C20" s="72">
        <f>IF(RES_hh_fec_in!C20=0,0,1000*11630*RES_hh_fec_in!C20/RES_hh_num_in!C20)</f>
        <v>0</v>
      </c>
      <c r="D20" s="72">
        <f>IF(RES_hh_fec_in!D20=0,0,1000*11630*RES_hh_fec_in!D20/RES_hh_num_in!D20)</f>
        <v>0</v>
      </c>
      <c r="E20" s="72">
        <f>IF(RES_hh_fec_in!E20=0,0,1000*11630*RES_hh_fec_in!E20/RES_hh_num_in!E20)</f>
        <v>0</v>
      </c>
      <c r="F20" s="72">
        <f>IF(RES_hh_fec_in!F20=0,0,1000*11630*RES_hh_fec_in!F20/RES_hh_num_in!F20)</f>
        <v>0</v>
      </c>
      <c r="G20" s="72">
        <f>IF(RES_hh_fec_in!G20=0,0,1000*11630*RES_hh_fec_in!G20/RES_hh_num_in!G20)</f>
        <v>0</v>
      </c>
      <c r="H20" s="72">
        <f>IF(RES_hh_fec_in!H20=0,0,1000*11630*RES_hh_fec_in!H20/RES_hh_num_in!H20)</f>
        <v>0</v>
      </c>
      <c r="I20" s="72">
        <f>IF(RES_hh_fec_in!I20=0,0,1000*11630*RES_hh_fec_in!I20/RES_hh_num_in!I20)</f>
        <v>0</v>
      </c>
      <c r="J20" s="72">
        <f>IF(RES_hh_fec_in!J20=0,0,1000*11630*RES_hh_fec_in!J20/RES_hh_num_in!J20)</f>
        <v>0</v>
      </c>
      <c r="K20" s="72">
        <f>IF(RES_hh_fec_in!K20=0,0,1000*11630*RES_hh_fec_in!K20/RES_hh_num_in!K20)</f>
        <v>0</v>
      </c>
      <c r="L20" s="72">
        <f>IF(RES_hh_fec_in!L20=0,0,1000*11630*RES_hh_fec_in!L20/RES_hh_num_in!L20)</f>
        <v>0</v>
      </c>
      <c r="M20" s="72">
        <f>IF(RES_hh_fec_in!M20=0,0,1000*11630*RES_hh_fec_in!M20/RES_hh_num_in!M20)</f>
        <v>0</v>
      </c>
      <c r="N20" s="72">
        <f>IF(RES_hh_fec_in!N20=0,0,1000*11630*RES_hh_fec_in!N20/RES_hh_num_in!N20)</f>
        <v>0</v>
      </c>
      <c r="O20" s="72">
        <f>IF(RES_hh_fec_in!O20=0,0,1000*11630*RES_hh_fec_in!O20/RES_hh_num_in!O20)</f>
        <v>0</v>
      </c>
      <c r="P20" s="72">
        <f>IF(RES_hh_fec_in!P20=0,0,1000*11630*RES_hh_fec_in!P20/RES_hh_num_in!P20)</f>
        <v>0</v>
      </c>
      <c r="Q20" s="72">
        <f>IF(RES_hh_fec_in!Q20=0,0,1000*11630*RES_hh_fec_in!Q20/RES_hh_num_in!Q20)</f>
        <v>0</v>
      </c>
      <c r="R20" s="72">
        <f>IF(RES_hh_fec_in!R20=0,0,1000*11630*RES_hh_fec_in!R20/RES_hh_num_in!R20)</f>
        <v>0</v>
      </c>
      <c r="S20" s="72">
        <f>IF(RES_hh_fec_in!S20=0,0,1000*11630*RES_hh_fec_in!S20/RES_hh_num_in!S20)</f>
        <v>0</v>
      </c>
      <c r="T20" s="72">
        <f>IF(RES_hh_fec_in!T20=0,0,1000*11630*RES_hh_fec_in!T20/RES_hh_num_in!T20)</f>
        <v>0</v>
      </c>
      <c r="U20" s="72">
        <f>IF(RES_hh_fec_in!U20=0,0,1000*11630*RES_hh_fec_in!U20/RES_hh_num_in!U20)</f>
        <v>0</v>
      </c>
      <c r="V20" s="72">
        <f>IF(RES_hh_fec_in!V20=0,0,1000*11630*RES_hh_fec_in!V20/RES_hh_num_in!V20)</f>
        <v>0</v>
      </c>
      <c r="W20" s="72">
        <f>IF(RES_hh_fec_in!W20=0,0,1000*11630*RES_hh_fec_in!W20/RES_hh_num_in!W20)</f>
        <v>0</v>
      </c>
      <c r="DA20" s="89" t="s">
        <v>799</v>
      </c>
    </row>
    <row r="21" spans="1:105" ht="12" customHeight="1" x14ac:dyDescent="0.25">
      <c r="A21" s="28" t="s">
        <v>192</v>
      </c>
      <c r="B21" s="72"/>
      <c r="C21" s="72">
        <f>IF(RES_hh_fec_in!C21=0,0,1000*11630*RES_hh_fec_in!C21/RES_hh_num_in!C21)</f>
        <v>1897.4188272127039</v>
      </c>
      <c r="D21" s="72">
        <f>IF(RES_hh_fec_in!D21=0,0,1000*11630*RES_hh_fec_in!D21/RES_hh_num_in!D21)</f>
        <v>2012.9832473441988</v>
      </c>
      <c r="E21" s="72">
        <f>IF(RES_hh_fec_in!E21=0,0,1000*11630*RES_hh_fec_in!E21/RES_hh_num_in!E21)</f>
        <v>1927.3854186482001</v>
      </c>
      <c r="F21" s="72">
        <f>IF(RES_hh_fec_in!F21=0,0,1000*11630*RES_hh_fec_in!F21/RES_hh_num_in!F21)</f>
        <v>1970.3113057283153</v>
      </c>
      <c r="G21" s="72">
        <f>IF(RES_hh_fec_in!G21=0,0,1000*11630*RES_hh_fec_in!G21/RES_hh_num_in!G21)</f>
        <v>2075.5385182427899</v>
      </c>
      <c r="H21" s="72">
        <f>IF(RES_hh_fec_in!H21=0,0,1000*11630*RES_hh_fec_in!H21/RES_hh_num_in!H21)</f>
        <v>1858.8365192965746</v>
      </c>
      <c r="I21" s="72">
        <f>IF(RES_hh_fec_in!I21=0,0,1000*11630*RES_hh_fec_in!I21/RES_hh_num_in!I21)</f>
        <v>1993.7993931799715</v>
      </c>
      <c r="J21" s="72">
        <f>IF(RES_hh_fec_in!J21=0,0,1000*11630*RES_hh_fec_in!J21/RES_hh_num_in!J21)</f>
        <v>1945.7886493989538</v>
      </c>
      <c r="K21" s="72">
        <f>IF(RES_hh_fec_in!K21=0,0,1000*11630*RES_hh_fec_in!K21/RES_hh_num_in!K21)</f>
        <v>1952.1912983285554</v>
      </c>
      <c r="L21" s="72">
        <f>IF(RES_hh_fec_in!L21=0,0,1000*11630*RES_hh_fec_in!L21/RES_hh_num_in!L21)</f>
        <v>1919.5362834741311</v>
      </c>
      <c r="M21" s="72">
        <f>IF(RES_hh_fec_in!M21=0,0,1000*11630*RES_hh_fec_in!M21/RES_hh_num_in!M21)</f>
        <v>1801.2828369160527</v>
      </c>
      <c r="N21" s="72">
        <f>IF(RES_hh_fec_in!N21=0,0,1000*11630*RES_hh_fec_in!N21/RES_hh_num_in!N21)</f>
        <v>1737.7556541299743</v>
      </c>
      <c r="O21" s="72">
        <f>IF(RES_hh_fec_in!O21=0,0,1000*11630*RES_hh_fec_in!O21/RES_hh_num_in!O21)</f>
        <v>1564.6304860635794</v>
      </c>
      <c r="P21" s="72">
        <f>IF(RES_hh_fec_in!P21=0,0,1000*11630*RES_hh_fec_in!P21/RES_hh_num_in!P21)</f>
        <v>1650.5459142264613</v>
      </c>
      <c r="Q21" s="72">
        <f>IF(RES_hh_fec_in!Q21=0,0,1000*11630*RES_hh_fec_in!Q21/RES_hh_num_in!Q21)</f>
        <v>1568.3298581747226</v>
      </c>
      <c r="R21" s="72">
        <f>IF(RES_hh_fec_in!R21=0,0,1000*11630*RES_hh_fec_in!R21/RES_hh_num_in!R21)</f>
        <v>1594.5253297910253</v>
      </c>
      <c r="S21" s="72">
        <f>IF(RES_hh_fec_in!S21=0,0,1000*11630*RES_hh_fec_in!S21/RES_hh_num_in!S21)</f>
        <v>1576.0923292299226</v>
      </c>
      <c r="T21" s="72">
        <f>IF(RES_hh_fec_in!T21=0,0,1000*11630*RES_hh_fec_in!T21/RES_hh_num_in!T21)</f>
        <v>1522.2373439148439</v>
      </c>
      <c r="U21" s="72">
        <f>IF(RES_hh_fec_in!U21=0,0,1000*11630*RES_hh_fec_in!U21/RES_hh_num_in!U21)</f>
        <v>1506.1645807747293</v>
      </c>
      <c r="V21" s="72">
        <f>IF(RES_hh_fec_in!V21=0,0,1000*11630*RES_hh_fec_in!V21/RES_hh_num_in!V21)</f>
        <v>1591.8534688408893</v>
      </c>
      <c r="W21" s="72">
        <f>IF(RES_hh_fec_in!W21=0,0,1000*11630*RES_hh_fec_in!W21/RES_hh_num_in!W21)</f>
        <v>1582.8828951786679</v>
      </c>
      <c r="DA21" s="89" t="s">
        <v>800</v>
      </c>
    </row>
    <row r="22" spans="1:105" ht="12" customHeight="1" x14ac:dyDescent="0.25">
      <c r="A22" s="28" t="s">
        <v>207</v>
      </c>
      <c r="B22" s="72"/>
      <c r="C22" s="72">
        <f>IF(RES_hh_fec_in!C22=0,0,1000*11630*RES_hh_fec_in!C22/RES_hh_num_in!C22)</f>
        <v>1865.1091815588186</v>
      </c>
      <c r="D22" s="72">
        <f>IF(RES_hh_fec_in!D22=0,0,1000*11630*RES_hh_fec_in!D22/RES_hh_num_in!D22)</f>
        <v>1941.3481265339335</v>
      </c>
      <c r="E22" s="72">
        <f>IF(RES_hh_fec_in!E22=0,0,1000*11630*RES_hh_fec_in!E22/RES_hh_num_in!E22)</f>
        <v>1719.4570235414742</v>
      </c>
      <c r="F22" s="72">
        <f>IF(RES_hh_fec_in!F22=0,0,1000*11630*RES_hh_fec_in!F22/RES_hh_num_in!F22)</f>
        <v>1324.192976878968</v>
      </c>
      <c r="G22" s="72">
        <f>IF(RES_hh_fec_in!G22=0,0,1000*11630*RES_hh_fec_in!G22/RES_hh_num_in!G22)</f>
        <v>2033.815471646371</v>
      </c>
      <c r="H22" s="72">
        <f>IF(RES_hh_fec_in!H22=0,0,1000*11630*RES_hh_fec_in!H22/RES_hh_num_in!H22)</f>
        <v>1863.7501702801496</v>
      </c>
      <c r="I22" s="72">
        <f>IF(RES_hh_fec_in!I22=0,0,1000*11630*RES_hh_fec_in!I22/RES_hh_num_in!I22)</f>
        <v>1940.9130623199351</v>
      </c>
      <c r="J22" s="72">
        <f>IF(RES_hh_fec_in!J22=0,0,1000*11630*RES_hh_fec_in!J22/RES_hh_num_in!J22)</f>
        <v>1467.0107860549424</v>
      </c>
      <c r="K22" s="72">
        <f>IF(RES_hh_fec_in!K22=0,0,1000*11630*RES_hh_fec_in!K22/RES_hh_num_in!K22)</f>
        <v>1789.9181238309588</v>
      </c>
      <c r="L22" s="72">
        <f>IF(RES_hh_fec_in!L22=0,0,1000*11630*RES_hh_fec_in!L22/RES_hh_num_in!L22)</f>
        <v>1664.6630673458167</v>
      </c>
      <c r="M22" s="72">
        <f>IF(RES_hh_fec_in!M22=0,0,1000*11630*RES_hh_fec_in!M22/RES_hh_num_in!M22)</f>
        <v>1687.0366906195377</v>
      </c>
      <c r="N22" s="72">
        <f>IF(RES_hh_fec_in!N22=0,0,1000*11630*RES_hh_fec_in!N22/RES_hh_num_in!N22)</f>
        <v>1683.4209889340232</v>
      </c>
      <c r="O22" s="72">
        <f>IF(RES_hh_fec_in!O22=0,0,1000*11630*RES_hh_fec_in!O22/RES_hh_num_in!O22)</f>
        <v>1731.4977206001261</v>
      </c>
      <c r="P22" s="72">
        <f>IF(RES_hh_fec_in!P22=0,0,1000*11630*RES_hh_fec_in!P22/RES_hh_num_in!P22)</f>
        <v>1697.1393443367492</v>
      </c>
      <c r="Q22" s="72">
        <f>IF(RES_hh_fec_in!Q22=0,0,1000*11630*RES_hh_fec_in!Q22/RES_hh_num_in!Q22)</f>
        <v>1666.4202967856149</v>
      </c>
      <c r="R22" s="72">
        <f>IF(RES_hh_fec_in!R22=0,0,1000*11630*RES_hh_fec_in!R22/RES_hh_num_in!R22)</f>
        <v>0</v>
      </c>
      <c r="S22" s="72">
        <f>IF(RES_hh_fec_in!S22=0,0,1000*11630*RES_hh_fec_in!S22/RES_hh_num_in!S22)</f>
        <v>0</v>
      </c>
      <c r="T22" s="72">
        <f>IF(RES_hh_fec_in!T22=0,0,1000*11630*RES_hh_fec_in!T22/RES_hh_num_in!T22)</f>
        <v>0</v>
      </c>
      <c r="U22" s="72">
        <f>IF(RES_hh_fec_in!U22=0,0,1000*11630*RES_hh_fec_in!U22/RES_hh_num_in!U22)</f>
        <v>1780.7715231984939</v>
      </c>
      <c r="V22" s="72">
        <f>IF(RES_hh_fec_in!V22=0,0,1000*11630*RES_hh_fec_in!V22/RES_hh_num_in!V22)</f>
        <v>1334.0469036016661</v>
      </c>
      <c r="W22" s="72">
        <f>IF(RES_hh_fec_in!W22=0,0,1000*11630*RES_hh_fec_in!W22/RES_hh_num_in!W22)</f>
        <v>1552.3494140168643</v>
      </c>
      <c r="DA22" s="89" t="s">
        <v>801</v>
      </c>
    </row>
    <row r="23" spans="1:105" ht="12" customHeight="1" x14ac:dyDescent="0.25">
      <c r="A23" s="28" t="s">
        <v>202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DA23" s="89" t="s">
        <v>802</v>
      </c>
    </row>
    <row r="24" spans="1:105" ht="12" customHeight="1" x14ac:dyDescent="0.25">
      <c r="A24" s="28" t="s">
        <v>203</v>
      </c>
      <c r="B24" s="72"/>
      <c r="C24" s="72">
        <f>IF(RES_hh_fec_in!C24=0,0,1000*11630*RES_hh_fec_in!C24/RES_hh_num_in!C24)</f>
        <v>1391.8713789586777</v>
      </c>
      <c r="D24" s="72">
        <f>IF(RES_hh_fec_in!D24=0,0,1000*11630*RES_hh_fec_in!D24/RES_hh_num_in!D24)</f>
        <v>0</v>
      </c>
      <c r="E24" s="72">
        <f>IF(RES_hh_fec_in!E24=0,0,1000*11630*RES_hh_fec_in!E24/RES_hh_num_in!E24)</f>
        <v>1294.7431723685672</v>
      </c>
      <c r="F24" s="72">
        <f>IF(RES_hh_fec_in!F24=0,0,1000*11630*RES_hh_fec_in!F24/RES_hh_num_in!F24)</f>
        <v>1500.2274891505581</v>
      </c>
      <c r="G24" s="72">
        <f>IF(RES_hh_fec_in!G24=0,0,1000*11630*RES_hh_fec_in!G24/RES_hh_num_in!G24)</f>
        <v>1385.3954768199917</v>
      </c>
      <c r="H24" s="72">
        <f>IF(RES_hh_fec_in!H24=0,0,1000*11630*RES_hh_fec_in!H24/RES_hh_num_in!H24)</f>
        <v>1402.0089546508411</v>
      </c>
      <c r="I24" s="72">
        <f>IF(RES_hh_fec_in!I24=0,0,1000*11630*RES_hh_fec_in!I24/RES_hh_num_in!I24)</f>
        <v>1508.7889176150445</v>
      </c>
      <c r="J24" s="72">
        <f>IF(RES_hh_fec_in!J24=0,0,1000*11630*RES_hh_fec_in!J24/RES_hh_num_in!J24)</f>
        <v>1466.9768002420669</v>
      </c>
      <c r="K24" s="72">
        <f>IF(RES_hh_fec_in!K24=0,0,1000*11630*RES_hh_fec_in!K24/RES_hh_num_in!K24)</f>
        <v>1404.1078479854114</v>
      </c>
      <c r="L24" s="72">
        <f>IF(RES_hh_fec_in!L24=0,0,1000*11630*RES_hh_fec_in!L24/RES_hh_num_in!L24)</f>
        <v>1469.8157545710617</v>
      </c>
      <c r="M24" s="72">
        <f>IF(RES_hh_fec_in!M24=0,0,1000*11630*RES_hh_fec_in!M24/RES_hh_num_in!M24)</f>
        <v>1386.0002171795695</v>
      </c>
      <c r="N24" s="72">
        <f>IF(RES_hh_fec_in!N24=0,0,1000*11630*RES_hh_fec_in!N24/RES_hh_num_in!N24)</f>
        <v>1347.0730203138439</v>
      </c>
      <c r="O24" s="72">
        <f>IF(RES_hh_fec_in!O24=0,0,1000*11630*RES_hh_fec_in!O24/RES_hh_num_in!O24)</f>
        <v>1339.4461038469658</v>
      </c>
      <c r="P24" s="72">
        <f>IF(RES_hh_fec_in!P24=0,0,1000*11630*RES_hh_fec_in!P24/RES_hh_num_in!P24)</f>
        <v>1330.9935994429254</v>
      </c>
      <c r="Q24" s="72">
        <f>IF(RES_hh_fec_in!Q24=0,0,1000*11630*RES_hh_fec_in!Q24/RES_hh_num_in!Q24)</f>
        <v>1406.1953397125051</v>
      </c>
      <c r="R24" s="72">
        <f>IF(RES_hh_fec_in!R24=0,0,1000*11630*RES_hh_fec_in!R24/RES_hh_num_in!R24)</f>
        <v>1446.9321136246044</v>
      </c>
      <c r="S24" s="72">
        <f>IF(RES_hh_fec_in!S24=0,0,1000*11630*RES_hh_fec_in!S24/RES_hh_num_in!S24)</f>
        <v>1434.5749250904887</v>
      </c>
      <c r="T24" s="72">
        <f>IF(RES_hh_fec_in!T24=0,0,1000*11630*RES_hh_fec_in!T24/RES_hh_num_in!T24)</f>
        <v>1440.4815948610576</v>
      </c>
      <c r="U24" s="72">
        <f>IF(RES_hh_fec_in!U24=0,0,1000*11630*RES_hh_fec_in!U24/RES_hh_num_in!U24)</f>
        <v>1452.3279350609055</v>
      </c>
      <c r="V24" s="72">
        <f>IF(RES_hh_fec_in!V24=0,0,1000*11630*RES_hh_fec_in!V24/RES_hh_num_in!V24)</f>
        <v>1517.4804534097032</v>
      </c>
      <c r="W24" s="72">
        <f>IF(RES_hh_fec_in!W24=0,0,1000*11630*RES_hh_fec_in!W24/RES_hh_num_in!W24)</f>
        <v>1430.1433313230029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1612.5946501401543</v>
      </c>
      <c r="D25" s="74">
        <f>IF(RES_hh_fec_in!D25=0,0,1000*11630*RES_hh_fec_in!D25/RES_hh_num_in!D25)</f>
        <v>1720.3422624236227</v>
      </c>
      <c r="E25" s="74">
        <f>IF(RES_hh_fec_in!E25=0,0,1000*11630*RES_hh_fec_in!E25/RES_hh_num_in!E25)</f>
        <v>1900.9846713041522</v>
      </c>
      <c r="F25" s="74">
        <f>IF(RES_hh_fec_in!F25=0,0,1000*11630*RES_hh_fec_in!F25/RES_hh_num_in!F25)</f>
        <v>1812.6573275364724</v>
      </c>
      <c r="G25" s="74">
        <f>IF(RES_hh_fec_in!G25=0,0,1000*11630*RES_hh_fec_in!G25/RES_hh_num_in!G25)</f>
        <v>1729.9720209135894</v>
      </c>
      <c r="H25" s="74">
        <f>IF(RES_hh_fec_in!H25=0,0,1000*11630*RES_hh_fec_in!H25/RES_hh_num_in!H25)</f>
        <v>1926.2334038335105</v>
      </c>
      <c r="I25" s="74">
        <f>IF(RES_hh_fec_in!I25=0,0,1000*11630*RES_hh_fec_in!I25/RES_hh_num_in!I25)</f>
        <v>1775.8030385491215</v>
      </c>
      <c r="J25" s="74">
        <f>IF(RES_hh_fec_in!J25=0,0,1000*11630*RES_hh_fec_in!J25/RES_hh_num_in!J25)</f>
        <v>1820.0772336465097</v>
      </c>
      <c r="K25" s="74">
        <f>IF(RES_hh_fec_in!K25=0,0,1000*11630*RES_hh_fec_in!K25/RES_hh_num_in!K25)</f>
        <v>1785.3345204958475</v>
      </c>
      <c r="L25" s="74">
        <f>IF(RES_hh_fec_in!L25=0,0,1000*11630*RES_hh_fec_in!L25/RES_hh_num_in!L25)</f>
        <v>1818.5008879139457</v>
      </c>
      <c r="M25" s="74">
        <f>IF(RES_hh_fec_in!M25=0,0,1000*11630*RES_hh_fec_in!M25/RES_hh_num_in!M25)</f>
        <v>1817.7698491403032</v>
      </c>
      <c r="N25" s="74">
        <f>IF(RES_hh_fec_in!N25=0,0,1000*11630*RES_hh_fec_in!N25/RES_hh_num_in!N25)</f>
        <v>1449.5100180973752</v>
      </c>
      <c r="O25" s="74">
        <f>IF(RES_hh_fec_in!O25=0,0,1000*11630*RES_hh_fec_in!O25/RES_hh_num_in!O25)</f>
        <v>1529.6094100626512</v>
      </c>
      <c r="P25" s="74">
        <f>IF(RES_hh_fec_in!P25=0,0,1000*11630*RES_hh_fec_in!P25/RES_hh_num_in!P25)</f>
        <v>1495.935606944839</v>
      </c>
      <c r="Q25" s="74">
        <f>IF(RES_hh_fec_in!Q25=0,0,1000*11630*RES_hh_fec_in!Q25/RES_hh_num_in!Q25)</f>
        <v>1719.2264795851768</v>
      </c>
      <c r="R25" s="74">
        <f>IF(RES_hh_fec_in!R25=0,0,1000*11630*RES_hh_fec_in!R25/RES_hh_num_in!R25)</f>
        <v>1650.2445310749422</v>
      </c>
      <c r="S25" s="74">
        <f>IF(RES_hh_fec_in!S25=0,0,1000*11630*RES_hh_fec_in!S25/RES_hh_num_in!S25)</f>
        <v>1598.518337775263</v>
      </c>
      <c r="T25" s="74">
        <f>IF(RES_hh_fec_in!T25=0,0,1000*11630*RES_hh_fec_in!T25/RES_hh_num_in!T25)</f>
        <v>1556.0955124852337</v>
      </c>
      <c r="U25" s="74">
        <f>IF(RES_hh_fec_in!U25=0,0,1000*11630*RES_hh_fec_in!U25/RES_hh_num_in!U25)</f>
        <v>1538.8826189926351</v>
      </c>
      <c r="V25" s="74">
        <f>IF(RES_hh_fec_in!V25=0,0,1000*11630*RES_hh_fec_in!V25/RES_hh_num_in!V25)</f>
        <v>1642.5570155224054</v>
      </c>
      <c r="W25" s="74">
        <f>IF(RES_hh_fec_in!W25=0,0,1000*11630*RES_hh_fec_in!W25/RES_hh_num_in!W25)</f>
        <v>1421.2443242034226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771.53940562202433</v>
      </c>
      <c r="D26" s="77">
        <f>IF(RES_hh_fec_in!D26=0,0,1000*11630*RES_hh_fec_in!D26/RES_hh_num_in!D26)</f>
        <v>789.39164591813937</v>
      </c>
      <c r="E26" s="77">
        <f>IF(RES_hh_fec_in!E26=0,0,1000*11630*RES_hh_fec_in!E26/RES_hh_num_in!E26)</f>
        <v>815.92961540677493</v>
      </c>
      <c r="F26" s="77">
        <f>IF(RES_hh_fec_in!F26=0,0,1000*11630*RES_hh_fec_in!F26/RES_hh_num_in!F26)</f>
        <v>822.27735564542741</v>
      </c>
      <c r="G26" s="77">
        <f>IF(RES_hh_fec_in!G26=0,0,1000*11630*RES_hh_fec_in!G26/RES_hh_num_in!G26)</f>
        <v>826.12158953860126</v>
      </c>
      <c r="H26" s="77">
        <f>IF(RES_hh_fec_in!H26=0,0,1000*11630*RES_hh_fec_in!H26/RES_hh_num_in!H26)</f>
        <v>840.74902056099347</v>
      </c>
      <c r="I26" s="77">
        <f>IF(RES_hh_fec_in!I26=0,0,1000*11630*RES_hh_fec_in!I26/RES_hh_num_in!I26)</f>
        <v>855.52219371154172</v>
      </c>
      <c r="J26" s="77">
        <f>IF(RES_hh_fec_in!J26=0,0,1000*11630*RES_hh_fec_in!J26/RES_hh_num_in!J26)</f>
        <v>874.04477677817295</v>
      </c>
      <c r="K26" s="77">
        <f>IF(RES_hh_fec_in!K26=0,0,1000*11630*RES_hh_fec_in!K26/RES_hh_num_in!K26)</f>
        <v>864.37099176756692</v>
      </c>
      <c r="L26" s="77">
        <f>IF(RES_hh_fec_in!L26=0,0,1000*11630*RES_hh_fec_in!L26/RES_hh_num_in!L26)</f>
        <v>874.96142368839458</v>
      </c>
      <c r="M26" s="77">
        <f>IF(RES_hh_fec_in!M26=0,0,1000*11630*RES_hh_fec_in!M26/RES_hh_num_in!M26)</f>
        <v>851.63279591544165</v>
      </c>
      <c r="N26" s="77">
        <f>IF(RES_hh_fec_in!N26=0,0,1000*11630*RES_hh_fec_in!N26/RES_hh_num_in!N26)</f>
        <v>817.69795409091194</v>
      </c>
      <c r="O26" s="77">
        <f>IF(RES_hh_fec_in!O26=0,0,1000*11630*RES_hh_fec_in!O26/RES_hh_num_in!O26)</f>
        <v>814.77407661348013</v>
      </c>
      <c r="P26" s="77">
        <f>IF(RES_hh_fec_in!P26=0,0,1000*11630*RES_hh_fec_in!P26/RES_hh_num_in!P26)</f>
        <v>837.94885642749932</v>
      </c>
      <c r="Q26" s="77">
        <f>IF(RES_hh_fec_in!Q26=0,0,1000*11630*RES_hh_fec_in!Q26/RES_hh_num_in!Q26)</f>
        <v>875.89500499589371</v>
      </c>
      <c r="R26" s="77">
        <f>IF(RES_hh_fec_in!R26=0,0,1000*11630*RES_hh_fec_in!R26/RES_hh_num_in!R26)</f>
        <v>879.80967379998708</v>
      </c>
      <c r="S26" s="77">
        <f>IF(RES_hh_fec_in!S26=0,0,1000*11630*RES_hh_fec_in!S26/RES_hh_num_in!S26)</f>
        <v>888.52800412427166</v>
      </c>
      <c r="T26" s="77">
        <f>IF(RES_hh_fec_in!T26=0,0,1000*11630*RES_hh_fec_in!T26/RES_hh_num_in!T26)</f>
        <v>886.40587601818265</v>
      </c>
      <c r="U26" s="77">
        <f>IF(RES_hh_fec_in!U26=0,0,1000*11630*RES_hh_fec_in!U26/RES_hh_num_in!U26)</f>
        <v>899.47629605298596</v>
      </c>
      <c r="V26" s="77">
        <f>IF(RES_hh_fec_in!V26=0,0,1000*11630*RES_hh_fec_in!V26/RES_hh_num_in!V26)</f>
        <v>961.48494671813569</v>
      </c>
      <c r="W26" s="77">
        <f>IF(RES_hh_fec_in!W26=0,0,1000*11630*RES_hh_fec_in!W26/RES_hh_num_in!W26)</f>
        <v>914.06398123043687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740.38071351095357</v>
      </c>
      <c r="D27" s="69">
        <f>IF(RES_hh_fec_in!D27=0,0,1000*11630*RES_hh_fec_in!D27/RES_hh_num_in!D27)</f>
        <v>737.45743402057542</v>
      </c>
      <c r="E27" s="69">
        <f>IF(RES_hh_fec_in!E27=0,0,1000*11630*RES_hh_fec_in!E27/RES_hh_num_in!E27)</f>
        <v>744.90536659819827</v>
      </c>
      <c r="F27" s="69">
        <f>IF(RES_hh_fec_in!F27=0,0,1000*11630*RES_hh_fec_in!F27/RES_hh_num_in!F27)</f>
        <v>784.11273567333819</v>
      </c>
      <c r="G27" s="69">
        <f>IF(RES_hh_fec_in!G27=0,0,1000*11630*RES_hh_fec_in!G27/RES_hh_num_in!G27)</f>
        <v>723.76739660764076</v>
      </c>
      <c r="H27" s="69">
        <f>IF(RES_hh_fec_in!H27=0,0,1000*11630*RES_hh_fec_in!H27/RES_hh_num_in!H27)</f>
        <v>720.41341795691767</v>
      </c>
      <c r="I27" s="69">
        <f>IF(RES_hh_fec_in!I27=0,0,1000*11630*RES_hh_fec_in!I27/RES_hh_num_in!I27)</f>
        <v>677.2895662451524</v>
      </c>
      <c r="J27" s="69">
        <f>IF(RES_hh_fec_in!J27=0,0,1000*11630*RES_hh_fec_in!J27/RES_hh_num_in!J27)</f>
        <v>676.54724417352736</v>
      </c>
      <c r="K27" s="69">
        <f>IF(RES_hh_fec_in!K27=0,0,1000*11630*RES_hh_fec_in!K27/RES_hh_num_in!K27)</f>
        <v>574.74720068179738</v>
      </c>
      <c r="L27" s="69">
        <f>IF(RES_hh_fec_in!L27=0,0,1000*11630*RES_hh_fec_in!L27/RES_hh_num_in!L27)</f>
        <v>617.29103266791719</v>
      </c>
      <c r="M27" s="69">
        <f>IF(RES_hh_fec_in!M27=0,0,1000*11630*RES_hh_fec_in!M27/RES_hh_num_in!M27)</f>
        <v>522.93636774369497</v>
      </c>
      <c r="N27" s="69">
        <f>IF(RES_hh_fec_in!N27=0,0,1000*11630*RES_hh_fec_in!N27/RES_hh_num_in!N27)</f>
        <v>454.86692287897802</v>
      </c>
      <c r="O27" s="69">
        <f>IF(RES_hh_fec_in!O27=0,0,1000*11630*RES_hh_fec_in!O27/RES_hh_num_in!O27)</f>
        <v>459.29935618671988</v>
      </c>
      <c r="P27" s="69">
        <f>IF(RES_hh_fec_in!P27=0,0,1000*11630*RES_hh_fec_in!P27/RES_hh_num_in!P27)</f>
        <v>463.40694513705768</v>
      </c>
      <c r="Q27" s="69">
        <f>IF(RES_hh_fec_in!Q27=0,0,1000*11630*RES_hh_fec_in!Q27/RES_hh_num_in!Q27)</f>
        <v>506.98250382827314</v>
      </c>
      <c r="R27" s="69">
        <f>IF(RES_hh_fec_in!R27=0,0,1000*11630*RES_hh_fec_in!R27/RES_hh_num_in!R27)</f>
        <v>472.17855850758366</v>
      </c>
      <c r="S27" s="69">
        <f>IF(RES_hh_fec_in!S27=0,0,1000*11630*RES_hh_fec_in!S27/RES_hh_num_in!S27)</f>
        <v>577.73459913912347</v>
      </c>
      <c r="T27" s="69">
        <f>IF(RES_hh_fec_in!T27=0,0,1000*11630*RES_hh_fec_in!T27/RES_hh_num_in!T27)</f>
        <v>622.11690628452016</v>
      </c>
      <c r="U27" s="69">
        <f>IF(RES_hh_fec_in!U27=0,0,1000*11630*RES_hh_fec_in!U27/RES_hh_num_in!U27)</f>
        <v>608.9373869819326</v>
      </c>
      <c r="V27" s="69">
        <f>IF(RES_hh_fec_in!V27=0,0,1000*11630*RES_hh_fec_in!V27/RES_hh_num_in!V27)</f>
        <v>829.31892753523505</v>
      </c>
      <c r="W27" s="69">
        <f>IF(RES_hh_fec_in!W27=0,0,1000*11630*RES_hh_fec_in!W27/RES_hh_num_in!W27)</f>
        <v>802.76565897008265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0</v>
      </c>
      <c r="N28" s="72">
        <f>IF(RES_hh_fec_in!N28=0,0,1000*11630*RES_hh_fec_in!N28/RES_hh_num_in!N28)</f>
        <v>0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746.44525423783386</v>
      </c>
      <c r="D29" s="72">
        <f>IF(RES_hh_fec_in!D29=0,0,1000*11630*RES_hh_fec_in!D29/RES_hh_num_in!D29)</f>
        <v>800.41922854273491</v>
      </c>
      <c r="E29" s="72">
        <f>IF(RES_hh_fec_in!E29=0,0,1000*11630*RES_hh_fec_in!E29/RES_hh_num_in!E29)</f>
        <v>814.14829063277796</v>
      </c>
      <c r="F29" s="72">
        <f>IF(RES_hh_fec_in!F29=0,0,1000*11630*RES_hh_fec_in!F29/RES_hh_num_in!F29)</f>
        <v>769.12726977206125</v>
      </c>
      <c r="G29" s="72">
        <f>IF(RES_hh_fec_in!G29=0,0,1000*11630*RES_hh_fec_in!G29/RES_hh_num_in!G29)</f>
        <v>778.27580950224967</v>
      </c>
      <c r="H29" s="72">
        <f>IF(RES_hh_fec_in!H29=0,0,1000*11630*RES_hh_fec_in!H29/RES_hh_num_in!H29)</f>
        <v>778.93868450384582</v>
      </c>
      <c r="I29" s="72">
        <f>IF(RES_hh_fec_in!I29=0,0,1000*11630*RES_hh_fec_in!I29/RES_hh_num_in!I29)</f>
        <v>714.66272454296973</v>
      </c>
      <c r="J29" s="72">
        <f>IF(RES_hh_fec_in!J29=0,0,1000*11630*RES_hh_fec_in!J29/RES_hh_num_in!J29)</f>
        <v>638.52755672487854</v>
      </c>
      <c r="K29" s="72">
        <f>IF(RES_hh_fec_in!K29=0,0,1000*11630*RES_hh_fec_in!K29/RES_hh_num_in!K29)</f>
        <v>641.12486196621535</v>
      </c>
      <c r="L29" s="72">
        <f>IF(RES_hh_fec_in!L29=0,0,1000*11630*RES_hh_fec_in!L29/RES_hh_num_in!L29)</f>
        <v>679.78540156742417</v>
      </c>
      <c r="M29" s="72">
        <f>IF(RES_hh_fec_in!M29=0,0,1000*11630*RES_hh_fec_in!M29/RES_hh_num_in!M29)</f>
        <v>561.77919333615228</v>
      </c>
      <c r="N29" s="72">
        <f>IF(RES_hh_fec_in!N29=0,0,1000*11630*RES_hh_fec_in!N29/RES_hh_num_in!N29)</f>
        <v>475.89313530678567</v>
      </c>
      <c r="O29" s="72">
        <f>IF(RES_hh_fec_in!O29=0,0,1000*11630*RES_hh_fec_in!O29/RES_hh_num_in!O29)</f>
        <v>516.87234373806837</v>
      </c>
      <c r="P29" s="72">
        <f>IF(RES_hh_fec_in!P29=0,0,1000*11630*RES_hh_fec_in!P29/RES_hh_num_in!P29)</f>
        <v>485.36916800395295</v>
      </c>
      <c r="Q29" s="72">
        <f>IF(RES_hh_fec_in!Q29=0,0,1000*11630*RES_hh_fec_in!Q29/RES_hh_num_in!Q29)</f>
        <v>517.27555635404713</v>
      </c>
      <c r="R29" s="72">
        <f>IF(RES_hh_fec_in!R29=0,0,1000*11630*RES_hh_fec_in!R29/RES_hh_num_in!R29)</f>
        <v>457.54503563215462</v>
      </c>
      <c r="S29" s="72">
        <f>IF(RES_hh_fec_in!S29=0,0,1000*11630*RES_hh_fec_in!S29/RES_hh_num_in!S29)</f>
        <v>599.68110964174343</v>
      </c>
      <c r="T29" s="72">
        <f>IF(RES_hh_fec_in!T29=0,0,1000*11630*RES_hh_fec_in!T29/RES_hh_num_in!T29)</f>
        <v>640.95880443133672</v>
      </c>
      <c r="U29" s="72">
        <f>IF(RES_hh_fec_in!U29=0,0,1000*11630*RES_hh_fec_in!U29/RES_hh_num_in!U29)</f>
        <v>655.50018308251322</v>
      </c>
      <c r="V29" s="72">
        <f>IF(RES_hh_fec_in!V29=0,0,1000*11630*RES_hh_fec_in!V29/RES_hh_num_in!V29)</f>
        <v>911.16251113015676</v>
      </c>
      <c r="W29" s="72">
        <f>IF(RES_hh_fec_in!W29=0,0,1000*11630*RES_hh_fec_in!W29/RES_hh_num_in!W29)</f>
        <v>882.62110394792546</v>
      </c>
      <c r="DA29" s="89" t="s">
        <v>808</v>
      </c>
    </row>
    <row r="30" spans="1:105" ht="12" customHeight="1" x14ac:dyDescent="0.25">
      <c r="A30" s="28" t="s">
        <v>192</v>
      </c>
      <c r="B30" s="72"/>
      <c r="C30" s="72">
        <f>IF(RES_hh_fec_in!C30=0,0,1000*11630*RES_hh_fec_in!C30/RES_hh_num_in!C30)</f>
        <v>747.997777751581</v>
      </c>
      <c r="D30" s="72">
        <f>IF(RES_hh_fec_in!D30=0,0,1000*11630*RES_hh_fec_in!D30/RES_hh_num_in!D30)</f>
        <v>805.77639019869889</v>
      </c>
      <c r="E30" s="72">
        <f>IF(RES_hh_fec_in!E30=0,0,1000*11630*RES_hh_fec_in!E30/RES_hh_num_in!E30)</f>
        <v>797.58143047802628</v>
      </c>
      <c r="F30" s="72">
        <f>IF(RES_hh_fec_in!F30=0,0,1000*11630*RES_hh_fec_in!F30/RES_hh_num_in!F30)</f>
        <v>800.94814513549454</v>
      </c>
      <c r="G30" s="72">
        <f>IF(RES_hh_fec_in!G30=0,0,1000*11630*RES_hh_fec_in!G30/RES_hh_num_in!G30)</f>
        <v>788.42794161826157</v>
      </c>
      <c r="H30" s="72">
        <f>IF(RES_hh_fec_in!H30=0,0,1000*11630*RES_hh_fec_in!H30/RES_hh_num_in!H30)</f>
        <v>757.43270251776948</v>
      </c>
      <c r="I30" s="72">
        <f>IF(RES_hh_fec_in!I30=0,0,1000*11630*RES_hh_fec_in!I30/RES_hh_num_in!I30)</f>
        <v>681.49193308061422</v>
      </c>
      <c r="J30" s="72">
        <f>IF(RES_hh_fec_in!J30=0,0,1000*11630*RES_hh_fec_in!J30/RES_hh_num_in!J30)</f>
        <v>750.32291107864637</v>
      </c>
      <c r="K30" s="72">
        <f>IF(RES_hh_fec_in!K30=0,0,1000*11630*RES_hh_fec_in!K30/RES_hh_num_in!K30)</f>
        <v>619.72472360876964</v>
      </c>
      <c r="L30" s="72">
        <f>IF(RES_hh_fec_in!L30=0,0,1000*11630*RES_hh_fec_in!L30/RES_hh_num_in!L30)</f>
        <v>669.75596128737186</v>
      </c>
      <c r="M30" s="72">
        <f>IF(RES_hh_fec_in!M30=0,0,1000*11630*RES_hh_fec_in!M30/RES_hh_num_in!M30)</f>
        <v>565.94341465163927</v>
      </c>
      <c r="N30" s="72">
        <f>IF(RES_hh_fec_in!N30=0,0,1000*11630*RES_hh_fec_in!N30/RES_hh_num_in!N30)</f>
        <v>472.6395607634152</v>
      </c>
      <c r="O30" s="72">
        <f>IF(RES_hh_fec_in!O30=0,0,1000*11630*RES_hh_fec_in!O30/RES_hh_num_in!O30)</f>
        <v>468.46129015299209</v>
      </c>
      <c r="P30" s="72">
        <f>IF(RES_hh_fec_in!P30=0,0,1000*11630*RES_hh_fec_in!P30/RES_hh_num_in!P30)</f>
        <v>481.04616234930313</v>
      </c>
      <c r="Q30" s="72">
        <f>IF(RES_hh_fec_in!Q30=0,0,1000*11630*RES_hh_fec_in!Q30/RES_hh_num_in!Q30)</f>
        <v>517.21283749329336</v>
      </c>
      <c r="R30" s="72">
        <f>IF(RES_hh_fec_in!R30=0,0,1000*11630*RES_hh_fec_in!R30/RES_hh_num_in!R30)</f>
        <v>480.33383834633662</v>
      </c>
      <c r="S30" s="72">
        <f>IF(RES_hh_fec_in!S30=0,0,1000*11630*RES_hh_fec_in!S30/RES_hh_num_in!S30)</f>
        <v>586.81309675230864</v>
      </c>
      <c r="T30" s="72">
        <f>IF(RES_hh_fec_in!T30=0,0,1000*11630*RES_hh_fec_in!T30/RES_hh_num_in!T30)</f>
        <v>642.59741095513812</v>
      </c>
      <c r="U30" s="72">
        <f>IF(RES_hh_fec_in!U30=0,0,1000*11630*RES_hh_fec_in!U30/RES_hh_num_in!U30)</f>
        <v>653.08378948061124</v>
      </c>
      <c r="V30" s="72">
        <f>IF(RES_hh_fec_in!V30=0,0,1000*11630*RES_hh_fec_in!V30/RES_hh_num_in!V30)</f>
        <v>900.11018468901091</v>
      </c>
      <c r="W30" s="72">
        <f>IF(RES_hh_fec_in!W30=0,0,1000*11630*RES_hh_fec_in!W30/RES_hh_num_in!W30)</f>
        <v>890.17031676281226</v>
      </c>
      <c r="DA30" s="89" t="s">
        <v>809</v>
      </c>
    </row>
    <row r="31" spans="1:105" ht="12" customHeight="1" x14ac:dyDescent="0.25">
      <c r="A31" s="28" t="s">
        <v>207</v>
      </c>
      <c r="B31" s="72"/>
      <c r="C31" s="72">
        <f>IF(RES_hh_fec_in!C31=0,0,1000*11630*RES_hh_fec_in!C31/RES_hh_num_in!C31)</f>
        <v>762.69614432974811</v>
      </c>
      <c r="D31" s="72">
        <f>IF(RES_hh_fec_in!D31=0,0,1000*11630*RES_hh_fec_in!D31/RES_hh_num_in!D31)</f>
        <v>822.84627236544202</v>
      </c>
      <c r="E31" s="72">
        <f>IF(RES_hh_fec_in!E31=0,0,1000*11630*RES_hh_fec_in!E31/RES_hh_num_in!E31)</f>
        <v>739.13067314420243</v>
      </c>
      <c r="F31" s="72">
        <f>IF(RES_hh_fec_in!F31=0,0,1000*11630*RES_hh_fec_in!F31/RES_hh_num_in!F31)</f>
        <v>577.0680065672384</v>
      </c>
      <c r="G31" s="72">
        <f>IF(RES_hh_fec_in!G31=0,0,1000*11630*RES_hh_fec_in!G31/RES_hh_num_in!G31)</f>
        <v>867.19185762012057</v>
      </c>
      <c r="H31" s="72">
        <f>IF(RES_hh_fec_in!H31=0,0,1000*11630*RES_hh_fec_in!H31/RES_hh_num_in!H31)</f>
        <v>763.06274395736818</v>
      </c>
      <c r="I31" s="72">
        <f>IF(RES_hh_fec_in!I31=0,0,1000*11630*RES_hh_fec_in!I31/RES_hh_num_in!I31)</f>
        <v>770.1158712504656</v>
      </c>
      <c r="J31" s="72">
        <f>IF(RES_hh_fec_in!J31=0,0,1000*11630*RES_hh_fec_in!J31/RES_hh_num_in!J31)</f>
        <v>574.58012973941459</v>
      </c>
      <c r="K31" s="72">
        <f>IF(RES_hh_fec_in!K31=0,0,1000*11630*RES_hh_fec_in!K31/RES_hh_num_in!K31)</f>
        <v>667.91831358764034</v>
      </c>
      <c r="L31" s="72">
        <f>IF(RES_hh_fec_in!L31=0,0,1000*11630*RES_hh_fec_in!L31/RES_hh_num_in!L31)</f>
        <v>600.86992815330063</v>
      </c>
      <c r="M31" s="72">
        <f>IF(RES_hh_fec_in!M31=0,0,1000*11630*RES_hh_fec_in!M31/RES_hh_num_in!M31)</f>
        <v>578.49070850132671</v>
      </c>
      <c r="N31" s="72">
        <f>IF(RES_hh_fec_in!N31=0,0,1000*11630*RES_hh_fec_in!N31/RES_hh_num_in!N31)</f>
        <v>561.79810534250066</v>
      </c>
      <c r="O31" s="72">
        <f>IF(RES_hh_fec_in!O31=0,0,1000*11630*RES_hh_fec_in!O31/RES_hh_num_in!O31)</f>
        <v>575.36473697241183</v>
      </c>
      <c r="P31" s="72">
        <f>IF(RES_hh_fec_in!P31=0,0,1000*11630*RES_hh_fec_in!P31/RES_hh_num_in!P31)</f>
        <v>557.34081635731718</v>
      </c>
      <c r="Q31" s="72">
        <f>IF(RES_hh_fec_in!Q31=0,0,1000*11630*RES_hh_fec_in!Q31/RES_hh_num_in!Q31)</f>
        <v>572.85809875573113</v>
      </c>
      <c r="R31" s="72">
        <f>IF(RES_hh_fec_in!R31=0,0,1000*11630*RES_hh_fec_in!R31/RES_hh_num_in!R31)</f>
        <v>0</v>
      </c>
      <c r="S31" s="72">
        <f>IF(RES_hh_fec_in!S31=0,0,1000*11630*RES_hh_fec_in!S31/RES_hh_num_in!S31)</f>
        <v>0</v>
      </c>
      <c r="T31" s="72">
        <f>IF(RES_hh_fec_in!T31=0,0,1000*11630*RES_hh_fec_in!T31/RES_hh_num_in!T31)</f>
        <v>0</v>
      </c>
      <c r="U31" s="72">
        <f>IF(RES_hh_fec_in!U31=0,0,1000*11630*RES_hh_fec_in!U31/RES_hh_num_in!U31)</f>
        <v>756.10391523343162</v>
      </c>
      <c r="V31" s="72">
        <f>IF(RES_hh_fec_in!V31=0,0,1000*11630*RES_hh_fec_in!V31/RES_hh_num_in!V31)</f>
        <v>777.62991714019677</v>
      </c>
      <c r="W31" s="72">
        <f>IF(RES_hh_fec_in!W31=0,0,1000*11630*RES_hh_fec_in!W31/RES_hh_num_in!W31)</f>
        <v>924.23651011801974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653.29701620676531</v>
      </c>
      <c r="D32" s="77">
        <f>IF(RES_hh_fec_in!D32=0,0,1000*11630*RES_hh_fec_in!D32/RES_hh_num_in!D32)</f>
        <v>466.02805476688377</v>
      </c>
      <c r="E32" s="77">
        <f>IF(RES_hh_fec_in!E32=0,0,1000*11630*RES_hh_fec_in!E32/RES_hh_num_in!E32)</f>
        <v>470.68365822005779</v>
      </c>
      <c r="F32" s="77">
        <f>IF(RES_hh_fec_in!F32=0,0,1000*11630*RES_hh_fec_in!F32/RES_hh_num_in!F32)</f>
        <v>654.04811689383143</v>
      </c>
      <c r="G32" s="77">
        <f>IF(RES_hh_fec_in!G32=0,0,1000*11630*RES_hh_fec_in!G32/RES_hh_num_in!G32)</f>
        <v>586.66066578978871</v>
      </c>
      <c r="H32" s="77">
        <f>IF(RES_hh_fec_in!H32=0,0,1000*11630*RES_hh_fec_in!H32/RES_hh_num_in!H32)</f>
        <v>554.37446385860358</v>
      </c>
      <c r="I32" s="77">
        <f>IF(RES_hh_fec_in!I32=0,0,1000*11630*RES_hh_fec_in!I32/RES_hh_num_in!I32)</f>
        <v>573.47485878033353</v>
      </c>
      <c r="J32" s="77">
        <f>IF(RES_hh_fec_in!J32=0,0,1000*11630*RES_hh_fec_in!J32/RES_hh_num_in!J32)</f>
        <v>574.54266127029337</v>
      </c>
      <c r="K32" s="77">
        <f>IF(RES_hh_fec_in!K32=0,0,1000*11630*RES_hh_fec_in!K32/RES_hh_num_in!K32)</f>
        <v>447.79207350235856</v>
      </c>
      <c r="L32" s="77">
        <f>IF(RES_hh_fec_in!L32=0,0,1000*11630*RES_hh_fec_in!L32/RES_hh_num_in!L32)</f>
        <v>464.32737048668901</v>
      </c>
      <c r="M32" s="77">
        <f>IF(RES_hh_fec_in!M32=0,0,1000*11630*RES_hh_fec_in!M32/RES_hh_num_in!M32)</f>
        <v>455.54088889184135</v>
      </c>
      <c r="N32" s="77">
        <f>IF(RES_hh_fec_in!N32=0,0,1000*11630*RES_hh_fec_in!N32/RES_hh_num_in!N32)</f>
        <v>405.07829395398727</v>
      </c>
      <c r="O32" s="77">
        <f>IF(RES_hh_fec_in!O32=0,0,1000*11630*RES_hh_fec_in!O32/RES_hh_num_in!O32)</f>
        <v>371.23255792316706</v>
      </c>
      <c r="P32" s="77">
        <f>IF(RES_hh_fec_in!P32=0,0,1000*11630*RES_hh_fec_in!P32/RES_hh_num_in!P32)</f>
        <v>366.2419292586535</v>
      </c>
      <c r="Q32" s="77">
        <f>IF(RES_hh_fec_in!Q32=0,0,1000*11630*RES_hh_fec_in!Q32/RES_hh_num_in!Q32)</f>
        <v>385.470083451932</v>
      </c>
      <c r="R32" s="77">
        <f>IF(RES_hh_fec_in!R32=0,0,1000*11630*RES_hh_fec_in!R32/RES_hh_num_in!R32)</f>
        <v>380.90582874371279</v>
      </c>
      <c r="S32" s="77">
        <f>IF(RES_hh_fec_in!S32=0,0,1000*11630*RES_hh_fec_in!S32/RES_hh_num_in!S32)</f>
        <v>423.86640975067161</v>
      </c>
      <c r="T32" s="77">
        <f>IF(RES_hh_fec_in!T32=0,0,1000*11630*RES_hh_fec_in!T32/RES_hh_num_in!T32)</f>
        <v>434.96925833945249</v>
      </c>
      <c r="U32" s="77">
        <f>IF(RES_hh_fec_in!U32=0,0,1000*11630*RES_hh_fec_in!U32/RES_hh_num_in!U32)</f>
        <v>435.42513561017313</v>
      </c>
      <c r="V32" s="77">
        <f>IF(RES_hh_fec_in!V32=0,0,1000*11630*RES_hh_fec_in!V32/RES_hh_num_in!V32)</f>
        <v>700.52296280858945</v>
      </c>
      <c r="W32" s="77">
        <f>IF(RES_hh_fec_in!W32=0,0,1000*11630*RES_hh_fec_in!W32/RES_hh_num_in!W32)</f>
        <v>608.47085911727993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8913.2787963684714</v>
      </c>
      <c r="D3" s="65">
        <f>IF(RES_hh_tes_in!D3=0,0,1000*11630*RES_hh_tes_in!D3/RES_hh_num_in!D3)</f>
        <v>9014.6944682882968</v>
      </c>
      <c r="E3" s="65">
        <f>IF(RES_hh_tes_in!E3=0,0,1000*11630*RES_hh_tes_in!E3/RES_hh_num_in!E3)</f>
        <v>10066.330976847143</v>
      </c>
      <c r="F3" s="65">
        <f>IF(RES_hh_tes_in!F3=0,0,1000*11630*RES_hh_tes_in!F3/RES_hh_num_in!F3)</f>
        <v>8667.6668102118347</v>
      </c>
      <c r="G3" s="65">
        <f>IF(RES_hh_tes_in!G3=0,0,1000*11630*RES_hh_tes_in!G3/RES_hh_num_in!G3)</f>
        <v>9904.0136895807591</v>
      </c>
      <c r="H3" s="65">
        <f>IF(RES_hh_tes_in!H3=0,0,1000*11630*RES_hh_tes_in!H3/RES_hh_num_in!H3)</f>
        <v>9136.9647736845855</v>
      </c>
      <c r="I3" s="65">
        <f>IF(RES_hh_tes_in!I3=0,0,1000*11630*RES_hh_tes_in!I3/RES_hh_num_in!I3)</f>
        <v>8197.7993668466279</v>
      </c>
      <c r="J3" s="65">
        <f>IF(RES_hh_tes_in!J3=0,0,1000*11630*RES_hh_tes_in!J3/RES_hh_num_in!J3)</f>
        <v>7529.5789495545159</v>
      </c>
      <c r="K3" s="65">
        <f>IF(RES_hh_tes_in!K3=0,0,1000*11630*RES_hh_tes_in!K3/RES_hh_num_in!K3)</f>
        <v>8191.7935606958445</v>
      </c>
      <c r="L3" s="65">
        <f>IF(RES_hh_tes_in!L3=0,0,1000*11630*RES_hh_tes_in!L3/RES_hh_num_in!L3)</f>
        <v>8565.400133932566</v>
      </c>
      <c r="M3" s="65">
        <f>IF(RES_hh_tes_in!M3=0,0,1000*11630*RES_hh_tes_in!M3/RES_hh_num_in!M3)</f>
        <v>8726.3330862197017</v>
      </c>
      <c r="N3" s="65">
        <f>IF(RES_hh_tes_in!N3=0,0,1000*11630*RES_hh_tes_in!N3/RES_hh_num_in!N3)</f>
        <v>8819.9717344371184</v>
      </c>
      <c r="O3" s="65">
        <f>IF(RES_hh_tes_in!O3=0,0,1000*11630*RES_hh_tes_in!O3/RES_hh_num_in!O3)</f>
        <v>8413.4231540075598</v>
      </c>
      <c r="P3" s="65">
        <f>IF(RES_hh_tes_in!P3=0,0,1000*11630*RES_hh_tes_in!P3/RES_hh_num_in!P3)</f>
        <v>7377.9922565777397</v>
      </c>
      <c r="Q3" s="65">
        <f>IF(RES_hh_tes_in!Q3=0,0,1000*11630*RES_hh_tes_in!Q3/RES_hh_num_in!Q3)</f>
        <v>7830.4442051772921</v>
      </c>
      <c r="R3" s="65">
        <f>IF(RES_hh_tes_in!R3=0,0,1000*11630*RES_hh_tes_in!R3/RES_hh_num_in!R3)</f>
        <v>7573.2548940504366</v>
      </c>
      <c r="S3" s="65">
        <f>IF(RES_hh_tes_in!S3=0,0,1000*11630*RES_hh_tes_in!S3/RES_hh_num_in!S3)</f>
        <v>7356.4041356637599</v>
      </c>
      <c r="T3" s="65">
        <f>IF(RES_hh_tes_in!T3=0,0,1000*11630*RES_hh_tes_in!T3/RES_hh_num_in!T3)</f>
        <v>6694.4465508292278</v>
      </c>
      <c r="U3" s="65">
        <f>IF(RES_hh_tes_in!U3=0,0,1000*11630*RES_hh_tes_in!U3/RES_hh_num_in!U3)</f>
        <v>6146.779172043598</v>
      </c>
      <c r="V3" s="65">
        <f>IF(RES_hh_tes_in!V3=0,0,1000*11630*RES_hh_tes_in!V3/RES_hh_num_in!V3)</f>
        <v>6080.825565934525</v>
      </c>
      <c r="W3" s="65">
        <f>IF(RES_hh_tes_in!W3=0,0,1000*11630*RES_hh_tes_in!W3/RES_hh_num_in!W3)</f>
        <v>6239.2548778321689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7456.3401571746708</v>
      </c>
      <c r="D4" s="69">
        <f>IF(RES_hh_tes_in!D4=0,0,1000*11630*RES_hh_tes_in!D4/RES_hh_num_in!D4)</f>
        <v>7519.8152017232787</v>
      </c>
      <c r="E4" s="69">
        <f>IF(RES_hh_tes_in!E4=0,0,1000*11630*RES_hh_tes_in!E4/RES_hh_num_in!E4)</f>
        <v>8457.3894895424655</v>
      </c>
      <c r="F4" s="69">
        <f>IF(RES_hh_tes_in!F4=0,0,1000*11630*RES_hh_tes_in!F4/RES_hh_num_in!F4)</f>
        <v>7096.5488915742599</v>
      </c>
      <c r="G4" s="69">
        <f>IF(RES_hh_tes_in!G4=0,0,1000*11630*RES_hh_tes_in!G4/RES_hh_num_in!G4)</f>
        <v>8358.8388224358241</v>
      </c>
      <c r="H4" s="69">
        <f>IF(RES_hh_tes_in!H4=0,0,1000*11630*RES_hh_tes_in!H4/RES_hh_num_in!H4)</f>
        <v>7485.9785632926805</v>
      </c>
      <c r="I4" s="69">
        <f>IF(RES_hh_tes_in!I4=0,0,1000*11630*RES_hh_tes_in!I4/RES_hh_num_in!I4)</f>
        <v>6565.7733396967014</v>
      </c>
      <c r="J4" s="69">
        <f>IF(RES_hh_tes_in!J4=0,0,1000*11630*RES_hh_tes_in!J4/RES_hh_num_in!J4)</f>
        <v>5890.9825024284673</v>
      </c>
      <c r="K4" s="69">
        <f>IF(RES_hh_tes_in!K4=0,0,1000*11630*RES_hh_tes_in!K4/RES_hh_num_in!K4)</f>
        <v>6617.8088071782877</v>
      </c>
      <c r="L4" s="69">
        <f>IF(RES_hh_tes_in!L4=0,0,1000*11630*RES_hh_tes_in!L4/RES_hh_num_in!L4)</f>
        <v>6938.4157333008588</v>
      </c>
      <c r="M4" s="69">
        <f>IF(RES_hh_tes_in!M4=0,0,1000*11630*RES_hh_tes_in!M4/RES_hh_num_in!M4)</f>
        <v>7151.7088447894985</v>
      </c>
      <c r="N4" s="69">
        <f>IF(RES_hh_tes_in!N4=0,0,1000*11630*RES_hh_tes_in!N4/RES_hh_num_in!N4)</f>
        <v>7286.5725971579614</v>
      </c>
      <c r="O4" s="69">
        <f>IF(RES_hh_tes_in!O4=0,0,1000*11630*RES_hh_tes_in!O4/RES_hh_num_in!O4)</f>
        <v>6982.7263709690442</v>
      </c>
      <c r="P4" s="69">
        <f>IF(RES_hh_tes_in!P4=0,0,1000*11630*RES_hh_tes_in!P4/RES_hh_num_in!P4)</f>
        <v>5926.5033129709482</v>
      </c>
      <c r="Q4" s="69">
        <f>IF(RES_hh_tes_in!Q4=0,0,1000*11630*RES_hh_tes_in!Q4/RES_hh_num_in!Q4)</f>
        <v>6234.770115443448</v>
      </c>
      <c r="R4" s="69">
        <f>IF(RES_hh_tes_in!R4=0,0,1000*11630*RES_hh_tes_in!R4/RES_hh_num_in!R4)</f>
        <v>6003.525718894929</v>
      </c>
      <c r="S4" s="69">
        <f>IF(RES_hh_tes_in!S4=0,0,1000*11630*RES_hh_tes_in!S4/RES_hh_num_in!S4)</f>
        <v>5673.7905675823331</v>
      </c>
      <c r="T4" s="69">
        <f>IF(RES_hh_tes_in!T4=0,0,1000*11630*RES_hh_tes_in!T4/RES_hh_num_in!T4)</f>
        <v>4800.0794393129254</v>
      </c>
      <c r="U4" s="69">
        <f>IF(RES_hh_tes_in!U4=0,0,1000*11630*RES_hh_tes_in!U4/RES_hh_num_in!U4)</f>
        <v>4224.7119061944522</v>
      </c>
      <c r="V4" s="69">
        <f>IF(RES_hh_tes_in!V4=0,0,1000*11630*RES_hh_tes_in!V4/RES_hh_num_in!V4)</f>
        <v>4019.8825025400188</v>
      </c>
      <c r="W4" s="69">
        <f>IF(RES_hh_tes_in!W4=0,0,1000*11630*RES_hh_tes_in!W4/RES_hh_num_in!W4)</f>
        <v>3932.7071054077651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6349.3168362872302</v>
      </c>
      <c r="D5" s="72">
        <f>IF(RES_hh_tes_in!D5=0,0,1000*11630*RES_hh_tes_in!D5/RES_hh_num_in!D5)</f>
        <v>7899.1290634962152</v>
      </c>
      <c r="E5" s="72">
        <f>IF(RES_hh_tes_in!E5=0,0,1000*11630*RES_hh_tes_in!E5/RES_hh_num_in!E5)</f>
        <v>8335.7342338931576</v>
      </c>
      <c r="F5" s="72">
        <f>IF(RES_hh_tes_in!F5=0,0,1000*11630*RES_hh_tes_in!F5/RES_hh_num_in!F5)</f>
        <v>7786.6510803288038</v>
      </c>
      <c r="G5" s="72">
        <f>IF(RES_hh_tes_in!G5=0,0,1000*11630*RES_hh_tes_in!G5/RES_hh_num_in!G5)</f>
        <v>8114.1294448792851</v>
      </c>
      <c r="H5" s="72">
        <f>IF(RES_hh_tes_in!H5=0,0,1000*11630*RES_hh_tes_in!H5/RES_hh_num_in!H5)</f>
        <v>7965.25720729971</v>
      </c>
      <c r="I5" s="72">
        <f>IF(RES_hh_tes_in!I5=0,0,1000*11630*RES_hh_tes_in!I5/RES_hh_num_in!I5)</f>
        <v>0</v>
      </c>
      <c r="J5" s="72">
        <f>IF(RES_hh_tes_in!J5=0,0,1000*11630*RES_hh_tes_in!J5/RES_hh_num_in!J5)</f>
        <v>6427.5099614687178</v>
      </c>
      <c r="K5" s="72">
        <f>IF(RES_hh_tes_in!K5=0,0,1000*11630*RES_hh_tes_in!K5/RES_hh_num_in!K5)</f>
        <v>5992.3024187369028</v>
      </c>
      <c r="L5" s="72">
        <f>IF(RES_hh_tes_in!L5=0,0,1000*11630*RES_hh_tes_in!L5/RES_hh_num_in!L5)</f>
        <v>6423.4901547019035</v>
      </c>
      <c r="M5" s="72">
        <f>IF(RES_hh_tes_in!M5=0,0,1000*11630*RES_hh_tes_in!M5/RES_hh_num_in!M5)</f>
        <v>7578.127597101482</v>
      </c>
      <c r="N5" s="72">
        <f>IF(RES_hh_tes_in!N5=0,0,1000*11630*RES_hh_tes_in!N5/RES_hh_num_in!N5)</f>
        <v>7315.0176493509098</v>
      </c>
      <c r="O5" s="72">
        <f>IF(RES_hh_tes_in!O5=0,0,1000*11630*RES_hh_tes_in!O5/RES_hh_num_in!O5)</f>
        <v>7065.4585185279193</v>
      </c>
      <c r="P5" s="72">
        <f>IF(RES_hh_tes_in!P5=0,0,1000*11630*RES_hh_tes_in!P5/RES_hh_num_in!P5)</f>
        <v>5846.4350627308859</v>
      </c>
      <c r="Q5" s="72">
        <f>IF(RES_hh_tes_in!Q5=0,0,1000*11630*RES_hh_tes_in!Q5/RES_hh_num_in!Q5)</f>
        <v>5310.4481612297095</v>
      </c>
      <c r="R5" s="72">
        <f>IF(RES_hh_tes_in!R5=0,0,1000*11630*RES_hh_tes_in!R5/RES_hh_num_in!R5)</f>
        <v>6368.8282279154182</v>
      </c>
      <c r="S5" s="72">
        <f>IF(RES_hh_tes_in!S5=0,0,1000*11630*RES_hh_tes_in!S5/RES_hh_num_in!S5)</f>
        <v>6874.8486076263571</v>
      </c>
      <c r="T5" s="72">
        <f>IF(RES_hh_tes_in!T5=0,0,1000*11630*RES_hh_tes_in!T5/RES_hh_num_in!T5)</f>
        <v>4645.1092847370801</v>
      </c>
      <c r="U5" s="72">
        <f>IF(RES_hh_tes_in!U5=0,0,1000*11630*RES_hh_tes_in!U5/RES_hh_num_in!U5)</f>
        <v>0</v>
      </c>
      <c r="V5" s="72">
        <f>IF(RES_hh_tes_in!V5=0,0,1000*11630*RES_hh_tes_in!V5/RES_hh_num_in!V5)</f>
        <v>0</v>
      </c>
      <c r="W5" s="72">
        <f>IF(RES_hh_tes_in!W5=0,0,1000*11630*RES_hh_tes_in!W5/RES_hh_num_in!W5)</f>
        <v>0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0</v>
      </c>
      <c r="D6" s="72">
        <f>IF(RES_hh_tes_in!D6=0,0,1000*11630*RES_hh_tes_in!D6/RES_hh_num_in!D6)</f>
        <v>0</v>
      </c>
      <c r="E6" s="72">
        <f>IF(RES_hh_tes_in!E6=0,0,1000*11630*RES_hh_tes_in!E6/RES_hh_num_in!E6)</f>
        <v>0</v>
      </c>
      <c r="F6" s="72">
        <f>IF(RES_hh_tes_in!F6=0,0,1000*11630*RES_hh_tes_in!F6/RES_hh_num_in!F6)</f>
        <v>0</v>
      </c>
      <c r="G6" s="72">
        <f>IF(RES_hh_tes_in!G6=0,0,1000*11630*RES_hh_tes_in!G6/RES_hh_num_in!G6)</f>
        <v>0</v>
      </c>
      <c r="H6" s="72">
        <f>IF(RES_hh_tes_in!H6=0,0,1000*11630*RES_hh_tes_in!H6/RES_hh_num_in!H6)</f>
        <v>0</v>
      </c>
      <c r="I6" s="72">
        <f>IF(RES_hh_tes_in!I6=0,0,1000*11630*RES_hh_tes_in!I6/RES_hh_num_in!I6)</f>
        <v>0</v>
      </c>
      <c r="J6" s="72">
        <f>IF(RES_hh_tes_in!J6=0,0,1000*11630*RES_hh_tes_in!J6/RES_hh_num_in!J6)</f>
        <v>0</v>
      </c>
      <c r="K6" s="72">
        <f>IF(RES_hh_tes_in!K6=0,0,1000*11630*RES_hh_tes_in!K6/RES_hh_num_in!K6)</f>
        <v>0</v>
      </c>
      <c r="L6" s="72">
        <f>IF(RES_hh_tes_in!L6=0,0,1000*11630*RES_hh_tes_in!L6/RES_hh_num_in!L6)</f>
        <v>0</v>
      </c>
      <c r="M6" s="72">
        <f>IF(RES_hh_tes_in!M6=0,0,1000*11630*RES_hh_tes_in!M6/RES_hh_num_in!M6)</f>
        <v>0</v>
      </c>
      <c r="N6" s="72">
        <f>IF(RES_hh_tes_in!N6=0,0,1000*11630*RES_hh_tes_in!N6/RES_hh_num_in!N6)</f>
        <v>4976.663535281582</v>
      </c>
      <c r="O6" s="72">
        <f>IF(RES_hh_tes_in!O6=0,0,1000*11630*RES_hh_tes_in!O6/RES_hh_num_in!O6)</f>
        <v>7569.0966331597756</v>
      </c>
      <c r="P6" s="72">
        <f>IF(RES_hh_tes_in!P6=0,0,1000*11630*RES_hh_tes_in!P6/RES_hh_num_in!P6)</f>
        <v>0</v>
      </c>
      <c r="Q6" s="72">
        <f>IF(RES_hh_tes_in!Q6=0,0,1000*11630*RES_hh_tes_in!Q6/RES_hh_num_in!Q6)</f>
        <v>0</v>
      </c>
      <c r="R6" s="72">
        <f>IF(RES_hh_tes_in!R6=0,0,1000*11630*RES_hh_tes_in!R6/RES_hh_num_in!R6)</f>
        <v>0</v>
      </c>
      <c r="S6" s="72">
        <f>IF(RES_hh_tes_in!S6=0,0,1000*11630*RES_hh_tes_in!S6/RES_hh_num_in!S6)</f>
        <v>5498.9045331237521</v>
      </c>
      <c r="T6" s="72">
        <f>IF(RES_hh_tes_in!T6=0,0,1000*11630*RES_hh_tes_in!T6/RES_hh_num_in!T6)</f>
        <v>0</v>
      </c>
      <c r="U6" s="72">
        <f>IF(RES_hh_tes_in!U6=0,0,1000*11630*RES_hh_tes_in!U6/RES_hh_num_in!U6)</f>
        <v>0</v>
      </c>
      <c r="V6" s="72">
        <f>IF(RES_hh_tes_in!V6=0,0,1000*11630*RES_hh_tes_in!V6/RES_hh_num_in!V6)</f>
        <v>0</v>
      </c>
      <c r="W6" s="72">
        <f>IF(RES_hh_tes_in!W6=0,0,1000*11630*RES_hh_tes_in!W6/RES_hh_num_in!W6)</f>
        <v>3395.222549085207</v>
      </c>
      <c r="DA6" s="89" t="s">
        <v>816</v>
      </c>
    </row>
    <row r="7" spans="1:105" ht="12" customHeight="1" x14ac:dyDescent="0.25">
      <c r="A7" s="28" t="s">
        <v>205</v>
      </c>
      <c r="B7" s="72"/>
      <c r="C7" s="72">
        <f>IF(RES_hh_tes_in!C7=0,0,1000*11630*RES_hh_tes_in!C7/RES_hh_num_in!C7)</f>
        <v>8969.4102349655168</v>
      </c>
      <c r="D7" s="72">
        <f>IF(RES_hh_tes_in!D7=0,0,1000*11630*RES_hh_tes_in!D7/RES_hh_num_in!D7)</f>
        <v>0</v>
      </c>
      <c r="E7" s="72">
        <f>IF(RES_hh_tes_in!E7=0,0,1000*11630*RES_hh_tes_in!E7/RES_hh_num_in!E7)</f>
        <v>0</v>
      </c>
      <c r="F7" s="72">
        <f>IF(RES_hh_tes_in!F7=0,0,1000*11630*RES_hh_tes_in!F7/RES_hh_num_in!F7)</f>
        <v>0</v>
      </c>
      <c r="G7" s="72">
        <f>IF(RES_hh_tes_in!G7=0,0,1000*11630*RES_hh_tes_in!G7/RES_hh_num_in!G7)</f>
        <v>0</v>
      </c>
      <c r="H7" s="72">
        <f>IF(RES_hh_tes_in!H7=0,0,1000*11630*RES_hh_tes_in!H7/RES_hh_num_in!H7)</f>
        <v>0</v>
      </c>
      <c r="I7" s="72">
        <f>IF(RES_hh_tes_in!I7=0,0,1000*11630*RES_hh_tes_in!I7/RES_hh_num_in!I7)</f>
        <v>0</v>
      </c>
      <c r="J7" s="72">
        <f>IF(RES_hh_tes_in!J7=0,0,1000*11630*RES_hh_tes_in!J7/RES_hh_num_in!J7)</f>
        <v>0</v>
      </c>
      <c r="K7" s="72">
        <f>IF(RES_hh_tes_in!K7=0,0,1000*11630*RES_hh_tes_in!K7/RES_hh_num_in!K7)</f>
        <v>0</v>
      </c>
      <c r="L7" s="72">
        <f>IF(RES_hh_tes_in!L7=0,0,1000*11630*RES_hh_tes_in!L7/RES_hh_num_in!L7)</f>
        <v>0</v>
      </c>
      <c r="M7" s="72">
        <f>IF(RES_hh_tes_in!M7=0,0,1000*11630*RES_hh_tes_in!M7/RES_hh_num_in!M7)</f>
        <v>0</v>
      </c>
      <c r="N7" s="72">
        <f>IF(RES_hh_tes_in!N7=0,0,1000*11630*RES_hh_tes_in!N7/RES_hh_num_in!N7)</f>
        <v>0</v>
      </c>
      <c r="O7" s="72">
        <f>IF(RES_hh_tes_in!O7=0,0,1000*11630*RES_hh_tes_in!O7/RES_hh_num_in!O7)</f>
        <v>0</v>
      </c>
      <c r="P7" s="72">
        <f>IF(RES_hh_tes_in!P7=0,0,1000*11630*RES_hh_tes_in!P7/RES_hh_num_in!P7)</f>
        <v>0</v>
      </c>
      <c r="Q7" s="72">
        <f>IF(RES_hh_tes_in!Q7=0,0,1000*11630*RES_hh_tes_in!Q7/RES_hh_num_in!Q7)</f>
        <v>0</v>
      </c>
      <c r="R7" s="72">
        <f>IF(RES_hh_tes_in!R7=0,0,1000*11630*RES_hh_tes_in!R7/RES_hh_num_in!R7)</f>
        <v>0</v>
      </c>
      <c r="S7" s="72">
        <f>IF(RES_hh_tes_in!S7=0,0,1000*11630*RES_hh_tes_in!S7/RES_hh_num_in!S7)</f>
        <v>0</v>
      </c>
      <c r="T7" s="72">
        <f>IF(RES_hh_tes_in!T7=0,0,1000*11630*RES_hh_tes_in!T7/RES_hh_num_in!T7)</f>
        <v>0</v>
      </c>
      <c r="U7" s="72">
        <f>IF(RES_hh_tes_in!U7=0,0,1000*11630*RES_hh_tes_in!U7/RES_hh_num_in!U7)</f>
        <v>0</v>
      </c>
      <c r="V7" s="72">
        <f>IF(RES_hh_tes_in!V7=0,0,1000*11630*RES_hh_tes_in!V7/RES_hh_num_in!V7)</f>
        <v>0</v>
      </c>
      <c r="W7" s="72">
        <f>IF(RES_hh_tes_in!W7=0,0,1000*11630*RES_hh_tes_in!W7/RES_hh_num_in!W7)</f>
        <v>0</v>
      </c>
      <c r="DA7" s="89" t="s">
        <v>817</v>
      </c>
    </row>
    <row r="8" spans="1:105" ht="12" customHeight="1" x14ac:dyDescent="0.25">
      <c r="A8" s="28" t="s">
        <v>192</v>
      </c>
      <c r="B8" s="72"/>
      <c r="C8" s="72">
        <f>IF(RES_hh_tes_in!C8=0,0,1000*11630*RES_hh_tes_in!C8/RES_hh_num_in!C8)</f>
        <v>7269.6887146381459</v>
      </c>
      <c r="D8" s="72">
        <f>IF(RES_hh_tes_in!D8=0,0,1000*11630*RES_hh_tes_in!D8/RES_hh_num_in!D8)</f>
        <v>7313.7278908432909</v>
      </c>
      <c r="E8" s="72">
        <f>IF(RES_hh_tes_in!E8=0,0,1000*11630*RES_hh_tes_in!E8/RES_hh_num_in!E8)</f>
        <v>8433.6046078851978</v>
      </c>
      <c r="F8" s="72">
        <f>IF(RES_hh_tes_in!F8=0,0,1000*11630*RES_hh_tes_in!F8/RES_hh_num_in!F8)</f>
        <v>7253.1319163341796</v>
      </c>
      <c r="G8" s="72">
        <f>IF(RES_hh_tes_in!G8=0,0,1000*11630*RES_hh_tes_in!G8/RES_hh_num_in!G8)</f>
        <v>7887.0631863029339</v>
      </c>
      <c r="H8" s="72">
        <f>IF(RES_hh_tes_in!H8=0,0,1000*11630*RES_hh_tes_in!H8/RES_hh_num_in!H8)</f>
        <v>7165.9283779641155</v>
      </c>
      <c r="I8" s="72">
        <f>IF(RES_hh_tes_in!I8=0,0,1000*11630*RES_hh_tes_in!I8/RES_hh_num_in!I8)</f>
        <v>5973.3678733411298</v>
      </c>
      <c r="J8" s="72">
        <f>IF(RES_hh_tes_in!J8=0,0,1000*11630*RES_hh_tes_in!J8/RES_hh_num_in!J8)</f>
        <v>6211.4466856076724</v>
      </c>
      <c r="K8" s="72">
        <f>IF(RES_hh_tes_in!K8=0,0,1000*11630*RES_hh_tes_in!K8/RES_hh_num_in!K8)</f>
        <v>6264.5449486302095</v>
      </c>
      <c r="L8" s="72">
        <f>IF(RES_hh_tes_in!L8=0,0,1000*11630*RES_hh_tes_in!L8/RES_hh_num_in!L8)</f>
        <v>6816.3255471724651</v>
      </c>
      <c r="M8" s="72">
        <f>IF(RES_hh_tes_in!M8=0,0,1000*11630*RES_hh_tes_in!M8/RES_hh_num_in!M8)</f>
        <v>6799.514499027493</v>
      </c>
      <c r="N8" s="72">
        <f>IF(RES_hh_tes_in!N8=0,0,1000*11630*RES_hh_tes_in!N8/RES_hh_num_in!N8)</f>
        <v>6803.9914299148249</v>
      </c>
      <c r="O8" s="72">
        <f>IF(RES_hh_tes_in!O8=0,0,1000*11630*RES_hh_tes_in!O8/RES_hh_num_in!O8)</f>
        <v>6501.349247966994</v>
      </c>
      <c r="P8" s="72">
        <f>IF(RES_hh_tes_in!P8=0,0,1000*11630*RES_hh_tes_in!P8/RES_hh_num_in!P8)</f>
        <v>5729.059166409721</v>
      </c>
      <c r="Q8" s="72">
        <f>IF(RES_hh_tes_in!Q8=0,0,1000*11630*RES_hh_tes_in!Q8/RES_hh_num_in!Q8)</f>
        <v>6100.1107780287839</v>
      </c>
      <c r="R8" s="72">
        <f>IF(RES_hh_tes_in!R8=0,0,1000*11630*RES_hh_tes_in!R8/RES_hh_num_in!R8)</f>
        <v>5880.5802882800554</v>
      </c>
      <c r="S8" s="72">
        <f>IF(RES_hh_tes_in!S8=0,0,1000*11630*RES_hh_tes_in!S8/RES_hh_num_in!S8)</f>
        <v>5543.234599724402</v>
      </c>
      <c r="T8" s="72">
        <f>IF(RES_hh_tes_in!T8=0,0,1000*11630*RES_hh_tes_in!T8/RES_hh_num_in!T8)</f>
        <v>4720.6269180326308</v>
      </c>
      <c r="U8" s="72">
        <f>IF(RES_hh_tes_in!U8=0,0,1000*11630*RES_hh_tes_in!U8/RES_hh_num_in!U8)</f>
        <v>4188.0148632219261</v>
      </c>
      <c r="V8" s="72">
        <f>IF(RES_hh_tes_in!V8=0,0,1000*11630*RES_hh_tes_in!V8/RES_hh_num_in!V8)</f>
        <v>4000.786024284876</v>
      </c>
      <c r="W8" s="72">
        <f>IF(RES_hh_tes_in!W8=0,0,1000*11630*RES_hh_tes_in!W8/RES_hh_num_in!W8)</f>
        <v>3860.8942092465818</v>
      </c>
      <c r="DA8" s="89" t="s">
        <v>818</v>
      </c>
    </row>
    <row r="9" spans="1:105" ht="12" customHeight="1" x14ac:dyDescent="0.25">
      <c r="A9" s="28" t="s">
        <v>207</v>
      </c>
      <c r="B9" s="72"/>
      <c r="C9" s="72">
        <f>IF(RES_hh_tes_in!C9=0,0,1000*11630*RES_hh_tes_in!C9/RES_hh_num_in!C9)</f>
        <v>7443.6306299913167</v>
      </c>
      <c r="D9" s="72">
        <f>IF(RES_hh_tes_in!D9=0,0,1000*11630*RES_hh_tes_in!D9/RES_hh_num_in!D9)</f>
        <v>7686.4504658693222</v>
      </c>
      <c r="E9" s="72">
        <f>IF(RES_hh_tes_in!E9=0,0,1000*11630*RES_hh_tes_in!E9/RES_hh_num_in!E9)</f>
        <v>7637.6133417496594</v>
      </c>
      <c r="F9" s="72">
        <f>IF(RES_hh_tes_in!F9=0,0,1000*11630*RES_hh_tes_in!F9/RES_hh_num_in!F9)</f>
        <v>5653.4443474914888</v>
      </c>
      <c r="G9" s="72">
        <f>IF(RES_hh_tes_in!G9=0,0,1000*11630*RES_hh_tes_in!G9/RES_hh_num_in!G9)</f>
        <v>8540.7585037934205</v>
      </c>
      <c r="H9" s="72">
        <f>IF(RES_hh_tes_in!H9=0,0,1000*11630*RES_hh_tes_in!H9/RES_hh_num_in!H9)</f>
        <v>7585.7004922732267</v>
      </c>
      <c r="I9" s="72">
        <f>IF(RES_hh_tes_in!I9=0,0,1000*11630*RES_hh_tes_in!I9/RES_hh_num_in!I9)</f>
        <v>6978.9717042661168</v>
      </c>
      <c r="J9" s="72">
        <f>IF(RES_hh_tes_in!J9=0,0,1000*11630*RES_hh_tes_in!J9/RES_hh_num_in!J9)</f>
        <v>5199.7401404309521</v>
      </c>
      <c r="K9" s="72">
        <f>IF(RES_hh_tes_in!K9=0,0,1000*11630*RES_hh_tes_in!K9/RES_hh_num_in!K9)</f>
        <v>6732.042201791468</v>
      </c>
      <c r="L9" s="72">
        <f>IF(RES_hh_tes_in!L9=0,0,1000*11630*RES_hh_tes_in!L9/RES_hh_num_in!L9)</f>
        <v>6892.7153299484444</v>
      </c>
      <c r="M9" s="72">
        <f>IF(RES_hh_tes_in!M9=0,0,1000*11630*RES_hh_tes_in!M9/RES_hh_num_in!M9)</f>
        <v>7198.0304701092846</v>
      </c>
      <c r="N9" s="72">
        <f>IF(RES_hh_tes_in!N9=0,0,1000*11630*RES_hh_tes_in!N9/RES_hh_num_in!N9)</f>
        <v>7581.4846370856021</v>
      </c>
      <c r="O9" s="72">
        <f>IF(RES_hh_tes_in!O9=0,0,1000*11630*RES_hh_tes_in!O9/RES_hh_num_in!O9)</f>
        <v>7725.3770322972623</v>
      </c>
      <c r="P9" s="72">
        <f>IF(RES_hh_tes_in!P9=0,0,1000*11630*RES_hh_tes_in!P9/RES_hh_num_in!P9)</f>
        <v>6160.1682955523374</v>
      </c>
      <c r="Q9" s="72">
        <f>IF(RES_hh_tes_in!Q9=0,0,1000*11630*RES_hh_tes_in!Q9/RES_hh_num_in!Q9)</f>
        <v>6305.9744389769394</v>
      </c>
      <c r="R9" s="72">
        <f>IF(RES_hh_tes_in!R9=0,0,1000*11630*RES_hh_tes_in!R9/RES_hh_num_in!R9)</f>
        <v>0</v>
      </c>
      <c r="S9" s="72">
        <f>IF(RES_hh_tes_in!S9=0,0,1000*11630*RES_hh_tes_in!S9/RES_hh_num_in!S9)</f>
        <v>0</v>
      </c>
      <c r="T9" s="72">
        <f>IF(RES_hh_tes_in!T9=0,0,1000*11630*RES_hh_tes_in!T9/RES_hh_num_in!T9)</f>
        <v>0</v>
      </c>
      <c r="U9" s="72">
        <f>IF(RES_hh_tes_in!U9=0,0,1000*11630*RES_hh_tes_in!U9/RES_hh_num_in!U9)</f>
        <v>4062.1264080553365</v>
      </c>
      <c r="V9" s="72">
        <f>IF(RES_hh_tes_in!V9=0,0,1000*11630*RES_hh_tes_in!V9/RES_hh_num_in!V9)</f>
        <v>3932.4162989934166</v>
      </c>
      <c r="W9" s="72">
        <f>IF(RES_hh_tes_in!W9=0,0,1000*11630*RES_hh_tes_in!W9/RES_hh_num_in!W9)</f>
        <v>3742.6632223359916</v>
      </c>
      <c r="DA9" s="89" t="s">
        <v>819</v>
      </c>
    </row>
    <row r="10" spans="1:105" ht="12" customHeight="1" x14ac:dyDescent="0.25">
      <c r="A10" s="28" t="s">
        <v>202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DA10" s="89" t="s">
        <v>820</v>
      </c>
    </row>
    <row r="11" spans="1:105" ht="12" customHeight="1" x14ac:dyDescent="0.25">
      <c r="A11" s="28" t="s">
        <v>203</v>
      </c>
      <c r="B11" s="72"/>
      <c r="C11" s="72">
        <f>IF(RES_hh_tes_in!C11=0,0,1000*11630*RES_hh_tes_in!C11/RES_hh_num_in!C11)</f>
        <v>7874.2410566234603</v>
      </c>
      <c r="D11" s="72">
        <f>IF(RES_hh_tes_in!D11=0,0,1000*11630*RES_hh_tes_in!D11/RES_hh_num_in!D11)</f>
        <v>0</v>
      </c>
      <c r="E11" s="72">
        <f>IF(RES_hh_tes_in!E11=0,0,1000*11630*RES_hh_tes_in!E11/RES_hh_num_in!E11)</f>
        <v>7833.6622373701775</v>
      </c>
      <c r="F11" s="72">
        <f>IF(RES_hh_tes_in!F11=0,0,1000*11630*RES_hh_tes_in!F11/RES_hh_num_in!F11)</f>
        <v>7852.4211271158929</v>
      </c>
      <c r="G11" s="72">
        <f>IF(RES_hh_tes_in!G11=0,0,1000*11630*RES_hh_tes_in!G11/RES_hh_num_in!G11)</f>
        <v>8104.3960046157836</v>
      </c>
      <c r="H11" s="72">
        <f>IF(RES_hh_tes_in!H11=0,0,1000*11630*RES_hh_tes_in!H11/RES_hh_num_in!H11)</f>
        <v>7338.0506827082927</v>
      </c>
      <c r="I11" s="72">
        <f>IF(RES_hh_tes_in!I11=0,0,1000*11630*RES_hh_tes_in!I11/RES_hh_num_in!I11)</f>
        <v>6652.3323264571</v>
      </c>
      <c r="J11" s="72">
        <f>IF(RES_hh_tes_in!J11=0,0,1000*11630*RES_hh_tes_in!J11/RES_hh_num_in!J11)</f>
        <v>6073.0682998568855</v>
      </c>
      <c r="K11" s="72">
        <f>IF(RES_hh_tes_in!K11=0,0,1000*11630*RES_hh_tes_in!K11/RES_hh_num_in!K11)</f>
        <v>6282.8283103146841</v>
      </c>
      <c r="L11" s="72">
        <f>IF(RES_hh_tes_in!L11=0,0,1000*11630*RES_hh_tes_in!L11/RES_hh_num_in!L11)</f>
        <v>6995.7455625057246</v>
      </c>
      <c r="M11" s="72">
        <f>IF(RES_hh_tes_in!M11=0,0,1000*11630*RES_hh_tes_in!M11/RES_hh_num_in!M11)</f>
        <v>6833.9345458393846</v>
      </c>
      <c r="N11" s="72">
        <f>IF(RES_hh_tes_in!N11=0,0,1000*11630*RES_hh_tes_in!N11/RES_hh_num_in!N11)</f>
        <v>7310.3710932570775</v>
      </c>
      <c r="O11" s="72">
        <f>IF(RES_hh_tes_in!O11=0,0,1000*11630*RES_hh_tes_in!O11/RES_hh_num_in!O11)</f>
        <v>7273.0129228301885</v>
      </c>
      <c r="P11" s="72">
        <f>IF(RES_hh_tes_in!P11=0,0,1000*11630*RES_hh_tes_in!P11/RES_hh_num_in!P11)</f>
        <v>5942.0615508007641</v>
      </c>
      <c r="Q11" s="72">
        <f>IF(RES_hh_tes_in!Q11=0,0,1000*11630*RES_hh_tes_in!Q11/RES_hh_num_in!Q11)</f>
        <v>6143.4417623241197</v>
      </c>
      <c r="R11" s="72">
        <f>IF(RES_hh_tes_in!R11=0,0,1000*11630*RES_hh_tes_in!R11/RES_hh_num_in!R11)</f>
        <v>5982.6195406528504</v>
      </c>
      <c r="S11" s="72">
        <f>IF(RES_hh_tes_in!S11=0,0,1000*11630*RES_hh_tes_in!S11/RES_hh_num_in!S11)</f>
        <v>5539.1283210413949</v>
      </c>
      <c r="T11" s="72">
        <f>IF(RES_hh_tes_in!T11=0,0,1000*11630*RES_hh_tes_in!T11/RES_hh_num_in!T11)</f>
        <v>4705.5518023871355</v>
      </c>
      <c r="U11" s="72">
        <f>IF(RES_hh_tes_in!U11=0,0,1000*11630*RES_hh_tes_in!U11/RES_hh_num_in!U11)</f>
        <v>4215.5762551693806</v>
      </c>
      <c r="V11" s="72">
        <f>IF(RES_hh_tes_in!V11=0,0,1000*11630*RES_hh_tes_in!V11/RES_hh_num_in!V11)</f>
        <v>4008.5816240555441</v>
      </c>
      <c r="W11" s="72">
        <f>IF(RES_hh_tes_in!W11=0,0,1000*11630*RES_hh_tes_in!W11/RES_hh_num_in!W11)</f>
        <v>3831.1489119800253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7072.9233194545195</v>
      </c>
      <c r="D12" s="72">
        <f>IF(RES_hh_tes_in!D12=0,0,1000*11630*RES_hh_tes_in!D12/RES_hh_num_in!D12)</f>
        <v>7414.1919203576335</v>
      </c>
      <c r="E12" s="72">
        <f>IF(RES_hh_tes_in!E12=0,0,1000*11630*RES_hh_tes_in!E12/RES_hh_num_in!E12)</f>
        <v>8345.7829397599653</v>
      </c>
      <c r="F12" s="72">
        <f>IF(RES_hh_tes_in!F12=0,0,1000*11630*RES_hh_tes_in!F12/RES_hh_num_in!F12)</f>
        <v>7576.7202482730918</v>
      </c>
      <c r="G12" s="72">
        <f>IF(RES_hh_tes_in!G12=0,0,1000*11630*RES_hh_tes_in!G12/RES_hh_num_in!G12)</f>
        <v>7575.9457148061647</v>
      </c>
      <c r="H12" s="72">
        <f>IF(RES_hh_tes_in!H12=0,0,1000*11630*RES_hh_tes_in!H12/RES_hh_num_in!H12)</f>
        <v>7567.9127868718906</v>
      </c>
      <c r="I12" s="72">
        <f>IF(RES_hh_tes_in!I12=0,0,1000*11630*RES_hh_tes_in!I12/RES_hh_num_in!I12)</f>
        <v>6273.8052884948647</v>
      </c>
      <c r="J12" s="72">
        <f>IF(RES_hh_tes_in!J12=0,0,1000*11630*RES_hh_tes_in!J12/RES_hh_num_in!J12)</f>
        <v>6182.6216035065509</v>
      </c>
      <c r="K12" s="72">
        <f>IF(RES_hh_tes_in!K12=0,0,1000*11630*RES_hh_tes_in!K12/RES_hh_num_in!K12)</f>
        <v>6083.4478735096454</v>
      </c>
      <c r="L12" s="72">
        <f>IF(RES_hh_tes_in!L12=0,0,1000*11630*RES_hh_tes_in!L12/RES_hh_num_in!L12)</f>
        <v>7325.8944737814809</v>
      </c>
      <c r="M12" s="72">
        <f>IF(RES_hh_tes_in!M12=0,0,1000*11630*RES_hh_tes_in!M12/RES_hh_num_in!M12)</f>
        <v>6870.1550320726774</v>
      </c>
      <c r="N12" s="72">
        <f>IF(RES_hh_tes_in!N12=0,0,1000*11630*RES_hh_tes_in!N12/RES_hh_num_in!N12)</f>
        <v>6650.0226356016619</v>
      </c>
      <c r="O12" s="72">
        <f>IF(RES_hh_tes_in!O12=0,0,1000*11630*RES_hh_tes_in!O12/RES_hh_num_in!O12)</f>
        <v>6037.5321175139998</v>
      </c>
      <c r="P12" s="72">
        <f>IF(RES_hh_tes_in!P12=0,0,1000*11630*RES_hh_tes_in!P12/RES_hh_num_in!P12)</f>
        <v>5308.5282833721112</v>
      </c>
      <c r="Q12" s="72">
        <f>IF(RES_hh_tes_in!Q12=0,0,1000*11630*RES_hh_tes_in!Q12/RES_hh_num_in!Q12)</f>
        <v>7329.3165181213326</v>
      </c>
      <c r="R12" s="72">
        <f>IF(RES_hh_tes_in!R12=0,0,1000*11630*RES_hh_tes_in!R12/RES_hh_num_in!R12)</f>
        <v>6008.8195568965248</v>
      </c>
      <c r="S12" s="72">
        <f>IF(RES_hh_tes_in!S12=0,0,1000*11630*RES_hh_tes_in!S12/RES_hh_num_in!S12)</f>
        <v>4885.4451525133545</v>
      </c>
      <c r="T12" s="72">
        <f>IF(RES_hh_tes_in!T12=0,0,1000*11630*RES_hh_tes_in!T12/RES_hh_num_in!T12)</f>
        <v>4688.4101412404007</v>
      </c>
      <c r="U12" s="72">
        <f>IF(RES_hh_tes_in!U12=0,0,1000*11630*RES_hh_tes_in!U12/RES_hh_num_in!U12)</f>
        <v>4346.1606544193492</v>
      </c>
      <c r="V12" s="72">
        <f>IF(RES_hh_tes_in!V12=0,0,1000*11630*RES_hh_tes_in!V12/RES_hh_num_in!V12)</f>
        <v>3880.2628737282016</v>
      </c>
      <c r="W12" s="72">
        <f>IF(RES_hh_tes_in!W12=0,0,1000*11630*RES_hh_tes_in!W12/RES_hh_num_in!W12)</f>
        <v>4622.2050695381049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7316.4504974319907</v>
      </c>
      <c r="D13" s="74">
        <f>IF(RES_hh_tes_in!D13=0,0,1000*11630*RES_hh_tes_in!D13/RES_hh_num_in!D13)</f>
        <v>7657.2611447522759</v>
      </c>
      <c r="E13" s="74">
        <f>IF(RES_hh_tes_in!E13=0,0,1000*11630*RES_hh_tes_in!E13/RES_hh_num_in!E13)</f>
        <v>8121.4874949347713</v>
      </c>
      <c r="F13" s="74">
        <f>IF(RES_hh_tes_in!F13=0,0,1000*11630*RES_hh_tes_in!F13/RES_hh_num_in!F13)</f>
        <v>7785.2899077137608</v>
      </c>
      <c r="G13" s="74">
        <f>IF(RES_hh_tes_in!G13=0,0,1000*11630*RES_hh_tes_in!G13/RES_hh_num_in!G13)</f>
        <v>7718.1519804447671</v>
      </c>
      <c r="H13" s="74">
        <f>IF(RES_hh_tes_in!H13=0,0,1000*11630*RES_hh_tes_in!H13/RES_hh_num_in!H13)</f>
        <v>7288.5068222660966</v>
      </c>
      <c r="I13" s="74">
        <f>IF(RES_hh_tes_in!I13=0,0,1000*11630*RES_hh_tes_in!I13/RES_hh_num_in!I13)</f>
        <v>6543.1025721541855</v>
      </c>
      <c r="J13" s="74">
        <f>IF(RES_hh_tes_in!J13=0,0,1000*11630*RES_hh_tes_in!J13/RES_hh_num_in!J13)</f>
        <v>6472.3354977355639</v>
      </c>
      <c r="K13" s="74">
        <f>IF(RES_hh_tes_in!K13=0,0,1000*11630*RES_hh_tes_in!K13/RES_hh_num_in!K13)</f>
        <v>6775.2184132549864</v>
      </c>
      <c r="L13" s="74">
        <f>IF(RES_hh_tes_in!L13=0,0,1000*11630*RES_hh_tes_in!L13/RES_hh_num_in!L13)</f>
        <v>0</v>
      </c>
      <c r="M13" s="74">
        <f>IF(RES_hh_tes_in!M13=0,0,1000*11630*RES_hh_tes_in!M13/RES_hh_num_in!M13)</f>
        <v>0</v>
      </c>
      <c r="N13" s="74">
        <f>IF(RES_hh_tes_in!N13=0,0,1000*11630*RES_hh_tes_in!N13/RES_hh_num_in!N13)</f>
        <v>0</v>
      </c>
      <c r="O13" s="74">
        <f>IF(RES_hh_tes_in!O13=0,0,1000*11630*RES_hh_tes_in!O13/RES_hh_num_in!O13)</f>
        <v>6680.7020586013396</v>
      </c>
      <c r="P13" s="74">
        <f>IF(RES_hh_tes_in!P13=0,0,1000*11630*RES_hh_tes_in!P13/RES_hh_num_in!P13)</f>
        <v>6307.4331504848369</v>
      </c>
      <c r="Q13" s="74">
        <f>IF(RES_hh_tes_in!Q13=0,0,1000*11630*RES_hh_tes_in!Q13/RES_hh_num_in!Q13)</f>
        <v>6078.9967658726846</v>
      </c>
      <c r="R13" s="74">
        <f>IF(RES_hh_tes_in!R13=0,0,1000*11630*RES_hh_tes_in!R13/RES_hh_num_in!R13)</f>
        <v>5711.2749903420845</v>
      </c>
      <c r="S13" s="74">
        <f>IF(RES_hh_tes_in!S13=0,0,1000*11630*RES_hh_tes_in!S13/RES_hh_num_in!S13)</f>
        <v>5301.9790841318973</v>
      </c>
      <c r="T13" s="74">
        <f>IF(RES_hh_tes_in!T13=0,0,1000*11630*RES_hh_tes_in!T13/RES_hh_num_in!T13)</f>
        <v>4224.5944350228301</v>
      </c>
      <c r="U13" s="74">
        <f>IF(RES_hh_tes_in!U13=0,0,1000*11630*RES_hh_tes_in!U13/RES_hh_num_in!U13)</f>
        <v>2242.0223319419933</v>
      </c>
      <c r="V13" s="74">
        <f>IF(RES_hh_tes_in!V13=0,0,1000*11630*RES_hh_tes_in!V13/RES_hh_num_in!V13)</f>
        <v>2897.3151630424732</v>
      </c>
      <c r="W13" s="74">
        <f>IF(RES_hh_tes_in!W13=0,0,1000*11630*RES_hh_tes_in!W13/RES_hh_num_in!W13)</f>
        <v>7196.8412958384952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146.95636509086717</v>
      </c>
      <c r="D14" s="76">
        <f>IF(RES_hh_tes_in!D14=0,0,1000*11630*RES_hh_tes_in!D14/RES_hh_num_in!D14)</f>
        <v>166.11166378355725</v>
      </c>
      <c r="E14" s="76">
        <f>IF(RES_hh_tes_in!E14=0,0,1000*11630*RES_hh_tes_in!E14/RES_hh_num_in!E14)</f>
        <v>164.53024669560367</v>
      </c>
      <c r="F14" s="76">
        <f>IF(RES_hh_tes_in!F14=0,0,1000*11630*RES_hh_tes_in!F14/RES_hh_num_in!F14)</f>
        <v>113.81625770220447</v>
      </c>
      <c r="G14" s="76">
        <f>IF(RES_hh_tes_in!G14=0,0,1000*11630*RES_hh_tes_in!G14/RES_hh_num_in!G14)</f>
        <v>106.48807391224393</v>
      </c>
      <c r="H14" s="76">
        <f>IF(RES_hh_tes_in!H14=0,0,1000*11630*RES_hh_tes_in!H14/RES_hh_num_in!H14)</f>
        <v>97.196681192968498</v>
      </c>
      <c r="I14" s="76">
        <f>IF(RES_hh_tes_in!I14=0,0,1000*11630*RES_hh_tes_in!I14/RES_hh_num_in!I14)</f>
        <v>88.455208435448412</v>
      </c>
      <c r="J14" s="76">
        <f>IF(RES_hh_tes_in!J14=0,0,1000*11630*RES_hh_tes_in!J14/RES_hh_num_in!J14)</f>
        <v>88.204710261121264</v>
      </c>
      <c r="K14" s="76">
        <f>IF(RES_hh_tes_in!K14=0,0,1000*11630*RES_hh_tes_in!K14/RES_hh_num_in!K14)</f>
        <v>77.0778169868276</v>
      </c>
      <c r="L14" s="76">
        <f>IF(RES_hh_tes_in!L14=0,0,1000*11630*RES_hh_tes_in!L14/RES_hh_num_in!L14)</f>
        <v>80.162823595382363</v>
      </c>
      <c r="M14" s="76">
        <f>IF(RES_hh_tes_in!M14=0,0,1000*11630*RES_hh_tes_in!M14/RES_hh_num_in!M14)</f>
        <v>74.063461611958033</v>
      </c>
      <c r="N14" s="76">
        <f>IF(RES_hh_tes_in!N14=0,0,1000*11630*RES_hh_tes_in!N14/RES_hh_num_in!N14)</f>
        <v>84.716454127152829</v>
      </c>
      <c r="O14" s="76">
        <f>IF(RES_hh_tes_in!O14=0,0,1000*11630*RES_hh_tes_in!O14/RES_hh_num_in!O14)</f>
        <v>99.236775662005243</v>
      </c>
      <c r="P14" s="76">
        <f>IF(RES_hh_tes_in!P14=0,0,1000*11630*RES_hh_tes_in!P14/RES_hh_num_in!P14)</f>
        <v>94.927661370341923</v>
      </c>
      <c r="Q14" s="76">
        <f>IF(RES_hh_tes_in!Q14=0,0,1000*11630*RES_hh_tes_in!Q14/RES_hh_num_in!Q14)</f>
        <v>110.59174090624657</v>
      </c>
      <c r="R14" s="76">
        <f>IF(RES_hh_tes_in!R14=0,0,1000*11630*RES_hh_tes_in!R14/RES_hh_num_in!R14)</f>
        <v>107.15011631628516</v>
      </c>
      <c r="S14" s="76">
        <f>IF(RES_hh_tes_in!S14=0,0,1000*11630*RES_hh_tes_in!S14/RES_hh_num_in!S14)</f>
        <v>99.112223353826337</v>
      </c>
      <c r="T14" s="76">
        <f>IF(RES_hh_tes_in!T14=0,0,1000*11630*RES_hh_tes_in!T14/RES_hh_num_in!T14)</f>
        <v>84.341987338558042</v>
      </c>
      <c r="U14" s="76">
        <f>IF(RES_hh_tes_in!U14=0,0,1000*11630*RES_hh_tes_in!U14/RES_hh_num_in!U14)</f>
        <v>68.081104853600962</v>
      </c>
      <c r="V14" s="76">
        <f>IF(RES_hh_tes_in!V14=0,0,1000*11630*RES_hh_tes_in!V14/RES_hh_num_in!V14)</f>
        <v>58.754863985378172</v>
      </c>
      <c r="W14" s="76">
        <f>IF(RES_hh_tes_in!W14=0,0,1000*11630*RES_hh_tes_in!W14/RES_hh_num_in!W14)</f>
        <v>52.859113954368937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14.527368303307906</v>
      </c>
      <c r="D15" s="69">
        <f t="shared" si="0"/>
        <v>27.383931635671058</v>
      </c>
      <c r="E15" s="69">
        <f t="shared" si="0"/>
        <v>52.525243690542389</v>
      </c>
      <c r="F15" s="69">
        <f t="shared" si="0"/>
        <v>31.911421866962627</v>
      </c>
      <c r="G15" s="69">
        <f t="shared" si="0"/>
        <v>38.366969307820824</v>
      </c>
      <c r="H15" s="69">
        <f t="shared" si="0"/>
        <v>68.038449703938554</v>
      </c>
      <c r="I15" s="69">
        <f t="shared" si="0"/>
        <v>106.76556732249414</v>
      </c>
      <c r="J15" s="69">
        <f t="shared" si="0"/>
        <v>78.371852522037244</v>
      </c>
      <c r="K15" s="69">
        <f t="shared" si="0"/>
        <v>86.70228865083017</v>
      </c>
      <c r="L15" s="69">
        <f t="shared" si="0"/>
        <v>101.46531884824729</v>
      </c>
      <c r="M15" s="69">
        <f t="shared" si="0"/>
        <v>101.03695667724524</v>
      </c>
      <c r="N15" s="69">
        <f t="shared" si="0"/>
        <v>203.97808859971838</v>
      </c>
      <c r="O15" s="69">
        <f t="shared" si="0"/>
        <v>120.96705552969297</v>
      </c>
      <c r="P15" s="69">
        <f t="shared" si="0"/>
        <v>84.247776462885383</v>
      </c>
      <c r="Q15" s="69">
        <f t="shared" si="0"/>
        <v>115.00602983949653</v>
      </c>
      <c r="R15" s="69">
        <f t="shared" si="0"/>
        <v>110.15377911896043</v>
      </c>
      <c r="S15" s="69">
        <f t="shared" si="0"/>
        <v>160.52742904873529</v>
      </c>
      <c r="T15" s="69">
        <f t="shared" si="0"/>
        <v>344.3599160015857</v>
      </c>
      <c r="U15" s="69">
        <f t="shared" si="0"/>
        <v>354.5559759880046</v>
      </c>
      <c r="V15" s="69">
        <f t="shared" si="0"/>
        <v>228.37906485078989</v>
      </c>
      <c r="W15" s="69">
        <f t="shared" si="0"/>
        <v>602.13218676935571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14.527368303307906</v>
      </c>
      <c r="D16" s="72">
        <f>IF(RES_hh_tes_in!D16=0,0,1000*11630*RES_hh_tes_in!D16/RES_hh_num_in!D$3)</f>
        <v>27.383931635671058</v>
      </c>
      <c r="E16" s="72">
        <f>IF(RES_hh_tes_in!E16=0,0,1000*11630*RES_hh_tes_in!E16/RES_hh_num_in!E$3)</f>
        <v>52.525243690542389</v>
      </c>
      <c r="F16" s="72">
        <f>IF(RES_hh_tes_in!F16=0,0,1000*11630*RES_hh_tes_in!F16/RES_hh_num_in!F$3)</f>
        <v>31.911421866962627</v>
      </c>
      <c r="G16" s="72">
        <f>IF(RES_hh_tes_in!G16=0,0,1000*11630*RES_hh_tes_in!G16/RES_hh_num_in!G$3)</f>
        <v>38.366969307820824</v>
      </c>
      <c r="H16" s="72">
        <f>IF(RES_hh_tes_in!H16=0,0,1000*11630*RES_hh_tes_in!H16/RES_hh_num_in!H$3)</f>
        <v>68.038449703938554</v>
      </c>
      <c r="I16" s="72">
        <f>IF(RES_hh_tes_in!I16=0,0,1000*11630*RES_hh_tes_in!I16/RES_hh_num_in!I$3)</f>
        <v>106.76556732249414</v>
      </c>
      <c r="J16" s="72">
        <f>IF(RES_hh_tes_in!J16=0,0,1000*11630*RES_hh_tes_in!J16/RES_hh_num_in!J$3)</f>
        <v>78.371852522037244</v>
      </c>
      <c r="K16" s="72">
        <f>IF(RES_hh_tes_in!K16=0,0,1000*11630*RES_hh_tes_in!K16/RES_hh_num_in!K$3)</f>
        <v>86.70228865083017</v>
      </c>
      <c r="L16" s="72">
        <f>IF(RES_hh_tes_in!L16=0,0,1000*11630*RES_hh_tes_in!L16/RES_hh_num_in!L$3)</f>
        <v>101.46531884824729</v>
      </c>
      <c r="M16" s="72">
        <f>IF(RES_hh_tes_in!M16=0,0,1000*11630*RES_hh_tes_in!M16/RES_hh_num_in!M$3)</f>
        <v>101.03695667724524</v>
      </c>
      <c r="N16" s="72">
        <f>IF(RES_hh_tes_in!N16=0,0,1000*11630*RES_hh_tes_in!N16/RES_hh_num_in!N$3)</f>
        <v>203.97808859971838</v>
      </c>
      <c r="O16" s="72">
        <f>IF(RES_hh_tes_in!O16=0,0,1000*11630*RES_hh_tes_in!O16/RES_hh_num_in!O$3)</f>
        <v>120.96705552969297</v>
      </c>
      <c r="P16" s="72">
        <f>IF(RES_hh_tes_in!P16=0,0,1000*11630*RES_hh_tes_in!P16/RES_hh_num_in!P$3)</f>
        <v>84.247776462885383</v>
      </c>
      <c r="Q16" s="72">
        <f>IF(RES_hh_tes_in!Q16=0,0,1000*11630*RES_hh_tes_in!Q16/RES_hh_num_in!Q$3)</f>
        <v>115.00602983949653</v>
      </c>
      <c r="R16" s="72">
        <f>IF(RES_hh_tes_in!R16=0,0,1000*11630*RES_hh_tes_in!R16/RES_hh_num_in!R$3)</f>
        <v>110.15377911896043</v>
      </c>
      <c r="S16" s="72">
        <f>IF(RES_hh_tes_in!S16=0,0,1000*11630*RES_hh_tes_in!S16/RES_hh_num_in!S$3)</f>
        <v>160.52742904873529</v>
      </c>
      <c r="T16" s="72">
        <f>IF(RES_hh_tes_in!T16=0,0,1000*11630*RES_hh_tes_in!T16/RES_hh_num_in!T$3)</f>
        <v>344.3599160015857</v>
      </c>
      <c r="U16" s="72">
        <f>IF(RES_hh_tes_in!U16=0,0,1000*11630*RES_hh_tes_in!U16/RES_hh_num_in!U$3)</f>
        <v>354.5559759880046</v>
      </c>
      <c r="V16" s="72">
        <f>IF(RES_hh_tes_in!V16=0,0,1000*11630*RES_hh_tes_in!V16/RES_hh_num_in!V$3)</f>
        <v>228.37906485078989</v>
      </c>
      <c r="W16" s="72">
        <f>IF(RES_hh_tes_in!W16=0,0,1000*11630*RES_hh_tes_in!W16/RES_hh_num_in!W$3)</f>
        <v>602.13218676935571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1003.4767371560005</v>
      </c>
      <c r="D17" s="69">
        <f>IF(RES_hh_tes_in!D17=0,0,1000*11630*RES_hh_tes_in!D17/RES_hh_num_in!D17)</f>
        <v>1022.8301464134175</v>
      </c>
      <c r="E17" s="69">
        <f>IF(RES_hh_tes_in!E17=0,0,1000*11630*RES_hh_tes_in!E17/RES_hh_num_in!E17)</f>
        <v>1108.239504315457</v>
      </c>
      <c r="F17" s="69">
        <f>IF(RES_hh_tes_in!F17=0,0,1000*11630*RES_hh_tes_in!F17/RES_hh_num_in!F17)</f>
        <v>1078.6188103499776</v>
      </c>
      <c r="G17" s="69">
        <f>IF(RES_hh_tes_in!G17=0,0,1000*11630*RES_hh_tes_in!G17/RES_hh_num_in!G17)</f>
        <v>1053.4523553897714</v>
      </c>
      <c r="H17" s="69">
        <f>IF(RES_hh_tes_in!H17=0,0,1000*11630*RES_hh_tes_in!H17/RES_hh_num_in!H17)</f>
        <v>1138.9362790363205</v>
      </c>
      <c r="I17" s="69">
        <f>IF(RES_hh_tes_in!I17=0,0,1000*11630*RES_hh_tes_in!I17/RES_hh_num_in!I17)</f>
        <v>1112.2465626597634</v>
      </c>
      <c r="J17" s="69">
        <f>IF(RES_hh_tes_in!J17=0,0,1000*11630*RES_hh_tes_in!J17/RES_hh_num_in!J17)</f>
        <v>1144.8006217781483</v>
      </c>
      <c r="K17" s="69">
        <f>IF(RES_hh_tes_in!K17=0,0,1000*11630*RES_hh_tes_in!K17/RES_hh_num_in!K17)</f>
        <v>1125.0104321065794</v>
      </c>
      <c r="L17" s="69">
        <f>IF(RES_hh_tes_in!L17=0,0,1000*11630*RES_hh_tes_in!L17/RES_hh_num_in!L17)</f>
        <v>1139.9626871241735</v>
      </c>
      <c r="M17" s="69">
        <f>IF(RES_hh_tes_in!M17=0,0,1000*11630*RES_hh_tes_in!M17/RES_hh_num_in!M17)</f>
        <v>1135.632684936337</v>
      </c>
      <c r="N17" s="69">
        <f>IF(RES_hh_tes_in!N17=0,0,1000*11630*RES_hh_tes_in!N17/RES_hh_num_in!N17)</f>
        <v>1041.2095137649808</v>
      </c>
      <c r="O17" s="69">
        <f>IF(RES_hh_tes_in!O17=0,0,1000*11630*RES_hh_tes_in!O17/RES_hh_num_in!O17)</f>
        <v>1024.2334443812626</v>
      </c>
      <c r="P17" s="69">
        <f>IF(RES_hh_tes_in!P17=0,0,1000*11630*RES_hh_tes_in!P17/RES_hh_num_in!P17)</f>
        <v>1083.5476503134341</v>
      </c>
      <c r="Q17" s="69">
        <f>IF(RES_hh_tes_in!Q17=0,0,1000*11630*RES_hh_tes_in!Q17/RES_hh_num_in!Q17)</f>
        <v>1176.4820288131948</v>
      </c>
      <c r="R17" s="69">
        <f>IF(RES_hh_tes_in!R17=0,0,1000*11630*RES_hh_tes_in!R17/RES_hh_num_in!R17)</f>
        <v>1175.0231743084953</v>
      </c>
      <c r="S17" s="69">
        <f>IF(RES_hh_tes_in!S17=0,0,1000*11630*RES_hh_tes_in!S17/RES_hh_num_in!S17)</f>
        <v>1172.8816825328779</v>
      </c>
      <c r="T17" s="69">
        <f>IF(RES_hh_tes_in!T17=0,0,1000*11630*RES_hh_tes_in!T17/RES_hh_num_in!T17)</f>
        <v>1167.5923698746756</v>
      </c>
      <c r="U17" s="69">
        <f>IF(RES_hh_tes_in!U17=0,0,1000*11630*RES_hh_tes_in!U17/RES_hh_num_in!U17)</f>
        <v>1179.1423667381496</v>
      </c>
      <c r="V17" s="69">
        <f>IF(RES_hh_tes_in!V17=0,0,1000*11630*RES_hh_tes_in!V17/RES_hh_num_in!V17)</f>
        <v>1267.2206037302328</v>
      </c>
      <c r="W17" s="69">
        <f>IF(RES_hh_tes_in!W17=0,0,1000*11630*RES_hh_tes_in!W17/RES_hh_num_in!W17)</f>
        <v>1169.0154691685941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0</v>
      </c>
      <c r="D18" s="72">
        <f>IF(RES_hh_tes_in!D18=0,0,1000*11630*RES_hh_tes_in!D18/RES_hh_num_in!D18)</f>
        <v>0</v>
      </c>
      <c r="E18" s="72">
        <f>IF(RES_hh_tes_in!E18=0,0,1000*11630*RES_hh_tes_in!E18/RES_hh_num_in!E18)</f>
        <v>0</v>
      </c>
      <c r="F18" s="72">
        <f>IF(RES_hh_tes_in!F18=0,0,1000*11630*RES_hh_tes_in!F18/RES_hh_num_in!F18)</f>
        <v>0</v>
      </c>
      <c r="G18" s="72">
        <f>IF(RES_hh_tes_in!G18=0,0,1000*11630*RES_hh_tes_in!G18/RES_hh_num_in!G18)</f>
        <v>0</v>
      </c>
      <c r="H18" s="72">
        <f>IF(RES_hh_tes_in!H18=0,0,1000*11630*RES_hh_tes_in!H18/RES_hh_num_in!H18)</f>
        <v>0</v>
      </c>
      <c r="I18" s="72">
        <f>IF(RES_hh_tes_in!I18=0,0,1000*11630*RES_hh_tes_in!I18/RES_hh_num_in!I18)</f>
        <v>0</v>
      </c>
      <c r="J18" s="72">
        <f>IF(RES_hh_tes_in!J18=0,0,1000*11630*RES_hh_tes_in!J18/RES_hh_num_in!J18)</f>
        <v>0</v>
      </c>
      <c r="K18" s="72">
        <f>IF(RES_hh_tes_in!K18=0,0,1000*11630*RES_hh_tes_in!K18/RES_hh_num_in!K18)</f>
        <v>0</v>
      </c>
      <c r="L18" s="72">
        <f>IF(RES_hh_tes_in!L18=0,0,1000*11630*RES_hh_tes_in!L18/RES_hh_num_in!L18)</f>
        <v>0</v>
      </c>
      <c r="M18" s="72">
        <f>IF(RES_hh_tes_in!M18=0,0,1000*11630*RES_hh_tes_in!M18/RES_hh_num_in!M18)</f>
        <v>0</v>
      </c>
      <c r="N18" s="72">
        <f>IF(RES_hh_tes_in!N18=0,0,1000*11630*RES_hh_tes_in!N18/RES_hh_num_in!N18)</f>
        <v>0</v>
      </c>
      <c r="O18" s="72">
        <f>IF(RES_hh_tes_in!O18=0,0,1000*11630*RES_hh_tes_in!O18/RES_hh_num_in!O18)</f>
        <v>0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0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0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952.62442576600586</v>
      </c>
      <c r="D19" s="72">
        <f>IF(RES_hh_tes_in!D19=0,0,1000*11630*RES_hh_tes_in!D19/RES_hh_num_in!D19)</f>
        <v>1081.7026177072289</v>
      </c>
      <c r="E19" s="72">
        <f>IF(RES_hh_tes_in!E19=0,0,1000*11630*RES_hh_tes_in!E19/RES_hh_num_in!E19)</f>
        <v>1080.6426792321586</v>
      </c>
      <c r="F19" s="72">
        <f>IF(RES_hh_tes_in!F19=0,0,1000*11630*RES_hh_tes_in!F19/RES_hh_num_in!F19)</f>
        <v>944.6683582498988</v>
      </c>
      <c r="G19" s="72">
        <f>IF(RES_hh_tes_in!G19=0,0,1000*11630*RES_hh_tes_in!G19/RES_hh_num_in!G19)</f>
        <v>1139.798989876771</v>
      </c>
      <c r="H19" s="72">
        <f>IF(RES_hh_tes_in!H19=0,0,1000*11630*RES_hh_tes_in!H19/RES_hh_num_in!H19)</f>
        <v>1181.1780041037982</v>
      </c>
      <c r="I19" s="72">
        <f>IF(RES_hh_tes_in!I19=0,0,1000*11630*RES_hh_tes_in!I19/RES_hh_num_in!I19)</f>
        <v>1014.4810159188742</v>
      </c>
      <c r="J19" s="72">
        <f>IF(RES_hh_tes_in!J19=0,0,1000*11630*RES_hh_tes_in!J19/RES_hh_num_in!J19)</f>
        <v>1007.1176341703366</v>
      </c>
      <c r="K19" s="72">
        <f>IF(RES_hh_tes_in!K19=0,0,1000*11630*RES_hh_tes_in!K19/RES_hh_num_in!K19)</f>
        <v>1061.862489115907</v>
      </c>
      <c r="L19" s="72">
        <f>IF(RES_hh_tes_in!L19=0,0,1000*11630*RES_hh_tes_in!L19/RES_hh_num_in!L19)</f>
        <v>1402.7647095657437</v>
      </c>
      <c r="M19" s="72">
        <f>IF(RES_hh_tes_in!M19=0,0,1000*11630*RES_hh_tes_in!M19/RES_hh_num_in!M19)</f>
        <v>1145.1011834519891</v>
      </c>
      <c r="N19" s="72">
        <f>IF(RES_hh_tes_in!N19=0,0,1000*11630*RES_hh_tes_in!N19/RES_hh_num_in!N19)</f>
        <v>938.56444973105806</v>
      </c>
      <c r="O19" s="72">
        <f>IF(RES_hh_tes_in!O19=0,0,1000*11630*RES_hh_tes_in!O19/RES_hh_num_in!O19)</f>
        <v>1098.3045101199298</v>
      </c>
      <c r="P19" s="72">
        <f>IF(RES_hh_tes_in!P19=0,0,1000*11630*RES_hh_tes_in!P19/RES_hh_num_in!P19)</f>
        <v>1041.0825130697351</v>
      </c>
      <c r="Q19" s="72">
        <f>IF(RES_hh_tes_in!Q19=0,0,1000*11630*RES_hh_tes_in!Q19/RES_hh_num_in!Q19)</f>
        <v>1061.5476307323022</v>
      </c>
      <c r="R19" s="72">
        <f>IF(RES_hh_tes_in!R19=0,0,1000*11630*RES_hh_tes_in!R19/RES_hh_num_in!R19)</f>
        <v>924.14633571546949</v>
      </c>
      <c r="S19" s="72">
        <f>IF(RES_hh_tes_in!S19=0,0,1000*11630*RES_hh_tes_in!S19/RES_hh_num_in!S19)</f>
        <v>1247.5295507972153</v>
      </c>
      <c r="T19" s="72">
        <f>IF(RES_hh_tes_in!T19=0,0,1000*11630*RES_hh_tes_in!T19/RES_hh_num_in!T19)</f>
        <v>1356.680542253712</v>
      </c>
      <c r="U19" s="72">
        <f>IF(RES_hh_tes_in!U19=0,0,1000*11630*RES_hh_tes_in!U19/RES_hh_num_in!U19)</f>
        <v>1421.3568269968919</v>
      </c>
      <c r="V19" s="72">
        <f>IF(RES_hh_tes_in!V19=0,0,1000*11630*RES_hh_tes_in!V19/RES_hh_num_in!V19)</f>
        <v>1126.4836732771344</v>
      </c>
      <c r="W19" s="72">
        <f>IF(RES_hh_tes_in!W19=0,0,1000*11630*RES_hh_tes_in!W19/RES_hh_num_in!W19)</f>
        <v>1188.7695046104093</v>
      </c>
      <c r="DA19" s="89" t="s">
        <v>829</v>
      </c>
    </row>
    <row r="20" spans="1:105" ht="12" customHeight="1" x14ac:dyDescent="0.25">
      <c r="A20" s="28" t="s">
        <v>205</v>
      </c>
      <c r="B20" s="72"/>
      <c r="C20" s="72">
        <f>IF(RES_hh_tes_in!C20=0,0,1000*11630*RES_hh_tes_in!C20/RES_hh_num_in!C20)</f>
        <v>0</v>
      </c>
      <c r="D20" s="72">
        <f>IF(RES_hh_tes_in!D20=0,0,1000*11630*RES_hh_tes_in!D20/RES_hh_num_in!D20)</f>
        <v>0</v>
      </c>
      <c r="E20" s="72">
        <f>IF(RES_hh_tes_in!E20=0,0,1000*11630*RES_hh_tes_in!E20/RES_hh_num_in!E20)</f>
        <v>0</v>
      </c>
      <c r="F20" s="72">
        <f>IF(RES_hh_tes_in!F20=0,0,1000*11630*RES_hh_tes_in!F20/RES_hh_num_in!F20)</f>
        <v>0</v>
      </c>
      <c r="G20" s="72">
        <f>IF(RES_hh_tes_in!G20=0,0,1000*11630*RES_hh_tes_in!G20/RES_hh_num_in!G20)</f>
        <v>0</v>
      </c>
      <c r="H20" s="72">
        <f>IF(RES_hh_tes_in!H20=0,0,1000*11630*RES_hh_tes_in!H20/RES_hh_num_in!H20)</f>
        <v>0</v>
      </c>
      <c r="I20" s="72">
        <f>IF(RES_hh_tes_in!I20=0,0,1000*11630*RES_hh_tes_in!I20/RES_hh_num_in!I20)</f>
        <v>0</v>
      </c>
      <c r="J20" s="72">
        <f>IF(RES_hh_tes_in!J20=0,0,1000*11630*RES_hh_tes_in!J20/RES_hh_num_in!J20)</f>
        <v>0</v>
      </c>
      <c r="K20" s="72">
        <f>IF(RES_hh_tes_in!K20=0,0,1000*11630*RES_hh_tes_in!K20/RES_hh_num_in!K20)</f>
        <v>0</v>
      </c>
      <c r="L20" s="72">
        <f>IF(RES_hh_tes_in!L20=0,0,1000*11630*RES_hh_tes_in!L20/RES_hh_num_in!L20)</f>
        <v>0</v>
      </c>
      <c r="M20" s="72">
        <f>IF(RES_hh_tes_in!M20=0,0,1000*11630*RES_hh_tes_in!M20/RES_hh_num_in!M20)</f>
        <v>0</v>
      </c>
      <c r="N20" s="72">
        <f>IF(RES_hh_tes_in!N20=0,0,1000*11630*RES_hh_tes_in!N20/RES_hh_num_in!N20)</f>
        <v>0</v>
      </c>
      <c r="O20" s="72">
        <f>IF(RES_hh_tes_in!O20=0,0,1000*11630*RES_hh_tes_in!O20/RES_hh_num_in!O20)</f>
        <v>0</v>
      </c>
      <c r="P20" s="72">
        <f>IF(RES_hh_tes_in!P20=0,0,1000*11630*RES_hh_tes_in!P20/RES_hh_num_in!P20)</f>
        <v>0</v>
      </c>
      <c r="Q20" s="72">
        <f>IF(RES_hh_tes_in!Q20=0,0,1000*11630*RES_hh_tes_in!Q20/RES_hh_num_in!Q20)</f>
        <v>0</v>
      </c>
      <c r="R20" s="72">
        <f>IF(RES_hh_tes_in!R20=0,0,1000*11630*RES_hh_tes_in!R20/RES_hh_num_in!R20)</f>
        <v>0</v>
      </c>
      <c r="S20" s="72">
        <f>IF(RES_hh_tes_in!S20=0,0,1000*11630*RES_hh_tes_in!S20/RES_hh_num_in!S20)</f>
        <v>0</v>
      </c>
      <c r="T20" s="72">
        <f>IF(RES_hh_tes_in!T20=0,0,1000*11630*RES_hh_tes_in!T20/RES_hh_num_in!T20)</f>
        <v>0</v>
      </c>
      <c r="U20" s="72">
        <f>IF(RES_hh_tes_in!U20=0,0,1000*11630*RES_hh_tes_in!U20/RES_hh_num_in!U20)</f>
        <v>0</v>
      </c>
      <c r="V20" s="72">
        <f>IF(RES_hh_tes_in!V20=0,0,1000*11630*RES_hh_tes_in!V20/RES_hh_num_in!V20)</f>
        <v>0</v>
      </c>
      <c r="W20" s="72">
        <f>IF(RES_hh_tes_in!W20=0,0,1000*11630*RES_hh_tes_in!W20/RES_hh_num_in!W20)</f>
        <v>0</v>
      </c>
      <c r="DA20" s="89" t="s">
        <v>830</v>
      </c>
    </row>
    <row r="21" spans="1:105" ht="12" customHeight="1" x14ac:dyDescent="0.25">
      <c r="A21" s="28" t="s">
        <v>192</v>
      </c>
      <c r="B21" s="72"/>
      <c r="C21" s="72">
        <f>IF(RES_hh_tes_in!C21=0,0,1000*11630*RES_hh_tes_in!C21/RES_hh_num_in!C21)</f>
        <v>989.2928916458601</v>
      </c>
      <c r="D21" s="72">
        <f>IF(RES_hh_tes_in!D21=0,0,1000*11630*RES_hh_tes_in!D21/RES_hh_num_in!D21)</f>
        <v>1062.7006616448891</v>
      </c>
      <c r="E21" s="72">
        <f>IF(RES_hh_tes_in!E21=0,0,1000*11630*RES_hh_tes_in!E21/RES_hh_num_in!E21)</f>
        <v>1030.6505606190858</v>
      </c>
      <c r="F21" s="72">
        <f>IF(RES_hh_tes_in!F21=0,0,1000*11630*RES_hh_tes_in!F21/RES_hh_num_in!F21)</f>
        <v>1067.1449359343965</v>
      </c>
      <c r="G21" s="72">
        <f>IF(RES_hh_tes_in!G21=0,0,1000*11630*RES_hh_tes_in!G21/RES_hh_num_in!G21)</f>
        <v>1138.9358505198784</v>
      </c>
      <c r="H21" s="72">
        <f>IF(RES_hh_tes_in!H21=0,0,1000*11630*RES_hh_tes_in!H21/RES_hh_num_in!H21)</f>
        <v>1033.7040973224041</v>
      </c>
      <c r="I21" s="72">
        <f>IF(RES_hh_tes_in!I21=0,0,1000*11630*RES_hh_tes_in!I21/RES_hh_num_in!I21)</f>
        <v>1123.9862618753643</v>
      </c>
      <c r="J21" s="72">
        <f>IF(RES_hh_tes_in!J21=0,0,1000*11630*RES_hh_tes_in!J21/RES_hh_num_in!J21)</f>
        <v>1112.7122351748299</v>
      </c>
      <c r="K21" s="72">
        <f>IF(RES_hh_tes_in!K21=0,0,1000*11630*RES_hh_tes_in!K21/RES_hh_num_in!K21)</f>
        <v>1133.4750076174439</v>
      </c>
      <c r="L21" s="72">
        <f>IF(RES_hh_tes_in!L21=0,0,1000*11630*RES_hh_tes_in!L21/RES_hh_num_in!L21)</f>
        <v>1132.6416529349317</v>
      </c>
      <c r="M21" s="72">
        <f>IF(RES_hh_tes_in!M21=0,0,1000*11630*RES_hh_tes_in!M21/RES_hh_num_in!M21)</f>
        <v>1088.5885004841969</v>
      </c>
      <c r="N21" s="72">
        <f>IF(RES_hh_tes_in!N21=0,0,1000*11630*RES_hh_tes_in!N21/RES_hh_num_in!N21)</f>
        <v>1085.6409658608536</v>
      </c>
      <c r="O21" s="72">
        <f>IF(RES_hh_tes_in!O21=0,0,1000*11630*RES_hh_tes_in!O21/RES_hh_num_in!O21)</f>
        <v>1020.4432162511451</v>
      </c>
      <c r="P21" s="72">
        <f>IF(RES_hh_tes_in!P21=0,0,1000*11630*RES_hh_tes_in!P21/RES_hh_num_in!P21)</f>
        <v>1129.2126660262945</v>
      </c>
      <c r="Q21" s="72">
        <f>IF(RES_hh_tes_in!Q21=0,0,1000*11630*RES_hh_tes_in!Q21/RES_hh_num_in!Q21)</f>
        <v>1117.4931351558175</v>
      </c>
      <c r="R21" s="72">
        <f>IF(RES_hh_tes_in!R21=0,0,1000*11630*RES_hh_tes_in!R21/RES_hh_num_in!R21)</f>
        <v>1165.9258075837322</v>
      </c>
      <c r="S21" s="72">
        <f>IF(RES_hh_tes_in!S21=0,0,1000*11630*RES_hh_tes_in!S21/RES_hh_num_in!S21)</f>
        <v>1179.2943716761667</v>
      </c>
      <c r="T21" s="72">
        <f>IF(RES_hh_tes_in!T21=0,0,1000*11630*RES_hh_tes_in!T21/RES_hh_num_in!T21)</f>
        <v>1161.7659450373196</v>
      </c>
      <c r="U21" s="72">
        <f>IF(RES_hh_tes_in!U21=0,0,1000*11630*RES_hh_tes_in!U21/RES_hh_num_in!U21)</f>
        <v>1168.1566602835228</v>
      </c>
      <c r="V21" s="72">
        <f>IF(RES_hh_tes_in!V21=0,0,1000*11630*RES_hh_tes_in!V21/RES_hh_num_in!V21)</f>
        <v>1249.3833930356498</v>
      </c>
      <c r="W21" s="72">
        <f>IF(RES_hh_tes_in!W21=0,0,1000*11630*RES_hh_tes_in!W21/RES_hh_num_in!W21)</f>
        <v>1249.9216854036063</v>
      </c>
      <c r="DA21" s="89" t="s">
        <v>831</v>
      </c>
    </row>
    <row r="22" spans="1:105" ht="12" customHeight="1" x14ac:dyDescent="0.25">
      <c r="A22" s="28" t="s">
        <v>207</v>
      </c>
      <c r="B22" s="72"/>
      <c r="C22" s="72">
        <f>IF(RES_hh_tes_in!C22=0,0,1000*11630*RES_hh_tes_in!C22/RES_hh_num_in!C22)</f>
        <v>1002.2580110215415</v>
      </c>
      <c r="D22" s="72">
        <f>IF(RES_hh_tes_in!D22=0,0,1000*11630*RES_hh_tes_in!D22/RES_hh_num_in!D22)</f>
        <v>1067.7001396567828</v>
      </c>
      <c r="E22" s="72">
        <f>IF(RES_hh_tes_in!E22=0,0,1000*11630*RES_hh_tes_in!E22/RES_hh_num_in!E22)</f>
        <v>967.54700209501505</v>
      </c>
      <c r="F22" s="72">
        <f>IF(RES_hh_tes_in!F22=0,0,1000*11630*RES_hh_tes_in!F22/RES_hh_num_in!F22)</f>
        <v>762.12447077752688</v>
      </c>
      <c r="G22" s="72">
        <f>IF(RES_hh_tes_in!G22=0,0,1000*11630*RES_hh_tes_in!G22/RES_hh_num_in!G22)</f>
        <v>1196.8355979785538</v>
      </c>
      <c r="H22" s="72">
        <f>IF(RES_hh_tes_in!H22=0,0,1000*11630*RES_hh_tes_in!H22/RES_hh_num_in!H22)</f>
        <v>1121.0054772731476</v>
      </c>
      <c r="I22" s="72">
        <f>IF(RES_hh_tes_in!I22=0,0,1000*11630*RES_hh_tes_in!I22/RES_hh_num_in!I22)</f>
        <v>1192.7892463444925</v>
      </c>
      <c r="J22" s="72">
        <f>IF(RES_hh_tes_in!J22=0,0,1000*11630*RES_hh_tes_in!J22/RES_hh_num_in!J22)</f>
        <v>920.75990530864215</v>
      </c>
      <c r="K22" s="72">
        <f>IF(RES_hh_tes_in!K22=0,0,1000*11630*RES_hh_tes_in!K22/RES_hh_num_in!K22)</f>
        <v>1146.806043412806</v>
      </c>
      <c r="L22" s="72">
        <f>IF(RES_hh_tes_in!L22=0,0,1000*11630*RES_hh_tes_in!L22/RES_hh_num_in!L22)</f>
        <v>1088.1583223112632</v>
      </c>
      <c r="M22" s="72">
        <f>IF(RES_hh_tes_in!M22=0,0,1000*11630*RES_hh_tes_in!M22/RES_hh_num_in!M22)</f>
        <v>1122.9469799750984</v>
      </c>
      <c r="N22" s="72">
        <f>IF(RES_hh_tes_in!N22=0,0,1000*11630*RES_hh_tes_in!N22/RES_hh_num_in!N22)</f>
        <v>1138.0806005972968</v>
      </c>
      <c r="O22" s="72">
        <f>IF(RES_hh_tes_in!O22=0,0,1000*11630*RES_hh_tes_in!O22/RES_hh_num_in!O22)</f>
        <v>1185.49601184316</v>
      </c>
      <c r="P22" s="72">
        <f>IF(RES_hh_tes_in!P22=0,0,1000*11630*RES_hh_tes_in!P22/RES_hh_num_in!P22)</f>
        <v>1174.7752761543074</v>
      </c>
      <c r="Q22" s="72">
        <f>IF(RES_hh_tes_in!Q22=0,0,1000*11630*RES_hh_tes_in!Q22/RES_hh_num_in!Q22)</f>
        <v>1168.4779185803475</v>
      </c>
      <c r="R22" s="72">
        <f>IF(RES_hh_tes_in!R22=0,0,1000*11630*RES_hh_tes_in!R22/RES_hh_num_in!R22)</f>
        <v>0</v>
      </c>
      <c r="S22" s="72">
        <f>IF(RES_hh_tes_in!S22=0,0,1000*11630*RES_hh_tes_in!S22/RES_hh_num_in!S22)</f>
        <v>0</v>
      </c>
      <c r="T22" s="72">
        <f>IF(RES_hh_tes_in!T22=0,0,1000*11630*RES_hh_tes_in!T22/RES_hh_num_in!T22)</f>
        <v>0</v>
      </c>
      <c r="U22" s="72">
        <f>IF(RES_hh_tes_in!U22=0,0,1000*11630*RES_hh_tes_in!U22/RES_hh_num_in!U22)</f>
        <v>1349.6945458788286</v>
      </c>
      <c r="V22" s="72">
        <f>IF(RES_hh_tes_in!V22=0,0,1000*11630*RES_hh_tes_in!V22/RES_hh_num_in!V22)</f>
        <v>1026.4720211979175</v>
      </c>
      <c r="W22" s="72">
        <f>IF(RES_hh_tes_in!W22=0,0,1000*11630*RES_hh_tes_in!W22/RES_hh_num_in!W22)</f>
        <v>1208.8218729591383</v>
      </c>
      <c r="DA22" s="89" t="s">
        <v>832</v>
      </c>
    </row>
    <row r="23" spans="1:105" ht="12" customHeight="1" x14ac:dyDescent="0.25">
      <c r="A23" s="28" t="s">
        <v>202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DA23" s="89" t="s">
        <v>833</v>
      </c>
    </row>
    <row r="24" spans="1:105" ht="12" customHeight="1" x14ac:dyDescent="0.25">
      <c r="A24" s="28" t="s">
        <v>203</v>
      </c>
      <c r="B24" s="72"/>
      <c r="C24" s="72">
        <f>IF(RES_hh_tes_in!C24=0,0,1000*11630*RES_hh_tes_in!C24/RES_hh_num_in!C24)</f>
        <v>1058.7650521586741</v>
      </c>
      <c r="D24" s="72">
        <f>IF(RES_hh_tes_in!D24=0,0,1000*11630*RES_hh_tes_in!D24/RES_hh_num_in!D24)</f>
        <v>0</v>
      </c>
      <c r="E24" s="72">
        <f>IF(RES_hh_tes_in!E24=0,0,1000*11630*RES_hh_tes_in!E24/RES_hh_num_in!E24)</f>
        <v>989.38368967611689</v>
      </c>
      <c r="F24" s="72">
        <f>IF(RES_hh_tes_in!F24=0,0,1000*11630*RES_hh_tes_in!F24/RES_hh_num_in!F24)</f>
        <v>1149.0578168957554</v>
      </c>
      <c r="G24" s="72">
        <f>IF(RES_hh_tes_in!G24=0,0,1000*11630*RES_hh_tes_in!G24/RES_hh_num_in!G24)</f>
        <v>1063.6138551984884</v>
      </c>
      <c r="H24" s="72">
        <f>IF(RES_hh_tes_in!H24=0,0,1000*11630*RES_hh_tes_in!H24/RES_hh_num_in!H24)</f>
        <v>1078.960658654777</v>
      </c>
      <c r="I24" s="72">
        <f>IF(RES_hh_tes_in!I24=0,0,1000*11630*RES_hh_tes_in!I24/RES_hh_num_in!I24)</f>
        <v>1163.9972347945152</v>
      </c>
      <c r="J24" s="72">
        <f>IF(RES_hh_tes_in!J24=0,0,1000*11630*RES_hh_tes_in!J24/RES_hh_num_in!J24)</f>
        <v>1134.644468550244</v>
      </c>
      <c r="K24" s="72">
        <f>IF(RES_hh_tes_in!K24=0,0,1000*11630*RES_hh_tes_in!K24/RES_hh_num_in!K24)</f>
        <v>1088.9593754624036</v>
      </c>
      <c r="L24" s="72">
        <f>IF(RES_hh_tes_in!L24=0,0,1000*11630*RES_hh_tes_in!L24/RES_hh_num_in!L24)</f>
        <v>1143.179650098009</v>
      </c>
      <c r="M24" s="72">
        <f>IF(RES_hh_tes_in!M24=0,0,1000*11630*RES_hh_tes_in!M24/RES_hh_num_in!M24)</f>
        <v>1082.2473019184945</v>
      </c>
      <c r="N24" s="72">
        <f>IF(RES_hh_tes_in!N24=0,0,1000*11630*RES_hh_tes_in!N24/RES_hh_num_in!N24)</f>
        <v>1057.4487946545478</v>
      </c>
      <c r="O24" s="72">
        <f>IF(RES_hh_tes_in!O24=0,0,1000*11630*RES_hh_tes_in!O24/RES_hh_num_in!O24)</f>
        <v>1058.7502795136304</v>
      </c>
      <c r="P24" s="72">
        <f>IF(RES_hh_tes_in!P24=0,0,1000*11630*RES_hh_tes_in!P24/RES_hh_num_in!P24)</f>
        <v>1060.5113838404277</v>
      </c>
      <c r="Q24" s="72">
        <f>IF(RES_hh_tes_in!Q24=0,0,1000*11630*RES_hh_tes_in!Q24/RES_hh_num_in!Q24)</f>
        <v>1128.8458981098859</v>
      </c>
      <c r="R24" s="72">
        <f>IF(RES_hh_tes_in!R24=0,0,1000*11630*RES_hh_tes_in!R24/RES_hh_num_in!R24)</f>
        <v>1168.1830421716477</v>
      </c>
      <c r="S24" s="72">
        <f>IF(RES_hh_tes_in!S24=0,0,1000*11630*RES_hh_tes_in!S24/RES_hh_num_in!S24)</f>
        <v>1164.606108918616</v>
      </c>
      <c r="T24" s="72">
        <f>IF(RES_hh_tes_in!T24=0,0,1000*11630*RES_hh_tes_in!T24/RES_hh_num_in!T24)</f>
        <v>1175.6048438331652</v>
      </c>
      <c r="U24" s="72">
        <f>IF(RES_hh_tes_in!U24=0,0,1000*11630*RES_hh_tes_in!U24/RES_hh_num_in!U24)</f>
        <v>1191.2600086777773</v>
      </c>
      <c r="V24" s="72">
        <f>IF(RES_hh_tes_in!V24=0,0,1000*11630*RES_hh_tes_in!V24/RES_hh_num_in!V24)</f>
        <v>1250.6318128418875</v>
      </c>
      <c r="W24" s="72">
        <f>IF(RES_hh_tes_in!W24=0,0,1000*11630*RES_hh_tes_in!W24/RES_hh_num_in!W24)</f>
        <v>1183.8020388052139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944.74437778605659</v>
      </c>
      <c r="D25" s="74">
        <f>IF(RES_hh_tes_in!D25=0,0,1000*11630*RES_hh_tes_in!D25/RES_hh_num_in!D25)</f>
        <v>1010.5324891264625</v>
      </c>
      <c r="E25" s="74">
        <f>IF(RES_hh_tes_in!E25=0,0,1000*11630*RES_hh_tes_in!E25/RES_hh_num_in!E25)</f>
        <v>1119.8120904153152</v>
      </c>
      <c r="F25" s="74">
        <f>IF(RES_hh_tes_in!F25=0,0,1000*11630*RES_hh_tes_in!F25/RES_hh_num_in!F25)</f>
        <v>1070.8327839884171</v>
      </c>
      <c r="G25" s="74">
        <f>IF(RES_hh_tes_in!G25=0,0,1000*11630*RES_hh_tes_in!G25/RES_hh_num_in!G25)</f>
        <v>1025.0900180754602</v>
      </c>
      <c r="H25" s="74">
        <f>IF(RES_hh_tes_in!H25=0,0,1000*11630*RES_hh_tes_in!H25/RES_hh_num_in!H25)</f>
        <v>1145.0327726565793</v>
      </c>
      <c r="I25" s="74">
        <f>IF(RES_hh_tes_in!I25=0,0,1000*11630*RES_hh_tes_in!I25/RES_hh_num_in!I25)</f>
        <v>1059.1958205462438</v>
      </c>
      <c r="J25" s="74">
        <f>IF(RES_hh_tes_in!J25=0,0,1000*11630*RES_hh_tes_in!J25/RES_hh_num_in!J25)</f>
        <v>1089.6845131981997</v>
      </c>
      <c r="K25" s="74">
        <f>IF(RES_hh_tes_in!K25=0,0,1000*11630*RES_hh_tes_in!K25/RES_hh_num_in!K25)</f>
        <v>1073.4417103530254</v>
      </c>
      <c r="L25" s="74">
        <f>IF(RES_hh_tes_in!L25=0,0,1000*11630*RES_hh_tes_in!L25/RES_hh_num_in!L25)</f>
        <v>1098.646254580673</v>
      </c>
      <c r="M25" s="74">
        <f>IF(RES_hh_tes_in!M25=0,0,1000*11630*RES_hh_tes_in!M25/RES_hh_num_in!M25)</f>
        <v>1107.7313996891519</v>
      </c>
      <c r="N25" s="74">
        <f>IF(RES_hh_tes_in!N25=0,0,1000*11630*RES_hh_tes_in!N25/RES_hh_num_in!N25)</f>
        <v>895.59304638460208</v>
      </c>
      <c r="O25" s="74">
        <f>IF(RES_hh_tes_in!O25=0,0,1000*11630*RES_hh_tes_in!O25/RES_hh_num_in!O25)</f>
        <v>964.70299526649671</v>
      </c>
      <c r="P25" s="74">
        <f>IF(RES_hh_tes_in!P25=0,0,1000*11630*RES_hh_tes_in!P25/RES_hh_num_in!P25)</f>
        <v>968.42637660737876</v>
      </c>
      <c r="Q25" s="74">
        <f>IF(RES_hh_tes_in!Q25=0,0,1000*11630*RES_hh_tes_in!Q25/RES_hh_num_in!Q25)</f>
        <v>1141.1271912957163</v>
      </c>
      <c r="R25" s="74">
        <f>IF(RES_hh_tes_in!R25=0,0,1000*11630*RES_hh_tes_in!R25/RES_hh_num_in!R25)</f>
        <v>1114.7096609627231</v>
      </c>
      <c r="S25" s="74">
        <f>IF(RES_hh_tes_in!S25=0,0,1000*11630*RES_hh_tes_in!S25/RES_hh_num_in!S25)</f>
        <v>1098.3463645798417</v>
      </c>
      <c r="T25" s="74">
        <f>IF(RES_hh_tes_in!T25=0,0,1000*11630*RES_hh_tes_in!T25/RES_hh_num_in!T25)</f>
        <v>1086.7220711541011</v>
      </c>
      <c r="U25" s="74">
        <f>IF(RES_hh_tes_in!U25=0,0,1000*11630*RES_hh_tes_in!U25/RES_hh_num_in!U25)</f>
        <v>1090.9811617775374</v>
      </c>
      <c r="V25" s="74">
        <f>IF(RES_hh_tes_in!V25=0,0,1000*11630*RES_hh_tes_in!V25/RES_hh_num_in!V25)</f>
        <v>1179.9207214377921</v>
      </c>
      <c r="W25" s="74">
        <f>IF(RES_hh_tes_in!W25=0,0,1000*11630*RES_hh_tes_in!W25/RES_hh_num_in!W25)</f>
        <v>1031.4589201902245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771.53940562202433</v>
      </c>
      <c r="D26" s="77">
        <f>IF(RES_hh_tes_in!D26=0,0,1000*11630*RES_hh_tes_in!D26/RES_hh_num_in!D26)</f>
        <v>789.39164591813937</v>
      </c>
      <c r="E26" s="77">
        <f>IF(RES_hh_tes_in!E26=0,0,1000*11630*RES_hh_tes_in!E26/RES_hh_num_in!E26)</f>
        <v>815.92961540677493</v>
      </c>
      <c r="F26" s="77">
        <f>IF(RES_hh_tes_in!F26=0,0,1000*11630*RES_hh_tes_in!F26/RES_hh_num_in!F26)</f>
        <v>822.27735564542741</v>
      </c>
      <c r="G26" s="77">
        <f>IF(RES_hh_tes_in!G26=0,0,1000*11630*RES_hh_tes_in!G26/RES_hh_num_in!G26)</f>
        <v>826.12158953860126</v>
      </c>
      <c r="H26" s="77">
        <f>IF(RES_hh_tes_in!H26=0,0,1000*11630*RES_hh_tes_in!H26/RES_hh_num_in!H26)</f>
        <v>840.74902056099347</v>
      </c>
      <c r="I26" s="77">
        <f>IF(RES_hh_tes_in!I26=0,0,1000*11630*RES_hh_tes_in!I26/RES_hh_num_in!I26)</f>
        <v>855.52219371154172</v>
      </c>
      <c r="J26" s="77">
        <f>IF(RES_hh_tes_in!J26=0,0,1000*11630*RES_hh_tes_in!J26/RES_hh_num_in!J26)</f>
        <v>874.04477677817295</v>
      </c>
      <c r="K26" s="77">
        <f>IF(RES_hh_tes_in!K26=0,0,1000*11630*RES_hh_tes_in!K26/RES_hh_num_in!K26)</f>
        <v>864.37099176756692</v>
      </c>
      <c r="L26" s="77">
        <f>IF(RES_hh_tes_in!L26=0,0,1000*11630*RES_hh_tes_in!L26/RES_hh_num_in!L26)</f>
        <v>874.96142368839458</v>
      </c>
      <c r="M26" s="77">
        <f>IF(RES_hh_tes_in!M26=0,0,1000*11630*RES_hh_tes_in!M26/RES_hh_num_in!M26)</f>
        <v>851.63279591544165</v>
      </c>
      <c r="N26" s="77">
        <f>IF(RES_hh_tes_in!N26=0,0,1000*11630*RES_hh_tes_in!N26/RES_hh_num_in!N26)</f>
        <v>817.69795409091194</v>
      </c>
      <c r="O26" s="77">
        <f>IF(RES_hh_tes_in!O26=0,0,1000*11630*RES_hh_tes_in!O26/RES_hh_num_in!O26)</f>
        <v>814.77407661348013</v>
      </c>
      <c r="P26" s="77">
        <f>IF(RES_hh_tes_in!P26=0,0,1000*11630*RES_hh_tes_in!P26/RES_hh_num_in!P26)</f>
        <v>837.94885642749932</v>
      </c>
      <c r="Q26" s="77">
        <f>IF(RES_hh_tes_in!Q26=0,0,1000*11630*RES_hh_tes_in!Q26/RES_hh_num_in!Q26)</f>
        <v>875.89500499589371</v>
      </c>
      <c r="R26" s="77">
        <f>IF(RES_hh_tes_in!R26=0,0,1000*11630*RES_hh_tes_in!R26/RES_hh_num_in!R26)</f>
        <v>879.80967379998708</v>
      </c>
      <c r="S26" s="77">
        <f>IF(RES_hh_tes_in!S26=0,0,1000*11630*RES_hh_tes_in!S26/RES_hh_num_in!S26)</f>
        <v>888.52800412427166</v>
      </c>
      <c r="T26" s="77">
        <f>IF(RES_hh_tes_in!T26=0,0,1000*11630*RES_hh_tes_in!T26/RES_hh_num_in!T26)</f>
        <v>886.40587601818265</v>
      </c>
      <c r="U26" s="77">
        <f>IF(RES_hh_tes_in!U26=0,0,1000*11630*RES_hh_tes_in!U26/RES_hh_num_in!U26)</f>
        <v>899.47629605298596</v>
      </c>
      <c r="V26" s="77">
        <f>IF(RES_hh_tes_in!V26=0,0,1000*11630*RES_hh_tes_in!V26/RES_hh_num_in!V26)</f>
        <v>961.48494671813569</v>
      </c>
      <c r="W26" s="77">
        <f>IF(RES_hh_tes_in!W26=0,0,1000*11630*RES_hh_tes_in!W26/RES_hh_num_in!W26)</f>
        <v>914.06398123043687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438.93453373449296</v>
      </c>
      <c r="D27" s="69">
        <f>IF(RES_hh_tes_in!D27=0,0,1000*11630*RES_hh_tes_in!D27/RES_hh_num_in!D27)</f>
        <v>444.66518851592883</v>
      </c>
      <c r="E27" s="69">
        <f>IF(RES_hh_tes_in!E27=0,0,1000*11630*RES_hh_tes_in!E27/RES_hh_num_in!E27)</f>
        <v>448.17673929867595</v>
      </c>
      <c r="F27" s="69">
        <f>IF(RES_hh_tes_in!F27=0,0,1000*11630*RES_hh_tes_in!F27/RES_hh_num_in!F27)</f>
        <v>460.58768642063364</v>
      </c>
      <c r="G27" s="69">
        <f>IF(RES_hh_tes_in!G27=0,0,1000*11630*RES_hh_tes_in!G27/RES_hh_num_in!G27)</f>
        <v>453.35554244734288</v>
      </c>
      <c r="H27" s="69">
        <f>IF(RES_hh_tes_in!H27=0,0,1000*11630*RES_hh_tes_in!H27/RES_hh_num_in!H27)</f>
        <v>444.01148165164358</v>
      </c>
      <c r="I27" s="69">
        <f>IF(RES_hh_tes_in!I27=0,0,1000*11630*RES_hh_tes_in!I27/RES_hh_num_in!I27)</f>
        <v>413.01389716767034</v>
      </c>
      <c r="J27" s="69">
        <f>IF(RES_hh_tes_in!J27=0,0,1000*11630*RES_hh_tes_in!J27/RES_hh_num_in!J27)</f>
        <v>415.42397282586325</v>
      </c>
      <c r="K27" s="69">
        <f>IF(RES_hh_tes_in!K27=0,0,1000*11630*RES_hh_tes_in!K27/RES_hh_num_in!K27)</f>
        <v>362.27203276014706</v>
      </c>
      <c r="L27" s="69">
        <f>IF(RES_hh_tes_in!L27=0,0,1000*11630*RES_hh_tes_in!L27/RES_hh_num_in!L27)</f>
        <v>385.55639465928778</v>
      </c>
      <c r="M27" s="69">
        <f>IF(RES_hh_tes_in!M27=0,0,1000*11630*RES_hh_tes_in!M27/RES_hh_num_in!M27)</f>
        <v>337.95459981662253</v>
      </c>
      <c r="N27" s="69">
        <f>IF(RES_hh_tes_in!N27=0,0,1000*11630*RES_hh_tes_in!N27/RES_hh_num_in!N27)</f>
        <v>288.21153491445835</v>
      </c>
      <c r="O27" s="69">
        <f>IF(RES_hh_tes_in!O27=0,0,1000*11630*RES_hh_tes_in!O27/RES_hh_num_in!O27)</f>
        <v>285.49628312756079</v>
      </c>
      <c r="P27" s="69">
        <f>IF(RES_hh_tes_in!P27=0,0,1000*11630*RES_hh_tes_in!P27/RES_hh_num_in!P27)</f>
        <v>283.69351683047284</v>
      </c>
      <c r="Q27" s="69">
        <f>IF(RES_hh_tes_in!Q27=0,0,1000*11630*RES_hh_tes_in!Q27/RES_hh_num_in!Q27)</f>
        <v>304.18603108115479</v>
      </c>
      <c r="R27" s="69">
        <f>IF(RES_hh_tes_in!R27=0,0,1000*11630*RES_hh_tes_in!R27/RES_hh_num_in!R27)</f>
        <v>284.5522217280531</v>
      </c>
      <c r="S27" s="69">
        <f>IF(RES_hh_tes_in!S27=0,0,1000*11630*RES_hh_tes_in!S27/RES_hh_num_in!S27)</f>
        <v>349.20445649981315</v>
      </c>
      <c r="T27" s="69">
        <f>IF(RES_hh_tes_in!T27=0,0,1000*11630*RES_hh_tes_in!T27/RES_hh_num_in!T27)</f>
        <v>382.41482564004133</v>
      </c>
      <c r="U27" s="69">
        <f>IF(RES_hh_tes_in!U27=0,0,1000*11630*RES_hh_tes_in!U27/RES_hh_num_in!U27)</f>
        <v>388.36892312299204</v>
      </c>
      <c r="V27" s="69">
        <f>IF(RES_hh_tes_in!V27=0,0,1000*11630*RES_hh_tes_in!V27/RES_hh_num_in!V27)</f>
        <v>565.34339481348286</v>
      </c>
      <c r="W27" s="69">
        <f>IF(RES_hh_tes_in!W27=0,0,1000*11630*RES_hh_tes_in!W27/RES_hh_num_in!W27)</f>
        <v>535.40011648645429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0</v>
      </c>
      <c r="N28" s="72">
        <f>IF(RES_hh_tes_in!N28=0,0,1000*11630*RES_hh_tes_in!N28/RES_hh_num_in!N28)</f>
        <v>0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436.70678597307227</v>
      </c>
      <c r="D29" s="72">
        <f>IF(RES_hh_tes_in!D29=0,0,1000*11630*RES_hh_tes_in!D29/RES_hh_num_in!D29)</f>
        <v>468.66453318319122</v>
      </c>
      <c r="E29" s="72">
        <f>IF(RES_hh_tes_in!E29=0,0,1000*11630*RES_hh_tes_in!E29/RES_hh_num_in!E29)</f>
        <v>477.08464057275899</v>
      </c>
      <c r="F29" s="72">
        <f>IF(RES_hh_tes_in!F29=0,0,1000*11630*RES_hh_tes_in!F29/RES_hh_num_in!F29)</f>
        <v>451.06228831551402</v>
      </c>
      <c r="G29" s="72">
        <f>IF(RES_hh_tes_in!G29=0,0,1000*11630*RES_hh_tes_in!G29/RES_hh_num_in!G29)</f>
        <v>456.78663404057659</v>
      </c>
      <c r="H29" s="72">
        <f>IF(RES_hh_tes_in!H29=0,0,1000*11630*RES_hh_tes_in!H29/RES_hh_num_in!H29)</f>
        <v>457.53078336927058</v>
      </c>
      <c r="I29" s="72">
        <f>IF(RES_hh_tes_in!I29=0,0,1000*11630*RES_hh_tes_in!I29/RES_hh_num_in!I29)</f>
        <v>420.09746906930997</v>
      </c>
      <c r="J29" s="72">
        <f>IF(RES_hh_tes_in!J29=0,0,1000*11630*RES_hh_tes_in!J29/RES_hh_num_in!J29)</f>
        <v>375.62220475407213</v>
      </c>
      <c r="K29" s="72">
        <f>IF(RES_hh_tes_in!K29=0,0,1000*11630*RES_hh_tes_in!K29/RES_hh_num_in!K29)</f>
        <v>377.4195492190932</v>
      </c>
      <c r="L29" s="72">
        <f>IF(RES_hh_tes_in!L29=0,0,1000*11630*RES_hh_tes_in!L29/RES_hh_num_in!L29)</f>
        <v>400.45192478560097</v>
      </c>
      <c r="M29" s="72">
        <f>IF(RES_hh_tes_in!M29=0,0,1000*11630*RES_hh_tes_in!M29/RES_hh_num_in!M29)</f>
        <v>331.05779952119394</v>
      </c>
      <c r="N29" s="72">
        <f>IF(RES_hh_tes_in!N29=0,0,1000*11630*RES_hh_tes_in!N29/RES_hh_num_in!N29)</f>
        <v>280.44494358414954</v>
      </c>
      <c r="O29" s="72">
        <f>IF(RES_hh_tes_in!O29=0,0,1000*11630*RES_hh_tes_in!O29/RES_hh_num_in!O29)</f>
        <v>304.59408746542357</v>
      </c>
      <c r="P29" s="72">
        <f>IF(RES_hh_tes_in!P29=0,0,1000*11630*RES_hh_tes_in!P29/RES_hh_num_in!P29)</f>
        <v>286.02919193319423</v>
      </c>
      <c r="Q29" s="72">
        <f>IF(RES_hh_tes_in!Q29=0,0,1000*11630*RES_hh_tes_in!Q29/RES_hh_num_in!Q29)</f>
        <v>304.83170160807703</v>
      </c>
      <c r="R29" s="72">
        <f>IF(RES_hh_tes_in!R29=0,0,1000*11630*RES_hh_tes_in!R29/RES_hh_num_in!R29)</f>
        <v>270.25834509753787</v>
      </c>
      <c r="S29" s="72">
        <f>IF(RES_hh_tes_in!S29=0,0,1000*11630*RES_hh_tes_in!S29/RES_hh_num_in!S29)</f>
        <v>355.55553325231006</v>
      </c>
      <c r="T29" s="72">
        <f>IF(RES_hh_tes_in!T29=0,0,1000*11630*RES_hh_tes_in!T29/RES_hh_num_in!T29)</f>
        <v>381.70233899253071</v>
      </c>
      <c r="U29" s="72">
        <f>IF(RES_hh_tes_in!U29=0,0,1000*11630*RES_hh_tes_in!U29/RES_hh_num_in!U29)</f>
        <v>392.13398900645888</v>
      </c>
      <c r="V29" s="72">
        <f>IF(RES_hh_tes_in!V29=0,0,1000*11630*RES_hh_tes_in!V29/RES_hh_num_in!V29)</f>
        <v>547.36982521887046</v>
      </c>
      <c r="W29" s="72">
        <f>IF(RES_hh_tes_in!W29=0,0,1000*11630*RES_hh_tes_in!W29/RES_hh_num_in!W29)</f>
        <v>532.28079408963413</v>
      </c>
      <c r="DA29" s="89" t="s">
        <v>839</v>
      </c>
    </row>
    <row r="30" spans="1:105" ht="12" customHeight="1" x14ac:dyDescent="0.25">
      <c r="A30" s="28" t="s">
        <v>192</v>
      </c>
      <c r="B30" s="72"/>
      <c r="C30" s="72">
        <f>IF(RES_hh_tes_in!C30=0,0,1000*11630*RES_hh_tes_in!C30/RES_hh_num_in!C30)</f>
        <v>434.16740156140497</v>
      </c>
      <c r="D30" s="72">
        <f>IF(RES_hh_tes_in!D30=0,0,1000*11630*RES_hh_tes_in!D30/RES_hh_num_in!D30)</f>
        <v>468.40144988606318</v>
      </c>
      <c r="E30" s="72">
        <f>IF(RES_hh_tes_in!E30=0,0,1000*11630*RES_hh_tes_in!E30/RES_hh_num_in!E30)</f>
        <v>464.31792639613974</v>
      </c>
      <c r="F30" s="72">
        <f>IF(RES_hh_tes_in!F30=0,0,1000*11630*RES_hh_tes_in!F30/RES_hh_num_in!F30)</f>
        <v>466.95966667482543</v>
      </c>
      <c r="G30" s="72">
        <f>IF(RES_hh_tes_in!G30=0,0,1000*11630*RES_hh_tes_in!G30/RES_hh_num_in!G30)</f>
        <v>460.32254661506045</v>
      </c>
      <c r="H30" s="72">
        <f>IF(RES_hh_tes_in!H30=0,0,1000*11630*RES_hh_tes_in!H30/RES_hh_num_in!H30)</f>
        <v>442.8546277170077</v>
      </c>
      <c r="I30" s="72">
        <f>IF(RES_hh_tes_in!I30=0,0,1000*11630*RES_hh_tes_in!I30/RES_hh_num_in!I30)</f>
        <v>399.010808583977</v>
      </c>
      <c r="J30" s="72">
        <f>IF(RES_hh_tes_in!J30=0,0,1000*11630*RES_hh_tes_in!J30/RES_hh_num_in!J30)</f>
        <v>439.90788699844745</v>
      </c>
      <c r="K30" s="72">
        <f>IF(RES_hh_tes_in!K30=0,0,1000*11630*RES_hh_tes_in!K30/RES_hh_num_in!K30)</f>
        <v>363.81344799906242</v>
      </c>
      <c r="L30" s="72">
        <f>IF(RES_hh_tes_in!L30=0,0,1000*11630*RES_hh_tes_in!L30/RES_hh_num_in!L30)</f>
        <v>393.67528453814873</v>
      </c>
      <c r="M30" s="72">
        <f>IF(RES_hh_tes_in!M30=0,0,1000*11630*RES_hh_tes_in!M30/RES_hh_num_in!M30)</f>
        <v>332.87851535669472</v>
      </c>
      <c r="N30" s="72">
        <f>IF(RES_hh_tes_in!N30=0,0,1000*11630*RES_hh_tes_in!N30/RES_hh_num_in!N30)</f>
        <v>277.99873841205442</v>
      </c>
      <c r="O30" s="72">
        <f>IF(RES_hh_tes_in!O30=0,0,1000*11630*RES_hh_tes_in!O30/RES_hh_num_in!O30)</f>
        <v>275.54114904614181</v>
      </c>
      <c r="P30" s="72">
        <f>IF(RES_hh_tes_in!P30=0,0,1000*11630*RES_hh_tes_in!P30/RES_hh_num_in!P30)</f>
        <v>282.94336181902196</v>
      </c>
      <c r="Q30" s="72">
        <f>IF(RES_hh_tes_in!Q30=0,0,1000*11630*RES_hh_tes_in!Q30/RES_hh_num_in!Q30)</f>
        <v>304.21599935775873</v>
      </c>
      <c r="R30" s="72">
        <f>IF(RES_hh_tes_in!R30=0,0,1000*11630*RES_hh_tes_in!R30/RES_hh_num_in!R30)</f>
        <v>283.72075471893396</v>
      </c>
      <c r="S30" s="72">
        <f>IF(RES_hh_tes_in!S30=0,0,1000*11630*RES_hh_tes_in!S30/RES_hh_num_in!S30)</f>
        <v>349.0053061986327</v>
      </c>
      <c r="T30" s="72">
        <f>IF(RES_hh_tes_in!T30=0,0,1000*11630*RES_hh_tes_in!T30/RES_hh_num_in!T30)</f>
        <v>385.23627404542907</v>
      </c>
      <c r="U30" s="72">
        <f>IF(RES_hh_tes_in!U30=0,0,1000*11630*RES_hh_tes_in!U30/RES_hh_num_in!U30)</f>
        <v>394.73691825195692</v>
      </c>
      <c r="V30" s="72">
        <f>IF(RES_hh_tes_in!V30=0,0,1000*11630*RES_hh_tes_in!V30/RES_hh_num_in!V30)</f>
        <v>548.16890065307359</v>
      </c>
      <c r="W30" s="72">
        <f>IF(RES_hh_tes_in!W30=0,0,1000*11630*RES_hh_tes_in!W30/RES_hh_num_in!W30)</f>
        <v>545.89211141114777</v>
      </c>
      <c r="DA30" s="89" t="s">
        <v>840</v>
      </c>
    </row>
    <row r="31" spans="1:105" ht="12" customHeight="1" x14ac:dyDescent="0.25">
      <c r="A31" s="28" t="s">
        <v>207</v>
      </c>
      <c r="B31" s="72"/>
      <c r="C31" s="72">
        <f>IF(RES_hh_tes_in!C31=0,0,1000*11630*RES_hh_tes_in!C31/RES_hh_num_in!C31)</f>
        <v>438.08720224594146</v>
      </c>
      <c r="D31" s="72">
        <f>IF(RES_hh_tes_in!D31=0,0,1000*11630*RES_hh_tes_in!D31/RES_hh_num_in!D31)</f>
        <v>472.95478782570353</v>
      </c>
      <c r="E31" s="72">
        <f>IF(RES_hh_tes_in!E31=0,0,1000*11630*RES_hh_tes_in!E31/RES_hh_num_in!E31)</f>
        <v>425.11824255359966</v>
      </c>
      <c r="F31" s="72">
        <f>IF(RES_hh_tes_in!F31=0,0,1000*11630*RES_hh_tes_in!F31/RES_hh_num_in!F31)</f>
        <v>332.12560508836344</v>
      </c>
      <c r="G31" s="72">
        <f>IF(RES_hh_tes_in!G31=0,0,1000*11630*RES_hh_tes_in!G31/RES_hh_num_in!G31)</f>
        <v>499.42862028358286</v>
      </c>
      <c r="H31" s="72">
        <f>IF(RES_hh_tes_in!H31=0,0,1000*11630*RES_hh_tes_in!H31/RES_hh_num_in!H31)</f>
        <v>439.74183893434599</v>
      </c>
      <c r="I31" s="72">
        <f>IF(RES_hh_tes_in!I31=0,0,1000*11630*RES_hh_tes_in!I31/RES_hh_num_in!I31)</f>
        <v>444.08751038937561</v>
      </c>
      <c r="J31" s="72">
        <f>IF(RES_hh_tes_in!J31=0,0,1000*11630*RES_hh_tes_in!J31/RES_hh_num_in!J31)</f>
        <v>331.53580704394278</v>
      </c>
      <c r="K31" s="72">
        <f>IF(RES_hh_tes_in!K31=0,0,1000*11630*RES_hh_tes_in!K31/RES_hh_num_in!K31)</f>
        <v>385.6205782965601</v>
      </c>
      <c r="L31" s="72">
        <f>IF(RES_hh_tes_in!L31=0,0,1000*11630*RES_hh_tes_in!L31/RES_hh_num_in!L31)</f>
        <v>347.10692064106752</v>
      </c>
      <c r="M31" s="72">
        <f>IF(RES_hh_tes_in!M31=0,0,1000*11630*RES_hh_tes_in!M31/RES_hh_num_in!M31)</f>
        <v>334.28084330416812</v>
      </c>
      <c r="N31" s="72">
        <f>IF(RES_hh_tes_in!N31=0,0,1000*11630*RES_hh_tes_in!N31/RES_hh_num_in!N31)</f>
        <v>324.63502293251486</v>
      </c>
      <c r="O31" s="72">
        <f>IF(RES_hh_tes_in!O31=0,0,1000*11630*RES_hh_tes_in!O31/RES_hh_num_in!O31)</f>
        <v>332.47450072428882</v>
      </c>
      <c r="P31" s="72">
        <f>IF(RES_hh_tes_in!P31=0,0,1000*11630*RES_hh_tes_in!P31/RES_hh_num_in!P31)</f>
        <v>322.05937858953558</v>
      </c>
      <c r="Q31" s="72">
        <f>IF(RES_hh_tes_in!Q31=0,0,1000*11630*RES_hh_tes_in!Q31/RES_hh_num_in!Q31)</f>
        <v>331.02603988539084</v>
      </c>
      <c r="R31" s="72">
        <f>IF(RES_hh_tes_in!R31=0,0,1000*11630*RES_hh_tes_in!R31/RES_hh_num_in!R31)</f>
        <v>0</v>
      </c>
      <c r="S31" s="72">
        <f>IF(RES_hh_tes_in!S31=0,0,1000*11630*RES_hh_tes_in!S31/RES_hh_num_in!S31)</f>
        <v>0</v>
      </c>
      <c r="T31" s="72">
        <f>IF(RES_hh_tes_in!T31=0,0,1000*11630*RES_hh_tes_in!T31/RES_hh_num_in!T31)</f>
        <v>0</v>
      </c>
      <c r="U31" s="72">
        <f>IF(RES_hh_tes_in!U31=0,0,1000*11630*RES_hh_tes_in!U31/RES_hh_num_in!U31)</f>
        <v>442.39527225354112</v>
      </c>
      <c r="V31" s="72">
        <f>IF(RES_hh_tes_in!V31=0,0,1000*11630*RES_hh_tes_in!V31/RES_hh_num_in!V31)</f>
        <v>456.58077233697065</v>
      </c>
      <c r="W31" s="72">
        <f>IF(RES_hh_tes_in!W31=0,0,1000*11630*RES_hh_tes_in!W31/RES_hh_num_in!W31)</f>
        <v>544.41047584726243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488.95049402714949</v>
      </c>
      <c r="D32" s="77">
        <f>IF(RES_hh_tes_in!D32=0,0,1000*11630*RES_hh_tes_in!D32/RES_hh_num_in!D32)</f>
        <v>349.42444338603445</v>
      </c>
      <c r="E32" s="77">
        <f>IF(RES_hh_tes_in!E32=0,0,1000*11630*RES_hh_tes_in!E32/RES_hh_num_in!E32)</f>
        <v>353.57776311629272</v>
      </c>
      <c r="F32" s="77">
        <f>IF(RES_hh_tes_in!F32=0,0,1000*11630*RES_hh_tes_in!F32/RES_hh_num_in!F32)</f>
        <v>492.24640362256895</v>
      </c>
      <c r="G32" s="77">
        <f>IF(RES_hh_tes_in!G32=0,0,1000*11630*RES_hh_tes_in!G32/RES_hh_num_in!G32)</f>
        <v>442.38657861690081</v>
      </c>
      <c r="H32" s="77">
        <f>IF(RES_hh_tes_in!H32=0,0,1000*11630*RES_hh_tes_in!H32/RES_hh_num_in!H32)</f>
        <v>418.87310930336452</v>
      </c>
      <c r="I32" s="77">
        <f>IF(RES_hh_tes_in!I32=0,0,1000*11630*RES_hh_tes_in!I32/RES_hh_num_in!I32)</f>
        <v>434.19572279338121</v>
      </c>
      <c r="J32" s="77">
        <f>IF(RES_hh_tes_in!J32=0,0,1000*11630*RES_hh_tes_in!J32/RES_hh_num_in!J32)</f>
        <v>435.94883170908042</v>
      </c>
      <c r="K32" s="77">
        <f>IF(RES_hh_tes_in!K32=0,0,1000*11630*RES_hh_tes_in!K32/RES_hh_num_in!K32)</f>
        <v>340.56567434531354</v>
      </c>
      <c r="L32" s="77">
        <f>IF(RES_hh_tes_in!L32=0,0,1000*11630*RES_hh_tes_in!L32/RES_hh_num_in!L32)</f>
        <v>354.02490257449239</v>
      </c>
      <c r="M32" s="77">
        <f>IF(RES_hh_tes_in!M32=0,0,1000*11630*RES_hh_tes_in!M32/RES_hh_num_in!M32)</f>
        <v>348.50483367307049</v>
      </c>
      <c r="N32" s="77">
        <f>IF(RES_hh_tes_in!N32=0,0,1000*11630*RES_hh_tes_in!N32/RES_hh_num_in!N32)</f>
        <v>311.28898796588646</v>
      </c>
      <c r="O32" s="77">
        <f>IF(RES_hh_tes_in!O32=0,0,1000*11630*RES_hh_tes_in!O32/RES_hh_num_in!O32)</f>
        <v>287.00748311161237</v>
      </c>
      <c r="P32" s="77">
        <f>IF(RES_hh_tes_in!P32=0,0,1000*11630*RES_hh_tes_in!P32/RES_hh_num_in!P32)</f>
        <v>285.37493510535239</v>
      </c>
      <c r="Q32" s="77">
        <f>IF(RES_hh_tes_in!Q32=0,0,1000*11630*RES_hh_tes_in!Q32/RES_hh_num_in!Q32)</f>
        <v>303.37685750543466</v>
      </c>
      <c r="R32" s="77">
        <f>IF(RES_hh_tes_in!R32=0,0,1000*11630*RES_hh_tes_in!R32/RES_hh_num_in!R32)</f>
        <v>303.84342159784978</v>
      </c>
      <c r="S32" s="77">
        <f>IF(RES_hh_tes_in!S32=0,0,1000*11630*RES_hh_tes_in!S32/RES_hh_num_in!S32)</f>
        <v>343.74956403510902</v>
      </c>
      <c r="T32" s="77">
        <f>IF(RES_hh_tes_in!T32=0,0,1000*11630*RES_hh_tes_in!T32/RES_hh_num_in!T32)</f>
        <v>358.97333465098427</v>
      </c>
      <c r="U32" s="77">
        <f>IF(RES_hh_tes_in!U32=0,0,1000*11630*RES_hh_tes_in!U32/RES_hh_num_in!U32)</f>
        <v>365.29501675983676</v>
      </c>
      <c r="V32" s="77">
        <f>IF(RES_hh_tes_in!V32=0,0,1000*11630*RES_hh_tes_in!V32/RES_hh_num_in!V32)</f>
        <v>595.65798886620644</v>
      </c>
      <c r="W32" s="77">
        <f>IF(RES_hh_tes_in!W32=0,0,1000*11630*RES_hh_tes_in!W32/RES_hh_num_in!W32)</f>
        <v>522.55772865159202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2473.8037511806642</v>
      </c>
      <c r="D3" s="65">
        <f>IF(RES_hh_emi_in!D3=0,0,1000000*RES_hh_emi_in!D3/RES_hh_num_in!D3)</f>
        <v>2822.9478650406481</v>
      </c>
      <c r="E3" s="65">
        <f>IF(RES_hh_emi_in!E3=0,0,1000000*RES_hh_emi_in!E3/RES_hh_num_in!E3)</f>
        <v>2768.9573870215354</v>
      </c>
      <c r="F3" s="65">
        <f>IF(RES_hh_emi_in!F3=0,0,1000000*RES_hh_emi_in!F3/RES_hh_num_in!F3)</f>
        <v>1805.0266100445619</v>
      </c>
      <c r="G3" s="65">
        <f>IF(RES_hh_emi_in!G3=0,0,1000000*RES_hh_emi_in!G3/RES_hh_num_in!G3)</f>
        <v>1199.6018601590808</v>
      </c>
      <c r="H3" s="65">
        <f>IF(RES_hh_emi_in!H3=0,0,1000000*RES_hh_emi_in!H3/RES_hh_num_in!H3)</f>
        <v>1147.2379841893173</v>
      </c>
      <c r="I3" s="65">
        <f>IF(RES_hh_emi_in!I3=0,0,1000000*RES_hh_emi_in!I3/RES_hh_num_in!I3)</f>
        <v>1175.8824881654953</v>
      </c>
      <c r="J3" s="65">
        <f>IF(RES_hh_emi_in!J3=0,0,1000000*RES_hh_emi_in!J3/RES_hh_num_in!J3)</f>
        <v>1341.211103442778</v>
      </c>
      <c r="K3" s="65">
        <f>IF(RES_hh_emi_in!K3=0,0,1000000*RES_hh_emi_in!K3/RES_hh_num_in!K3)</f>
        <v>897.65551782148236</v>
      </c>
      <c r="L3" s="65">
        <f>IF(RES_hh_emi_in!L3=0,0,1000000*RES_hh_emi_in!L3/RES_hh_num_in!L3)</f>
        <v>1093.0600264278592</v>
      </c>
      <c r="M3" s="65">
        <f>IF(RES_hh_emi_in!M3=0,0,1000000*RES_hh_emi_in!M3/RES_hh_num_in!M3)</f>
        <v>925.92898165308668</v>
      </c>
      <c r="N3" s="65">
        <f>IF(RES_hh_emi_in!N3=0,0,1000000*RES_hh_emi_in!N3/RES_hh_num_in!N3)</f>
        <v>1236.9384682352429</v>
      </c>
      <c r="O3" s="65">
        <f>IF(RES_hh_emi_in!O3=0,0,1000000*RES_hh_emi_in!O3/RES_hh_num_in!O3)</f>
        <v>1648.5774483892085</v>
      </c>
      <c r="P3" s="65">
        <f>IF(RES_hh_emi_in!P3=0,0,1000000*RES_hh_emi_in!P3/RES_hh_num_in!P3)</f>
        <v>1490.287787580884</v>
      </c>
      <c r="Q3" s="65">
        <f>IF(RES_hh_emi_in!Q3=0,0,1000000*RES_hh_emi_in!Q3/RES_hh_num_in!Q3)</f>
        <v>1745.0668078693029</v>
      </c>
      <c r="R3" s="65">
        <f>IF(RES_hh_emi_in!R3=0,0,1000000*RES_hh_emi_in!R3/RES_hh_num_in!R3)</f>
        <v>1799.7687541967516</v>
      </c>
      <c r="S3" s="65">
        <f>IF(RES_hh_emi_in!S3=0,0,1000000*RES_hh_emi_in!S3/RES_hh_num_in!S3)</f>
        <v>1744.2291143763312</v>
      </c>
      <c r="T3" s="65">
        <f>IF(RES_hh_emi_in!T3=0,0,1000000*RES_hh_emi_in!T3/RES_hh_num_in!T3)</f>
        <v>1442.7921461848694</v>
      </c>
      <c r="U3" s="65">
        <f>IF(RES_hh_emi_in!U3=0,0,1000000*RES_hh_emi_in!U3/RES_hh_num_in!U3)</f>
        <v>1118.0078029944177</v>
      </c>
      <c r="V3" s="65">
        <f>IF(RES_hh_emi_in!V3=0,0,1000000*RES_hh_emi_in!V3/RES_hh_num_in!V3)</f>
        <v>902.00784203781984</v>
      </c>
      <c r="W3" s="65">
        <f>IF(RES_hh_emi_in!W3=0,0,1000000*RES_hh_emi_in!W3/RES_hh_num_in!W3)</f>
        <v>749.33418447683198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2255.0168525631052</v>
      </c>
      <c r="D4" s="69">
        <f>IF(RES_hh_emi_in!D4=0,0,1000000*RES_hh_emi_in!D4/RES_hh_num_in!D4)</f>
        <v>2642.955540375583</v>
      </c>
      <c r="E4" s="69">
        <f>IF(RES_hh_emi_in!E4=0,0,1000000*RES_hh_emi_in!E4/RES_hh_num_in!E4)</f>
        <v>2592.4798696511016</v>
      </c>
      <c r="F4" s="69">
        <f>IF(RES_hh_emi_in!F4=0,0,1000000*RES_hh_emi_in!F4/RES_hh_num_in!F4)</f>
        <v>1594.4129652877411</v>
      </c>
      <c r="G4" s="69">
        <f>IF(RES_hh_emi_in!G4=0,0,1000000*RES_hh_emi_in!G4/RES_hh_num_in!G4)</f>
        <v>1018.6858024662325</v>
      </c>
      <c r="H4" s="69">
        <f>IF(RES_hh_emi_in!H4=0,0,1000000*RES_hh_emi_in!H4/RES_hh_num_in!H4)</f>
        <v>982.88006287223561</v>
      </c>
      <c r="I4" s="69">
        <f>IF(RES_hh_emi_in!I4=0,0,1000000*RES_hh_emi_in!I4/RES_hh_num_in!I4)</f>
        <v>940.99267328799044</v>
      </c>
      <c r="J4" s="69">
        <f>IF(RES_hh_emi_in!J4=0,0,1000000*RES_hh_emi_in!J4/RES_hh_num_in!J4)</f>
        <v>1094.4554075147455</v>
      </c>
      <c r="K4" s="69">
        <f>IF(RES_hh_emi_in!K4=0,0,1000000*RES_hh_emi_in!K4/RES_hh_num_in!K4)</f>
        <v>693.68398787092633</v>
      </c>
      <c r="L4" s="69">
        <f>IF(RES_hh_emi_in!L4=0,0,1000000*RES_hh_emi_in!L4/RES_hh_num_in!L4)</f>
        <v>870.61249394372635</v>
      </c>
      <c r="M4" s="69">
        <f>IF(RES_hh_emi_in!M4=0,0,1000000*RES_hh_emi_in!M4/RES_hh_num_in!M4)</f>
        <v>751.83921253647441</v>
      </c>
      <c r="N4" s="69">
        <f>IF(RES_hh_emi_in!N4=0,0,1000000*RES_hh_emi_in!N4/RES_hh_num_in!N4)</f>
        <v>1019.4252198650561</v>
      </c>
      <c r="O4" s="69">
        <f>IF(RES_hh_emi_in!O4=0,0,1000000*RES_hh_emi_in!O4/RES_hh_num_in!O4)</f>
        <v>1370.5608708798648</v>
      </c>
      <c r="P4" s="69">
        <f>IF(RES_hh_emi_in!P4=0,0,1000000*RES_hh_emi_in!P4/RES_hh_num_in!P4)</f>
        <v>1238.3234236753656</v>
      </c>
      <c r="Q4" s="69">
        <f>IF(RES_hh_emi_in!Q4=0,0,1000000*RES_hh_emi_in!Q4/RES_hh_num_in!Q4)</f>
        <v>1561.9367382863823</v>
      </c>
      <c r="R4" s="69">
        <f>IF(RES_hh_emi_in!R4=0,0,1000000*RES_hh_emi_in!R4/RES_hh_num_in!R4)</f>
        <v>1587.9673696395153</v>
      </c>
      <c r="S4" s="69">
        <f>IF(RES_hh_emi_in!S4=0,0,1000000*RES_hh_emi_in!S4/RES_hh_num_in!S4)</f>
        <v>1477.3592893628597</v>
      </c>
      <c r="T4" s="69">
        <f>IF(RES_hh_emi_in!T4=0,0,1000000*RES_hh_emi_in!T4/RES_hh_num_in!T4)</f>
        <v>1166.1586745599359</v>
      </c>
      <c r="U4" s="69">
        <f>IF(RES_hh_emi_in!U4=0,0,1000000*RES_hh_emi_in!U4/RES_hh_num_in!U4)</f>
        <v>864.81951373079198</v>
      </c>
      <c r="V4" s="69">
        <f>IF(RES_hh_emi_in!V4=0,0,1000000*RES_hh_emi_in!V4/RES_hh_num_in!V4)</f>
        <v>652.32282058180488</v>
      </c>
      <c r="W4" s="69">
        <f>IF(RES_hh_emi_in!W4=0,0,1000000*RES_hh_emi_in!W4/RES_hh_num_in!W4)</f>
        <v>541.91000273662007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3939.4629967895617</v>
      </c>
      <c r="D5" s="72">
        <f>IF(RES_hh_emi_in!D5=0,0,1000000*RES_hh_emi_in!D5/RES_hh_num_in!D5)</f>
        <v>4742.1600256521688</v>
      </c>
      <c r="E5" s="72">
        <f>IF(RES_hh_emi_in!E5=0,0,1000000*RES_hh_emi_in!E5/RES_hh_num_in!E5)</f>
        <v>4956.0351853926404</v>
      </c>
      <c r="F5" s="72">
        <f>IF(RES_hh_emi_in!F5=0,0,1000000*RES_hh_emi_in!F5/RES_hh_num_in!F5)</f>
        <v>4618.4308491731699</v>
      </c>
      <c r="G5" s="72">
        <f>IF(RES_hh_emi_in!G5=0,0,1000000*RES_hh_emi_in!G5/RES_hh_num_in!G5)</f>
        <v>4763.4895208887956</v>
      </c>
      <c r="H5" s="72">
        <f>IF(RES_hh_emi_in!H5=0,0,1000000*RES_hh_emi_in!H5/RES_hh_num_in!H5)</f>
        <v>4651.3333539936666</v>
      </c>
      <c r="I5" s="72">
        <f>IF(RES_hh_emi_in!I5=0,0,1000000*RES_hh_emi_in!I5/RES_hh_num_in!I5)</f>
        <v>0</v>
      </c>
      <c r="J5" s="72">
        <f>IF(RES_hh_emi_in!J5=0,0,1000000*RES_hh_emi_in!J5/RES_hh_num_in!J5)</f>
        <v>3704.9784370953089</v>
      </c>
      <c r="K5" s="72">
        <f>IF(RES_hh_emi_in!K5=0,0,1000000*RES_hh_emi_in!K5/RES_hh_num_in!K5)</f>
        <v>3440.5688802414525</v>
      </c>
      <c r="L5" s="72">
        <f>IF(RES_hh_emi_in!L5=0,0,1000000*RES_hh_emi_in!L5/RES_hh_num_in!L5)</f>
        <v>3684.8050254553536</v>
      </c>
      <c r="M5" s="72">
        <f>IF(RES_hh_emi_in!M5=0,0,1000000*RES_hh_emi_in!M5/RES_hh_num_in!M5)</f>
        <v>4329.3007372539078</v>
      </c>
      <c r="N5" s="72">
        <f>IF(RES_hh_emi_in!N5=0,0,1000000*RES_hh_emi_in!N5/RES_hh_num_in!N5)</f>
        <v>4226.9330680488802</v>
      </c>
      <c r="O5" s="72">
        <f>IF(RES_hh_emi_in!O5=0,0,1000000*RES_hh_emi_in!O5/RES_hh_num_in!O5)</f>
        <v>4084.435869522561</v>
      </c>
      <c r="P5" s="72">
        <f>IF(RES_hh_emi_in!P5=0,0,1000000*RES_hh_emi_in!P5/RES_hh_num_in!P5)</f>
        <v>3367.3392649750795</v>
      </c>
      <c r="Q5" s="72">
        <f>IF(RES_hh_emi_in!Q5=0,0,1000000*RES_hh_emi_in!Q5/RES_hh_num_in!Q5)</f>
        <v>3014.4379664052526</v>
      </c>
      <c r="R5" s="72">
        <f>IF(RES_hh_emi_in!R5=0,0,1000000*RES_hh_emi_in!R5/RES_hh_num_in!R5)</f>
        <v>3472.4041028554998</v>
      </c>
      <c r="S5" s="72">
        <f>IF(RES_hh_emi_in!S5=0,0,1000000*RES_hh_emi_in!S5/RES_hh_num_in!S5)</f>
        <v>3765.6788318806152</v>
      </c>
      <c r="T5" s="72">
        <f>IF(RES_hh_emi_in!T5=0,0,1000000*RES_hh_emi_in!T5/RES_hh_num_in!T5)</f>
        <v>2458.1856962237307</v>
      </c>
      <c r="U5" s="72">
        <f>IF(RES_hh_emi_in!U5=0,0,1000000*RES_hh_emi_in!U5/RES_hh_num_in!U5)</f>
        <v>0</v>
      </c>
      <c r="V5" s="72">
        <f>IF(RES_hh_emi_in!V5=0,0,1000000*RES_hh_emi_in!V5/RES_hh_num_in!V5)</f>
        <v>0</v>
      </c>
      <c r="W5" s="72">
        <f>IF(RES_hh_emi_in!W5=0,0,1000000*RES_hh_emi_in!W5/RES_hh_num_in!W5)</f>
        <v>0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0</v>
      </c>
      <c r="D6" s="72">
        <f>IF(RES_hh_emi_in!D6=0,0,1000000*RES_hh_emi_in!D6/RES_hh_num_in!D6)</f>
        <v>0</v>
      </c>
      <c r="E6" s="72">
        <f>IF(RES_hh_emi_in!E6=0,0,1000000*RES_hh_emi_in!E6/RES_hh_num_in!E6)</f>
        <v>0</v>
      </c>
      <c r="F6" s="72">
        <f>IF(RES_hh_emi_in!F6=0,0,1000000*RES_hh_emi_in!F6/RES_hh_num_in!F6)</f>
        <v>0</v>
      </c>
      <c r="G6" s="72">
        <f>IF(RES_hh_emi_in!G6=0,0,1000000*RES_hh_emi_in!G6/RES_hh_num_in!G6)</f>
        <v>0</v>
      </c>
      <c r="H6" s="72">
        <f>IF(RES_hh_emi_in!H6=0,0,1000000*RES_hh_emi_in!H6/RES_hh_num_in!H6)</f>
        <v>0</v>
      </c>
      <c r="I6" s="72">
        <f>IF(RES_hh_emi_in!I6=0,0,1000000*RES_hh_emi_in!I6/RES_hh_num_in!I6)</f>
        <v>0</v>
      </c>
      <c r="J6" s="72">
        <f>IF(RES_hh_emi_in!J6=0,0,1000000*RES_hh_emi_in!J6/RES_hh_num_in!J6)</f>
        <v>0</v>
      </c>
      <c r="K6" s="72">
        <f>IF(RES_hh_emi_in!K6=0,0,1000000*RES_hh_emi_in!K6/RES_hh_num_in!K6)</f>
        <v>0</v>
      </c>
      <c r="L6" s="72">
        <f>IF(RES_hh_emi_in!L6=0,0,1000000*RES_hh_emi_in!L6/RES_hh_num_in!L6)</f>
        <v>0</v>
      </c>
      <c r="M6" s="72">
        <f>IF(RES_hh_emi_in!M6=0,0,1000000*RES_hh_emi_in!M6/RES_hh_num_in!M6)</f>
        <v>0</v>
      </c>
      <c r="N6" s="72">
        <f>IF(RES_hh_emi_in!N6=0,0,1000000*RES_hh_emi_in!N6/RES_hh_num_in!N6)</f>
        <v>1982.30729599507</v>
      </c>
      <c r="O6" s="72">
        <f>IF(RES_hh_emi_in!O6=0,0,1000000*RES_hh_emi_in!O6/RES_hh_num_in!O6)</f>
        <v>2890.7088149644028</v>
      </c>
      <c r="P6" s="72">
        <f>IF(RES_hh_emi_in!P6=0,0,1000000*RES_hh_emi_in!P6/RES_hh_num_in!P6)</f>
        <v>0</v>
      </c>
      <c r="Q6" s="72">
        <f>IF(RES_hh_emi_in!Q6=0,0,1000000*RES_hh_emi_in!Q6/RES_hh_num_in!Q6)</f>
        <v>0</v>
      </c>
      <c r="R6" s="72">
        <f>IF(RES_hh_emi_in!R6=0,0,1000000*RES_hh_emi_in!R6/RES_hh_num_in!R6)</f>
        <v>0</v>
      </c>
      <c r="S6" s="72">
        <f>IF(RES_hh_emi_in!S6=0,0,1000000*RES_hh_emi_in!S6/RES_hh_num_in!S6)</f>
        <v>1876.8138009175841</v>
      </c>
      <c r="T6" s="72">
        <f>IF(RES_hh_emi_in!T6=0,0,1000000*RES_hh_emi_in!T6/RES_hh_num_in!T6)</f>
        <v>0</v>
      </c>
      <c r="U6" s="72">
        <f>IF(RES_hh_emi_in!U6=0,0,1000000*RES_hh_emi_in!U6/RES_hh_num_in!U6)</f>
        <v>0</v>
      </c>
      <c r="V6" s="72">
        <f>IF(RES_hh_emi_in!V6=0,0,1000000*RES_hh_emi_in!V6/RES_hh_num_in!V6)</f>
        <v>0</v>
      </c>
      <c r="W6" s="72">
        <f>IF(RES_hh_emi_in!W6=0,0,1000000*RES_hh_emi_in!W6/RES_hh_num_in!W6)</f>
        <v>1129.5415738197457</v>
      </c>
      <c r="DA6" s="89" t="s">
        <v>847</v>
      </c>
    </row>
    <row r="7" spans="1:105" ht="12" customHeight="1" x14ac:dyDescent="0.25">
      <c r="A7" s="28" t="s">
        <v>205</v>
      </c>
      <c r="B7" s="72"/>
      <c r="C7" s="72">
        <f>IF(RES_hh_emi_in!C7=0,0,1000000*RES_hh_emi_in!C7/RES_hh_num_in!C7)</f>
        <v>5215.4198852957088</v>
      </c>
      <c r="D7" s="72">
        <f>IF(RES_hh_emi_in!D7=0,0,1000000*RES_hh_emi_in!D7/RES_hh_num_in!D7)</f>
        <v>0</v>
      </c>
      <c r="E7" s="72">
        <f>IF(RES_hh_emi_in!E7=0,0,1000000*RES_hh_emi_in!E7/RES_hh_num_in!E7)</f>
        <v>0</v>
      </c>
      <c r="F7" s="72">
        <f>IF(RES_hh_emi_in!F7=0,0,1000000*RES_hh_emi_in!F7/RES_hh_num_in!F7)</f>
        <v>0</v>
      </c>
      <c r="G7" s="72">
        <f>IF(RES_hh_emi_in!G7=0,0,1000000*RES_hh_emi_in!G7/RES_hh_num_in!G7)</f>
        <v>0</v>
      </c>
      <c r="H7" s="72">
        <f>IF(RES_hh_emi_in!H7=0,0,1000000*RES_hh_emi_in!H7/RES_hh_num_in!H7)</f>
        <v>0</v>
      </c>
      <c r="I7" s="72">
        <f>IF(RES_hh_emi_in!I7=0,0,1000000*RES_hh_emi_in!I7/RES_hh_num_in!I7)</f>
        <v>0</v>
      </c>
      <c r="J7" s="72">
        <f>IF(RES_hh_emi_in!J7=0,0,1000000*RES_hh_emi_in!J7/RES_hh_num_in!J7)</f>
        <v>0</v>
      </c>
      <c r="K7" s="72">
        <f>IF(RES_hh_emi_in!K7=0,0,1000000*RES_hh_emi_in!K7/RES_hh_num_in!K7)</f>
        <v>0</v>
      </c>
      <c r="L7" s="72">
        <f>IF(RES_hh_emi_in!L7=0,0,1000000*RES_hh_emi_in!L7/RES_hh_num_in!L7)</f>
        <v>0</v>
      </c>
      <c r="M7" s="72">
        <f>IF(RES_hh_emi_in!M7=0,0,1000000*RES_hh_emi_in!M7/RES_hh_num_in!M7)</f>
        <v>0</v>
      </c>
      <c r="N7" s="72">
        <f>IF(RES_hh_emi_in!N7=0,0,1000000*RES_hh_emi_in!N7/RES_hh_num_in!N7)</f>
        <v>0</v>
      </c>
      <c r="O7" s="72">
        <f>IF(RES_hh_emi_in!O7=0,0,1000000*RES_hh_emi_in!O7/RES_hh_num_in!O7)</f>
        <v>0</v>
      </c>
      <c r="P7" s="72">
        <f>IF(RES_hh_emi_in!P7=0,0,1000000*RES_hh_emi_in!P7/RES_hh_num_in!P7)</f>
        <v>0</v>
      </c>
      <c r="Q7" s="72">
        <f>IF(RES_hh_emi_in!Q7=0,0,1000000*RES_hh_emi_in!Q7/RES_hh_num_in!Q7)</f>
        <v>0</v>
      </c>
      <c r="R7" s="72">
        <f>IF(RES_hh_emi_in!R7=0,0,1000000*RES_hh_emi_in!R7/RES_hh_num_in!R7)</f>
        <v>0</v>
      </c>
      <c r="S7" s="72">
        <f>IF(RES_hh_emi_in!S7=0,0,1000000*RES_hh_emi_in!S7/RES_hh_num_in!S7)</f>
        <v>0</v>
      </c>
      <c r="T7" s="72">
        <f>IF(RES_hh_emi_in!T7=0,0,1000000*RES_hh_emi_in!T7/RES_hh_num_in!T7)</f>
        <v>0</v>
      </c>
      <c r="U7" s="72">
        <f>IF(RES_hh_emi_in!U7=0,0,1000000*RES_hh_emi_in!U7/RES_hh_num_in!U7)</f>
        <v>0</v>
      </c>
      <c r="V7" s="72">
        <f>IF(RES_hh_emi_in!V7=0,0,1000000*RES_hh_emi_in!V7/RES_hh_num_in!V7)</f>
        <v>0</v>
      </c>
      <c r="W7" s="72">
        <f>IF(RES_hh_emi_in!W7=0,0,1000000*RES_hh_emi_in!W7/RES_hh_num_in!W7)</f>
        <v>0</v>
      </c>
      <c r="DA7" s="89" t="s">
        <v>848</v>
      </c>
    </row>
    <row r="8" spans="1:105" ht="12" customHeight="1" x14ac:dyDescent="0.25">
      <c r="A8" s="28" t="s">
        <v>192</v>
      </c>
      <c r="B8" s="72"/>
      <c r="C8" s="72">
        <f>IF(RES_hh_emi_in!C8=0,0,1000000*RES_hh_emi_in!C8/RES_hh_num_in!C8)</f>
        <v>2736.1118614902171</v>
      </c>
      <c r="D8" s="72">
        <f>IF(RES_hh_emi_in!D8=0,0,1000000*RES_hh_emi_in!D8/RES_hh_num_in!D8)</f>
        <v>2709.1719851154862</v>
      </c>
      <c r="E8" s="72">
        <f>IF(RES_hh_emi_in!E8=0,0,1000000*RES_hh_emi_in!E8/RES_hh_num_in!E8)</f>
        <v>3075.3625428441628</v>
      </c>
      <c r="F8" s="72">
        <f>IF(RES_hh_emi_in!F8=0,0,1000000*RES_hh_emi_in!F8/RES_hh_num_in!F8)</f>
        <v>2604.8412639607564</v>
      </c>
      <c r="G8" s="72">
        <f>IF(RES_hh_emi_in!G8=0,0,1000000*RES_hh_emi_in!G8/RES_hh_num_in!G8)</f>
        <v>2790.2738994960609</v>
      </c>
      <c r="H8" s="72">
        <f>IF(RES_hh_emi_in!H8=0,0,1000000*RES_hh_emi_in!H8/RES_hh_num_in!H8)</f>
        <v>2497.9770641341042</v>
      </c>
      <c r="I8" s="72">
        <f>IF(RES_hh_emi_in!I8=0,0,1000000*RES_hh_emi_in!I8/RES_hh_num_in!I8)</f>
        <v>2052.1341707373695</v>
      </c>
      <c r="J8" s="72">
        <f>IF(RES_hh_emi_in!J8=0,0,1000000*RES_hh_emi_in!J8/RES_hh_num_in!J8)</f>
        <v>2103.088046447278</v>
      </c>
      <c r="K8" s="72">
        <f>IF(RES_hh_emi_in!K8=0,0,1000000*RES_hh_emi_in!K8/RES_hh_num_in!K8)</f>
        <v>2090.145351681771</v>
      </c>
      <c r="L8" s="72">
        <f>IF(RES_hh_emi_in!L8=0,0,1000000*RES_hh_emi_in!L8/RES_hh_num_in!L8)</f>
        <v>2240.7256511412711</v>
      </c>
      <c r="M8" s="72">
        <f>IF(RES_hh_emi_in!M8=0,0,1000000*RES_hh_emi_in!M8/RES_hh_num_in!M8)</f>
        <v>2193.821539743411</v>
      </c>
      <c r="N8" s="72">
        <f>IF(RES_hh_emi_in!N8=0,0,1000000*RES_hh_emi_in!N8/RES_hh_num_in!N8)</f>
        <v>2144.2846846223442</v>
      </c>
      <c r="O8" s="72">
        <f>IF(RES_hh_emi_in!O8=0,0,1000000*RES_hh_emi_in!O8/RES_hh_num_in!O8)</f>
        <v>1991.0507814604816</v>
      </c>
      <c r="P8" s="72">
        <f>IF(RES_hh_emi_in!P8=0,0,1000000*RES_hh_emi_in!P8/RES_hh_num_in!P8)</f>
        <v>1701.141759466743</v>
      </c>
      <c r="Q8" s="72">
        <f>IF(RES_hh_emi_in!Q8=0,0,1000000*RES_hh_emi_in!Q8/RES_hh_num_in!Q8)</f>
        <v>1765.6757939033737</v>
      </c>
      <c r="R8" s="72">
        <f>IF(RES_hh_emi_in!R8=0,0,1000000*RES_hh_emi_in!R8/RES_hh_num_in!R8)</f>
        <v>1677.9661870302605</v>
      </c>
      <c r="S8" s="72">
        <f>IF(RES_hh_emi_in!S8=0,0,1000000*RES_hh_emi_in!S8/RES_hh_num_in!S8)</f>
        <v>1564.4494510849611</v>
      </c>
      <c r="T8" s="72">
        <f>IF(RES_hh_emi_in!T8=0,0,1000000*RES_hh_emi_in!T8/RES_hh_num_in!T8)</f>
        <v>1320.6999481501787</v>
      </c>
      <c r="U8" s="72">
        <f>IF(RES_hh_emi_in!U8=0,0,1000000*RES_hh_emi_in!U8/RES_hh_num_in!U8)</f>
        <v>1163.1738545724688</v>
      </c>
      <c r="V8" s="72">
        <f>IF(RES_hh_emi_in!V8=0,0,1000000*RES_hh_emi_in!V8/RES_hh_num_in!V8)</f>
        <v>1104.1249428510621</v>
      </c>
      <c r="W8" s="72">
        <f>IF(RES_hh_emi_in!W8=0,0,1000000*RES_hh_emi_in!W8/RES_hh_num_in!W8)</f>
        <v>1060.7154567688376</v>
      </c>
      <c r="DA8" s="89" t="s">
        <v>849</v>
      </c>
    </row>
    <row r="9" spans="1:105" ht="12" customHeight="1" x14ac:dyDescent="0.25">
      <c r="A9" s="28" t="s">
        <v>207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202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203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75.27871756488814</v>
      </c>
      <c r="D17" s="69">
        <f>IF(RES_hh_emi_in!D17=0,0,1000000*RES_hh_emi_in!D17/RES_hh_num_in!D17)</f>
        <v>48.076364040487874</v>
      </c>
      <c r="E17" s="69">
        <f>IF(RES_hh_emi_in!E17=0,0,1000000*RES_hh_emi_in!E17/RES_hh_num_in!E17)</f>
        <v>37.623462872440797</v>
      </c>
      <c r="F17" s="69">
        <f>IF(RES_hh_emi_in!F17=0,0,1000000*RES_hh_emi_in!F17/RES_hh_num_in!F17)</f>
        <v>46.652043564861934</v>
      </c>
      <c r="G17" s="69">
        <f>IF(RES_hh_emi_in!G17=0,0,1000000*RES_hh_emi_in!G17/RES_hh_num_in!G17)</f>
        <v>60.803172010145602</v>
      </c>
      <c r="H17" s="69">
        <f>IF(RES_hh_emi_in!H17=0,0,1000000*RES_hh_emi_in!H17/RES_hh_num_in!H17)</f>
        <v>35.815858504233262</v>
      </c>
      <c r="I17" s="69">
        <f>IF(RES_hh_emi_in!I17=0,0,1000000*RES_hh_emi_in!I17/RES_hh_num_in!I17)</f>
        <v>109.66487707941224</v>
      </c>
      <c r="J17" s="69">
        <f>IF(RES_hh_emi_in!J17=0,0,1000000*RES_hh_emi_in!J17/RES_hh_num_in!J17)</f>
        <v>125.7069984544206</v>
      </c>
      <c r="K17" s="69">
        <f>IF(RES_hh_emi_in!K17=0,0,1000000*RES_hh_emi_in!K17/RES_hh_num_in!K17)</f>
        <v>109.69440803842433</v>
      </c>
      <c r="L17" s="69">
        <f>IF(RES_hh_emi_in!L17=0,0,1000000*RES_hh_emi_in!L17/RES_hh_num_in!L17)</f>
        <v>116.52753634605941</v>
      </c>
      <c r="M17" s="69">
        <f>IF(RES_hh_emi_in!M17=0,0,1000000*RES_hh_emi_in!M17/RES_hh_num_in!M17)</f>
        <v>97.07001881491378</v>
      </c>
      <c r="N17" s="69">
        <f>IF(RES_hh_emi_in!N17=0,0,1000000*RES_hh_emi_in!N17/RES_hh_num_in!N17)</f>
        <v>144.57190632120216</v>
      </c>
      <c r="O17" s="69">
        <f>IF(RES_hh_emi_in!O17=0,0,1000000*RES_hh_emi_in!O17/RES_hh_num_in!O17)</f>
        <v>198.57154917321265</v>
      </c>
      <c r="P17" s="69">
        <f>IF(RES_hh_emi_in!P17=0,0,1000000*RES_hh_emi_in!P17/RES_hh_num_in!P17)</f>
        <v>168.71342913843912</v>
      </c>
      <c r="Q17" s="69">
        <f>IF(RES_hh_emi_in!Q17=0,0,1000000*RES_hh_emi_in!Q17/RES_hh_num_in!Q17)</f>
        <v>86.126623926754135</v>
      </c>
      <c r="R17" s="69">
        <f>IF(RES_hh_emi_in!R17=0,0,1000000*RES_hh_emi_in!R17/RES_hh_num_in!R17)</f>
        <v>121.42851579279032</v>
      </c>
      <c r="S17" s="69">
        <f>IF(RES_hh_emi_in!S17=0,0,1000000*RES_hh_emi_in!S17/RES_hh_num_in!S17)</f>
        <v>154.29021953091149</v>
      </c>
      <c r="T17" s="69">
        <f>IF(RES_hh_emi_in!T17=0,0,1000000*RES_hh_emi_in!T17/RES_hh_num_in!T17)</f>
        <v>158.48689609791342</v>
      </c>
      <c r="U17" s="69">
        <f>IF(RES_hh_emi_in!U17=0,0,1000000*RES_hh_emi_in!U17/RES_hh_num_in!U17)</f>
        <v>145.94297193357704</v>
      </c>
      <c r="V17" s="69">
        <f>IF(RES_hh_emi_in!V17=0,0,1000000*RES_hh_emi_in!V17/RES_hh_num_in!V17)</f>
        <v>129.55221176993183</v>
      </c>
      <c r="W17" s="69">
        <f>IF(RES_hh_emi_in!W17=0,0,1000000*RES_hh_emi_in!W17/RES_hh_num_in!W17)</f>
        <v>77.092477141208377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0</v>
      </c>
      <c r="D18" s="72">
        <f>IF(RES_hh_emi_in!D18=0,0,1000000*RES_hh_emi_in!D18/RES_hh_num_in!D18)</f>
        <v>0</v>
      </c>
      <c r="E18" s="72">
        <f>IF(RES_hh_emi_in!E18=0,0,1000000*RES_hh_emi_in!E18/RES_hh_num_in!E18)</f>
        <v>0</v>
      </c>
      <c r="F18" s="72">
        <f>IF(RES_hh_emi_in!F18=0,0,1000000*RES_hh_emi_in!F18/RES_hh_num_in!F18)</f>
        <v>0</v>
      </c>
      <c r="G18" s="72">
        <f>IF(RES_hh_emi_in!G18=0,0,1000000*RES_hh_emi_in!G18/RES_hh_num_in!G18)</f>
        <v>0</v>
      </c>
      <c r="H18" s="72">
        <f>IF(RES_hh_emi_in!H18=0,0,1000000*RES_hh_emi_in!H18/RES_hh_num_in!H18)</f>
        <v>0</v>
      </c>
      <c r="I18" s="72">
        <f>IF(RES_hh_emi_in!I18=0,0,1000000*RES_hh_emi_in!I18/RES_hh_num_in!I18)</f>
        <v>0</v>
      </c>
      <c r="J18" s="72">
        <f>IF(RES_hh_emi_in!J18=0,0,1000000*RES_hh_emi_in!J18/RES_hh_num_in!J18)</f>
        <v>0</v>
      </c>
      <c r="K18" s="72">
        <f>IF(RES_hh_emi_in!K18=0,0,1000000*RES_hh_emi_in!K18/RES_hh_num_in!K18)</f>
        <v>0</v>
      </c>
      <c r="L18" s="72">
        <f>IF(RES_hh_emi_in!L18=0,0,1000000*RES_hh_emi_in!L18/RES_hh_num_in!L18)</f>
        <v>0</v>
      </c>
      <c r="M18" s="72">
        <f>IF(RES_hh_emi_in!M18=0,0,1000000*RES_hh_emi_in!M18/RES_hh_num_in!M18)</f>
        <v>0</v>
      </c>
      <c r="N18" s="72">
        <f>IF(RES_hh_emi_in!N18=0,0,1000000*RES_hh_emi_in!N18/RES_hh_num_in!N18)</f>
        <v>0</v>
      </c>
      <c r="O18" s="72">
        <f>IF(RES_hh_emi_in!O18=0,0,1000000*RES_hh_emi_in!O18/RES_hh_num_in!O18)</f>
        <v>0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0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0</v>
      </c>
      <c r="V18" s="72">
        <f>IF(RES_hh_emi_in!V18=0,0,1000000*RES_hh_emi_in!V18/RES_hh_num_in!V18)</f>
        <v>0</v>
      </c>
      <c r="W18" s="72">
        <f>IF(RES_hh_emi_in!W18=0,0,1000000*RES_hh_emi_in!W18/RES_hh_num_in!W18)</f>
        <v>0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413.65939421201193</v>
      </c>
      <c r="D19" s="72">
        <f>IF(RES_hh_emi_in!D19=0,0,1000000*RES_hh_emi_in!D19/RES_hh_num_in!D19)</f>
        <v>467.10992438148867</v>
      </c>
      <c r="E19" s="72">
        <f>IF(RES_hh_emi_in!E19=0,0,1000000*RES_hh_emi_in!E19/RES_hh_num_in!E19)</f>
        <v>463.66165771087026</v>
      </c>
      <c r="F19" s="72">
        <f>IF(RES_hh_emi_in!F19=0,0,1000000*RES_hh_emi_in!F19/RES_hh_num_in!F19)</f>
        <v>402.68974440573083</v>
      </c>
      <c r="G19" s="72">
        <f>IF(RES_hh_emi_in!G19=0,0,1000000*RES_hh_emi_in!G19/RES_hh_num_in!G19)</f>
        <v>482.33712461599839</v>
      </c>
      <c r="H19" s="72">
        <f>IF(RES_hh_emi_in!H19=0,0,1000000*RES_hh_emi_in!H19/RES_hh_num_in!H19)</f>
        <v>495.87563286382931</v>
      </c>
      <c r="I19" s="72">
        <f>IF(RES_hh_emi_in!I19=0,0,1000000*RES_hh_emi_in!I19/RES_hh_num_in!I19)</f>
        <v>422.15623432462917</v>
      </c>
      <c r="J19" s="72">
        <f>IF(RES_hh_emi_in!J19=0,0,1000000*RES_hh_emi_in!J19/RES_hh_num_in!J19)</f>
        <v>414.78913449064765</v>
      </c>
      <c r="K19" s="72">
        <f>IF(RES_hh_emi_in!K19=0,0,1000000*RES_hh_emi_in!K19/RES_hh_num_in!K19)</f>
        <v>431.96375284252537</v>
      </c>
      <c r="L19" s="72">
        <f>IF(RES_hh_emi_in!L19=0,0,1000000*RES_hh_emi_in!L19/RES_hh_num_in!L19)</f>
        <v>562.4399363560691</v>
      </c>
      <c r="M19" s="72">
        <f>IF(RES_hh_emi_in!M19=0,0,1000000*RES_hh_emi_in!M19/RES_hh_num_in!M19)</f>
        <v>445.65673902659938</v>
      </c>
      <c r="N19" s="72">
        <f>IF(RES_hh_emi_in!N19=0,0,1000000*RES_hh_emi_in!N19/RES_hh_num_in!N19)</f>
        <v>348.23850721851363</v>
      </c>
      <c r="O19" s="72">
        <f>IF(RES_hh_emi_in!O19=0,0,1000000*RES_hh_emi_in!O19/RES_hh_num_in!O19)</f>
        <v>381.33239815092293</v>
      </c>
      <c r="P19" s="72">
        <f>IF(RES_hh_emi_in!P19=0,0,1000000*RES_hh_emi_in!P19/RES_hh_num_in!P19)</f>
        <v>335.22864975382549</v>
      </c>
      <c r="Q19" s="72">
        <f>IF(RES_hh_emi_in!Q19=0,0,1000000*RES_hh_emi_in!Q19/RES_hh_num_in!Q19)</f>
        <v>320.68468762891098</v>
      </c>
      <c r="R19" s="72">
        <f>IF(RES_hh_emi_in!R19=0,0,1000000*RES_hh_emi_in!R19/RES_hh_num_in!R19)</f>
        <v>267.99458507016089</v>
      </c>
      <c r="S19" s="72">
        <f>IF(RES_hh_emi_in!S19=0,0,1000000*RES_hh_emi_in!S19/RES_hh_num_in!S19)</f>
        <v>348.32817719782992</v>
      </c>
      <c r="T19" s="72">
        <f>IF(RES_hh_emi_in!T19=0,0,1000000*RES_hh_emi_in!T19/RES_hh_num_in!T19)</f>
        <v>366.47018939029357</v>
      </c>
      <c r="U19" s="72">
        <f>IF(RES_hh_emi_in!U19=0,0,1000000*RES_hh_emi_in!U19/RES_hh_num_in!U19)</f>
        <v>373.79782046822464</v>
      </c>
      <c r="V19" s="72">
        <f>IF(RES_hh_emi_in!V19=0,0,1000000*RES_hh_emi_in!V19/RES_hh_num_in!V19)</f>
        <v>290.68269273567768</v>
      </c>
      <c r="W19" s="72">
        <f>IF(RES_hh_emi_in!W19=0,0,1000000*RES_hh_emi_in!W19/RES_hh_num_in!W19)</f>
        <v>304.06723780875245</v>
      </c>
      <c r="DA19" s="89" t="s">
        <v>860</v>
      </c>
    </row>
    <row r="20" spans="1:105" ht="12" customHeight="1" x14ac:dyDescent="0.25">
      <c r="A20" s="28" t="s">
        <v>205</v>
      </c>
      <c r="B20" s="72"/>
      <c r="C20" s="72">
        <f>IF(RES_hh_emi_in!C20=0,0,1000000*RES_hh_emi_in!C20/RES_hh_num_in!C20)</f>
        <v>0</v>
      </c>
      <c r="D20" s="72">
        <f>IF(RES_hh_emi_in!D20=0,0,1000000*RES_hh_emi_in!D20/RES_hh_num_in!D20)</f>
        <v>0</v>
      </c>
      <c r="E20" s="72">
        <f>IF(RES_hh_emi_in!E20=0,0,1000000*RES_hh_emi_in!E20/RES_hh_num_in!E20)</f>
        <v>0</v>
      </c>
      <c r="F20" s="72">
        <f>IF(RES_hh_emi_in!F20=0,0,1000000*RES_hh_emi_in!F20/RES_hh_num_in!F20)</f>
        <v>0</v>
      </c>
      <c r="G20" s="72">
        <f>IF(RES_hh_emi_in!G20=0,0,1000000*RES_hh_emi_in!G20/RES_hh_num_in!G20)</f>
        <v>0</v>
      </c>
      <c r="H20" s="72">
        <f>IF(RES_hh_emi_in!H20=0,0,1000000*RES_hh_emi_in!H20/RES_hh_num_in!H20)</f>
        <v>0</v>
      </c>
      <c r="I20" s="72">
        <f>IF(RES_hh_emi_in!I20=0,0,1000000*RES_hh_emi_in!I20/RES_hh_num_in!I20)</f>
        <v>0</v>
      </c>
      <c r="J20" s="72">
        <f>IF(RES_hh_emi_in!J20=0,0,1000000*RES_hh_emi_in!J20/RES_hh_num_in!J20)</f>
        <v>0</v>
      </c>
      <c r="K20" s="72">
        <f>IF(RES_hh_emi_in!K20=0,0,1000000*RES_hh_emi_in!K20/RES_hh_num_in!K20)</f>
        <v>0</v>
      </c>
      <c r="L20" s="72">
        <f>IF(RES_hh_emi_in!L20=0,0,1000000*RES_hh_emi_in!L20/RES_hh_num_in!L20)</f>
        <v>0</v>
      </c>
      <c r="M20" s="72">
        <f>IF(RES_hh_emi_in!M20=0,0,1000000*RES_hh_emi_in!M20/RES_hh_num_in!M20)</f>
        <v>0</v>
      </c>
      <c r="N20" s="72">
        <f>IF(RES_hh_emi_in!N20=0,0,1000000*RES_hh_emi_in!N20/RES_hh_num_in!N20)</f>
        <v>0</v>
      </c>
      <c r="O20" s="72">
        <f>IF(RES_hh_emi_in!O20=0,0,1000000*RES_hh_emi_in!O20/RES_hh_num_in!O20)</f>
        <v>0</v>
      </c>
      <c r="P20" s="72">
        <f>IF(RES_hh_emi_in!P20=0,0,1000000*RES_hh_emi_in!P20/RES_hh_num_in!P20)</f>
        <v>0</v>
      </c>
      <c r="Q20" s="72">
        <f>IF(RES_hh_emi_in!Q20=0,0,1000000*RES_hh_emi_in!Q20/RES_hh_num_in!Q20)</f>
        <v>0</v>
      </c>
      <c r="R20" s="72">
        <f>IF(RES_hh_emi_in!R20=0,0,1000000*RES_hh_emi_in!R20/RES_hh_num_in!R20)</f>
        <v>0</v>
      </c>
      <c r="S20" s="72">
        <f>IF(RES_hh_emi_in!S20=0,0,1000000*RES_hh_emi_in!S20/RES_hh_num_in!S20)</f>
        <v>0</v>
      </c>
      <c r="T20" s="72">
        <f>IF(RES_hh_emi_in!T20=0,0,1000000*RES_hh_emi_in!T20/RES_hh_num_in!T20)</f>
        <v>0</v>
      </c>
      <c r="U20" s="72">
        <f>IF(RES_hh_emi_in!U20=0,0,1000000*RES_hh_emi_in!U20/RES_hh_num_in!U20)</f>
        <v>0</v>
      </c>
      <c r="V20" s="72">
        <f>IF(RES_hh_emi_in!V20=0,0,1000000*RES_hh_emi_in!V20/RES_hh_num_in!V20)</f>
        <v>0</v>
      </c>
      <c r="W20" s="72">
        <f>IF(RES_hh_emi_in!W20=0,0,1000000*RES_hh_emi_in!W20/RES_hh_num_in!W20)</f>
        <v>0</v>
      </c>
      <c r="DA20" s="89" t="s">
        <v>861</v>
      </c>
    </row>
    <row r="21" spans="1:105" ht="12" customHeight="1" x14ac:dyDescent="0.25">
      <c r="A21" s="28" t="s">
        <v>192</v>
      </c>
      <c r="B21" s="72"/>
      <c r="C21" s="72">
        <f>IF(RES_hh_emi_in!C21=0,0,1000000*RES_hh_emi_in!C21/RES_hh_num_in!C21)</f>
        <v>383.20270634387776</v>
      </c>
      <c r="D21" s="72">
        <f>IF(RES_hh_emi_in!D21=0,0,1000000*RES_hh_emi_in!D21/RES_hh_num_in!D21)</f>
        <v>406.54209663363457</v>
      </c>
      <c r="E21" s="72">
        <f>IF(RES_hh_emi_in!E21=0,0,1000000*RES_hh_emi_in!E21/RES_hh_num_in!E21)</f>
        <v>389.25475915019058</v>
      </c>
      <c r="F21" s="72">
        <f>IF(RES_hh_emi_in!F21=0,0,1000000*RES_hh_emi_in!F21/RES_hh_num_in!F21)</f>
        <v>397.92407130489056</v>
      </c>
      <c r="G21" s="72">
        <f>IF(RES_hh_emi_in!G21=0,0,1000000*RES_hh_emi_in!G21/RES_hh_num_in!G21)</f>
        <v>419.17575914431387</v>
      </c>
      <c r="H21" s="72">
        <f>IF(RES_hh_emi_in!H21=0,0,1000000*RES_hh_emi_in!H21/RES_hh_num_in!H21)</f>
        <v>375.41062343713622</v>
      </c>
      <c r="I21" s="72">
        <f>IF(RES_hh_emi_in!I21=0,0,1000000*RES_hh_emi_in!I21/RES_hh_num_in!I21)</f>
        <v>402.66772544662723</v>
      </c>
      <c r="J21" s="72">
        <f>IF(RES_hh_emi_in!J21=0,0,1000000*RES_hh_emi_in!J21/RES_hh_num_in!J21)</f>
        <v>392.97147563261279</v>
      </c>
      <c r="K21" s="72">
        <f>IF(RES_hh_emi_in!K21=0,0,1000000*RES_hh_emi_in!K21/RES_hh_num_in!K21)</f>
        <v>394.26455461043508</v>
      </c>
      <c r="L21" s="72">
        <f>IF(RES_hh_emi_in!L21=0,0,1000000*RES_hh_emi_in!L21/RES_hh_num_in!L21)</f>
        <v>387.66954781043557</v>
      </c>
      <c r="M21" s="72">
        <f>IF(RES_hh_emi_in!M21=0,0,1000000*RES_hh_emi_in!M21/RES_hh_num_in!M21)</f>
        <v>363.78708174356609</v>
      </c>
      <c r="N21" s="72">
        <f>IF(RES_hh_emi_in!N21=0,0,1000000*RES_hh_emi_in!N21/RES_hh_num_in!N21)</f>
        <v>350.95713190808959</v>
      </c>
      <c r="O21" s="72">
        <f>IF(RES_hh_emi_in!O21=0,0,1000000*RES_hh_emi_in!O21/RES_hh_num_in!O21)</f>
        <v>315.99277296540055</v>
      </c>
      <c r="P21" s="72">
        <f>IF(RES_hh_emi_in!P21=0,0,1000000*RES_hh_emi_in!P21/RES_hh_num_in!P21)</f>
        <v>333.34425283717621</v>
      </c>
      <c r="Q21" s="72">
        <f>IF(RES_hh_emi_in!Q21=0,0,1000000*RES_hh_emi_in!Q21/RES_hh_num_in!Q21)</f>
        <v>316.739898156967</v>
      </c>
      <c r="R21" s="72">
        <f>IF(RES_hh_emi_in!R21=0,0,1000000*RES_hh_emi_in!R21/RES_hh_num_in!R21)</f>
        <v>322.03033560459551</v>
      </c>
      <c r="S21" s="72">
        <f>IF(RES_hh_emi_in!S21=0,0,1000000*RES_hh_emi_in!S21/RES_hh_num_in!S21)</f>
        <v>318.30760681127515</v>
      </c>
      <c r="T21" s="72">
        <f>IF(RES_hh_emi_in!T21=0,0,1000000*RES_hh_emi_in!T21/RES_hh_num_in!T21)</f>
        <v>307.43105397704187</v>
      </c>
      <c r="U21" s="72">
        <f>IF(RES_hh_emi_in!U21=0,0,1000000*RES_hh_emi_in!U21/RES_hh_num_in!U21)</f>
        <v>304.18499873326442</v>
      </c>
      <c r="V21" s="72">
        <f>IF(RES_hh_emi_in!V21=0,0,1000000*RES_hh_emi_in!V21/RES_hh_num_in!V21)</f>
        <v>321.49072656710609</v>
      </c>
      <c r="W21" s="72">
        <f>IF(RES_hh_emi_in!W21=0,0,1000000*RES_hh_emi_in!W21/RES_hh_num_in!W21)</f>
        <v>319.67902951028384</v>
      </c>
      <c r="DA21" s="89" t="s">
        <v>862</v>
      </c>
    </row>
    <row r="22" spans="1:105" ht="12" customHeight="1" x14ac:dyDescent="0.25">
      <c r="A22" s="28" t="s">
        <v>207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202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203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143.50818105267047</v>
      </c>
      <c r="D27" s="69">
        <f>IF(RES_hh_emi_in!D27=0,0,1000000*RES_hh_emi_in!D27/RES_hh_num_in!D27)</f>
        <v>131.91596062457697</v>
      </c>
      <c r="E27" s="69">
        <f>IF(RES_hh_emi_in!E27=0,0,1000000*RES_hh_emi_in!E27/RES_hh_num_in!E27)</f>
        <v>138.85405449799333</v>
      </c>
      <c r="F27" s="69">
        <f>IF(RES_hh_emi_in!F27=0,0,1000000*RES_hh_emi_in!F27/RES_hh_num_in!F27)</f>
        <v>163.96160119195889</v>
      </c>
      <c r="G27" s="69">
        <f>IF(RES_hh_emi_in!G27=0,0,1000000*RES_hh_emi_in!G27/RES_hh_num_in!G27)</f>
        <v>120.11288568270275</v>
      </c>
      <c r="H27" s="69">
        <f>IF(RES_hh_emi_in!H27=0,0,1000000*RES_hh_emi_in!H27/RES_hh_num_in!H27)</f>
        <v>128.54206281284849</v>
      </c>
      <c r="I27" s="69">
        <f>IF(RES_hh_emi_in!I27=0,0,1000000*RES_hh_emi_in!I27/RES_hh_num_in!I27)</f>
        <v>125.2249377980926</v>
      </c>
      <c r="J27" s="69">
        <f>IF(RES_hh_emi_in!J27=0,0,1000000*RES_hh_emi_in!J27/RES_hh_num_in!J27)</f>
        <v>121.04869747361204</v>
      </c>
      <c r="K27" s="69">
        <f>IF(RES_hh_emi_in!K27=0,0,1000000*RES_hh_emi_in!K27/RES_hh_num_in!K27)</f>
        <v>94.277121912131861</v>
      </c>
      <c r="L27" s="69">
        <f>IF(RES_hh_emi_in!L27=0,0,1000000*RES_hh_emi_in!L27/RES_hh_num_in!L27)</f>
        <v>105.91999613807356</v>
      </c>
      <c r="M27" s="69">
        <f>IF(RES_hh_emi_in!M27=0,0,1000000*RES_hh_emi_in!M27/RES_hh_num_in!M27)</f>
        <v>77.019750301698366</v>
      </c>
      <c r="N27" s="69">
        <f>IF(RES_hh_emi_in!N27=0,0,1000000*RES_hh_emi_in!N27/RES_hh_num_in!N27)</f>
        <v>72.941342048984779</v>
      </c>
      <c r="O27" s="69">
        <f>IF(RES_hh_emi_in!O27=0,0,1000000*RES_hh_emi_in!O27/RES_hh_num_in!O27)</f>
        <v>79.445028336131145</v>
      </c>
      <c r="P27" s="69">
        <f>IF(RES_hh_emi_in!P27=0,0,1000000*RES_hh_emi_in!P27/RES_hh_num_in!P27)</f>
        <v>83.250934767079229</v>
      </c>
      <c r="Q27" s="69">
        <f>IF(RES_hh_emi_in!Q27=0,0,1000000*RES_hh_emi_in!Q27/RES_hh_num_in!Q27)</f>
        <v>97.003445656166875</v>
      </c>
      <c r="R27" s="69">
        <f>IF(RES_hh_emi_in!R27=0,0,1000000*RES_hh_emi_in!R27/RES_hh_num_in!R27)</f>
        <v>90.372868764446011</v>
      </c>
      <c r="S27" s="69">
        <f>IF(RES_hh_emi_in!S27=0,0,1000000*RES_hh_emi_in!S27/RES_hh_num_in!S27)</f>
        <v>112.5796054825603</v>
      </c>
      <c r="T27" s="69">
        <f>IF(RES_hh_emi_in!T27=0,0,1000000*RES_hh_emi_in!T27/RES_hh_num_in!T27)</f>
        <v>118.14657552702015</v>
      </c>
      <c r="U27" s="69">
        <f>IF(RES_hh_emi_in!U27=0,0,1000000*RES_hh_emi_in!U27/RES_hh_num_in!U27)</f>
        <v>107.24531733004874</v>
      </c>
      <c r="V27" s="69">
        <f>IF(RES_hh_emi_in!V27=0,0,1000000*RES_hh_emi_in!V27/RES_hh_num_in!V27)</f>
        <v>120.13280968608319</v>
      </c>
      <c r="W27" s="69">
        <f>IF(RES_hh_emi_in!W27=0,0,1000000*RES_hh_emi_in!W27/RES_hh_num_in!W27)</f>
        <v>130.33170459900353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0</v>
      </c>
      <c r="M28" s="72">
        <f>IF(RES_hh_emi_in!M28=0,0,1000000*RES_hh_emi_in!M28/RES_hh_num_in!M28)</f>
        <v>0</v>
      </c>
      <c r="N28" s="72">
        <f>IF(RES_hh_emi_in!N28=0,0,1000000*RES_hh_emi_in!N28/RES_hh_num_in!N28)</f>
        <v>0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169.56250395266639</v>
      </c>
      <c r="D29" s="72">
        <f>IF(RES_hh_emi_in!D29=0,0,1000000*RES_hh_emi_in!D29/RES_hh_num_in!D29)</f>
        <v>181.82323195576765</v>
      </c>
      <c r="E29" s="72">
        <f>IF(RES_hh_emi_in!E29=0,0,1000000*RES_hh_emi_in!E29/RES_hh_num_in!E29)</f>
        <v>184.94192570014187</v>
      </c>
      <c r="F29" s="72">
        <f>IF(RES_hh_emi_in!F29=0,0,1000000*RES_hh_emi_in!F29/RES_hh_num_in!F29)</f>
        <v>174.71495060142146</v>
      </c>
      <c r="G29" s="72">
        <f>IF(RES_hh_emi_in!G29=0,0,1000000*RES_hh_emi_in!G29/RES_hh_num_in!G29)</f>
        <v>176.79313288653103</v>
      </c>
      <c r="H29" s="72">
        <f>IF(RES_hh_emi_in!H29=0,0,1000000*RES_hh_emi_in!H29/RES_hh_num_in!H29)</f>
        <v>176.94371157189369</v>
      </c>
      <c r="I29" s="72">
        <f>IF(RES_hh_emi_in!I29=0,0,1000000*RES_hh_emi_in!I29/RES_hh_num_in!I29)</f>
        <v>162.34278450718102</v>
      </c>
      <c r="J29" s="72">
        <f>IF(RES_hh_emi_in!J29=0,0,1000000*RES_hh_emi_in!J29/RES_hh_num_in!J29)</f>
        <v>145.04791978562344</v>
      </c>
      <c r="K29" s="72">
        <f>IF(RES_hh_emi_in!K29=0,0,1000000*RES_hh_emi_in!K29/RES_hh_num_in!K29)</f>
        <v>145.63792364424552</v>
      </c>
      <c r="L29" s="72">
        <f>IF(RES_hh_emi_in!L29=0,0,1000000*RES_hh_emi_in!L29/RES_hh_num_in!L29)</f>
        <v>154.42005182005607</v>
      </c>
      <c r="M29" s="72">
        <f>IF(RES_hh_emi_in!M29=0,0,1000000*RES_hh_emi_in!M29/RES_hh_num_in!M29)</f>
        <v>127.6137615582404</v>
      </c>
      <c r="N29" s="72">
        <f>IF(RES_hh_emi_in!N29=0,0,1000000*RES_hh_emi_in!N29/RES_hh_num_in!N29)</f>
        <v>108.10388461628946</v>
      </c>
      <c r="O29" s="72">
        <f>IF(RES_hh_emi_in!O29=0,0,1000000*RES_hh_emi_in!O29/RES_hh_num_in!O29)</f>
        <v>117.41272160353967</v>
      </c>
      <c r="P29" s="72">
        <f>IF(RES_hh_emi_in!P29=0,0,1000000*RES_hh_emi_in!P29/RES_hh_num_in!P29)</f>
        <v>110.25646020377796</v>
      </c>
      <c r="Q29" s="72">
        <f>IF(RES_hh_emi_in!Q29=0,0,1000000*RES_hh_emi_in!Q29/RES_hh_num_in!Q29)</f>
        <v>117.50431538138538</v>
      </c>
      <c r="R29" s="72">
        <f>IF(RES_hh_emi_in!R29=0,0,1000000*RES_hh_emi_in!R29/RES_hh_num_in!R29)</f>
        <v>103.93593029420025</v>
      </c>
      <c r="S29" s="72">
        <f>IF(RES_hh_emi_in!S29=0,0,1000000*RES_hh_emi_in!S29/RES_hh_num_in!S29)</f>
        <v>136.22356086621843</v>
      </c>
      <c r="T29" s="72">
        <f>IF(RES_hh_emi_in!T29=0,0,1000000*RES_hh_emi_in!T29/RES_hh_num_in!T29)</f>
        <v>145.60020201462248</v>
      </c>
      <c r="U29" s="72">
        <f>IF(RES_hh_emi_in!U29=0,0,1000000*RES_hh_emi_in!U29/RES_hh_num_in!U29)</f>
        <v>148.90342158902368</v>
      </c>
      <c r="V29" s="72">
        <f>IF(RES_hh_emi_in!V29=0,0,1000000*RES_hh_emi_in!V29/RES_hh_num_in!V29)</f>
        <v>206.97967602832648</v>
      </c>
      <c r="W29" s="72">
        <f>IF(RES_hh_emi_in!W29=0,0,1000000*RES_hh_emi_in!W29/RES_hh_num_in!W29)</f>
        <v>200.4962099728107</v>
      </c>
      <c r="DA29" s="89" t="s">
        <v>870</v>
      </c>
    </row>
    <row r="30" spans="1:105" ht="12" customHeight="1" x14ac:dyDescent="0.25">
      <c r="A30" s="28" t="s">
        <v>192</v>
      </c>
      <c r="B30" s="72"/>
      <c r="C30" s="72">
        <f>IF(RES_hh_emi_in!C30=0,0,1000000*RES_hh_emi_in!C30/RES_hh_num_in!C30)</f>
        <v>151.06563119470931</v>
      </c>
      <c r="D30" s="72">
        <f>IF(RES_hh_emi_in!D30=0,0,1000000*RES_hh_emi_in!D30/RES_hh_num_in!D30)</f>
        <v>162.73459976452926</v>
      </c>
      <c r="E30" s="72">
        <f>IF(RES_hh_emi_in!E30=0,0,1000000*RES_hh_emi_in!E30/RES_hh_num_in!E30)</f>
        <v>161.07954569934219</v>
      </c>
      <c r="F30" s="72">
        <f>IF(RES_hh_emi_in!F30=0,0,1000000*RES_hh_emi_in!F30/RES_hh_num_in!F30)</f>
        <v>161.75948739156451</v>
      </c>
      <c r="G30" s="72">
        <f>IF(RES_hh_emi_in!G30=0,0,1000000*RES_hh_emi_in!G30/RES_hh_num_in!G30)</f>
        <v>159.23090708922413</v>
      </c>
      <c r="H30" s="72">
        <f>IF(RES_hh_emi_in!H30=0,0,1000000*RES_hh_emi_in!H30/RES_hh_num_in!H30)</f>
        <v>152.97110860048875</v>
      </c>
      <c r="I30" s="72">
        <f>IF(RES_hh_emi_in!I30=0,0,1000000*RES_hh_emi_in!I30/RES_hh_num_in!I30)</f>
        <v>137.63411080496087</v>
      </c>
      <c r="J30" s="72">
        <f>IF(RES_hh_emi_in!J30=0,0,1000000*RES_hh_emi_in!J30/RES_hh_num_in!J30)</f>
        <v>151.53521512144346</v>
      </c>
      <c r="K30" s="72">
        <f>IF(RES_hh_emi_in!K30=0,0,1000000*RES_hh_emi_in!K30/RES_hh_num_in!K30)</f>
        <v>125.15960518002714</v>
      </c>
      <c r="L30" s="72">
        <f>IF(RES_hh_emi_in!L30=0,0,1000000*RES_hh_emi_in!L30/RES_hh_num_in!L30)</f>
        <v>135.26391394159762</v>
      </c>
      <c r="M30" s="72">
        <f>IF(RES_hh_emi_in!M30=0,0,1000000*RES_hh_emi_in!M30/RES_hh_num_in!M30)</f>
        <v>114.29793202304509</v>
      </c>
      <c r="N30" s="72">
        <f>IF(RES_hh_emi_in!N30=0,0,1000000*RES_hh_emi_in!N30/RES_hh_num_in!N30)</f>
        <v>95.454285691779347</v>
      </c>
      <c r="O30" s="72">
        <f>IF(RES_hh_emi_in!O30=0,0,1000000*RES_hh_emi_in!O30/RES_hh_num_in!O30)</f>
        <v>94.610442159298287</v>
      </c>
      <c r="P30" s="72">
        <f>IF(RES_hh_emi_in!P30=0,0,1000000*RES_hh_emi_in!P30/RES_hh_num_in!P30)</f>
        <v>97.152082948065271</v>
      </c>
      <c r="Q30" s="72">
        <f>IF(RES_hh_emi_in!Q30=0,0,1000000*RES_hh_emi_in!Q30/RES_hh_num_in!Q30)</f>
        <v>104.45630466014552</v>
      </c>
      <c r="R30" s="72">
        <f>IF(RES_hh_emi_in!R30=0,0,1000000*RES_hh_emi_in!R30/RES_hh_num_in!R30)</f>
        <v>97.008221992426158</v>
      </c>
      <c r="S30" s="72">
        <f>IF(RES_hh_emi_in!S30=0,0,1000000*RES_hh_emi_in!S30/RES_hh_num_in!S30)</f>
        <v>118.51277302009626</v>
      </c>
      <c r="T30" s="72">
        <f>IF(RES_hh_emi_in!T30=0,0,1000000*RES_hh_emi_in!T30/RES_hh_num_in!T30)</f>
        <v>129.77897311649969</v>
      </c>
      <c r="U30" s="72">
        <f>IF(RES_hh_emi_in!U30=0,0,1000000*RES_hh_emi_in!U30/RES_hh_num_in!U30)</f>
        <v>131.89680212350427</v>
      </c>
      <c r="V30" s="72">
        <f>IF(RES_hh_emi_in!V30=0,0,1000000*RES_hh_emi_in!V30/RES_hh_num_in!V30)</f>
        <v>181.78625289979266</v>
      </c>
      <c r="W30" s="72">
        <f>IF(RES_hh_emi_in!W30=0,0,1000000*RES_hh_emi_in!W30/RES_hh_num_in!W30)</f>
        <v>179.77879717341759</v>
      </c>
      <c r="DA30" s="89" t="s">
        <v>871</v>
      </c>
    </row>
    <row r="31" spans="1:105" ht="12" customHeight="1" x14ac:dyDescent="0.25">
      <c r="A31" s="28" t="s">
        <v>207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170.60379562934867</v>
      </c>
      <c r="D3" s="65">
        <f>IF(RES_hh_fech_in!D3=0,0,RES_hh_fech_in!D3/RES_summary!D$21)</f>
        <v>167.31485613683046</v>
      </c>
      <c r="E3" s="65">
        <f>IF(RES_hh_fech_in!E3=0,0,RES_hh_fech_in!E3/RES_summary!E$21)</f>
        <v>182.25203198910688</v>
      </c>
      <c r="F3" s="65">
        <f>IF(RES_hh_fech_in!F3=0,0,RES_hh_fech_in!F3/RES_summary!F$21)</f>
        <v>157.82550602573224</v>
      </c>
      <c r="G3" s="65">
        <f>IF(RES_hh_fech_in!G3=0,0,RES_hh_fech_in!G3/RES_summary!G$21)</f>
        <v>192.335276959038</v>
      </c>
      <c r="H3" s="65">
        <f>IF(RES_hh_fech_in!H3=0,0,RES_hh_fech_in!H3/RES_summary!H$21)</f>
        <v>183.71939232191497</v>
      </c>
      <c r="I3" s="65">
        <f>IF(RES_hh_fech_in!I3=0,0,RES_hh_fech_in!I3/RES_summary!I$21)</f>
        <v>170.03633151467628</v>
      </c>
      <c r="J3" s="65">
        <f>IF(RES_hh_fech_in!J3=0,0,RES_hh_fech_in!J3/RES_summary!J$21)</f>
        <v>157.32953755220319</v>
      </c>
      <c r="K3" s="65">
        <f>IF(RES_hh_fech_in!K3=0,0,RES_hh_fech_in!K3/RES_summary!K$21)</f>
        <v>170.12671392196839</v>
      </c>
      <c r="L3" s="65">
        <f>IF(RES_hh_fech_in!L3=0,0,RES_hh_fech_in!L3/RES_summary!L$21)</f>
        <v>170.7848080931318</v>
      </c>
      <c r="M3" s="65">
        <f>IF(RES_hh_fech_in!M3=0,0,RES_hh_fech_in!M3/RES_summary!M$21)</f>
        <v>164.77240664677646</v>
      </c>
      <c r="N3" s="65">
        <f>IF(RES_hh_fech_in!N3=0,0,RES_hh_fech_in!N3/RES_summary!N$21)</f>
        <v>150.1091665033093</v>
      </c>
      <c r="O3" s="65">
        <f>IF(RES_hh_fech_in!O3=0,0,RES_hh_fech_in!O3/RES_summary!O$21)</f>
        <v>135.05856458426402</v>
      </c>
      <c r="P3" s="65">
        <f>IF(RES_hh_fech_in!P3=0,0,RES_hh_fech_in!P3/RES_summary!P$21)</f>
        <v>112.85919501685301</v>
      </c>
      <c r="Q3" s="65">
        <f>IF(RES_hh_fech_in!Q3=0,0,RES_hh_fech_in!Q3/RES_summary!Q$21)</f>
        <v>119.16421618176705</v>
      </c>
      <c r="R3" s="65">
        <f>IF(RES_hh_fech_in!R3=0,0,RES_hh_fech_in!R3/RES_summary!R$21)</f>
        <v>118.76147200265562</v>
      </c>
      <c r="S3" s="65">
        <f>IF(RES_hh_fech_in!S3=0,0,RES_hh_fech_in!S3/RES_summary!S$21)</f>
        <v>119.99176103006528</v>
      </c>
      <c r="T3" s="65">
        <f>IF(RES_hh_fech_in!T3=0,0,RES_hh_fech_in!T3/RES_summary!T$21)</f>
        <v>108.5558174733947</v>
      </c>
      <c r="U3" s="65">
        <f>IF(RES_hh_fech_in!U3=0,0,RES_hh_fech_in!U3/RES_summary!U$21)</f>
        <v>100.56013374641724</v>
      </c>
      <c r="V3" s="65">
        <f>IF(RES_hh_fech_in!V3=0,0,RES_hh_fech_in!V3/RES_summary!V$21)</f>
        <v>103.10794571697124</v>
      </c>
      <c r="W3" s="65">
        <f>IF(RES_hh_fech_in!W3=0,0,RES_hh_fech_in!W3/RES_summary!W$21)</f>
        <v>100.91821621457926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144.48121015886704</v>
      </c>
      <c r="D4" s="69">
        <f>IF(RES_hh_fech_in!D4=0,0,RES_hh_fech_in!D4/RES_summary!D$21)</f>
        <v>141.32161436805637</v>
      </c>
      <c r="E4" s="69">
        <f>IF(RES_hh_fech_in!E4=0,0,RES_hh_fech_in!E4/RES_summary!E$21)</f>
        <v>154.90145891823667</v>
      </c>
      <c r="F4" s="69">
        <f>IF(RES_hh_fech_in!F4=0,0,RES_hh_fech_in!F4/RES_summary!F$21)</f>
        <v>130.18665261883137</v>
      </c>
      <c r="G4" s="69">
        <f>IF(RES_hh_fech_in!G4=0,0,RES_hh_fech_in!G4/RES_summary!G$21)</f>
        <v>164.15423763538288</v>
      </c>
      <c r="H4" s="69">
        <f>IF(RES_hh_fech_in!H4=0,0,RES_hh_fech_in!H4/RES_summary!H$21)</f>
        <v>152.35574435914623</v>
      </c>
      <c r="I4" s="69">
        <f>IF(RES_hh_fech_in!I4=0,0,RES_hh_fech_in!I4/RES_summary!I$21)</f>
        <v>138.13313230828044</v>
      </c>
      <c r="J4" s="69">
        <f>IF(RES_hh_fech_in!J4=0,0,RES_hh_fech_in!J4/RES_summary!J$21)</f>
        <v>124.46862310192333</v>
      </c>
      <c r="K4" s="69">
        <f>IF(RES_hh_fech_in!K4=0,0,RES_hh_fech_in!K4/RES_summary!K$21)</f>
        <v>139.04805916987473</v>
      </c>
      <c r="L4" s="69">
        <f>IF(RES_hh_fech_in!L4=0,0,RES_hh_fech_in!L4/RES_summary!L$21)</f>
        <v>139.65127255799294</v>
      </c>
      <c r="M4" s="69">
        <f>IF(RES_hh_fech_in!M4=0,0,RES_hh_fech_in!M4/RES_summary!M$21)</f>
        <v>136.52239672089155</v>
      </c>
      <c r="N4" s="69">
        <f>IF(RES_hh_fech_in!N4=0,0,RES_hh_fech_in!N4/RES_summary!N$21)</f>
        <v>126.42415505969714</v>
      </c>
      <c r="O4" s="69">
        <f>IF(RES_hh_fech_in!O4=0,0,RES_hh_fech_in!O4/RES_summary!O$21)</f>
        <v>113.16290082813559</v>
      </c>
      <c r="P4" s="69">
        <f>IF(RES_hh_fech_in!P4=0,0,RES_hh_fech_in!P4/RES_summary!P$21)</f>
        <v>91.088837174766837</v>
      </c>
      <c r="Q4" s="69">
        <f>IF(RES_hh_fech_in!Q4=0,0,RES_hh_fech_in!Q4/RES_summary!Q$21)</f>
        <v>94.982999411386928</v>
      </c>
      <c r="R4" s="69">
        <f>IF(RES_hh_fech_in!R4=0,0,RES_hh_fech_in!R4/RES_summary!R$21)</f>
        <v>94.447079812796062</v>
      </c>
      <c r="S4" s="69">
        <f>IF(RES_hh_fech_in!S4=0,0,RES_hh_fech_in!S4/RES_summary!S$21)</f>
        <v>93.433778135726527</v>
      </c>
      <c r="T4" s="69">
        <f>IF(RES_hh_fech_in!T4=0,0,RES_hh_fech_in!T4/RES_summary!T$21)</f>
        <v>80.463395310573887</v>
      </c>
      <c r="U4" s="69">
        <f>IF(RES_hh_fech_in!U4=0,0,RES_hh_fech_in!U4/RES_summary!U$21)</f>
        <v>72.0824370282606</v>
      </c>
      <c r="V4" s="69">
        <f>IF(RES_hh_fech_in!V4=0,0,RES_hh_fech_in!V4/RES_summary!V$21)</f>
        <v>70.266603971867582</v>
      </c>
      <c r="W4" s="69">
        <f>IF(RES_hh_fech_in!W4=0,0,RES_hh_fech_in!W4/RES_summary!W$21)</f>
        <v>68.613801020325525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118.69917451087319</v>
      </c>
      <c r="D5" s="72">
        <f>IF(RES_hh_fech_in!D5=0,0,RES_hh_fech_in!D5/RES_summary!D$21)</f>
        <v>141.31225150579911</v>
      </c>
      <c r="E5" s="72">
        <f>IF(RES_hh_fech_in!E5=0,0,RES_hh_fech_in!E5/RES_summary!E$21)</f>
        <v>147.81962648726261</v>
      </c>
      <c r="F5" s="72">
        <f>IF(RES_hh_fech_in!F5=0,0,RES_hh_fech_in!F5/RES_summary!F$21)</f>
        <v>141.99048172061907</v>
      </c>
      <c r="G5" s="72">
        <f>IF(RES_hh_fech_in!G5=0,0,RES_hh_fech_in!G5/RES_summary!G$21)</f>
        <v>154.5793784072392</v>
      </c>
      <c r="H5" s="72">
        <f>IF(RES_hh_fech_in!H5=0,0,RES_hh_fech_in!H5/RES_summary!H$21)</f>
        <v>158.9507331822939</v>
      </c>
      <c r="I5" s="72">
        <f>IF(RES_hh_fech_in!I5=0,0,RES_hh_fech_in!I5/RES_summary!I$21)</f>
        <v>0</v>
      </c>
      <c r="J5" s="72">
        <f>IF(RES_hh_fech_in!J5=0,0,RES_hh_fech_in!J5/RES_summary!J$21)</f>
        <v>134.06675618007978</v>
      </c>
      <c r="K5" s="72">
        <f>IF(RES_hh_fech_in!K5=0,0,RES_hh_fech_in!K5/RES_summary!K$21)</f>
        <v>123.49717669743293</v>
      </c>
      <c r="L5" s="72">
        <f>IF(RES_hh_fech_in!L5=0,0,RES_hh_fech_in!L5/RES_summary!L$21)</f>
        <v>128.48659797408786</v>
      </c>
      <c r="M5" s="72">
        <f>IF(RES_hh_fech_in!M5=0,0,RES_hh_fech_in!M5/RES_summary!M$21)</f>
        <v>144.28360558401499</v>
      </c>
      <c r="N5" s="72">
        <f>IF(RES_hh_fech_in!N5=0,0,RES_hh_fech_in!N5/RES_summary!N$21)</f>
        <v>128.50138413296159</v>
      </c>
      <c r="O5" s="72">
        <f>IF(RES_hh_fech_in!O5=0,0,RES_hh_fech_in!O5/RES_summary!O$21)</f>
        <v>118.00866564249922</v>
      </c>
      <c r="P5" s="72">
        <f>IF(RES_hh_fech_in!P5=0,0,RES_hh_fech_in!P5/RES_summary!P$21)</f>
        <v>93.688200546666707</v>
      </c>
      <c r="Q5" s="72">
        <f>IF(RES_hh_fech_in!Q5=0,0,RES_hh_fech_in!Q5/RES_summary!Q$21)</f>
        <v>86.717206747684841</v>
      </c>
      <c r="R5" s="72">
        <f>IF(RES_hh_fech_in!R5=0,0,RES_hh_fech_in!R5/RES_summary!R$21)</f>
        <v>106.59336035205065</v>
      </c>
      <c r="S5" s="72">
        <f>IF(RES_hh_fech_in!S5=0,0,RES_hh_fech_in!S5/RES_summary!S$21)</f>
        <v>118.31268987588928</v>
      </c>
      <c r="T5" s="72">
        <f>IF(RES_hh_fech_in!T5=0,0,RES_hh_fech_in!T5/RES_summary!T$21)</f>
        <v>80.160737424092233</v>
      </c>
      <c r="U5" s="72">
        <f>IF(RES_hh_fech_in!U5=0,0,RES_hh_fech_in!U5/RES_summary!U$21)</f>
        <v>0</v>
      </c>
      <c r="V5" s="72">
        <f>IF(RES_hh_fech_in!V5=0,0,RES_hh_fech_in!V5/RES_summary!V$21)</f>
        <v>0</v>
      </c>
      <c r="W5" s="72">
        <f>IF(RES_hh_fech_in!W5=0,0,RES_hh_fech_in!W5/RES_summary!W$21)</f>
        <v>0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0</v>
      </c>
      <c r="D6" s="72">
        <f>IF(RES_hh_fech_in!D6=0,0,RES_hh_fech_in!D6/RES_summary!D$21)</f>
        <v>0</v>
      </c>
      <c r="E6" s="72">
        <f>IF(RES_hh_fech_in!E6=0,0,RES_hh_fech_in!E6/RES_summary!E$21)</f>
        <v>0</v>
      </c>
      <c r="F6" s="72">
        <f>IF(RES_hh_fech_in!F6=0,0,RES_hh_fech_in!F6/RES_summary!F$21)</f>
        <v>0</v>
      </c>
      <c r="G6" s="72">
        <f>IF(RES_hh_fech_in!G6=0,0,RES_hh_fech_in!G6/RES_summary!G$21)</f>
        <v>0</v>
      </c>
      <c r="H6" s="72">
        <f>IF(RES_hh_fech_in!H6=0,0,RES_hh_fech_in!H6/RES_summary!H$21)</f>
        <v>0</v>
      </c>
      <c r="I6" s="72">
        <f>IF(RES_hh_fech_in!I6=0,0,RES_hh_fech_in!I6/RES_summary!I$21)</f>
        <v>0</v>
      </c>
      <c r="J6" s="72">
        <f>IF(RES_hh_fech_in!J6=0,0,RES_hh_fech_in!J6/RES_summary!J$21)</f>
        <v>0</v>
      </c>
      <c r="K6" s="72">
        <f>IF(RES_hh_fech_in!K6=0,0,RES_hh_fech_in!K6/RES_summary!K$21)</f>
        <v>0</v>
      </c>
      <c r="L6" s="72">
        <f>IF(RES_hh_fech_in!L6=0,0,RES_hh_fech_in!L6/RES_summary!L$21)</f>
        <v>0</v>
      </c>
      <c r="M6" s="72">
        <f>IF(RES_hh_fech_in!M6=0,0,RES_hh_fech_in!M6/RES_summary!M$21)</f>
        <v>0</v>
      </c>
      <c r="N6" s="72">
        <f>IF(RES_hh_fech_in!N6=0,0,RES_hh_fech_in!N6/RES_summary!N$21)</f>
        <v>97.528383501965806</v>
      </c>
      <c r="O6" s="72">
        <f>IF(RES_hh_fech_in!O6=0,0,RES_hh_fech_in!O6/RES_summary!O$21)</f>
        <v>136.48049419614844</v>
      </c>
      <c r="P6" s="72">
        <f>IF(RES_hh_fech_in!P6=0,0,RES_hh_fech_in!P6/RES_summary!P$21)</f>
        <v>0</v>
      </c>
      <c r="Q6" s="72">
        <f>IF(RES_hh_fech_in!Q6=0,0,RES_hh_fech_in!Q6/RES_summary!Q$21)</f>
        <v>0</v>
      </c>
      <c r="R6" s="72">
        <f>IF(RES_hh_fech_in!R6=0,0,RES_hh_fech_in!R6/RES_summary!R$21)</f>
        <v>0</v>
      </c>
      <c r="S6" s="72">
        <f>IF(RES_hh_fech_in!S6=0,0,RES_hh_fech_in!S6/RES_summary!S$21)</f>
        <v>98.50077018685036</v>
      </c>
      <c r="T6" s="72">
        <f>IF(RES_hh_fech_in!T6=0,0,RES_hh_fech_in!T6/RES_summary!T$21)</f>
        <v>0</v>
      </c>
      <c r="U6" s="72">
        <f>IF(RES_hh_fech_in!U6=0,0,RES_hh_fech_in!U6/RES_summary!U$21)</f>
        <v>0</v>
      </c>
      <c r="V6" s="72">
        <f>IF(RES_hh_fech_in!V6=0,0,RES_hh_fech_in!V6/RES_summary!V$21)</f>
        <v>0</v>
      </c>
      <c r="W6" s="72">
        <f>IF(RES_hh_fech_in!W6=0,0,RES_hh_fech_in!W6/RES_summary!W$21)</f>
        <v>64.410932385026896</v>
      </c>
      <c r="DA6" s="89" t="s">
        <v>878</v>
      </c>
    </row>
    <row r="7" spans="1:105" ht="12" customHeight="1" x14ac:dyDescent="0.25">
      <c r="A7" s="28" t="s">
        <v>205</v>
      </c>
      <c r="B7" s="72"/>
      <c r="C7" s="72">
        <f>IF(RES_hh_fech_in!C7=0,0,RES_hh_fech_in!C7/RES_summary!C$21)</f>
        <v>209.79839299390156</v>
      </c>
      <c r="D7" s="72">
        <f>IF(RES_hh_fech_in!D7=0,0,RES_hh_fech_in!D7/RES_summary!D$21)</f>
        <v>0</v>
      </c>
      <c r="E7" s="72">
        <f>IF(RES_hh_fech_in!E7=0,0,RES_hh_fech_in!E7/RES_summary!E$21)</f>
        <v>0</v>
      </c>
      <c r="F7" s="72">
        <f>IF(RES_hh_fech_in!F7=0,0,RES_hh_fech_in!F7/RES_summary!F$21)</f>
        <v>0</v>
      </c>
      <c r="G7" s="72">
        <f>IF(RES_hh_fech_in!G7=0,0,RES_hh_fech_in!G7/RES_summary!G$21)</f>
        <v>0</v>
      </c>
      <c r="H7" s="72">
        <f>IF(RES_hh_fech_in!H7=0,0,RES_hh_fech_in!H7/RES_summary!H$21)</f>
        <v>0</v>
      </c>
      <c r="I7" s="72">
        <f>IF(RES_hh_fech_in!I7=0,0,RES_hh_fech_in!I7/RES_summary!I$21)</f>
        <v>0</v>
      </c>
      <c r="J7" s="72">
        <f>IF(RES_hh_fech_in!J7=0,0,RES_hh_fech_in!J7/RES_summary!J$21)</f>
        <v>0</v>
      </c>
      <c r="K7" s="72">
        <f>IF(RES_hh_fech_in!K7=0,0,RES_hh_fech_in!K7/RES_summary!K$21)</f>
        <v>0</v>
      </c>
      <c r="L7" s="72">
        <f>IF(RES_hh_fech_in!L7=0,0,RES_hh_fech_in!L7/RES_summary!L$21)</f>
        <v>0</v>
      </c>
      <c r="M7" s="72">
        <f>IF(RES_hh_fech_in!M7=0,0,RES_hh_fech_in!M7/RES_summary!M$21)</f>
        <v>0</v>
      </c>
      <c r="N7" s="72">
        <f>IF(RES_hh_fech_in!N7=0,0,RES_hh_fech_in!N7/RES_summary!N$21)</f>
        <v>0</v>
      </c>
      <c r="O7" s="72">
        <f>IF(RES_hh_fech_in!O7=0,0,RES_hh_fech_in!O7/RES_summary!O$21)</f>
        <v>0</v>
      </c>
      <c r="P7" s="72">
        <f>IF(RES_hh_fech_in!P7=0,0,RES_hh_fech_in!P7/RES_summary!P$21)</f>
        <v>0</v>
      </c>
      <c r="Q7" s="72">
        <f>IF(RES_hh_fech_in!Q7=0,0,RES_hh_fech_in!Q7/RES_summary!Q$21)</f>
        <v>0</v>
      </c>
      <c r="R7" s="72">
        <f>IF(RES_hh_fech_in!R7=0,0,RES_hh_fech_in!R7/RES_summary!R$21)</f>
        <v>0</v>
      </c>
      <c r="S7" s="72">
        <f>IF(RES_hh_fech_in!S7=0,0,RES_hh_fech_in!S7/RES_summary!S$21)</f>
        <v>0</v>
      </c>
      <c r="T7" s="72">
        <f>IF(RES_hh_fech_in!T7=0,0,RES_hh_fech_in!T7/RES_summary!T$21)</f>
        <v>0</v>
      </c>
      <c r="U7" s="72">
        <f>IF(RES_hh_fech_in!U7=0,0,RES_hh_fech_in!U7/RES_summary!U$21)</f>
        <v>0</v>
      </c>
      <c r="V7" s="72">
        <f>IF(RES_hh_fech_in!V7=0,0,RES_hh_fech_in!V7/RES_summary!V$21)</f>
        <v>0</v>
      </c>
      <c r="W7" s="72">
        <f>IF(RES_hh_fech_in!W7=0,0,RES_hh_fech_in!W7/RES_summary!W$21)</f>
        <v>0</v>
      </c>
      <c r="DA7" s="89" t="s">
        <v>879</v>
      </c>
    </row>
    <row r="8" spans="1:105" ht="12" customHeight="1" x14ac:dyDescent="0.25">
      <c r="A8" s="28" t="s">
        <v>192</v>
      </c>
      <c r="B8" s="72"/>
      <c r="C8" s="72">
        <f>IF(RES_hh_fech_in!C8=0,0,RES_hh_fech_in!C8/RES_summary!C$21)</f>
        <v>145.37913292539784</v>
      </c>
      <c r="D8" s="72">
        <f>IF(RES_hh_fech_in!D8=0,0,RES_hh_fech_in!D8/RES_summary!D$21)</f>
        <v>138.8857651538577</v>
      </c>
      <c r="E8" s="72">
        <f>IF(RES_hh_fech_in!E8=0,0,RES_hh_fech_in!E8/RES_summary!E$21)</f>
        <v>157.62379780170696</v>
      </c>
      <c r="F8" s="72">
        <f>IF(RES_hh_fech_in!F8=0,0,RES_hh_fech_in!F8/RES_summary!F$21)</f>
        <v>138.49613525795354</v>
      </c>
      <c r="G8" s="72">
        <f>IF(RES_hh_fech_in!G8=0,0,RES_hh_fech_in!G8/RES_summary!G$21)</f>
        <v>156.39813545846883</v>
      </c>
      <c r="H8" s="72">
        <f>IF(RES_hh_fech_in!H8=0,0,RES_hh_fech_in!H8/RES_summary!H$21)</f>
        <v>148.0310522729024</v>
      </c>
      <c r="I8" s="72">
        <f>IF(RES_hh_fech_in!I8=0,0,RES_hh_fech_in!I8/RES_summary!I$21)</f>
        <v>127.26107846250879</v>
      </c>
      <c r="J8" s="72">
        <f>IF(RES_hh_fech_in!J8=0,0,RES_hh_fech_in!J8/RES_summary!J$21)</f>
        <v>132.79091690780692</v>
      </c>
      <c r="K8" s="72">
        <f>IF(RES_hh_fech_in!K8=0,0,RES_hh_fech_in!K8/RES_summary!K$21)</f>
        <v>131.69485324246077</v>
      </c>
      <c r="L8" s="72">
        <f>IF(RES_hh_fech_in!L8=0,0,RES_hh_fech_in!L8/RES_summary!L$21)</f>
        <v>138.40696601385645</v>
      </c>
      <c r="M8" s="72">
        <f>IF(RES_hh_fech_in!M8=0,0,RES_hh_fech_in!M8/RES_summary!M$21)</f>
        <v>130.2999354254045</v>
      </c>
      <c r="N8" s="72">
        <f>IF(RES_hh_fech_in!N8=0,0,RES_hh_fech_in!N8/RES_summary!N$21)</f>
        <v>118.66126893190987</v>
      </c>
      <c r="O8" s="72">
        <f>IF(RES_hh_fech_in!O8=0,0,RES_hh_fech_in!O8/RES_summary!O$21)</f>
        <v>105.73410034625697</v>
      </c>
      <c r="P8" s="72">
        <f>IF(RES_hh_fech_in!P8=0,0,RES_hh_fech_in!P8/RES_summary!P$21)</f>
        <v>87.511495811542503</v>
      </c>
      <c r="Q8" s="72">
        <f>IF(RES_hh_fech_in!Q8=0,0,RES_hh_fech_in!Q8/RES_summary!Q$21)</f>
        <v>93.849555102625914</v>
      </c>
      <c r="R8" s="72">
        <f>IF(RES_hh_fech_in!R8=0,0,RES_hh_fech_in!R8/RES_summary!R$21)</f>
        <v>93.580362879277047</v>
      </c>
      <c r="S8" s="72">
        <f>IF(RES_hh_fech_in!S8=0,0,RES_hh_fech_in!S8/RES_summary!S$21)</f>
        <v>92.352035325222602</v>
      </c>
      <c r="T8" s="72">
        <f>IF(RES_hh_fech_in!T8=0,0,RES_hh_fech_in!T8/RES_summary!T$21)</f>
        <v>80.520144404751676</v>
      </c>
      <c r="U8" s="72">
        <f>IF(RES_hh_fech_in!U8=0,0,RES_hh_fech_in!U8/RES_summary!U$21)</f>
        <v>72.490614061746953</v>
      </c>
      <c r="V8" s="72">
        <f>IF(RES_hh_fech_in!V8=0,0,RES_hh_fech_in!V8/RES_summary!V$21)</f>
        <v>70.359266306067838</v>
      </c>
      <c r="W8" s="72">
        <f>IF(RES_hh_fech_in!W8=0,0,RES_hh_fech_in!W8/RES_summary!W$21)</f>
        <v>68.033491731233624</v>
      </c>
      <c r="DA8" s="89" t="s">
        <v>880</v>
      </c>
    </row>
    <row r="9" spans="1:105" ht="12" customHeight="1" x14ac:dyDescent="0.25">
      <c r="A9" s="28" t="s">
        <v>207</v>
      </c>
      <c r="B9" s="72"/>
      <c r="C9" s="72">
        <f>IF(RES_hh_fech_in!C9=0,0,RES_hh_fech_in!C9/RES_summary!C$21)</f>
        <v>157.1618773783421</v>
      </c>
      <c r="D9" s="72">
        <f>IF(RES_hh_fech_in!D9=0,0,RES_hh_fech_in!D9/RES_summary!D$21)</f>
        <v>153.5949056118875</v>
      </c>
      <c r="E9" s="72">
        <f>IF(RES_hh_fech_in!E9=0,0,RES_hh_fech_in!E9/RES_summary!E$21)</f>
        <v>149.70261467414849</v>
      </c>
      <c r="F9" s="72">
        <f>IF(RES_hh_fech_in!F9=0,0,RES_hh_fech_in!F9/RES_summary!F$21)</f>
        <v>112.80261121222799</v>
      </c>
      <c r="G9" s="72">
        <f>IF(RES_hh_fech_in!G9=0,0,RES_hh_fech_in!G9/RES_summary!G$21)</f>
        <v>176.33022720994364</v>
      </c>
      <c r="H9" s="72">
        <f>IF(RES_hh_fech_in!H9=0,0,RES_hh_fech_in!H9/RES_summary!H$21)</f>
        <v>162.55514169407542</v>
      </c>
      <c r="I9" s="72">
        <f>IF(RES_hh_fech_in!I9=0,0,RES_hh_fech_in!I9/RES_summary!I$21)</f>
        <v>153.68263300252534</v>
      </c>
      <c r="J9" s="72">
        <f>IF(RES_hh_fech_in!J9=0,0,RES_hh_fech_in!J9/RES_summary!J$21)</f>
        <v>114.5164092082494</v>
      </c>
      <c r="K9" s="72">
        <f>IF(RES_hh_fech_in!K9=0,0,RES_hh_fech_in!K9/RES_summary!K$21)</f>
        <v>145.37905782642676</v>
      </c>
      <c r="L9" s="72">
        <f>IF(RES_hh_fech_in!L9=0,0,RES_hh_fech_in!L9/RES_summary!L$21)</f>
        <v>143.44566160397042</v>
      </c>
      <c r="M9" s="72">
        <f>IF(RES_hh_fech_in!M9=0,0,RES_hh_fech_in!M9/RES_summary!M$21)</f>
        <v>141.82341852332468</v>
      </c>
      <c r="N9" s="72">
        <f>IF(RES_hh_fech_in!N9=0,0,RES_hh_fech_in!N9/RES_summary!N$21)</f>
        <v>137.33573350004664</v>
      </c>
      <c r="O9" s="72">
        <f>IF(RES_hh_fech_in!O9=0,0,RES_hh_fech_in!O9/RES_summary!O$21)</f>
        <v>132.83968451949252</v>
      </c>
      <c r="P9" s="72">
        <f>IF(RES_hh_fech_in!P9=0,0,RES_hh_fech_in!P9/RES_summary!P$21)</f>
        <v>101.64680667373155</v>
      </c>
      <c r="Q9" s="72">
        <f>IF(RES_hh_fech_in!Q9=0,0,RES_hh_fech_in!Q9/RES_summary!Q$21)</f>
        <v>106.32127085501185</v>
      </c>
      <c r="R9" s="72">
        <f>IF(RES_hh_fech_in!R9=0,0,RES_hh_fech_in!R9/RES_summary!R$21)</f>
        <v>0</v>
      </c>
      <c r="S9" s="72">
        <f>IF(RES_hh_fech_in!S9=0,0,RES_hh_fech_in!S9/RES_summary!S$21)</f>
        <v>0</v>
      </c>
      <c r="T9" s="72">
        <f>IF(RES_hh_fech_in!T9=0,0,RES_hh_fech_in!T9/RES_summary!T$21)</f>
        <v>0</v>
      </c>
      <c r="U9" s="72">
        <f>IF(RES_hh_fech_in!U9=0,0,RES_hh_fech_in!U9/RES_summary!U$21)</f>
        <v>75.059951682460749</v>
      </c>
      <c r="V9" s="72">
        <f>IF(RES_hh_fech_in!V9=0,0,RES_hh_fech_in!V9/RES_summary!V$21)</f>
        <v>73.326666038786499</v>
      </c>
      <c r="W9" s="72">
        <f>IF(RES_hh_fech_in!W9=0,0,RES_hh_fech_in!W9/RES_summary!W$21)</f>
        <v>69.511778533233766</v>
      </c>
      <c r="DA9" s="89" t="s">
        <v>881</v>
      </c>
    </row>
    <row r="10" spans="1:105" ht="12" customHeight="1" x14ac:dyDescent="0.25">
      <c r="A10" s="28" t="s">
        <v>202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DA10" s="89" t="s">
        <v>882</v>
      </c>
    </row>
    <row r="11" spans="1:105" ht="12" customHeight="1" x14ac:dyDescent="0.25">
      <c r="A11" s="28" t="s">
        <v>203</v>
      </c>
      <c r="B11" s="72"/>
      <c r="C11" s="72">
        <f>IF(RES_hh_fech_in!C11=0,0,RES_hh_fech_in!C11/RES_summary!C$21)</f>
        <v>119.7903994950601</v>
      </c>
      <c r="D11" s="72">
        <f>IF(RES_hh_fech_in!D11=0,0,RES_hh_fech_in!D11/RES_summary!D$21)</f>
        <v>0</v>
      </c>
      <c r="E11" s="72">
        <f>IF(RES_hh_fech_in!E11=0,0,RES_hh_fech_in!E11/RES_summary!E$21)</f>
        <v>114.59210981263276</v>
      </c>
      <c r="F11" s="72">
        <f>IF(RES_hh_fech_in!F11=0,0,RES_hh_fech_in!F11/RES_summary!F$21)</f>
        <v>118.96631811649466</v>
      </c>
      <c r="G11" s="72">
        <f>IF(RES_hh_fech_in!G11=0,0,RES_hh_fech_in!G11/RES_summary!G$21)</f>
        <v>129.22702567965001</v>
      </c>
      <c r="H11" s="72">
        <f>IF(RES_hh_fech_in!H11=0,0,RES_hh_fech_in!H11/RES_summary!H$21)</f>
        <v>123.49889416235143</v>
      </c>
      <c r="I11" s="72">
        <f>IF(RES_hh_fech_in!I11=0,0,RES_hh_fech_in!I11/RES_summary!I$21)</f>
        <v>116.95921417272459</v>
      </c>
      <c r="J11" s="72">
        <f>IF(RES_hh_fech_in!J11=0,0,RES_hh_fech_in!J11/RES_summary!J$21)</f>
        <v>108.52023872506024</v>
      </c>
      <c r="K11" s="72">
        <f>IF(RES_hh_fech_in!K11=0,0,RES_hh_fech_in!K11/RES_summary!K$21)</f>
        <v>111.8192134348256</v>
      </c>
      <c r="L11" s="72">
        <f>IF(RES_hh_fech_in!L11=0,0,RES_hh_fech_in!L11/RES_summary!L$21)</f>
        <v>121.81554415498735</v>
      </c>
      <c r="M11" s="72">
        <f>IF(RES_hh_fech_in!M11=0,0,RES_hh_fech_in!M11/RES_summary!M$21)</f>
        <v>114.10695471662689</v>
      </c>
      <c r="N11" s="72">
        <f>IF(RES_hh_fech_in!N11=0,0,RES_hh_fech_in!N11/RES_summary!N$21)</f>
        <v>113.30386493676258</v>
      </c>
      <c r="O11" s="72">
        <f>IF(RES_hh_fech_in!O11=0,0,RES_hh_fech_in!O11/RES_summary!O$21)</f>
        <v>107.64998513639908</v>
      </c>
      <c r="P11" s="72">
        <f>IF(RES_hh_fech_in!P11=0,0,RES_hh_fech_in!P11/RES_summary!P$21)</f>
        <v>84.71880448365944</v>
      </c>
      <c r="Q11" s="72">
        <f>IF(RES_hh_fech_in!Q11=0,0,RES_hh_fech_in!Q11/RES_summary!Q$21)</f>
        <v>90.022956101927903</v>
      </c>
      <c r="R11" s="72">
        <f>IF(RES_hh_fech_in!R11=0,0,RES_hh_fech_in!R11/RES_summary!R$21)</f>
        <v>91.613744859251497</v>
      </c>
      <c r="S11" s="72">
        <f>IF(RES_hh_fech_in!S11=0,0,RES_hh_fech_in!S11/RES_summary!S$21)</f>
        <v>89.432614284683495</v>
      </c>
      <c r="T11" s="72">
        <f>IF(RES_hh_fech_in!T11=0,0,RES_hh_fech_in!T11/RES_summary!T$21)</f>
        <v>78.171309052812887</v>
      </c>
      <c r="U11" s="72">
        <f>IF(RES_hh_fech_in!U11=0,0,RES_hh_fech_in!U11/RES_summary!U$21)</f>
        <v>71.330126599236962</v>
      </c>
      <c r="V11" s="72">
        <f>IF(RES_hh_fech_in!V11=0,0,RES_hh_fech_in!V11/RES_summary!V$21)</f>
        <v>69.119591164245591</v>
      </c>
      <c r="W11" s="72">
        <f>IF(RES_hh_fech_in!W11=0,0,RES_hh_fech_in!W11/RES_summary!W$21)</f>
        <v>66.284053891805158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56.207952673375516</v>
      </c>
      <c r="D12" s="72">
        <f>IF(RES_hh_fech_in!D12=0,0,RES_hh_fech_in!D12/RES_summary!D$21)</f>
        <v>52.474848222290106</v>
      </c>
      <c r="E12" s="72">
        <f>IF(RES_hh_fech_in!E12=0,0,RES_hh_fech_in!E12/RES_summary!E$21)</f>
        <v>54.724843962624398</v>
      </c>
      <c r="F12" s="72">
        <f>IF(RES_hh_fech_in!F12=0,0,RES_hh_fech_in!F12/RES_summary!F$21)</f>
        <v>47.939635613051145</v>
      </c>
      <c r="G12" s="72">
        <f>IF(RES_hh_fech_in!G12=0,0,RES_hh_fech_in!G12/RES_summary!G$21)</f>
        <v>47.153669771431865</v>
      </c>
      <c r="H12" s="72">
        <f>IF(RES_hh_fech_in!H12=0,0,RES_hh_fech_in!H12/RES_summary!H$21)</f>
        <v>46.605001594942962</v>
      </c>
      <c r="I12" s="72">
        <f>IF(RES_hh_fech_in!I12=0,0,RES_hh_fech_in!I12/RES_summary!I$21)</f>
        <v>37.935400031968399</v>
      </c>
      <c r="J12" s="72">
        <f>IF(RES_hh_fech_in!J12=0,0,RES_hh_fech_in!J12/RES_summary!J$21)</f>
        <v>35.793839143716433</v>
      </c>
      <c r="K12" s="72">
        <f>IF(RES_hh_fech_in!K12=0,0,RES_hh_fech_in!K12/RES_summary!K$21)</f>
        <v>33.114435425337824</v>
      </c>
      <c r="L12" s="72">
        <f>IF(RES_hh_fech_in!L12=0,0,RES_hh_fech_in!L12/RES_summary!L$21)</f>
        <v>36.902036822176733</v>
      </c>
      <c r="M12" s="72">
        <f>IF(RES_hh_fech_in!M12=0,0,RES_hh_fech_in!M12/RES_summary!M$21)</f>
        <v>31.343851983429804</v>
      </c>
      <c r="N12" s="72">
        <f>IF(RES_hh_fech_in!N12=0,0,RES_hh_fech_in!N12/RES_summary!N$21)</f>
        <v>26.560197793721198</v>
      </c>
      <c r="O12" s="72">
        <f>IF(RES_hh_fech_in!O12=0,0,RES_hh_fech_in!O12/RES_summary!O$21)</f>
        <v>21.714887589668809</v>
      </c>
      <c r="P12" s="72">
        <f>IF(RES_hh_fech_in!P12=0,0,RES_hh_fech_in!P12/RES_summary!P$21)</f>
        <v>17.418267956751063</v>
      </c>
      <c r="Q12" s="72">
        <f>IF(RES_hh_fech_in!Q12=0,0,RES_hh_fech_in!Q12/RES_summary!Q$21)</f>
        <v>23.715771360287111</v>
      </c>
      <c r="R12" s="72">
        <f>IF(RES_hh_fech_in!R12=0,0,RES_hh_fech_in!R12/RES_summary!R$21)</f>
        <v>20.052801237936624</v>
      </c>
      <c r="S12" s="72">
        <f>IF(RES_hh_fech_in!S12=0,0,RES_hh_fech_in!S12/RES_summary!S$21)</f>
        <v>17.073081509950846</v>
      </c>
      <c r="T12" s="72">
        <f>IF(RES_hh_fech_in!T12=0,0,RES_hh_fech_in!T12/RES_summary!T$21)</f>
        <v>16.806806209200694</v>
      </c>
      <c r="U12" s="72">
        <f>IF(RES_hh_fech_in!U12=0,0,RES_hh_fech_in!U12/RES_summary!U$21)</f>
        <v>15.840097981549338</v>
      </c>
      <c r="V12" s="72">
        <f>IF(RES_hh_fech_in!V12=0,0,RES_hh_fech_in!V12/RES_summary!V$21)</f>
        <v>14.367000102214062</v>
      </c>
      <c r="W12" s="72">
        <f>IF(RES_hh_fech_in!W12=0,0,RES_hh_fech_in!W12/RES_summary!W$21)</f>
        <v>17.099412247154895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121.24350888412928</v>
      </c>
      <c r="D13" s="74">
        <f>IF(RES_hh_fech_in!D13=0,0,RES_hh_fech_in!D13/RES_summary!D$21)</f>
        <v>121.4493010856423</v>
      </c>
      <c r="E13" s="74">
        <f>IF(RES_hh_fech_in!E13=0,0,RES_hh_fech_in!E13/RES_summary!E$21)</f>
        <v>127.73543235791011</v>
      </c>
      <c r="F13" s="74">
        <f>IF(RES_hh_fech_in!F13=0,0,RES_hh_fech_in!F13/RES_summary!F$21)</f>
        <v>125.99357145244754</v>
      </c>
      <c r="G13" s="74">
        <f>IF(RES_hh_fech_in!G13=0,0,RES_hh_fech_in!G13/RES_summary!G$21)</f>
        <v>130.59620947520813</v>
      </c>
      <c r="H13" s="74">
        <f>IF(RES_hh_fech_in!H13=0,0,RES_hh_fech_in!H13/RES_summary!H$21)</f>
        <v>129.30313010968325</v>
      </c>
      <c r="I13" s="74">
        <f>IF(RES_hh_fech_in!I13=0,0,RES_hh_fech_in!I13/RES_summary!I$21)</f>
        <v>120.44709412076156</v>
      </c>
      <c r="J13" s="74">
        <f>IF(RES_hh_fech_in!J13=0,0,RES_hh_fech_in!J13/RES_summary!J$21)</f>
        <v>120.2510984908143</v>
      </c>
      <c r="K13" s="74">
        <f>IF(RES_hh_fech_in!K13=0,0,RES_hh_fech_in!K13/RES_summary!K$21)</f>
        <v>124.46635275658389</v>
      </c>
      <c r="L13" s="74">
        <f>IF(RES_hh_fech_in!L13=0,0,RES_hh_fech_in!L13/RES_summary!L$21)</f>
        <v>0</v>
      </c>
      <c r="M13" s="74">
        <f>IF(RES_hh_fech_in!M13=0,0,RES_hh_fech_in!M13/RES_summary!M$21)</f>
        <v>0</v>
      </c>
      <c r="N13" s="74">
        <f>IF(RES_hh_fech_in!N13=0,0,RES_hh_fech_in!N13/RES_summary!N$21)</f>
        <v>0</v>
      </c>
      <c r="O13" s="74">
        <f>IF(RES_hh_fech_in!O13=0,0,RES_hh_fech_in!O13/RES_summary!O$21)</f>
        <v>97.492062434173349</v>
      </c>
      <c r="P13" s="74">
        <f>IF(RES_hh_fech_in!P13=0,0,RES_hh_fech_in!P13/RES_summary!P$21)</f>
        <v>87.026475792433047</v>
      </c>
      <c r="Q13" s="74">
        <f>IF(RES_hh_fech_in!Q13=0,0,RES_hh_fech_in!Q13/RES_summary!Q$21)</f>
        <v>84.507976534497971</v>
      </c>
      <c r="R13" s="74">
        <f>IF(RES_hh_fech_in!R13=0,0,RES_hh_fech_in!R13/RES_summary!R$21)</f>
        <v>81.139356873292215</v>
      </c>
      <c r="S13" s="74">
        <f>IF(RES_hh_fech_in!S13=0,0,RES_hh_fech_in!S13/RES_summary!S$21)</f>
        <v>77.385312902555143</v>
      </c>
      <c r="T13" s="74">
        <f>IF(RES_hh_fech_in!T13=0,0,RES_hh_fech_in!T13/RES_summary!T$21)</f>
        <v>61.842714419177163</v>
      </c>
      <c r="U13" s="74">
        <f>IF(RES_hh_fech_in!U13=0,0,RES_hh_fech_in!U13/RES_summary!U$21)</f>
        <v>32.713409190063189</v>
      </c>
      <c r="V13" s="74">
        <f>IF(RES_hh_fech_in!V13=0,0,RES_hh_fech_in!V13/RES_summary!V$21)</f>
        <v>42.460280018562813</v>
      </c>
      <c r="W13" s="74">
        <f>IF(RES_hh_fech_in!W13=0,0,RES_hh_fech_in!W13/RES_summary!W$21)</f>
        <v>105.22064213146759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1.576964761564186</v>
      </c>
      <c r="D14" s="76">
        <f>IF(RES_hh_fech_in!D14=0,0,RES_hh_fech_in!D14/RES_summary!D$21)</f>
        <v>1.7198344733892634</v>
      </c>
      <c r="E14" s="76">
        <f>IF(RES_hh_fech_in!E14=0,0,RES_hh_fech_in!E14/RES_summary!E$21)</f>
        <v>1.7030859951945814</v>
      </c>
      <c r="F14" s="76">
        <f>IF(RES_hh_fech_in!F14=0,0,RES_hh_fech_in!F14/RES_summary!F$21)</f>
        <v>1.2221543429424842</v>
      </c>
      <c r="G14" s="76">
        <f>IF(RES_hh_fech_in!G14=0,0,RES_hh_fech_in!G14/RES_summary!G$21)</f>
        <v>1.2054551824692656</v>
      </c>
      <c r="H14" s="76">
        <f>IF(RES_hh_fech_in!H14=0,0,RES_hh_fech_in!H14/RES_summary!H$21)</f>
        <v>1.1632717407684221</v>
      </c>
      <c r="I14" s="76">
        <f>IF(RES_hh_fech_in!I14=0,0,RES_hh_fech_in!I14/RES_summary!I$21)</f>
        <v>1.107844024467826</v>
      </c>
      <c r="J14" s="76">
        <f>IF(RES_hh_fech_in!J14=0,0,RES_hh_fech_in!J14/RES_summary!J$21)</f>
        <v>1.1247812147269154</v>
      </c>
      <c r="K14" s="76">
        <f>IF(RES_hh_fech_in!K14=0,0,RES_hh_fech_in!K14/RES_summary!K$21)</f>
        <v>0.98081496157059223</v>
      </c>
      <c r="L14" s="76">
        <f>IF(RES_hh_fech_in!L14=0,0,RES_hh_fech_in!L14/RES_summary!L$21)</f>
        <v>1.0000175709689068</v>
      </c>
      <c r="M14" s="76">
        <f>IF(RES_hh_fech_in!M14=0,0,RES_hh_fech_in!M14/RES_summary!M$21)</f>
        <v>0.88840761554022774</v>
      </c>
      <c r="N14" s="76">
        <f>IF(RES_hh_fech_in!N14=0,0,RES_hh_fech_in!N14/RES_summary!N$21)</f>
        <v>0.94680311117363491</v>
      </c>
      <c r="O14" s="76">
        <f>IF(RES_hh_fech_in!O14=0,0,RES_hh_fech_in!O14/RES_summary!O$21)</f>
        <v>1.0643163764846881</v>
      </c>
      <c r="P14" s="76">
        <f>IF(RES_hh_fech_in!P14=0,0,RES_hh_fech_in!P14/RES_summary!P$21)</f>
        <v>0.98624030099829196</v>
      </c>
      <c r="Q14" s="76">
        <f>IF(RES_hh_fech_in!Q14=0,0,RES_hh_fech_in!Q14/RES_summary!Q$21)</f>
        <v>1.1871601545367303</v>
      </c>
      <c r="R14" s="76">
        <f>IF(RES_hh_fech_in!R14=0,0,RES_hh_fech_in!R14/RES_summary!R$21)</f>
        <v>1.2068673235514928</v>
      </c>
      <c r="S14" s="76">
        <f>IF(RES_hh_fech_in!S14=0,0,RES_hh_fech_in!S14/RES_summary!S$21)</f>
        <v>1.181619138711927</v>
      </c>
      <c r="T14" s="76">
        <f>IF(RES_hh_fech_in!T14=0,0,RES_hh_fech_in!T14/RES_summary!T$21)</f>
        <v>1.0385073541781484</v>
      </c>
      <c r="U14" s="76">
        <f>IF(RES_hh_fech_in!U14=0,0,RES_hh_fech_in!U14/RES_summary!U$21)</f>
        <v>0.85689795037913707</v>
      </c>
      <c r="V14" s="76">
        <f>IF(RES_hh_fech_in!V14=0,0,RES_hh_fech_in!V14/RES_summary!V$21)</f>
        <v>0.75615750741752341</v>
      </c>
      <c r="W14" s="76">
        <f>IF(RES_hh_fech_in!W14=0,0,RES_hh_fech_in!W14/RES_summary!W$21)</f>
        <v>0.6847138376016364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7.1790342912529559E-2</v>
      </c>
      <c r="D15" s="69">
        <f>IF(RES_hh_fech_in!D15=0,0,RES_hh_fech_in!D15/RES_summary!D$21)</f>
        <v>0.12656207397673919</v>
      </c>
      <c r="E15" s="69">
        <f>IF(RES_hh_fech_in!E15=0,0,RES_hh_fech_in!E15/RES_summary!E$21)</f>
        <v>0.23541167832830237</v>
      </c>
      <c r="F15" s="69">
        <f>IF(RES_hh_fech_in!F15=0,0,RES_hh_fech_in!F15/RES_summary!F$21)</f>
        <v>0.1440335527005083</v>
      </c>
      <c r="G15" s="69">
        <f>IF(RES_hh_fech_in!G15=0,0,RES_hh_fech_in!G15/RES_summary!G$21)</f>
        <v>0.17733054734728995</v>
      </c>
      <c r="H15" s="69">
        <f>IF(RES_hh_fech_in!H15=0,0,RES_hh_fech_in!H15/RES_summary!H$21)</f>
        <v>0.32314384995958628</v>
      </c>
      <c r="I15" s="69">
        <f>IF(RES_hh_fech_in!I15=0,0,RES_hh_fech_in!I15/RES_summary!I$21)</f>
        <v>0.5160059169238802</v>
      </c>
      <c r="J15" s="69">
        <f>IF(RES_hh_fech_in!J15=0,0,RES_hh_fech_in!J15/RES_summary!J$21)</f>
        <v>0.37512676982986498</v>
      </c>
      <c r="K15" s="69">
        <f>IF(RES_hh_fech_in!K15=0,0,RES_hh_fech_in!K15/RES_summary!K$21)</f>
        <v>0.40284861915164749</v>
      </c>
      <c r="L15" s="69">
        <f>IF(RES_hh_fech_in!L15=0,0,RES_hh_fech_in!L15/RES_summary!L$21)</f>
        <v>0.44961770589642874</v>
      </c>
      <c r="M15" s="69">
        <f>IF(RES_hh_fech_in!M15=0,0,RES_hh_fech_in!M15/RES_summary!M$21)</f>
        <v>0.4169754024307239</v>
      </c>
      <c r="N15" s="69">
        <f>IF(RES_hh_fech_in!N15=0,0,RES_hh_fech_in!N15/RES_summary!N$21)</f>
        <v>0.75561094236654747</v>
      </c>
      <c r="O15" s="69">
        <f>IF(RES_hh_fech_in!O15=0,0,RES_hh_fech_in!O15/RES_summary!O$21)</f>
        <v>0.41200561404985303</v>
      </c>
      <c r="P15" s="69">
        <f>IF(RES_hh_fech_in!P15=0,0,RES_hh_fech_in!P15/RES_summary!P$21)</f>
        <v>0.26588363857344371</v>
      </c>
      <c r="Q15" s="69">
        <f>IF(RES_hh_fech_in!Q15=0,0,RES_hh_fech_in!Q15/RES_summary!Q$21)</f>
        <v>0.36151582664197907</v>
      </c>
      <c r="R15" s="69">
        <f>IF(RES_hh_fech_in!R15=0,0,RES_hh_fech_in!R15/RES_summary!R$21)</f>
        <v>0.35529320984915408</v>
      </c>
      <c r="S15" s="69">
        <f>IF(RES_hh_fech_in!S15=0,0,RES_hh_fech_in!S15/RES_summary!S$21)</f>
        <v>0.53858193450554981</v>
      </c>
      <c r="T15" s="69">
        <f>IF(RES_hh_fech_in!T15=0,0,RES_hh_fech_in!T15/RES_summary!T$21)</f>
        <v>1.1762685650006537</v>
      </c>
      <c r="U15" s="69">
        <f>IF(RES_hh_fech_in!U15=0,0,RES_hh_fech_in!U15/RES_summary!U$21)</f>
        <v>1.2221535616415176</v>
      </c>
      <c r="V15" s="69">
        <f>IF(RES_hh_fech_in!V15=0,0,RES_hh_fech_in!V15/RES_summary!V$21)</f>
        <v>0.79457886797397448</v>
      </c>
      <c r="W15" s="69">
        <f>IF(RES_hh_fech_in!W15=0,0,RES_hh_fech_in!W15/RES_summary!W$21)</f>
        <v>2.0823558784260068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7.1790342912529559E-2</v>
      </c>
      <c r="D16" s="72">
        <f>IF(RES_hh_fech_in!D16=0,0,RES_hh_fech_in!D16/RES_summary!D$21)</f>
        <v>0.12656207397673919</v>
      </c>
      <c r="E16" s="72">
        <f>IF(RES_hh_fech_in!E16=0,0,RES_hh_fech_in!E16/RES_summary!E$21)</f>
        <v>0.23541167832830237</v>
      </c>
      <c r="F16" s="72">
        <f>IF(RES_hh_fech_in!F16=0,0,RES_hh_fech_in!F16/RES_summary!F$21)</f>
        <v>0.1440335527005083</v>
      </c>
      <c r="G16" s="72">
        <f>IF(RES_hh_fech_in!G16=0,0,RES_hh_fech_in!G16/RES_summary!G$21)</f>
        <v>0.17733054734728995</v>
      </c>
      <c r="H16" s="72">
        <f>IF(RES_hh_fech_in!H16=0,0,RES_hh_fech_in!H16/RES_summary!H$21)</f>
        <v>0.32314384995958628</v>
      </c>
      <c r="I16" s="72">
        <f>IF(RES_hh_fech_in!I16=0,0,RES_hh_fech_in!I16/RES_summary!I$21)</f>
        <v>0.5160059169238802</v>
      </c>
      <c r="J16" s="72">
        <f>IF(RES_hh_fech_in!J16=0,0,RES_hh_fech_in!J16/RES_summary!J$21)</f>
        <v>0.37512676982986498</v>
      </c>
      <c r="K16" s="72">
        <f>IF(RES_hh_fech_in!K16=0,0,RES_hh_fech_in!K16/RES_summary!K$21)</f>
        <v>0.40284861915164749</v>
      </c>
      <c r="L16" s="72">
        <f>IF(RES_hh_fech_in!L16=0,0,RES_hh_fech_in!L16/RES_summary!L$21)</f>
        <v>0.44961770589642874</v>
      </c>
      <c r="M16" s="72">
        <f>IF(RES_hh_fech_in!M16=0,0,RES_hh_fech_in!M16/RES_summary!M$21)</f>
        <v>0.4169754024307239</v>
      </c>
      <c r="N16" s="72">
        <f>IF(RES_hh_fech_in!N16=0,0,RES_hh_fech_in!N16/RES_summary!N$21)</f>
        <v>0.75561094236654747</v>
      </c>
      <c r="O16" s="72">
        <f>IF(RES_hh_fech_in!O16=0,0,RES_hh_fech_in!O16/RES_summary!O$21)</f>
        <v>0.41200561404985303</v>
      </c>
      <c r="P16" s="72">
        <f>IF(RES_hh_fech_in!P16=0,0,RES_hh_fech_in!P16/RES_summary!P$21)</f>
        <v>0.26588363857344371</v>
      </c>
      <c r="Q16" s="72">
        <f>IF(RES_hh_fech_in!Q16=0,0,RES_hh_fech_in!Q16/RES_summary!Q$21)</f>
        <v>0.36151582664197907</v>
      </c>
      <c r="R16" s="72">
        <f>IF(RES_hh_fech_in!R16=0,0,RES_hh_fech_in!R16/RES_summary!R$21)</f>
        <v>0.35529320984915408</v>
      </c>
      <c r="S16" s="72">
        <f>IF(RES_hh_fech_in!S16=0,0,RES_hh_fech_in!S16/RES_summary!S$21)</f>
        <v>0.53858193450554981</v>
      </c>
      <c r="T16" s="72">
        <f>IF(RES_hh_fech_in!T16=0,0,RES_hh_fech_in!T16/RES_summary!T$21)</f>
        <v>1.1762685650006537</v>
      </c>
      <c r="U16" s="72">
        <f>IF(RES_hh_fech_in!U16=0,0,RES_hh_fech_in!U16/RES_summary!U$21)</f>
        <v>1.2221535616415176</v>
      </c>
      <c r="V16" s="72">
        <f>IF(RES_hh_fech_in!V16=0,0,RES_hh_fech_in!V16/RES_summary!V$21)</f>
        <v>0.79457886797397448</v>
      </c>
      <c r="W16" s="72">
        <f>IF(RES_hh_fech_in!W16=0,0,RES_hh_fech_in!W16/RES_summary!W$21)</f>
        <v>2.0823558784260068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18.105890566092047</v>
      </c>
      <c r="D17" s="69">
        <f>IF(RES_hh_fech_in!D17=0,0,RES_hh_fech_in!D17/RES_summary!D$21)</f>
        <v>18.231425861337662</v>
      </c>
      <c r="E17" s="69">
        <f>IF(RES_hh_fech_in!E17=0,0,RES_hh_fech_in!E17/RES_summary!E$21)</f>
        <v>19.404494672727321</v>
      </c>
      <c r="F17" s="69">
        <f>IF(RES_hh_fech_in!F17=0,0,RES_hh_fech_in!F17/RES_summary!F$21)</f>
        <v>19.075049211529496</v>
      </c>
      <c r="G17" s="69">
        <f>IF(RES_hh_fech_in!G17=0,0,RES_hh_fech_in!G17/RES_summary!G$21)</f>
        <v>19.810592617009412</v>
      </c>
      <c r="H17" s="69">
        <f>IF(RES_hh_fech_in!H17=0,0,RES_hh_fech_in!H17/RES_summary!H$21)</f>
        <v>22.418434300405931</v>
      </c>
      <c r="I17" s="69">
        <f>IF(RES_hh_fech_in!I17=0,0,RES_hh_fech_in!I17/RES_summary!I$21)</f>
        <v>22.90458144478152</v>
      </c>
      <c r="J17" s="69">
        <f>IF(RES_hh_fech_in!J17=0,0,RES_hh_fech_in!J17/RES_summary!J$21)</f>
        <v>23.858497495278694</v>
      </c>
      <c r="K17" s="69">
        <f>IF(RES_hh_fech_in!K17=0,0,RES_hh_fech_in!K17/RES_summary!K$21)</f>
        <v>23.362149939930454</v>
      </c>
      <c r="L17" s="69">
        <f>IF(RES_hh_fech_in!L17=0,0,RES_hh_fech_in!L17/RES_summary!L$21)</f>
        <v>22.983317334114439</v>
      </c>
      <c r="M17" s="69">
        <f>IF(RES_hh_fech_in!M17=0,0,RES_hh_fech_in!M17/RES_summary!M$21)</f>
        <v>21.560297043527417</v>
      </c>
      <c r="N17" s="69">
        <f>IF(RES_hh_fech_in!N17=0,0,RES_hh_fech_in!N17/RES_summary!N$21)</f>
        <v>17.84574323313814</v>
      </c>
      <c r="O17" s="69">
        <f>IF(RES_hh_fech_in!O17=0,0,RES_hh_fech_in!O17/RES_summary!O$21)</f>
        <v>16.557663486998663</v>
      </c>
      <c r="P17" s="69">
        <f>IF(RES_hh_fech_in!P17=0,0,RES_hh_fech_in!P17/RES_summary!P$21)</f>
        <v>16.689959672562097</v>
      </c>
      <c r="Q17" s="69">
        <f>IF(RES_hh_fech_in!Q17=0,0,RES_hh_fech_in!Q17/RES_summary!Q$21)</f>
        <v>18.377437148447825</v>
      </c>
      <c r="R17" s="69">
        <f>IF(RES_hh_fech_in!R17=0,0,RES_hh_fech_in!R17/RES_summary!R$21)</f>
        <v>18.640795157900214</v>
      </c>
      <c r="S17" s="69">
        <f>IF(RES_hh_fech_in!S17=0,0,RES_hh_fech_in!S17/RES_summary!S$21)</f>
        <v>19.131630346497495</v>
      </c>
      <c r="T17" s="69">
        <f>IF(RES_hh_fech_in!T17=0,0,RES_hh_fech_in!T17/RES_summary!T$21)</f>
        <v>19.255995203145094</v>
      </c>
      <c r="U17" s="69">
        <f>IF(RES_hh_fech_in!U17=0,0,RES_hh_fech_in!U17/RES_summary!U$21)</f>
        <v>19.591196346396551</v>
      </c>
      <c r="V17" s="69">
        <f>IF(RES_hh_fech_in!V17=0,0,RES_hh_fech_in!V17/RES_summary!V$21)</f>
        <v>21.373676590090067</v>
      </c>
      <c r="W17" s="69">
        <f>IF(RES_hh_fech_in!W17=0,0,RES_hh_fech_in!W17/RES_summary!W$21)</f>
        <v>19.823384159775831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0</v>
      </c>
      <c r="D18" s="72">
        <f>IF(RES_hh_fech_in!D18=0,0,RES_hh_fech_in!D18/RES_summary!D$21)</f>
        <v>0</v>
      </c>
      <c r="E18" s="72">
        <f>IF(RES_hh_fech_in!E18=0,0,RES_hh_fech_in!E18/RES_summary!E$21)</f>
        <v>0</v>
      </c>
      <c r="F18" s="72">
        <f>IF(RES_hh_fech_in!F18=0,0,RES_hh_fech_in!F18/RES_summary!F$21)</f>
        <v>0</v>
      </c>
      <c r="G18" s="72">
        <f>IF(RES_hh_fech_in!G18=0,0,RES_hh_fech_in!G18/RES_summary!G$21)</f>
        <v>0</v>
      </c>
      <c r="H18" s="72">
        <f>IF(RES_hh_fech_in!H18=0,0,RES_hh_fech_in!H18/RES_summary!H$21)</f>
        <v>0</v>
      </c>
      <c r="I18" s="72">
        <f>IF(RES_hh_fech_in!I18=0,0,RES_hh_fech_in!I18/RES_summary!I$21)</f>
        <v>0</v>
      </c>
      <c r="J18" s="72">
        <f>IF(RES_hh_fech_in!J18=0,0,RES_hh_fech_in!J18/RES_summary!J$21)</f>
        <v>0</v>
      </c>
      <c r="K18" s="72">
        <f>IF(RES_hh_fech_in!K18=0,0,RES_hh_fech_in!K18/RES_summary!K$21)</f>
        <v>0</v>
      </c>
      <c r="L18" s="72">
        <f>IF(RES_hh_fech_in!L18=0,0,RES_hh_fech_in!L18/RES_summary!L$21)</f>
        <v>0</v>
      </c>
      <c r="M18" s="72">
        <f>IF(RES_hh_fech_in!M18=0,0,RES_hh_fech_in!M18/RES_summary!M$21)</f>
        <v>0</v>
      </c>
      <c r="N18" s="72">
        <f>IF(RES_hh_fech_in!N18=0,0,RES_hh_fech_in!N18/RES_summary!N$21)</f>
        <v>0</v>
      </c>
      <c r="O18" s="72">
        <f>IF(RES_hh_fech_in!O18=0,0,RES_hh_fech_in!O18/RES_summary!O$21)</f>
        <v>0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0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0</v>
      </c>
      <c r="V18" s="72">
        <f>IF(RES_hh_fech_in!V18=0,0,RES_hh_fech_in!V18/RES_summary!V$21)</f>
        <v>0</v>
      </c>
      <c r="W18" s="72">
        <f>IF(RES_hh_fech_in!W18=0,0,RES_hh_fech_in!W18/RES_summary!W$21)</f>
        <v>0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19.540902557189593</v>
      </c>
      <c r="D19" s="72">
        <f>IF(RES_hh_fech_in!D19=0,0,RES_hh_fech_in!D19/RES_summary!D$21)</f>
        <v>21.289906608151306</v>
      </c>
      <c r="E19" s="72">
        <f>IF(RES_hh_fech_in!E19=0,0,RES_hh_fech_in!E19/RES_summary!E$21)</f>
        <v>21.128085825507448</v>
      </c>
      <c r="F19" s="72">
        <f>IF(RES_hh_fech_in!F19=0,0,RES_hh_fech_in!F19/RES_summary!F$21)</f>
        <v>19.035332303931142</v>
      </c>
      <c r="G19" s="72">
        <f>IF(RES_hh_fech_in!G19=0,0,RES_hh_fech_in!G19/RES_summary!G$21)</f>
        <v>24.036372544011702</v>
      </c>
      <c r="H19" s="72">
        <f>IF(RES_hh_fech_in!H19=0,0,RES_hh_fech_in!H19/RES_summary!H$21)</f>
        <v>26.125863269079172</v>
      </c>
      <c r="I19" s="72">
        <f>IF(RES_hh_fech_in!I19=0,0,RES_hh_fech_in!I19/RES_summary!I$21)</f>
        <v>23.275368017994516</v>
      </c>
      <c r="J19" s="72">
        <f>IF(RES_hh_fech_in!J19=0,0,RES_hh_fech_in!J19/RES_summary!J$21)</f>
        <v>23.284761190591595</v>
      </c>
      <c r="K19" s="72">
        <f>IF(RES_hh_fech_in!K19=0,0,RES_hh_fech_in!K19/RES_summary!K$21)</f>
        <v>24.197646153066273</v>
      </c>
      <c r="L19" s="72">
        <f>IF(RES_hh_fech_in!L19=0,0,RES_hh_fech_in!L19/RES_summary!L$21)</f>
        <v>30.887226672440356</v>
      </c>
      <c r="M19" s="72">
        <f>IF(RES_hh_fech_in!M19=0,0,RES_hh_fech_in!M19/RES_summary!M$21)</f>
        <v>23.532977760525618</v>
      </c>
      <c r="N19" s="72">
        <f>IF(RES_hh_fech_in!N19=0,0,RES_hh_fech_in!N19/RES_summary!N$21)</f>
        <v>17.133135084946858</v>
      </c>
      <c r="O19" s="72">
        <f>IF(RES_hh_fech_in!O19=0,0,RES_hh_fech_in!O19/RES_summary!O$21)</f>
        <v>18.004038968996358</v>
      </c>
      <c r="P19" s="72">
        <f>IF(RES_hh_fech_in!P19=0,0,RES_hh_fech_in!P19/RES_summary!P$21)</f>
        <v>15.332014851499089</v>
      </c>
      <c r="Q19" s="72">
        <f>IF(RES_hh_fech_in!Q19=0,0,RES_hh_fech_in!Q19/RES_summary!Q$21)</f>
        <v>15.154198801692173</v>
      </c>
      <c r="R19" s="72">
        <f>IF(RES_hh_fech_in!R19=0,0,RES_hh_fech_in!R19/RES_summary!R$21)</f>
        <v>13.288043493318913</v>
      </c>
      <c r="S19" s="72">
        <f>IF(RES_hh_fech_in!S19=0,0,RES_hh_fech_in!S19/RES_summary!S$21)</f>
        <v>18.281298717535698</v>
      </c>
      <c r="T19" s="72">
        <f>IF(RES_hh_fech_in!T19=0,0,RES_hh_fech_in!T19/RES_summary!T$21)</f>
        <v>19.864266766195069</v>
      </c>
      <c r="U19" s="72">
        <f>IF(RES_hh_fech_in!U19=0,0,RES_hh_fech_in!U19/RES_summary!U$21)</f>
        <v>20.711302590757519</v>
      </c>
      <c r="V19" s="72">
        <f>IF(RES_hh_fech_in!V19=0,0,RES_hh_fech_in!V19/RES_summary!V$21)</f>
        <v>16.468564979818446</v>
      </c>
      <c r="W19" s="72">
        <f>IF(RES_hh_fech_in!W19=0,0,RES_hh_fech_in!W19/RES_summary!W$21)</f>
        <v>17.339117699555253</v>
      </c>
      <c r="DA19" s="89" t="s">
        <v>891</v>
      </c>
    </row>
    <row r="20" spans="1:105" ht="12" customHeight="1" x14ac:dyDescent="0.25">
      <c r="A20" s="28" t="s">
        <v>205</v>
      </c>
      <c r="B20" s="72"/>
      <c r="C20" s="72">
        <f>IF(RES_hh_fech_in!C20=0,0,RES_hh_fech_in!C20/RES_summary!C$21)</f>
        <v>0</v>
      </c>
      <c r="D20" s="72">
        <f>IF(RES_hh_fech_in!D20=0,0,RES_hh_fech_in!D20/RES_summary!D$21)</f>
        <v>0</v>
      </c>
      <c r="E20" s="72">
        <f>IF(RES_hh_fech_in!E20=0,0,RES_hh_fech_in!E20/RES_summary!E$21)</f>
        <v>0</v>
      </c>
      <c r="F20" s="72">
        <f>IF(RES_hh_fech_in!F20=0,0,RES_hh_fech_in!F20/RES_summary!F$21)</f>
        <v>0</v>
      </c>
      <c r="G20" s="72">
        <f>IF(RES_hh_fech_in!G20=0,0,RES_hh_fech_in!G20/RES_summary!G$21)</f>
        <v>0</v>
      </c>
      <c r="H20" s="72">
        <f>IF(RES_hh_fech_in!H20=0,0,RES_hh_fech_in!H20/RES_summary!H$21)</f>
        <v>0</v>
      </c>
      <c r="I20" s="72">
        <f>IF(RES_hh_fech_in!I20=0,0,RES_hh_fech_in!I20/RES_summary!I$21)</f>
        <v>0</v>
      </c>
      <c r="J20" s="72">
        <f>IF(RES_hh_fech_in!J20=0,0,RES_hh_fech_in!J20/RES_summary!J$21)</f>
        <v>0</v>
      </c>
      <c r="K20" s="72">
        <f>IF(RES_hh_fech_in!K20=0,0,RES_hh_fech_in!K20/RES_summary!K$21)</f>
        <v>0</v>
      </c>
      <c r="L20" s="72">
        <f>IF(RES_hh_fech_in!L20=0,0,RES_hh_fech_in!L20/RES_summary!L$21)</f>
        <v>0</v>
      </c>
      <c r="M20" s="72">
        <f>IF(RES_hh_fech_in!M20=0,0,RES_hh_fech_in!M20/RES_summary!M$21)</f>
        <v>0</v>
      </c>
      <c r="N20" s="72">
        <f>IF(RES_hh_fech_in!N20=0,0,RES_hh_fech_in!N20/RES_summary!N$21)</f>
        <v>0</v>
      </c>
      <c r="O20" s="72">
        <f>IF(RES_hh_fech_in!O20=0,0,RES_hh_fech_in!O20/RES_summary!O$21)</f>
        <v>0</v>
      </c>
      <c r="P20" s="72">
        <f>IF(RES_hh_fech_in!P20=0,0,RES_hh_fech_in!P20/RES_summary!P$21)</f>
        <v>0</v>
      </c>
      <c r="Q20" s="72">
        <f>IF(RES_hh_fech_in!Q20=0,0,RES_hh_fech_in!Q20/RES_summary!Q$21)</f>
        <v>0</v>
      </c>
      <c r="R20" s="72">
        <f>IF(RES_hh_fech_in!R20=0,0,RES_hh_fech_in!R20/RES_summary!R$21)</f>
        <v>0</v>
      </c>
      <c r="S20" s="72">
        <f>IF(RES_hh_fech_in!S20=0,0,RES_hh_fech_in!S20/RES_summary!S$21)</f>
        <v>0</v>
      </c>
      <c r="T20" s="72">
        <f>IF(RES_hh_fech_in!T20=0,0,RES_hh_fech_in!T20/RES_summary!T$21)</f>
        <v>0</v>
      </c>
      <c r="U20" s="72">
        <f>IF(RES_hh_fech_in!U20=0,0,RES_hh_fech_in!U20/RES_summary!U$21)</f>
        <v>0</v>
      </c>
      <c r="V20" s="72">
        <f>IF(RES_hh_fech_in!V20=0,0,RES_hh_fech_in!V20/RES_summary!V$21)</f>
        <v>0</v>
      </c>
      <c r="W20" s="72">
        <f>IF(RES_hh_fech_in!W20=0,0,RES_hh_fech_in!W20/RES_summary!W$21)</f>
        <v>0</v>
      </c>
      <c r="DA20" s="89" t="s">
        <v>892</v>
      </c>
    </row>
    <row r="21" spans="1:105" ht="12" customHeight="1" x14ac:dyDescent="0.25">
      <c r="A21" s="28" t="s">
        <v>192</v>
      </c>
      <c r="B21" s="72"/>
      <c r="C21" s="72">
        <f>IF(RES_hh_fech_in!C21=0,0,RES_hh_fech_in!C21/RES_summary!C$21)</f>
        <v>20.360891660546599</v>
      </c>
      <c r="D21" s="72">
        <f>IF(RES_hh_fech_in!D21=0,0,RES_hh_fech_in!D21/RES_summary!D$21)</f>
        <v>20.841390088347964</v>
      </c>
      <c r="E21" s="72">
        <f>IF(RES_hh_fech_in!E21=0,0,RES_hh_fech_in!E21/RES_summary!E$21)</f>
        <v>19.950757868338531</v>
      </c>
      <c r="F21" s="72">
        <f>IF(RES_hh_fech_in!F21=0,0,RES_hh_fech_in!F21/RES_summary!F$21)</f>
        <v>21.157122610242851</v>
      </c>
      <c r="G21" s="72">
        <f>IF(RES_hh_fech_in!G21=0,0,RES_hh_fech_in!G21/RES_summary!G$21)</f>
        <v>23.495294555634523</v>
      </c>
      <c r="H21" s="72">
        <f>IF(RES_hh_fech_in!H21=0,0,RES_hh_fech_in!H21/RES_summary!H$21)</f>
        <v>22.246973528994019</v>
      </c>
      <c r="I21" s="72">
        <f>IF(RES_hh_fech_in!I21=0,0,RES_hh_fech_in!I21/RES_summary!I$21)</f>
        <v>24.971042212103647</v>
      </c>
      <c r="J21" s="72">
        <f>IF(RES_hh_fech_in!J21=0,0,RES_hh_fech_in!J21/RES_summary!J$21)</f>
        <v>24.812581031032323</v>
      </c>
      <c r="K21" s="72">
        <f>IF(RES_hh_fech_in!K21=0,0,RES_hh_fech_in!K21/RES_summary!K$21)</f>
        <v>24.84162769653674</v>
      </c>
      <c r="L21" s="72">
        <f>IF(RES_hh_fech_in!L21=0,0,RES_hh_fech_in!L21/RES_summary!L$21)</f>
        <v>23.945888199689822</v>
      </c>
      <c r="M21" s="72">
        <f>IF(RES_hh_fech_in!M21=0,0,RES_hh_fech_in!M21/RES_summary!M$21)</f>
        <v>21.60678633200359</v>
      </c>
      <c r="N21" s="72">
        <f>IF(RES_hh_fech_in!N21=0,0,RES_hh_fech_in!N21/RES_summary!N$21)</f>
        <v>19.421403749032606</v>
      </c>
      <c r="O21" s="72">
        <f>IF(RES_hh_fech_in!O21=0,0,RES_hh_fech_in!O21/RES_summary!O$21)</f>
        <v>16.780692826381735</v>
      </c>
      <c r="P21" s="72">
        <f>IF(RES_hh_fech_in!P21=0,0,RES_hh_fech_in!P21/RES_summary!P$21)</f>
        <v>17.148161829327311</v>
      </c>
      <c r="Q21" s="72">
        <f>IF(RES_hh_fech_in!Q21=0,0,RES_hh_fech_in!Q21/RES_summary!Q$21)</f>
        <v>16.835422804074046</v>
      </c>
      <c r="R21" s="72">
        <f>IF(RES_hh_fech_in!R21=0,0,RES_hh_fech_in!R21/RES_summary!R$21)</f>
        <v>17.959668017714321</v>
      </c>
      <c r="S21" s="72">
        <f>IF(RES_hh_fech_in!S21=0,0,RES_hh_fech_in!S21/RES_summary!S$21)</f>
        <v>18.79022382483198</v>
      </c>
      <c r="T21" s="72">
        <f>IF(RES_hh_fech_in!T21=0,0,RES_hh_fech_in!T21/RES_summary!T$21)</f>
        <v>18.743388985066851</v>
      </c>
      <c r="U21" s="72">
        <f>IF(RES_hh_fech_in!U21=0,0,RES_hh_fech_in!U21/RES_summary!U$21)</f>
        <v>18.957232626803549</v>
      </c>
      <c r="V21" s="72">
        <f>IF(RES_hh_fech_in!V21=0,0,RES_hh_fech_in!V21/RES_summary!V$21)</f>
        <v>20.486677519536389</v>
      </c>
      <c r="W21" s="72">
        <f>IF(RES_hh_fech_in!W21=0,0,RES_hh_fech_in!W21/RES_summary!W$21)</f>
        <v>20.503972551779672</v>
      </c>
      <c r="DA21" s="89" t="s">
        <v>893</v>
      </c>
    </row>
    <row r="22" spans="1:105" ht="12" customHeight="1" x14ac:dyDescent="0.25">
      <c r="A22" s="28" t="s">
        <v>207</v>
      </c>
      <c r="B22" s="72"/>
      <c r="C22" s="72">
        <f>IF(RES_hh_fech_in!C22=0,0,RES_hh_fech_in!C22/RES_summary!C$21)</f>
        <v>20.014182127936031</v>
      </c>
      <c r="D22" s="72">
        <f>IF(RES_hh_fech_in!D22=0,0,RES_hh_fech_in!D22/RES_summary!D$21)</f>
        <v>20.099717002492724</v>
      </c>
      <c r="E22" s="72">
        <f>IF(RES_hh_fech_in!E22=0,0,RES_hh_fech_in!E22/RES_summary!E$21)</f>
        <v>17.798448825948864</v>
      </c>
      <c r="F22" s="72">
        <f>IF(RES_hh_fech_in!F22=0,0,RES_hh_fech_in!F22/RES_summary!F$21)</f>
        <v>14.219130291745849</v>
      </c>
      <c r="G22" s="72">
        <f>IF(RES_hh_fech_in!G22=0,0,RES_hh_fech_in!G22/RES_summary!G$21)</f>
        <v>23.022985677275919</v>
      </c>
      <c r="H22" s="72">
        <f>IF(RES_hh_fech_in!H22=0,0,RES_hh_fech_in!H22/RES_summary!H$21)</f>
        <v>22.305781209081815</v>
      </c>
      <c r="I22" s="72">
        <f>IF(RES_hh_fech_in!I22=0,0,RES_hh_fech_in!I22/RES_summary!I$21)</f>
        <v>24.308675273450433</v>
      </c>
      <c r="J22" s="72">
        <f>IF(RES_hh_fech_in!J22=0,0,RES_hh_fech_in!J22/RES_summary!J$21)</f>
        <v>18.707234217668294</v>
      </c>
      <c r="K22" s="72">
        <f>IF(RES_hh_fech_in!K22=0,0,RES_hh_fech_in!K22/RES_summary!K$21)</f>
        <v>22.776702097567089</v>
      </c>
      <c r="L22" s="72">
        <f>IF(RES_hh_fech_in!L22=0,0,RES_hh_fech_in!L22/RES_summary!L$21)</f>
        <v>20.76638823865861</v>
      </c>
      <c r="M22" s="72">
        <f>IF(RES_hh_fech_in!M22=0,0,RES_hh_fech_in!M22/RES_summary!M$21)</f>
        <v>20.236378519474886</v>
      </c>
      <c r="N22" s="72">
        <f>IF(RES_hh_fech_in!N22=0,0,RES_hh_fech_in!N22/RES_summary!N$21)</f>
        <v>18.814151821622016</v>
      </c>
      <c r="O22" s="72">
        <f>IF(RES_hh_fech_in!O22=0,0,RES_hh_fech_in!O22/RES_summary!O$21)</f>
        <v>18.570347208350491</v>
      </c>
      <c r="P22" s="72">
        <f>IF(RES_hh_fech_in!P22=0,0,RES_hh_fech_in!P22/RES_summary!P$21)</f>
        <v>17.632239050583603</v>
      </c>
      <c r="Q22" s="72">
        <f>IF(RES_hh_fech_in!Q22=0,0,RES_hh_fech_in!Q22/RES_summary!Q$21)</f>
        <v>17.888386246964426</v>
      </c>
      <c r="R22" s="72">
        <f>IF(RES_hh_fech_in!R22=0,0,RES_hh_fech_in!R22/RES_summary!R$21)</f>
        <v>0</v>
      </c>
      <c r="S22" s="72">
        <f>IF(RES_hh_fech_in!S22=0,0,RES_hh_fech_in!S22/RES_summary!S$21)</f>
        <v>0</v>
      </c>
      <c r="T22" s="72">
        <f>IF(RES_hh_fech_in!T22=0,0,RES_hh_fech_in!T22/RES_summary!T$21)</f>
        <v>0</v>
      </c>
      <c r="U22" s="72">
        <f>IF(RES_hh_fech_in!U22=0,0,RES_hh_fech_in!U22/RES_summary!U$21)</f>
        <v>22.41355324070674</v>
      </c>
      <c r="V22" s="72">
        <f>IF(RES_hh_fech_in!V22=0,0,RES_hh_fech_in!V22/RES_summary!V$21)</f>
        <v>17.168784216001931</v>
      </c>
      <c r="W22" s="72">
        <f>IF(RES_hh_fech_in!W22=0,0,RES_hh_fech_in!W22/RES_summary!W$21)</f>
        <v>20.108455194457267</v>
      </c>
      <c r="DA22" s="89" t="s">
        <v>894</v>
      </c>
    </row>
    <row r="23" spans="1:105" ht="12" customHeight="1" x14ac:dyDescent="0.25">
      <c r="A23" s="28" t="s">
        <v>202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DA23" s="89" t="s">
        <v>895</v>
      </c>
    </row>
    <row r="24" spans="1:105" ht="12" customHeight="1" x14ac:dyDescent="0.25">
      <c r="A24" s="28" t="s">
        <v>203</v>
      </c>
      <c r="B24" s="72"/>
      <c r="C24" s="72">
        <f>IF(RES_hh_fech_in!C24=0,0,RES_hh_fech_in!C24/RES_summary!C$21)</f>
        <v>14.935944529455385</v>
      </c>
      <c r="D24" s="72">
        <f>IF(RES_hh_fech_in!D24=0,0,RES_hh_fech_in!D24/RES_summary!D$21)</f>
        <v>0</v>
      </c>
      <c r="E24" s="72">
        <f>IF(RES_hh_fech_in!E24=0,0,RES_hh_fech_in!E24/RES_summary!E$21)</f>
        <v>13.402149504548399</v>
      </c>
      <c r="F24" s="72">
        <f>IF(RES_hh_fech_in!F24=0,0,RES_hh_fech_in!F24/RES_summary!F$21)</f>
        <v>16.109381720003086</v>
      </c>
      <c r="G24" s="72">
        <f>IF(RES_hh_fech_in!G24=0,0,RES_hh_fech_in!G24/RES_summary!G$21)</f>
        <v>15.682809313260751</v>
      </c>
      <c r="H24" s="72">
        <f>IF(RES_hh_fech_in!H24=0,0,RES_hh_fech_in!H24/RES_summary!H$21)</f>
        <v>16.779558491422907</v>
      </c>
      <c r="I24" s="72">
        <f>IF(RES_hh_fech_in!I24=0,0,RES_hh_fech_in!I24/RES_summary!I$21)</f>
        <v>18.896601072201548</v>
      </c>
      <c r="J24" s="72">
        <f>IF(RES_hh_fech_in!J24=0,0,RES_hh_fech_in!J24/RES_summary!J$21)</f>
        <v>18.706800832605563</v>
      </c>
      <c r="K24" s="72">
        <f>IF(RES_hh_fech_in!K24=0,0,RES_hh_fech_in!K24/RES_summary!K$21)</f>
        <v>17.867267636784952</v>
      </c>
      <c r="L24" s="72">
        <f>IF(RES_hh_fech_in!L24=0,0,RES_hh_fech_in!L24/RES_summary!L$21)</f>
        <v>18.335701198312723</v>
      </c>
      <c r="M24" s="72">
        <f>IF(RES_hh_fech_in!M24=0,0,RES_hh_fech_in!M24/RES_summary!M$21)</f>
        <v>16.625379387937389</v>
      </c>
      <c r="N24" s="72">
        <f>IF(RES_hh_fech_in!N24=0,0,RES_hh_fech_in!N24/RES_summary!N$21)</f>
        <v>15.055079202169116</v>
      </c>
      <c r="O24" s="72">
        <f>IF(RES_hh_fech_in!O24=0,0,RES_hh_fech_in!O24/RES_summary!O$21)</f>
        <v>14.365585885200749</v>
      </c>
      <c r="P24" s="72">
        <f>IF(RES_hh_fech_in!P24=0,0,RES_hh_fech_in!P24/RES_summary!P$21)</f>
        <v>13.828208861274115</v>
      </c>
      <c r="Q24" s="72">
        <f>IF(RES_hh_fech_in!Q24=0,0,RES_hh_fech_in!Q24/RES_summary!Q$21)</f>
        <v>15.094970592940866</v>
      </c>
      <c r="R24" s="72">
        <f>IF(RES_hh_fech_in!R24=0,0,RES_hh_fech_in!R24/RES_summary!R$21)</f>
        <v>16.297276637350947</v>
      </c>
      <c r="S24" s="72">
        <f>IF(RES_hh_fech_in!S24=0,0,RES_hh_fech_in!S24/RES_summary!S$21)</f>
        <v>17.103048746587408</v>
      </c>
      <c r="T24" s="72">
        <f>IF(RES_hh_fech_in!T24=0,0,RES_hh_fech_in!T24/RES_summary!T$21)</f>
        <v>17.736726119774307</v>
      </c>
      <c r="U24" s="72">
        <f>IF(RES_hh_fech_in!U24=0,0,RES_hh_fech_in!U24/RES_summary!U$21)</f>
        <v>18.279621541221655</v>
      </c>
      <c r="V24" s="72">
        <f>IF(RES_hh_fech_in!V24=0,0,RES_hh_fech_in!V24/RES_summary!V$21)</f>
        <v>19.529519079316596</v>
      </c>
      <c r="W24" s="72">
        <f>IF(RES_hh_fech_in!W24=0,0,RES_hh_fech_in!W24/RES_summary!W$21)</f>
        <v>18.525451061398758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17.304489917027684</v>
      </c>
      <c r="D25" s="74">
        <f>IF(RES_hh_fech_in!D25=0,0,RES_hh_fech_in!D25/RES_summary!D$21)</f>
        <v>17.811536297654591</v>
      </c>
      <c r="E25" s="74">
        <f>IF(RES_hh_fech_in!E25=0,0,RES_hh_fech_in!E25/RES_summary!E$21)</f>
        <v>19.67747837130171</v>
      </c>
      <c r="F25" s="74">
        <f>IF(RES_hh_fech_in!F25=0,0,RES_hh_fech_in!F25/RES_summary!F$21)</f>
        <v>19.464240608855551</v>
      </c>
      <c r="G25" s="74">
        <f>IF(RES_hh_fech_in!G25=0,0,RES_hh_fech_in!G25/RES_summary!G$21)</f>
        <v>19.583448751788691</v>
      </c>
      <c r="H25" s="74">
        <f>IF(RES_hh_fech_in!H25=0,0,RES_hh_fech_in!H25/RES_summary!H$21)</f>
        <v>23.053594601188831</v>
      </c>
      <c r="I25" s="74">
        <f>IF(RES_hh_fech_in!I25=0,0,RES_hh_fech_in!I25/RES_summary!I$21)</f>
        <v>22.240779482466884</v>
      </c>
      <c r="J25" s="74">
        <f>IF(RES_hh_fech_in!J25=0,0,RES_hh_fech_in!J25/RES_summary!J$21)</f>
        <v>23.209516540525183</v>
      </c>
      <c r="K25" s="74">
        <f>IF(RES_hh_fech_in!K25=0,0,RES_hh_fech_in!K25/RES_summary!K$21)</f>
        <v>22.718375760564705</v>
      </c>
      <c r="L25" s="74">
        <f>IF(RES_hh_fech_in!L25=0,0,RES_hh_fech_in!L25/RES_summary!L$21)</f>
        <v>22.685488848489829</v>
      </c>
      <c r="M25" s="74">
        <f>IF(RES_hh_fech_in!M25=0,0,RES_hh_fech_in!M25/RES_summary!M$21)</f>
        <v>21.804551692935142</v>
      </c>
      <c r="N25" s="74">
        <f>IF(RES_hh_fech_in!N25=0,0,RES_hh_fech_in!N25/RES_summary!N$21)</f>
        <v>16.199929623495333</v>
      </c>
      <c r="O25" s="74">
        <f>IF(RES_hh_fech_in!O25=0,0,RES_hh_fech_in!O25/RES_summary!O$21)</f>
        <v>16.405091095458371</v>
      </c>
      <c r="P25" s="74">
        <f>IF(RES_hh_fech_in!P25=0,0,RES_hh_fech_in!P25/RES_summary!P$21)</f>
        <v>15.54185536617762</v>
      </c>
      <c r="Q25" s="74">
        <f>IF(RES_hh_fech_in!Q25=0,0,RES_hh_fech_in!Q25/RES_summary!Q$21)</f>
        <v>18.455240476937778</v>
      </c>
      <c r="R25" s="74">
        <f>IF(RES_hh_fech_in!R25=0,0,RES_hh_fech_in!R25/RES_summary!R$21)</f>
        <v>18.587251875163922</v>
      </c>
      <c r="S25" s="74">
        <f>IF(RES_hh_fech_in!S25=0,0,RES_hh_fech_in!S25/RES_summary!S$21)</f>
        <v>19.057587425459637</v>
      </c>
      <c r="T25" s="74">
        <f>IF(RES_hh_fech_in!T25=0,0,RES_hh_fech_in!T25/RES_summary!T$21)</f>
        <v>19.160286406729554</v>
      </c>
      <c r="U25" s="74">
        <f>IF(RES_hh_fech_in!U25=0,0,RES_hh_fech_in!U25/RES_summary!U$21)</f>
        <v>19.369035871619236</v>
      </c>
      <c r="V25" s="74">
        <f>IF(RES_hh_fech_in!V25=0,0,RES_hh_fech_in!V25/RES_summary!V$21)</f>
        <v>21.139216983936556</v>
      </c>
      <c r="W25" s="74">
        <f>IF(RES_hh_fech_in!W25=0,0,RES_hh_fech_in!W25/RES_summary!W$21)</f>
        <v>18.410177216268622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8.2792633995254032</v>
      </c>
      <c r="D26" s="77">
        <f>IF(RES_hh_fech_in!D26=0,0,RES_hh_fech_in!D26/RES_summary!D$21)</f>
        <v>8.1729538717069481</v>
      </c>
      <c r="E26" s="77">
        <f>IF(RES_hh_fech_in!E26=0,0,RES_hh_fech_in!E26/RES_summary!E$21)</f>
        <v>8.445853142338418</v>
      </c>
      <c r="F26" s="77">
        <f>IF(RES_hh_fech_in!F26=0,0,RES_hh_fech_in!F26/RES_summary!F$21)</f>
        <v>8.8295807786505378</v>
      </c>
      <c r="G26" s="77">
        <f>IF(RES_hh_fech_in!G26=0,0,RES_hh_fech_in!G26/RES_summary!G$21)</f>
        <v>9.3517754136461271</v>
      </c>
      <c r="H26" s="77">
        <f>IF(RES_hh_fech_in!H26=0,0,RES_hh_fech_in!H26/RES_summary!H$21)</f>
        <v>10.062273368733969</v>
      </c>
      <c r="I26" s="77">
        <f>IF(RES_hh_fech_in!I26=0,0,RES_hh_fech_in!I26/RES_summary!I$21)</f>
        <v>10.714859722416442</v>
      </c>
      <c r="J26" s="77">
        <f>IF(RES_hh_fech_in!J26=0,0,RES_hh_fech_in!J26/RES_summary!J$21)</f>
        <v>11.145766964597154</v>
      </c>
      <c r="K26" s="77">
        <f>IF(RES_hh_fech_in!K26=0,0,RES_hh_fech_in!K26/RES_summary!K$21)</f>
        <v>10.999117959167496</v>
      </c>
      <c r="L26" s="77">
        <f>IF(RES_hh_fech_in!L26=0,0,RES_hh_fech_in!L26/RES_summary!L$21)</f>
        <v>10.914994736522308</v>
      </c>
      <c r="M26" s="77">
        <f>IF(RES_hh_fech_in!M26=0,0,RES_hh_fech_in!M26/RES_summary!M$21)</f>
        <v>10.215523890837657</v>
      </c>
      <c r="N26" s="77">
        <f>IF(RES_hh_fech_in!N26=0,0,RES_hh_fech_in!N26/RES_summary!N$21)</f>
        <v>9.1387083525896742</v>
      </c>
      <c r="O26" s="77">
        <f>IF(RES_hh_fech_in!O26=0,0,RES_hh_fech_in!O26/RES_summary!O$21)</f>
        <v>8.7384680436260158</v>
      </c>
      <c r="P26" s="77">
        <f>IF(RES_hh_fech_in!P26=0,0,RES_hh_fech_in!P26/RES_summary!P$21)</f>
        <v>8.7057757502327764</v>
      </c>
      <c r="Q26" s="77">
        <f>IF(RES_hh_fech_in!Q26=0,0,RES_hh_fech_in!Q26/RES_summary!Q$21)</f>
        <v>9.4023987774130653</v>
      </c>
      <c r="R26" s="77">
        <f>IF(RES_hh_fech_in!R26=0,0,RES_hh_fech_in!R26/RES_summary!R$21)</f>
        <v>9.9095883677759762</v>
      </c>
      <c r="S26" s="77">
        <f>IF(RES_hh_fech_in!S26=0,0,RES_hh_fech_in!S26/RES_summary!S$21)</f>
        <v>10.593059659318165</v>
      </c>
      <c r="T26" s="77">
        <f>IF(RES_hh_fech_in!T26=0,0,RES_hh_fech_in!T26/RES_summary!T$21)</f>
        <v>10.914362467373</v>
      </c>
      <c r="U26" s="77">
        <f>IF(RES_hh_fech_in!U26=0,0,RES_hh_fech_in!U26/RES_summary!U$21)</f>
        <v>11.321193981205703</v>
      </c>
      <c r="V26" s="77">
        <f>IF(RES_hh_fech_in!V26=0,0,RES_hh_fech_in!V26/RES_summary!V$21)</f>
        <v>12.374023381464838</v>
      </c>
      <c r="W26" s="77">
        <f>IF(RES_hh_fech_in!W26=0,0,RES_hh_fech_in!W26/RES_summary!W$21)</f>
        <v>11.840384932331858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7.9449045614770872</v>
      </c>
      <c r="D27" s="69">
        <f>IF(RES_hh_fech_in!D27=0,0,RES_hh_fech_in!D27/RES_summary!D$21)</f>
        <v>7.6352538334596973</v>
      </c>
      <c r="E27" s="69">
        <f>IF(RES_hh_fech_in!E27=0,0,RES_hh_fech_in!E27/RES_summary!E$21)</f>
        <v>7.7106667198145979</v>
      </c>
      <c r="F27" s="69">
        <f>IF(RES_hh_fech_in!F27=0,0,RES_hh_fech_in!F27/RES_summary!F$21)</f>
        <v>8.4197706426708603</v>
      </c>
      <c r="G27" s="69">
        <f>IF(RES_hh_fech_in!G27=0,0,RES_hh_fech_in!G27/RES_summary!G$21)</f>
        <v>8.1931161592984072</v>
      </c>
      <c r="H27" s="69">
        <f>IF(RES_hh_fech_in!H27=0,0,RES_hh_fech_in!H27/RES_summary!H$21)</f>
        <v>8.6220698124032094</v>
      </c>
      <c r="I27" s="69">
        <f>IF(RES_hh_fech_in!I27=0,0,RES_hh_fech_in!I27/RES_summary!I$21)</f>
        <v>8.4826118446904566</v>
      </c>
      <c r="J27" s="69">
        <f>IF(RES_hh_fech_in!J27=0,0,RES_hh_fech_in!J27/RES_summary!J$21)</f>
        <v>8.6272901851712707</v>
      </c>
      <c r="K27" s="69">
        <f>IF(RES_hh_fech_in!K27=0,0,RES_hh_fech_in!K27/RES_summary!K$21)</f>
        <v>7.3136561930115507</v>
      </c>
      <c r="L27" s="69">
        <f>IF(RES_hh_fech_in!L27=0,0,RES_hh_fech_in!L27/RES_summary!L$21)</f>
        <v>7.7006004951279827</v>
      </c>
      <c r="M27" s="69">
        <f>IF(RES_hh_fech_in!M27=0,0,RES_hh_fech_in!M27/RES_summary!M$21)</f>
        <v>6.2727374799267297</v>
      </c>
      <c r="N27" s="69">
        <f>IF(RES_hh_fech_in!N27=0,0,RES_hh_fech_in!N27/RES_summary!N$21)</f>
        <v>5.0836572681074781</v>
      </c>
      <c r="O27" s="69">
        <f>IF(RES_hh_fech_in!O27=0,0,RES_hh_fech_in!O27/RES_summary!O$21)</f>
        <v>4.9259946550798883</v>
      </c>
      <c r="P27" s="69">
        <f>IF(RES_hh_fech_in!P27=0,0,RES_hh_fech_in!P27/RES_summary!P$21)</f>
        <v>4.8145145309506168</v>
      </c>
      <c r="Q27" s="69">
        <f>IF(RES_hh_fech_in!Q27=0,0,RES_hh_fech_in!Q27/RES_summary!Q$21)</f>
        <v>5.4422637952903017</v>
      </c>
      <c r="R27" s="69">
        <f>IF(RES_hh_fech_in!R27=0,0,RES_hh_fech_in!R27/RES_summary!R$21)</f>
        <v>5.3183038221101766</v>
      </c>
      <c r="S27" s="69">
        <f>IF(RES_hh_fech_in!S27=0,0,RES_hh_fech_in!S27/RES_summary!S$21)</f>
        <v>6.8877706133357224</v>
      </c>
      <c r="T27" s="69">
        <f>IF(RES_hh_fech_in!T27=0,0,RES_hh_fech_in!T27/RES_summary!T$21)</f>
        <v>7.6601583946750491</v>
      </c>
      <c r="U27" s="69">
        <f>IF(RES_hh_fech_in!U27=0,0,RES_hh_fech_in!U27/RES_summary!U$21)</f>
        <v>7.6643468101185848</v>
      </c>
      <c r="V27" s="69">
        <f>IF(RES_hh_fech_in!V27=0,0,RES_hh_fech_in!V27/RES_summary!V$21)</f>
        <v>10.673086287039608</v>
      </c>
      <c r="W27" s="69">
        <f>IF(RES_hh_fech_in!W27=0,0,RES_hh_fech_in!W27/RES_summary!W$21)</f>
        <v>10.398675156051887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0</v>
      </c>
      <c r="M28" s="72">
        <f>IF(RES_hh_fech_in!M28=0,0,RES_hh_fech_in!M28/RES_summary!M$21)</f>
        <v>0</v>
      </c>
      <c r="N28" s="72">
        <f>IF(RES_hh_fech_in!N28=0,0,RES_hh_fech_in!N28/RES_summary!N$21)</f>
        <v>0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8.0099821579149655</v>
      </c>
      <c r="D29" s="72">
        <f>IF(RES_hh_fech_in!D29=0,0,RES_hh_fech_in!D29/RES_summary!D$21)</f>
        <v>8.2871277733099085</v>
      </c>
      <c r="E29" s="72">
        <f>IF(RES_hh_fech_in!E29=0,0,RES_hh_fech_in!E29/RES_summary!E$21)</f>
        <v>8.4274142878638347</v>
      </c>
      <c r="F29" s="72">
        <f>IF(RES_hh_fech_in!F29=0,0,RES_hh_fech_in!F29/RES_summary!F$21)</f>
        <v>8.2588573197237878</v>
      </c>
      <c r="G29" s="72">
        <f>IF(RES_hh_fech_in!G29=0,0,RES_hh_fech_in!G29/RES_summary!G$21)</f>
        <v>8.8101566070966264</v>
      </c>
      <c r="H29" s="72">
        <f>IF(RES_hh_fech_in!H29=0,0,RES_hh_fech_in!H29/RES_summary!H$21)</f>
        <v>9.322513365201246</v>
      </c>
      <c r="I29" s="72">
        <f>IF(RES_hh_fech_in!I29=0,0,RES_hh_fech_in!I29/RES_summary!I$21)</f>
        <v>8.9506863744785132</v>
      </c>
      <c r="J29" s="72">
        <f>IF(RES_hh_fech_in!J29=0,0,RES_hh_fech_in!J29/RES_summary!J$21)</f>
        <v>8.1424653940072762</v>
      </c>
      <c r="K29" s="72">
        <f>IF(RES_hh_fech_in!K29=0,0,RES_hh_fech_in!K29/RES_summary!K$21)</f>
        <v>8.1583117093055364</v>
      </c>
      <c r="L29" s="72">
        <f>IF(RES_hh_fech_in!L29=0,0,RES_hh_fech_in!L29/RES_summary!L$21)</f>
        <v>8.4802071030683717</v>
      </c>
      <c r="M29" s="72">
        <f>IF(RES_hh_fech_in!M29=0,0,RES_hh_fech_in!M29/RES_summary!M$21)</f>
        <v>6.738665770535663</v>
      </c>
      <c r="N29" s="72">
        <f>IF(RES_hh_fech_in!N29=0,0,RES_hh_fech_in!N29/RES_summary!N$21)</f>
        <v>5.3186492014686895</v>
      </c>
      <c r="O29" s="72">
        <f>IF(RES_hh_fech_in!O29=0,0,RES_hh_fech_in!O29/RES_summary!O$21)</f>
        <v>5.5434660822325741</v>
      </c>
      <c r="P29" s="72">
        <f>IF(RES_hh_fech_in!P29=0,0,RES_hh_fech_in!P29/RES_summary!P$21)</f>
        <v>5.0426885845211133</v>
      </c>
      <c r="Q29" s="72">
        <f>IF(RES_hh_fech_in!Q29=0,0,RES_hh_fech_in!Q29/RES_summary!Q$21)</f>
        <v>5.5527557879745615</v>
      </c>
      <c r="R29" s="72">
        <f>IF(RES_hh_fech_in!R29=0,0,RES_hh_fech_in!R29/RES_summary!R$21)</f>
        <v>5.1534815970491445</v>
      </c>
      <c r="S29" s="72">
        <f>IF(RES_hh_fech_in!S29=0,0,RES_hh_fech_in!S29/RES_summary!S$21)</f>
        <v>7.1494176227591764</v>
      </c>
      <c r="T29" s="72">
        <f>IF(RES_hh_fech_in!T29=0,0,RES_hh_fech_in!T29/RES_summary!T$21)</f>
        <v>7.8921596838265451</v>
      </c>
      <c r="U29" s="72">
        <f>IF(RES_hh_fech_in!U29=0,0,RES_hh_fech_in!U29/RES_summary!U$21)</f>
        <v>8.2504061084849631</v>
      </c>
      <c r="V29" s="72">
        <f>IF(RES_hh_fech_in!V29=0,0,RES_hh_fech_in!V29/RES_summary!V$21)</f>
        <v>11.726388702728205</v>
      </c>
      <c r="W29" s="72">
        <f>IF(RES_hh_fech_in!W29=0,0,RES_hh_fech_in!W29/RES_summary!W$21)</f>
        <v>11.433087655500257</v>
      </c>
      <c r="DA29" s="89" t="s">
        <v>901</v>
      </c>
    </row>
    <row r="30" spans="1:105" ht="12" customHeight="1" x14ac:dyDescent="0.25">
      <c r="A30" s="28" t="s">
        <v>192</v>
      </c>
      <c r="B30" s="72"/>
      <c r="C30" s="72">
        <f>IF(RES_hh_fech_in!C30=0,0,RES_hh_fech_in!C30/RES_summary!C$21)</f>
        <v>8.0266420342746265</v>
      </c>
      <c r="D30" s="72">
        <f>IF(RES_hh_fech_in!D30=0,0,RES_hh_fech_in!D30/RES_summary!D$21)</f>
        <v>8.3425930614515718</v>
      </c>
      <c r="E30" s="72">
        <f>IF(RES_hh_fech_in!E30=0,0,RES_hh_fech_in!E30/RES_summary!E$21)</f>
        <v>8.2559273541202494</v>
      </c>
      <c r="F30" s="72">
        <f>IF(RES_hh_fech_in!F30=0,0,RES_hh_fech_in!F30/RES_summary!F$21)</f>
        <v>8.6005485842828957</v>
      </c>
      <c r="G30" s="72">
        <f>IF(RES_hh_fech_in!G30=0,0,RES_hh_fech_in!G30/RES_summary!G$21)</f>
        <v>8.9250797137202316</v>
      </c>
      <c r="H30" s="72">
        <f>IF(RES_hh_fech_in!H30=0,0,RES_hh_fech_in!H30/RES_summary!H$21)</f>
        <v>9.0651249359378081</v>
      </c>
      <c r="I30" s="72">
        <f>IF(RES_hh_fech_in!I30=0,0,RES_hh_fech_in!I30/RES_summary!I$21)</f>
        <v>8.5352437594146817</v>
      </c>
      <c r="J30" s="72">
        <f>IF(RES_hh_fech_in!J30=0,0,RES_hh_fech_in!J30/RES_summary!J$21)</f>
        <v>9.5680730979337483</v>
      </c>
      <c r="K30" s="72">
        <f>IF(RES_hh_fech_in!K30=0,0,RES_hh_fech_in!K30/RES_summary!K$21)</f>
        <v>7.8859950207795686</v>
      </c>
      <c r="L30" s="72">
        <f>IF(RES_hh_fech_in!L30=0,0,RES_hh_fech_in!L30/RES_summary!L$21)</f>
        <v>8.3550915437954139</v>
      </c>
      <c r="M30" s="72">
        <f>IF(RES_hh_fech_in!M30=0,0,RES_hh_fech_in!M30/RES_summary!M$21)</f>
        <v>6.7886165269404417</v>
      </c>
      <c r="N30" s="72">
        <f>IF(RES_hh_fech_in!N30=0,0,RES_hh_fech_in!N30/RES_summary!N$21)</f>
        <v>5.2822867907441458</v>
      </c>
      <c r="O30" s="72">
        <f>IF(RES_hh_fech_in!O30=0,0,RES_hh_fech_in!O30/RES_summary!O$21)</f>
        <v>5.0242565775932402</v>
      </c>
      <c r="P30" s="72">
        <f>IF(RES_hh_fech_in!P30=0,0,RES_hh_fech_in!P30/RES_summary!P$21)</f>
        <v>4.9977752016724004</v>
      </c>
      <c r="Q30" s="72">
        <f>IF(RES_hh_fech_in!Q30=0,0,RES_hh_fech_in!Q30/RES_summary!Q$21)</f>
        <v>5.5520825249278394</v>
      </c>
      <c r="R30" s="72">
        <f>IF(RES_hh_fech_in!R30=0,0,RES_hh_fech_in!R30/RES_summary!R$21)</f>
        <v>5.4101594456986453</v>
      </c>
      <c r="S30" s="72">
        <f>IF(RES_hh_fech_in!S30=0,0,RES_hh_fech_in!S30/RES_summary!S$21)</f>
        <v>6.9960047560831216</v>
      </c>
      <c r="T30" s="72">
        <f>IF(RES_hh_fech_in!T30=0,0,RES_hh_fech_in!T30/RES_summary!T$21)</f>
        <v>7.9123359326827787</v>
      </c>
      <c r="U30" s="72">
        <f>IF(RES_hh_fech_in!U30=0,0,RES_hh_fech_in!U30/RES_summary!U$21)</f>
        <v>8.2199923434728994</v>
      </c>
      <c r="V30" s="72">
        <f>IF(RES_hh_fech_in!V30=0,0,RES_hh_fech_in!V30/RES_summary!V$21)</f>
        <v>11.584148570660474</v>
      </c>
      <c r="W30" s="72">
        <f>IF(RES_hh_fech_in!W30=0,0,RES_hh_fech_in!W30/RES_summary!W$21)</f>
        <v>11.530876855709229</v>
      </c>
      <c r="DA30" s="89" t="s">
        <v>902</v>
      </c>
    </row>
    <row r="31" spans="1:105" ht="12" customHeight="1" x14ac:dyDescent="0.25">
      <c r="A31" s="28" t="s">
        <v>207</v>
      </c>
      <c r="B31" s="72"/>
      <c r="C31" s="72">
        <f>IF(RES_hh_fech_in!C31=0,0,RES_hh_fech_in!C31/RES_summary!C$21)</f>
        <v>8.1843678063566347</v>
      </c>
      <c r="D31" s="72">
        <f>IF(RES_hh_fech_in!D31=0,0,RES_hh_fech_in!D31/RES_summary!D$21)</f>
        <v>8.5193258154218761</v>
      </c>
      <c r="E31" s="72">
        <f>IF(RES_hh_fech_in!E31=0,0,RES_hh_fech_in!E31/RES_summary!E$21)</f>
        <v>7.6508916951880472</v>
      </c>
      <c r="F31" s="72">
        <f>IF(RES_hh_fech_in!F31=0,0,RES_hh_fech_in!F31/RES_summary!F$21)</f>
        <v>6.1965327681447073</v>
      </c>
      <c r="G31" s="72">
        <f>IF(RES_hh_fech_in!G31=0,0,RES_hh_fech_in!G31/RES_summary!G$21)</f>
        <v>9.8166947767765844</v>
      </c>
      <c r="H31" s="72">
        <f>IF(RES_hh_fech_in!H31=0,0,RES_hh_fech_in!H31/RES_summary!H$21)</f>
        <v>9.1325065381247974</v>
      </c>
      <c r="I31" s="72">
        <f>IF(RES_hh_fech_in!I31=0,0,RES_hh_fech_in!I31/RES_summary!I$21)</f>
        <v>9.6452010141977667</v>
      </c>
      <c r="J31" s="72">
        <f>IF(RES_hh_fech_in!J31=0,0,RES_hh_fech_in!J31/RES_summary!J$21)</f>
        <v>7.3270116116589339</v>
      </c>
      <c r="K31" s="72">
        <f>IF(RES_hh_fech_in!K31=0,0,RES_hh_fech_in!K31/RES_summary!K$21)</f>
        <v>8.4992582909517527</v>
      </c>
      <c r="L31" s="72">
        <f>IF(RES_hh_fech_in!L31=0,0,RES_hh_fech_in!L31/RES_summary!L$21)</f>
        <v>7.4957500131611861</v>
      </c>
      <c r="M31" s="72">
        <f>IF(RES_hh_fech_in!M31=0,0,RES_hh_fech_in!M31/RES_summary!M$21)</f>
        <v>6.9391240939359813</v>
      </c>
      <c r="N31" s="72">
        <f>IF(RES_hh_fech_in!N31=0,0,RES_hh_fech_in!N31/RES_summary!N$21)</f>
        <v>6.278735335066953</v>
      </c>
      <c r="O31" s="72">
        <f>IF(RES_hh_fech_in!O31=0,0,RES_hh_fech_in!O31/RES_summary!O$21)</f>
        <v>6.170798153471253</v>
      </c>
      <c r="P31" s="72">
        <f>IF(RES_hh_fech_in!P31=0,0,RES_hh_fech_in!P31/RES_summary!P$21)</f>
        <v>5.7904299605405347</v>
      </c>
      <c r="Q31" s="72">
        <f>IF(RES_hh_fech_in!Q31=0,0,RES_hh_fech_in!Q31/RES_summary!Q$21)</f>
        <v>6.1494131792626341</v>
      </c>
      <c r="R31" s="72">
        <f>IF(RES_hh_fech_in!R31=0,0,RES_hh_fech_in!R31/RES_summary!R$21)</f>
        <v>0</v>
      </c>
      <c r="S31" s="72">
        <f>IF(RES_hh_fech_in!S31=0,0,RES_hh_fech_in!S31/RES_summary!S$21)</f>
        <v>0</v>
      </c>
      <c r="T31" s="72">
        <f>IF(RES_hh_fech_in!T31=0,0,RES_hh_fech_in!T31/RES_summary!T$21)</f>
        <v>0</v>
      </c>
      <c r="U31" s="72">
        <f>IF(RES_hh_fech_in!U31=0,0,RES_hh_fech_in!U31/RES_summary!U$21)</f>
        <v>9.5166477781228203</v>
      </c>
      <c r="V31" s="72">
        <f>IF(RES_hh_fech_in!V31=0,0,RES_hh_fech_in!V31/RES_summary!V$21)</f>
        <v>10.007864199708806</v>
      </c>
      <c r="W31" s="72">
        <f>IF(RES_hh_fech_in!W31=0,0,RES_hh_fech_in!W31/RES_summary!W$21)</f>
        <v>11.972155421310223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7.0104236230671493</v>
      </c>
      <c r="D32" s="77">
        <f>IF(RES_hh_fech_in!D32=0,0,RES_hh_fech_in!D32/RES_summary!D$21)</f>
        <v>4.8250140652312394</v>
      </c>
      <c r="E32" s="77">
        <f>IF(RES_hh_fech_in!E32=0,0,RES_hh_fech_in!E32/RES_summary!E$21)</f>
        <v>4.8721421293714799</v>
      </c>
      <c r="F32" s="77">
        <f>IF(RES_hh_fech_in!F32=0,0,RES_hh_fech_in!F32/RES_summary!F$21)</f>
        <v>7.0231420597803345</v>
      </c>
      <c r="G32" s="77">
        <f>IF(RES_hh_fech_in!G32=0,0,RES_hh_fech_in!G32/RES_summary!G$21)</f>
        <v>6.6410548519260804</v>
      </c>
      <c r="H32" s="77">
        <f>IF(RES_hh_fech_in!H32=0,0,RES_hh_fech_in!H32/RES_summary!H$21)</f>
        <v>6.6348782663683341</v>
      </c>
      <c r="I32" s="77">
        <f>IF(RES_hh_fech_in!I32=0,0,RES_hh_fech_in!I32/RES_summary!I$21)</f>
        <v>7.1824000725288908</v>
      </c>
      <c r="J32" s="77">
        <f>IF(RES_hh_fech_in!J32=0,0,RES_hh_fech_in!J32/RES_summary!J$21)</f>
        <v>7.3265338159710698</v>
      </c>
      <c r="K32" s="77">
        <f>IF(RES_hh_fech_in!K32=0,0,RES_hh_fech_in!K32/RES_summary!K$21)</f>
        <v>5.69815262721945</v>
      </c>
      <c r="L32" s="77">
        <f>IF(RES_hh_fech_in!L32=0,0,RES_hh_fech_in!L32/RES_summary!L$21)</f>
        <v>5.7924048622861335</v>
      </c>
      <c r="M32" s="77">
        <f>IF(RES_hh_fech_in!M32=0,0,RES_hh_fech_in!M32/RES_summary!M$21)</f>
        <v>5.4643137935121056</v>
      </c>
      <c r="N32" s="77">
        <f>IF(RES_hh_fech_in!N32=0,0,RES_hh_fech_in!N32/RES_summary!N$21)</f>
        <v>4.5272124870676889</v>
      </c>
      <c r="O32" s="77">
        <f>IF(RES_hh_fech_in!O32=0,0,RES_hh_fech_in!O32/RES_summary!O$21)</f>
        <v>3.9814765065286424</v>
      </c>
      <c r="P32" s="77">
        <f>IF(RES_hh_fech_in!P32=0,0,RES_hh_fech_in!P32/RES_summary!P$21)</f>
        <v>3.8050294859902598</v>
      </c>
      <c r="Q32" s="77">
        <f>IF(RES_hh_fech_in!Q32=0,0,RES_hh_fech_in!Q32/RES_summary!Q$21)</f>
        <v>4.1378743122239277</v>
      </c>
      <c r="R32" s="77">
        <f>IF(RES_hh_fech_in!R32=0,0,RES_hh_fech_in!R32/RES_summary!R$21)</f>
        <v>4.2902687730561073</v>
      </c>
      <c r="S32" s="77">
        <f>IF(RES_hh_fech_in!S32=0,0,RES_hh_fech_in!S32/RES_summary!S$21)</f>
        <v>5.0533490731057196</v>
      </c>
      <c r="T32" s="77">
        <f>IF(RES_hh_fech_in!T32=0,0,RES_hh_fech_in!T32/RES_summary!T$21)</f>
        <v>5.3557995001195229</v>
      </c>
      <c r="U32" s="77">
        <f>IF(RES_hh_fech_in!U32=0,0,RES_hh_fech_in!U32/RES_summary!U$21)</f>
        <v>5.4804472849000812</v>
      </c>
      <c r="V32" s="77">
        <f>IF(RES_hh_fech_in!V32=0,0,RES_hh_fech_in!V32/RES_summary!V$21)</f>
        <v>9.0155207844222893</v>
      </c>
      <c r="W32" s="77">
        <f>IF(RES_hh_fech_in!W32=0,0,RES_hh_fech_in!W32/RES_summary!W$21)</f>
        <v>7.8818653179585132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95.646939574064405</v>
      </c>
      <c r="D3" s="65">
        <f>IF(RES_hh_tesh_in!D3=0,0,RES_hh_tesh_in!D3/RES_summary!D$21)</f>
        <v>93.333496038153399</v>
      </c>
      <c r="E3" s="65">
        <f>IF(RES_hh_tesh_in!E3=0,0,RES_hh_tesh_in!E3/RES_summary!E$21)</f>
        <v>104.19863614122843</v>
      </c>
      <c r="F3" s="65">
        <f>IF(RES_hh_tesh_in!F3=0,0,RES_hh_tesh_in!F3/RES_summary!F$21)</f>
        <v>93.073053438424964</v>
      </c>
      <c r="G3" s="65">
        <f>IF(RES_hh_tesh_in!G3=0,0,RES_hh_tesh_in!G3/RES_summary!G$21)</f>
        <v>112.11438230341545</v>
      </c>
      <c r="H3" s="65">
        <f>IF(RES_hh_tesh_in!H3=0,0,RES_hh_tesh_in!H3/RES_summary!H$21)</f>
        <v>109.35324938227147</v>
      </c>
      <c r="I3" s="65">
        <f>IF(RES_hh_tesh_in!I3=0,0,RES_hh_tesh_in!I3/RES_summary!I$21)</f>
        <v>102.67211171600835</v>
      </c>
      <c r="J3" s="65">
        <f>IF(RES_hh_tesh_in!J3=0,0,RES_hh_tesh_in!J3/RES_summary!J$21)</f>
        <v>96.016742554792458</v>
      </c>
      <c r="K3" s="65">
        <f>IF(RES_hh_tesh_in!K3=0,0,RES_hh_tesh_in!K3/RES_summary!K$21)</f>
        <v>104.24054547109472</v>
      </c>
      <c r="L3" s="65">
        <f>IF(RES_hh_tesh_in!L3=0,0,RES_hh_tesh_in!L3/RES_summary!L$21)</f>
        <v>106.85190780636869</v>
      </c>
      <c r="M3" s="65">
        <f>IF(RES_hh_tesh_in!M3=0,0,RES_hh_tesh_in!M3/RES_summary!M$21)</f>
        <v>104.67429689090503</v>
      </c>
      <c r="N3" s="65">
        <f>IF(RES_hh_tesh_in!N3=0,0,RES_hh_tesh_in!N3/RES_summary!N$21)</f>
        <v>98.573255510608561</v>
      </c>
      <c r="O3" s="65">
        <f>IF(RES_hh_tesh_in!O3=0,0,RES_hh_tesh_in!O3/RES_summary!O$21)</f>
        <v>90.234129286952694</v>
      </c>
      <c r="P3" s="65">
        <f>IF(RES_hh_tesh_in!P3=0,0,RES_hh_tesh_in!P3/RES_summary!P$21)</f>
        <v>76.652823832903067</v>
      </c>
      <c r="Q3" s="65">
        <f>IF(RES_hh_tesh_in!Q3=0,0,RES_hh_tesh_in!Q3/RES_summary!Q$21)</f>
        <v>84.056831699485898</v>
      </c>
      <c r="R3" s="65">
        <f>IF(RES_hh_tesh_in!R3=0,0,RES_hh_tesh_in!R3/RES_summary!R$21)</f>
        <v>85.300083460261902</v>
      </c>
      <c r="S3" s="65">
        <f>IF(RES_hh_tesh_in!S3=0,0,RES_hh_tesh_in!S3/RES_summary!S$21)</f>
        <v>87.703288501239015</v>
      </c>
      <c r="T3" s="65">
        <f>IF(RES_hh_tesh_in!T3=0,0,RES_hh_tesh_in!T3/RES_summary!T$21)</f>
        <v>82.429074706073337</v>
      </c>
      <c r="U3" s="65">
        <f>IF(RES_hh_tesh_in!U3=0,0,RES_hh_tesh_in!U3/RES_summary!U$21)</f>
        <v>77.365995826354975</v>
      </c>
      <c r="V3" s="65">
        <f>IF(RES_hh_tesh_in!V3=0,0,RES_hh_tesh_in!V3/RES_summary!V$21)</f>
        <v>78.25840434456768</v>
      </c>
      <c r="W3" s="65">
        <f>IF(RES_hh_tesh_in!W3=0,0,RES_hh_tesh_in!W3/RES_summary!W$21)</f>
        <v>80.820578166768414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80.012768897964278</v>
      </c>
      <c r="D4" s="69">
        <f>IF(RES_hh_tesh_in!D4=0,0,RES_hh_tesh_in!D4/RES_summary!D$21)</f>
        <v>77.856287288120612</v>
      </c>
      <c r="E4" s="69">
        <f>IF(RES_hh_tesh_in!E4=0,0,RES_hh_tesh_in!E4/RES_summary!E$21)</f>
        <v>87.544156073586535</v>
      </c>
      <c r="F4" s="69">
        <f>IF(RES_hh_tesh_in!F4=0,0,RES_hh_tesh_in!F4/RES_summary!F$21)</f>
        <v>76.202453171794701</v>
      </c>
      <c r="G4" s="69">
        <f>IF(RES_hh_tesh_in!G4=0,0,RES_hh_tesh_in!G4/RES_summary!G$21)</f>
        <v>94.622855008479988</v>
      </c>
      <c r="H4" s="69">
        <f>IF(RES_hh_tesh_in!H4=0,0,RES_hh_tesh_in!H4/RES_summary!H$21)</f>
        <v>89.593875097317081</v>
      </c>
      <c r="I4" s="69">
        <f>IF(RES_hh_tesh_in!I4=0,0,RES_hh_tesh_in!I4/RES_summary!I$21)</f>
        <v>82.232045902660005</v>
      </c>
      <c r="J4" s="69">
        <f>IF(RES_hh_tesh_in!J4=0,0,RES_hh_tesh_in!J4/RES_summary!J$21)</f>
        <v>75.121458201049421</v>
      </c>
      <c r="K4" s="69">
        <f>IF(RES_hh_tesh_in!K4=0,0,RES_hh_tesh_in!K4/RES_summary!K$21)</f>
        <v>84.211594783533741</v>
      </c>
      <c r="L4" s="69">
        <f>IF(RES_hh_tesh_in!L4=0,0,RES_hh_tesh_in!L4/RES_summary!L$21)</f>
        <v>86.55555451751394</v>
      </c>
      <c r="M4" s="69">
        <f>IF(RES_hh_tesh_in!M4=0,0,RES_hh_tesh_in!M4/RES_summary!M$21)</f>
        <v>85.786330581280311</v>
      </c>
      <c r="N4" s="69">
        <f>IF(RES_hh_tesh_in!N4=0,0,RES_hh_tesh_in!N4/RES_summary!N$21)</f>
        <v>81.435769188674044</v>
      </c>
      <c r="O4" s="69">
        <f>IF(RES_hh_tesh_in!O4=0,0,RES_hh_tesh_in!O4/RES_summary!O$21)</f>
        <v>74.889878067443817</v>
      </c>
      <c r="P4" s="69">
        <f>IF(RES_hh_tesh_in!P4=0,0,RES_hh_tesh_in!P4/RES_summary!P$21)</f>
        <v>61.572742095150481</v>
      </c>
      <c r="Q4" s="69">
        <f>IF(RES_hh_tesh_in!Q4=0,0,RES_hh_tesh_in!Q4/RES_summary!Q$21)</f>
        <v>66.927878999802971</v>
      </c>
      <c r="R4" s="69">
        <f>IF(RES_hh_tesh_in!R4=0,0,RES_hh_tesh_in!R4/RES_summary!R$21)</f>
        <v>67.619702762133883</v>
      </c>
      <c r="S4" s="69">
        <f>IF(RES_hh_tesh_in!S4=0,0,RES_hh_tesh_in!S4/RES_summary!S$21)</f>
        <v>67.643115014830983</v>
      </c>
      <c r="T4" s="69">
        <f>IF(RES_hh_tesh_in!T4=0,0,RES_hh_tesh_in!T4/RES_summary!T$21)</f>
        <v>59.10363219633166</v>
      </c>
      <c r="U4" s="69">
        <f>IF(RES_hh_tesh_in!U4=0,0,RES_hh_tesh_in!U4/RES_summary!U$21)</f>
        <v>53.174033840152717</v>
      </c>
      <c r="V4" s="69">
        <f>IF(RES_hh_tesh_in!V4=0,0,RES_hh_tesh_in!V4/RES_summary!V$21)</f>
        <v>51.734684195480952</v>
      </c>
      <c r="W4" s="69">
        <f>IF(RES_hh_tesh_in!W4=0,0,RES_hh_tesh_in!W4/RES_summary!W$21)</f>
        <v>50.942567380746063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68.13348237512588</v>
      </c>
      <c r="D5" s="72">
        <f>IF(RES_hh_tesh_in!D5=0,0,RES_hh_tesh_in!D5/RES_summary!D$21)</f>
        <v>81.783507333074979</v>
      </c>
      <c r="E5" s="72">
        <f>IF(RES_hh_tesh_in!E5=0,0,RES_hh_tesh_in!E5/RES_summary!E$21)</f>
        <v>86.28487781746459</v>
      </c>
      <c r="F5" s="72">
        <f>IF(RES_hh_tesh_in!F5=0,0,RES_hh_tesh_in!F5/RES_summary!F$21)</f>
        <v>83.612742387832981</v>
      </c>
      <c r="G5" s="72">
        <f>IF(RES_hh_tesh_in!G5=0,0,RES_hh_tesh_in!G5/RES_summary!G$21)</f>
        <v>91.852721447632092</v>
      </c>
      <c r="H5" s="72">
        <f>IF(RES_hh_tesh_in!H5=0,0,RES_hh_tesh_in!H5/RES_summary!H$21)</f>
        <v>95.329989702097635</v>
      </c>
      <c r="I5" s="72">
        <f>IF(RES_hh_tesh_in!I5=0,0,RES_hh_tesh_in!I5/RES_summary!I$21)</f>
        <v>0</v>
      </c>
      <c r="J5" s="72">
        <f>IF(RES_hh_tesh_in!J5=0,0,RES_hh_tesh_in!J5/RES_summary!J$21)</f>
        <v>81.963224421097166</v>
      </c>
      <c r="K5" s="72">
        <f>IF(RES_hh_tesh_in!K5=0,0,RES_hh_tesh_in!K5/RES_summary!K$21)</f>
        <v>76.252028097230948</v>
      </c>
      <c r="L5" s="72">
        <f>IF(RES_hh_tesh_in!L5=0,0,RES_hh_tesh_in!L5/RES_summary!L$21)</f>
        <v>80.131945626946504</v>
      </c>
      <c r="M5" s="72">
        <f>IF(RES_hh_tesh_in!M5=0,0,RES_hh_tesh_in!M5/RES_summary!M$21)</f>
        <v>90.901317900506058</v>
      </c>
      <c r="N5" s="72">
        <f>IF(RES_hh_tesh_in!N5=0,0,RES_hh_tesh_in!N5/RES_summary!N$21)</f>
        <v>81.753675127859808</v>
      </c>
      <c r="O5" s="72">
        <f>IF(RES_hh_tesh_in!O5=0,0,RES_hh_tesh_in!O5/RES_summary!O$21)</f>
        <v>75.777181981957952</v>
      </c>
      <c r="P5" s="72">
        <f>IF(RES_hh_tesh_in!P5=0,0,RES_hh_tesh_in!P5/RES_summary!P$21)</f>
        <v>60.740881981067474</v>
      </c>
      <c r="Q5" s="72">
        <f>IF(RES_hh_tesh_in!Q5=0,0,RES_hh_tesh_in!Q5/RES_summary!Q$21)</f>
        <v>57.005635394502292</v>
      </c>
      <c r="R5" s="72">
        <f>IF(RES_hh_tesh_in!R5=0,0,RES_hh_tesh_in!R5/RES_summary!R$21)</f>
        <v>71.734226166353437</v>
      </c>
      <c r="S5" s="72">
        <f>IF(RES_hh_tesh_in!S5=0,0,RES_hh_tesh_in!S5/RES_summary!S$21)</f>
        <v>81.962167890412204</v>
      </c>
      <c r="T5" s="72">
        <f>IF(RES_hh_tesh_in!T5=0,0,RES_hh_tesh_in!T5/RES_summary!T$21)</f>
        <v>57.195476480731571</v>
      </c>
      <c r="U5" s="72">
        <f>IF(RES_hh_tesh_in!U5=0,0,RES_hh_tesh_in!U5/RES_summary!U$21)</f>
        <v>0</v>
      </c>
      <c r="V5" s="72">
        <f>IF(RES_hh_tesh_in!V5=0,0,RES_hh_tesh_in!V5/RES_summary!V$21)</f>
        <v>0</v>
      </c>
      <c r="W5" s="72">
        <f>IF(RES_hh_tesh_in!W5=0,0,RES_hh_tesh_in!W5/RES_summary!W$21)</f>
        <v>0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0</v>
      </c>
      <c r="D6" s="72">
        <f>IF(RES_hh_tesh_in!D6=0,0,RES_hh_tesh_in!D6/RES_summary!D$21)</f>
        <v>0</v>
      </c>
      <c r="E6" s="72">
        <f>IF(RES_hh_tesh_in!E6=0,0,RES_hh_tesh_in!E6/RES_summary!E$21)</f>
        <v>0</v>
      </c>
      <c r="F6" s="72">
        <f>IF(RES_hh_tesh_in!F6=0,0,RES_hh_tesh_in!F6/RES_summary!F$21)</f>
        <v>0</v>
      </c>
      <c r="G6" s="72">
        <f>IF(RES_hh_tesh_in!G6=0,0,RES_hh_tesh_in!G6/RES_summary!G$21)</f>
        <v>0</v>
      </c>
      <c r="H6" s="72">
        <f>IF(RES_hh_tesh_in!H6=0,0,RES_hh_tesh_in!H6/RES_summary!H$21)</f>
        <v>0</v>
      </c>
      <c r="I6" s="72">
        <f>IF(RES_hh_tesh_in!I6=0,0,RES_hh_tesh_in!I6/RES_summary!I$21)</f>
        <v>0</v>
      </c>
      <c r="J6" s="72">
        <f>IF(RES_hh_tesh_in!J6=0,0,RES_hh_tesh_in!J6/RES_summary!J$21)</f>
        <v>0</v>
      </c>
      <c r="K6" s="72">
        <f>IF(RES_hh_tesh_in!K6=0,0,RES_hh_tesh_in!K6/RES_summary!K$21)</f>
        <v>0</v>
      </c>
      <c r="L6" s="72">
        <f>IF(RES_hh_tesh_in!L6=0,0,RES_hh_tesh_in!L6/RES_summary!L$21)</f>
        <v>0</v>
      </c>
      <c r="M6" s="72">
        <f>IF(RES_hh_tesh_in!M6=0,0,RES_hh_tesh_in!M6/RES_summary!M$21)</f>
        <v>0</v>
      </c>
      <c r="N6" s="72">
        <f>IF(RES_hh_tesh_in!N6=0,0,RES_hh_tesh_in!N6/RES_summary!N$21)</f>
        <v>55.619897775664164</v>
      </c>
      <c r="O6" s="72">
        <f>IF(RES_hh_tesh_in!O6=0,0,RES_hh_tesh_in!O6/RES_summary!O$21)</f>
        <v>81.178710695972654</v>
      </c>
      <c r="P6" s="72">
        <f>IF(RES_hh_tesh_in!P6=0,0,RES_hh_tesh_in!P6/RES_summary!P$21)</f>
        <v>0</v>
      </c>
      <c r="Q6" s="72">
        <f>IF(RES_hh_tesh_in!Q6=0,0,RES_hh_tesh_in!Q6/RES_summary!Q$21)</f>
        <v>0</v>
      </c>
      <c r="R6" s="72">
        <f>IF(RES_hh_tesh_in!R6=0,0,RES_hh_tesh_in!R6/RES_summary!R$21)</f>
        <v>0</v>
      </c>
      <c r="S6" s="72">
        <f>IF(RES_hh_tesh_in!S6=0,0,RES_hh_tesh_in!S6/RES_summary!S$21)</f>
        <v>65.558118044558555</v>
      </c>
      <c r="T6" s="72">
        <f>IF(RES_hh_tesh_in!T6=0,0,RES_hh_tesh_in!T6/RES_summary!T$21)</f>
        <v>0</v>
      </c>
      <c r="U6" s="72">
        <f>IF(RES_hh_tesh_in!U6=0,0,RES_hh_tesh_in!U6/RES_summary!U$21)</f>
        <v>0</v>
      </c>
      <c r="V6" s="72">
        <f>IF(RES_hh_tesh_in!V6=0,0,RES_hh_tesh_in!V6/RES_summary!V$21)</f>
        <v>0</v>
      </c>
      <c r="W6" s="72">
        <f>IF(RES_hh_tesh_in!W6=0,0,RES_hh_tesh_in!W6/RES_summary!W$21)</f>
        <v>43.980227574427509</v>
      </c>
      <c r="DA6" s="89" t="s">
        <v>909</v>
      </c>
    </row>
    <row r="7" spans="1:105" ht="12" customHeight="1" x14ac:dyDescent="0.25">
      <c r="A7" s="28" t="s">
        <v>205</v>
      </c>
      <c r="B7" s="72"/>
      <c r="C7" s="72">
        <f>IF(RES_hh_tesh_in!C7=0,0,RES_hh_tesh_in!C7/RES_summary!C$21)</f>
        <v>96.249276877581082</v>
      </c>
      <c r="D7" s="72">
        <f>IF(RES_hh_tesh_in!D7=0,0,RES_hh_tesh_in!D7/RES_summary!D$21)</f>
        <v>0</v>
      </c>
      <c r="E7" s="72">
        <f>IF(RES_hh_tesh_in!E7=0,0,RES_hh_tesh_in!E7/RES_summary!E$21)</f>
        <v>0</v>
      </c>
      <c r="F7" s="72">
        <f>IF(RES_hh_tesh_in!F7=0,0,RES_hh_tesh_in!F7/RES_summary!F$21)</f>
        <v>0</v>
      </c>
      <c r="G7" s="72">
        <f>IF(RES_hh_tesh_in!G7=0,0,RES_hh_tesh_in!G7/RES_summary!G$21)</f>
        <v>0</v>
      </c>
      <c r="H7" s="72">
        <f>IF(RES_hh_tesh_in!H7=0,0,RES_hh_tesh_in!H7/RES_summary!H$21)</f>
        <v>0</v>
      </c>
      <c r="I7" s="72">
        <f>IF(RES_hh_tesh_in!I7=0,0,RES_hh_tesh_in!I7/RES_summary!I$21)</f>
        <v>0</v>
      </c>
      <c r="J7" s="72">
        <f>IF(RES_hh_tesh_in!J7=0,0,RES_hh_tesh_in!J7/RES_summary!J$21)</f>
        <v>0</v>
      </c>
      <c r="K7" s="72">
        <f>IF(RES_hh_tesh_in!K7=0,0,RES_hh_tesh_in!K7/RES_summary!K$21)</f>
        <v>0</v>
      </c>
      <c r="L7" s="72">
        <f>IF(RES_hh_tesh_in!L7=0,0,RES_hh_tesh_in!L7/RES_summary!L$21)</f>
        <v>0</v>
      </c>
      <c r="M7" s="72">
        <f>IF(RES_hh_tesh_in!M7=0,0,RES_hh_tesh_in!M7/RES_summary!M$21)</f>
        <v>0</v>
      </c>
      <c r="N7" s="72">
        <f>IF(RES_hh_tesh_in!N7=0,0,RES_hh_tesh_in!N7/RES_summary!N$21)</f>
        <v>0</v>
      </c>
      <c r="O7" s="72">
        <f>IF(RES_hh_tesh_in!O7=0,0,RES_hh_tesh_in!O7/RES_summary!O$21)</f>
        <v>0</v>
      </c>
      <c r="P7" s="72">
        <f>IF(RES_hh_tesh_in!P7=0,0,RES_hh_tesh_in!P7/RES_summary!P$21)</f>
        <v>0</v>
      </c>
      <c r="Q7" s="72">
        <f>IF(RES_hh_tesh_in!Q7=0,0,RES_hh_tesh_in!Q7/RES_summary!Q$21)</f>
        <v>0</v>
      </c>
      <c r="R7" s="72">
        <f>IF(RES_hh_tesh_in!R7=0,0,RES_hh_tesh_in!R7/RES_summary!R$21)</f>
        <v>0</v>
      </c>
      <c r="S7" s="72">
        <f>IF(RES_hh_tesh_in!S7=0,0,RES_hh_tesh_in!S7/RES_summary!S$21)</f>
        <v>0</v>
      </c>
      <c r="T7" s="72">
        <f>IF(RES_hh_tesh_in!T7=0,0,RES_hh_tesh_in!T7/RES_summary!T$21)</f>
        <v>0</v>
      </c>
      <c r="U7" s="72">
        <f>IF(RES_hh_tesh_in!U7=0,0,RES_hh_tesh_in!U7/RES_summary!U$21)</f>
        <v>0</v>
      </c>
      <c r="V7" s="72">
        <f>IF(RES_hh_tesh_in!V7=0,0,RES_hh_tesh_in!V7/RES_summary!V$21)</f>
        <v>0</v>
      </c>
      <c r="W7" s="72">
        <f>IF(RES_hh_tesh_in!W7=0,0,RES_hh_tesh_in!W7/RES_summary!W$21)</f>
        <v>0</v>
      </c>
      <c r="DA7" s="89" t="s">
        <v>910</v>
      </c>
    </row>
    <row r="8" spans="1:105" ht="12" customHeight="1" x14ac:dyDescent="0.25">
      <c r="A8" s="28" t="s">
        <v>192</v>
      </c>
      <c r="B8" s="72"/>
      <c r="C8" s="72">
        <f>IF(RES_hh_tesh_in!C8=0,0,RES_hh_tesh_in!C8/RES_summary!C$21)</f>
        <v>78.009842740984126</v>
      </c>
      <c r="D8" s="72">
        <f>IF(RES_hh_tesh_in!D8=0,0,RES_hh_tesh_in!D8/RES_summary!D$21)</f>
        <v>75.722565587269301</v>
      </c>
      <c r="E8" s="72">
        <f>IF(RES_hh_tesh_in!E8=0,0,RES_hh_tesh_in!E8/RES_summary!E$21)</f>
        <v>87.297953933485218</v>
      </c>
      <c r="F8" s="72">
        <f>IF(RES_hh_tesh_in!F8=0,0,RES_hh_tesh_in!F8/RES_summary!F$21)</f>
        <v>77.883835318817276</v>
      </c>
      <c r="G8" s="72">
        <f>IF(RES_hh_tesh_in!G8=0,0,RES_hh_tesh_in!G8/RES_summary!G$21)</f>
        <v>89.282309681237123</v>
      </c>
      <c r="H8" s="72">
        <f>IF(RES_hh_tesh_in!H8=0,0,RES_hh_tesh_in!H8/RES_summary!H$21)</f>
        <v>85.763442497655959</v>
      </c>
      <c r="I8" s="72">
        <f>IF(RES_hh_tesh_in!I8=0,0,RES_hh_tesh_in!I8/RES_summary!I$21)</f>
        <v>74.812552267720051</v>
      </c>
      <c r="J8" s="72">
        <f>IF(RES_hh_tesh_in!J8=0,0,RES_hh_tesh_in!J8/RES_summary!J$21)</f>
        <v>79.207998388820485</v>
      </c>
      <c r="K8" s="72">
        <f>IF(RES_hh_tesh_in!K8=0,0,RES_hh_tesh_in!K8/RES_summary!K$21)</f>
        <v>79.71631337325033</v>
      </c>
      <c r="L8" s="72">
        <f>IF(RES_hh_tesh_in!L8=0,0,RES_hh_tesh_in!L8/RES_summary!L$21)</f>
        <v>85.03250024004096</v>
      </c>
      <c r="M8" s="72">
        <f>IF(RES_hh_tesh_in!M8=0,0,RES_hh_tesh_in!M8/RES_summary!M$21)</f>
        <v>81.56168144775053</v>
      </c>
      <c r="N8" s="72">
        <f>IF(RES_hh_tesh_in!N8=0,0,RES_hh_tesh_in!N8/RES_summary!N$21)</f>
        <v>76.042373593364786</v>
      </c>
      <c r="O8" s="72">
        <f>IF(RES_hh_tesh_in!O8=0,0,RES_hh_tesh_in!O8/RES_summary!O$21)</f>
        <v>69.727098927771252</v>
      </c>
      <c r="P8" s="72">
        <f>IF(RES_hh_tesh_in!P8=0,0,RES_hh_tesh_in!P8/RES_summary!P$21)</f>
        <v>59.521418258411217</v>
      </c>
      <c r="Q8" s="72">
        <f>IF(RES_hh_tesh_in!Q8=0,0,RES_hh_tesh_in!Q8/RES_summary!Q$21)</f>
        <v>65.48236237708764</v>
      </c>
      <c r="R8" s="72">
        <f>IF(RES_hh_tesh_in!R8=0,0,RES_hh_tesh_in!R8/RES_summary!R$21)</f>
        <v>66.234927571119854</v>
      </c>
      <c r="S8" s="72">
        <f>IF(RES_hh_tesh_in!S8=0,0,RES_hh_tesh_in!S8/RES_summary!S$21)</f>
        <v>66.08662253515709</v>
      </c>
      <c r="T8" s="72">
        <f>IF(RES_hh_tesh_in!T8=0,0,RES_hh_tesh_in!T8/RES_summary!T$21)</f>
        <v>58.125329096520062</v>
      </c>
      <c r="U8" s="72">
        <f>IF(RES_hh_tesh_in!U8=0,0,RES_hh_tesh_in!U8/RES_summary!U$21)</f>
        <v>52.712149136963014</v>
      </c>
      <c r="V8" s="72">
        <f>IF(RES_hh_tesh_in!V8=0,0,RES_hh_tesh_in!V8/RES_summary!V$21)</f>
        <v>51.488918238104972</v>
      </c>
      <c r="W8" s="72">
        <f>IF(RES_hh_tesh_in!W8=0,0,RES_hh_tesh_in!W8/RES_summary!W$21)</f>
        <v>50.012334540251253</v>
      </c>
      <c r="DA8" s="89" t="s">
        <v>911</v>
      </c>
    </row>
    <row r="9" spans="1:105" ht="12" customHeight="1" x14ac:dyDescent="0.25">
      <c r="A9" s="28" t="s">
        <v>207</v>
      </c>
      <c r="B9" s="72"/>
      <c r="C9" s="72">
        <f>IF(RES_hh_tesh_in!C9=0,0,RES_hh_tesh_in!C9/RES_summary!C$21)</f>
        <v>79.876385036728323</v>
      </c>
      <c r="D9" s="72">
        <f>IF(RES_hh_tesh_in!D9=0,0,RES_hh_tesh_in!D9/RES_summary!D$21)</f>
        <v>79.581542849548924</v>
      </c>
      <c r="E9" s="72">
        <f>IF(RES_hh_tesh_in!E9=0,0,RES_hh_tesh_in!E9/RES_summary!E$21)</f>
        <v>79.05848669339349</v>
      </c>
      <c r="F9" s="72">
        <f>IF(RES_hh_tesh_in!F9=0,0,RES_hh_tesh_in!F9/RES_summary!F$21)</f>
        <v>60.706455311054711</v>
      </c>
      <c r="G9" s="72">
        <f>IF(RES_hh_tesh_in!G9=0,0,RES_hh_tesh_in!G9/RES_summary!G$21)</f>
        <v>96.682203202404423</v>
      </c>
      <c r="H9" s="72">
        <f>IF(RES_hh_tesh_in!H9=0,0,RES_hh_tesh_in!H9/RES_summary!H$21)</f>
        <v>90.787369571554095</v>
      </c>
      <c r="I9" s="72">
        <f>IF(RES_hh_tesh_in!I9=0,0,RES_hh_tesh_in!I9/RES_summary!I$21)</f>
        <v>87.407087002044918</v>
      </c>
      <c r="J9" s="72">
        <f>IF(RES_hh_tesh_in!J9=0,0,RES_hh_tesh_in!J9/RES_summary!J$21)</f>
        <v>66.306776748136457</v>
      </c>
      <c r="K9" s="72">
        <f>IF(RES_hh_tesh_in!K9=0,0,RES_hh_tesh_in!K9/RES_summary!K$21)</f>
        <v>85.665214345265127</v>
      </c>
      <c r="L9" s="72">
        <f>IF(RES_hh_tesh_in!L9=0,0,RES_hh_tesh_in!L9/RES_summary!L$21)</f>
        <v>85.985449769414544</v>
      </c>
      <c r="M9" s="72">
        <f>IF(RES_hh_tesh_in!M9=0,0,RES_hh_tesh_in!M9/RES_summary!M$21)</f>
        <v>86.341968730006187</v>
      </c>
      <c r="N9" s="72">
        <f>IF(RES_hh_tesh_in!N9=0,0,RES_hh_tesh_in!N9/RES_summary!N$21)</f>
        <v>84.731747989993579</v>
      </c>
      <c r="O9" s="72">
        <f>IF(RES_hh_tesh_in!O9=0,0,RES_hh_tesh_in!O9/RES_summary!O$21)</f>
        <v>82.854821059454309</v>
      </c>
      <c r="P9" s="72">
        <f>IF(RES_hh_tesh_in!P9=0,0,RES_hh_tesh_in!P9/RES_summary!P$21)</f>
        <v>64.000378249113808</v>
      </c>
      <c r="Q9" s="72">
        <f>IF(RES_hh_tesh_in!Q9=0,0,RES_hh_tesh_in!Q9/RES_summary!Q$21)</f>
        <v>67.692230252771878</v>
      </c>
      <c r="R9" s="72">
        <f>IF(RES_hh_tesh_in!R9=0,0,RES_hh_tesh_in!R9/RES_summary!R$21)</f>
        <v>0</v>
      </c>
      <c r="S9" s="72">
        <f>IF(RES_hh_tesh_in!S9=0,0,RES_hh_tesh_in!S9/RES_summary!S$21)</f>
        <v>0</v>
      </c>
      <c r="T9" s="72">
        <f>IF(RES_hh_tesh_in!T9=0,0,RES_hh_tesh_in!T9/RES_summary!T$21)</f>
        <v>0</v>
      </c>
      <c r="U9" s="72">
        <f>IF(RES_hh_tesh_in!U9=0,0,RES_hh_tesh_in!U9/RES_summary!U$21)</f>
        <v>51.127663111940159</v>
      </c>
      <c r="V9" s="72">
        <f>IF(RES_hh_tesh_in!V9=0,0,RES_hh_tesh_in!V9/RES_summary!V$21)</f>
        <v>50.609020344509709</v>
      </c>
      <c r="W9" s="72">
        <f>IF(RES_hh_tesh_in!W9=0,0,RES_hh_tesh_in!W9/RES_summary!W$21)</f>
        <v>48.480822058962524</v>
      </c>
      <c r="DA9" s="89" t="s">
        <v>912</v>
      </c>
    </row>
    <row r="10" spans="1:105" ht="12" customHeight="1" x14ac:dyDescent="0.25">
      <c r="A10" s="28" t="s">
        <v>202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DA10" s="89" t="s">
        <v>913</v>
      </c>
    </row>
    <row r="11" spans="1:105" ht="12" customHeight="1" x14ac:dyDescent="0.25">
      <c r="A11" s="28" t="s">
        <v>203</v>
      </c>
      <c r="B11" s="72"/>
      <c r="C11" s="72">
        <f>IF(RES_hh_tesh_in!C11=0,0,RES_hh_tesh_in!C11/RES_summary!C$21)</f>
        <v>84.49719522307943</v>
      </c>
      <c r="D11" s="72">
        <f>IF(RES_hh_tesh_in!D11=0,0,RES_hh_tesh_in!D11/RES_summary!D$21)</f>
        <v>0</v>
      </c>
      <c r="E11" s="72">
        <f>IF(RES_hh_tesh_in!E11=0,0,RES_hh_tesh_in!E11/RES_summary!E$21)</f>
        <v>81.087828624195993</v>
      </c>
      <c r="F11" s="72">
        <f>IF(RES_hh_tesh_in!F11=0,0,RES_hh_tesh_in!F11/RES_summary!F$21)</f>
        <v>84.318978473425304</v>
      </c>
      <c r="G11" s="72">
        <f>IF(RES_hh_tesh_in!G11=0,0,RES_hh_tesh_in!G11/RES_summary!G$21)</f>
        <v>91.742537972827563</v>
      </c>
      <c r="H11" s="72">
        <f>IF(RES_hh_tesh_in!H11=0,0,RES_hh_tesh_in!H11/RES_summary!H$21)</f>
        <v>87.823440952410976</v>
      </c>
      <c r="I11" s="72">
        <f>IF(RES_hh_tesh_in!I11=0,0,RES_hh_tesh_in!I11/RES_summary!I$21)</f>
        <v>83.316140982448061</v>
      </c>
      <c r="J11" s="72">
        <f>IF(RES_hh_tesh_in!J11=0,0,RES_hh_tesh_in!J11/RES_summary!J$21)</f>
        <v>77.44340545091562</v>
      </c>
      <c r="K11" s="72">
        <f>IF(RES_hh_tesh_in!K11=0,0,RES_hh_tesh_in!K11/RES_summary!K$21)</f>
        <v>79.948969089109596</v>
      </c>
      <c r="L11" s="72">
        <f>IF(RES_hh_tesh_in!L11=0,0,RES_hh_tesh_in!L11/RES_summary!L$21)</f>
        <v>87.270734372391388</v>
      </c>
      <c r="M11" s="72">
        <f>IF(RES_hh_tesh_in!M11=0,0,RES_hh_tesh_in!M11/RES_summary!M$21)</f>
        <v>81.974557527930926</v>
      </c>
      <c r="N11" s="72">
        <f>IF(RES_hh_tesh_in!N11=0,0,RES_hh_tesh_in!N11/RES_summary!N$21)</f>
        <v>81.70174455768651</v>
      </c>
      <c r="O11" s="72">
        <f>IF(RES_hh_tesh_in!O11=0,0,RES_hh_tesh_in!O11/RES_summary!O$21)</f>
        <v>78.003207062244854</v>
      </c>
      <c r="P11" s="72">
        <f>IF(RES_hh_tesh_in!P11=0,0,RES_hh_tesh_in!P11/RES_summary!P$21)</f>
        <v>61.734382663755859</v>
      </c>
      <c r="Q11" s="72">
        <f>IF(RES_hh_tesh_in!Q11=0,0,RES_hh_tesh_in!Q11/RES_summary!Q$21)</f>
        <v>65.947503965335969</v>
      </c>
      <c r="R11" s="72">
        <f>IF(RES_hh_tesh_in!R11=0,0,RES_hh_tesh_in!R11/RES_summary!R$21)</f>
        <v>67.384229537763019</v>
      </c>
      <c r="S11" s="72">
        <f>IF(RES_hh_tesh_in!S11=0,0,RES_hh_tesh_in!S11/RES_summary!S$21)</f>
        <v>66.037667347627846</v>
      </c>
      <c r="T11" s="72">
        <f>IF(RES_hh_tesh_in!T11=0,0,RES_hh_tesh_in!T11/RES_summary!T$21)</f>
        <v>57.939708399676746</v>
      </c>
      <c r="U11" s="72">
        <f>IF(RES_hh_tesh_in!U11=0,0,RES_hh_tesh_in!U11/RES_summary!U$21)</f>
        <v>53.059048622806486</v>
      </c>
      <c r="V11" s="72">
        <f>IF(RES_hh_tesh_in!V11=0,0,RES_hh_tesh_in!V11/RES_summary!V$21)</f>
        <v>51.589245273035736</v>
      </c>
      <c r="W11" s="72">
        <f>IF(RES_hh_tesh_in!W11=0,0,RES_hh_tesh_in!W11/RES_summary!W$21)</f>
        <v>49.627026972296797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75.89838540936077</v>
      </c>
      <c r="D12" s="72">
        <f>IF(RES_hh_tesh_in!D12=0,0,RES_hh_tesh_in!D12/RES_summary!D$21)</f>
        <v>76.762718321634154</v>
      </c>
      <c r="E12" s="72">
        <f>IF(RES_hh_tesh_in!E12=0,0,RES_hh_tesh_in!E12/RES_summary!E$21)</f>
        <v>86.388894012512608</v>
      </c>
      <c r="F12" s="72">
        <f>IF(RES_hh_tesh_in!F12=0,0,RES_hh_tesh_in!F12/RES_summary!F$21)</f>
        <v>81.358513657296811</v>
      </c>
      <c r="G12" s="72">
        <f>IF(RES_hh_tesh_in!G12=0,0,RES_hh_tesh_in!G12/RES_summary!G$21)</f>
        <v>85.760430144927909</v>
      </c>
      <c r="H12" s="72">
        <f>IF(RES_hh_tesh_in!H12=0,0,RES_hh_tesh_in!H12/RES_summary!H$21)</f>
        <v>90.574482312724669</v>
      </c>
      <c r="I12" s="72">
        <f>IF(RES_hh_tesh_in!I12=0,0,RES_hh_tesh_in!I12/RES_summary!I$21)</f>
        <v>78.575335726056693</v>
      </c>
      <c r="J12" s="72">
        <f>IF(RES_hh_tesh_in!J12=0,0,RES_hh_tesh_in!J12/RES_summary!J$21)</f>
        <v>78.840422657724943</v>
      </c>
      <c r="K12" s="72">
        <f>IF(RES_hh_tesh_in!K12=0,0,RES_hh_tesh_in!K12/RES_summary!K$21)</f>
        <v>77.411853702249559</v>
      </c>
      <c r="L12" s="72">
        <f>IF(RES_hh_tesh_in!L12=0,0,RES_hh_tesh_in!L12/RES_summary!L$21)</f>
        <v>91.389285809382287</v>
      </c>
      <c r="M12" s="72">
        <f>IF(RES_hh_tesh_in!M12=0,0,RES_hh_tesh_in!M12/RES_summary!M$21)</f>
        <v>82.409030277487517</v>
      </c>
      <c r="N12" s="72">
        <f>IF(RES_hh_tesh_in!N12=0,0,RES_hh_tesh_in!N12/RES_summary!N$21)</f>
        <v>74.321596502522965</v>
      </c>
      <c r="O12" s="72">
        <f>IF(RES_hh_tesh_in!O12=0,0,RES_hh_tesh_in!O12/RES_summary!O$21)</f>
        <v>64.752651054569554</v>
      </c>
      <c r="P12" s="72">
        <f>IF(RES_hh_tesh_in!P12=0,0,RES_hh_tesh_in!P12/RES_summary!P$21)</f>
        <v>55.152359770305793</v>
      </c>
      <c r="Q12" s="72">
        <f>IF(RES_hh_tesh_in!Q12=0,0,RES_hh_tesh_in!Q12/RES_summary!Q$21)</f>
        <v>78.677417128986221</v>
      </c>
      <c r="R12" s="72">
        <f>IF(RES_hh_tesh_in!R12=0,0,RES_hh_tesh_in!R12/RES_summary!R$21)</f>
        <v>67.679329016588355</v>
      </c>
      <c r="S12" s="72">
        <f>IF(RES_hh_tesh_in!S12=0,0,RES_hh_tesh_in!S12/RES_summary!S$21)</f>
        <v>58.244435428804522</v>
      </c>
      <c r="T12" s="72">
        <f>IF(RES_hh_tesh_in!T12=0,0,RES_hh_tesh_in!T12/RES_summary!T$21)</f>
        <v>57.728642218697921</v>
      </c>
      <c r="U12" s="72">
        <f>IF(RES_hh_tesh_in!U12=0,0,RES_hh_tesh_in!U12/RES_summary!U$21)</f>
        <v>54.702639811718726</v>
      </c>
      <c r="V12" s="72">
        <f>IF(RES_hh_tesh_in!V12=0,0,RES_hh_tesh_in!V12/RES_summary!V$21)</f>
        <v>49.937821376852405</v>
      </c>
      <c r="W12" s="72">
        <f>IF(RES_hh_tesh_in!W12=0,0,RES_hh_tesh_in!W12/RES_summary!W$21)</f>
        <v>59.87402236967668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78.511635797774929</v>
      </c>
      <c r="D13" s="74">
        <f>IF(RES_hh_tesh_in!D13=0,0,RES_hh_tesh_in!D13/RES_summary!D$21)</f>
        <v>79.279331676844407</v>
      </c>
      <c r="E13" s="74">
        <f>IF(RES_hh_tesh_in!E13=0,0,RES_hh_tesh_in!E13/RES_summary!E$21)</f>
        <v>84.067166314781431</v>
      </c>
      <c r="F13" s="74">
        <f>IF(RES_hh_tesh_in!F13=0,0,RES_hh_tesh_in!F13/RES_summary!F$21)</f>
        <v>83.598126171691689</v>
      </c>
      <c r="G13" s="74">
        <f>IF(RES_hh_tesh_in!G13=0,0,RES_hh_tesh_in!G13/RES_summary!G$21)</f>
        <v>87.370218674251134</v>
      </c>
      <c r="H13" s="74">
        <f>IF(RES_hh_tesh_in!H13=0,0,RES_hh_tesh_in!H13/RES_summary!H$21)</f>
        <v>87.230488887858897</v>
      </c>
      <c r="I13" s="74">
        <f>IF(RES_hh_tesh_in!I13=0,0,RES_hh_tesh_in!I13/RES_summary!I$21)</f>
        <v>81.948109266295575</v>
      </c>
      <c r="J13" s="74">
        <f>IF(RES_hh_tesh_in!J13=0,0,RES_hh_tesh_in!J13/RES_summary!J$21)</f>
        <v>82.534836991262054</v>
      </c>
      <c r="K13" s="74">
        <f>IF(RES_hh_tesh_in!K13=0,0,RES_hh_tesh_in!K13/RES_summary!K$21)</f>
        <v>86.214631490727257</v>
      </c>
      <c r="L13" s="74">
        <f>IF(RES_hh_tesh_in!L13=0,0,RES_hh_tesh_in!L13/RES_summary!L$21)</f>
        <v>0</v>
      </c>
      <c r="M13" s="74">
        <f>IF(RES_hh_tesh_in!M13=0,0,RES_hh_tesh_in!M13/RES_summary!M$21)</f>
        <v>0</v>
      </c>
      <c r="N13" s="74">
        <f>IF(RES_hh_tesh_in!N13=0,0,RES_hh_tesh_in!N13/RES_summary!N$21)</f>
        <v>0</v>
      </c>
      <c r="O13" s="74">
        <f>IF(RES_hh_tesh_in!O13=0,0,RES_hh_tesh_in!O13/RES_summary!O$21)</f>
        <v>71.650661359674984</v>
      </c>
      <c r="P13" s="74">
        <f>IF(RES_hh_tesh_in!P13=0,0,RES_hh_tesh_in!P13/RES_summary!P$21)</f>
        <v>65.530369958152946</v>
      </c>
      <c r="Q13" s="74">
        <f>IF(RES_hh_tesh_in!Q13=0,0,RES_hh_tesh_in!Q13/RES_summary!Q$21)</f>
        <v>65.255711510316544</v>
      </c>
      <c r="R13" s="74">
        <f>IF(RES_hh_tesh_in!R13=0,0,RES_hh_tesh_in!R13/RES_summary!R$21)</f>
        <v>64.327985807451128</v>
      </c>
      <c r="S13" s="74">
        <f>IF(RES_hh_tesh_in!S13=0,0,RES_hh_tesh_in!S13/RES_summary!S$21)</f>
        <v>63.210366459998504</v>
      </c>
      <c r="T13" s="74">
        <f>IF(RES_hh_tesh_in!T13=0,0,RES_hh_tesh_in!T13/RES_summary!T$21)</f>
        <v>52.017654879061524</v>
      </c>
      <c r="U13" s="74">
        <f>IF(RES_hh_tesh_in!U13=0,0,RES_hh_tesh_in!U13/RES_summary!U$21)</f>
        <v>28.219053510905699</v>
      </c>
      <c r="V13" s="74">
        <f>IF(RES_hh_tesh_in!V13=0,0,RES_hh_tesh_in!V13/RES_summary!V$21)</f>
        <v>37.287578649393261</v>
      </c>
      <c r="W13" s="74">
        <f>IF(RES_hh_tesh_in!W13=0,0,RES_hh_tesh_in!W13/RES_summary!W$21)</f>
        <v>93.224733705098686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1.576964761564186</v>
      </c>
      <c r="D14" s="76">
        <f>IF(RES_hh_tesh_in!D14=0,0,RES_hh_tesh_in!D14/RES_summary!D$21)</f>
        <v>1.7198344733892634</v>
      </c>
      <c r="E14" s="76">
        <f>IF(RES_hh_tesh_in!E14=0,0,RES_hh_tesh_in!E14/RES_summary!E$21)</f>
        <v>1.7030859951945814</v>
      </c>
      <c r="F14" s="76">
        <f>IF(RES_hh_tesh_in!F14=0,0,RES_hh_tesh_in!F14/RES_summary!F$21)</f>
        <v>1.2221543429424842</v>
      </c>
      <c r="G14" s="76">
        <f>IF(RES_hh_tesh_in!G14=0,0,RES_hh_tesh_in!G14/RES_summary!G$21)</f>
        <v>1.2054551824692656</v>
      </c>
      <c r="H14" s="76">
        <f>IF(RES_hh_tesh_in!H14=0,0,RES_hh_tesh_in!H14/RES_summary!H$21)</f>
        <v>1.1632717407684221</v>
      </c>
      <c r="I14" s="76">
        <f>IF(RES_hh_tesh_in!I14=0,0,RES_hh_tesh_in!I14/RES_summary!I$21)</f>
        <v>1.107844024467826</v>
      </c>
      <c r="J14" s="76">
        <f>IF(RES_hh_tesh_in!J14=0,0,RES_hh_tesh_in!J14/RES_summary!J$21)</f>
        <v>1.1247812147269154</v>
      </c>
      <c r="K14" s="76">
        <f>IF(RES_hh_tesh_in!K14=0,0,RES_hh_tesh_in!K14/RES_summary!K$21)</f>
        <v>0.98081496157059223</v>
      </c>
      <c r="L14" s="76">
        <f>IF(RES_hh_tesh_in!L14=0,0,RES_hh_tesh_in!L14/RES_summary!L$21)</f>
        <v>1.0000175709689068</v>
      </c>
      <c r="M14" s="76">
        <f>IF(RES_hh_tesh_in!M14=0,0,RES_hh_tesh_in!M14/RES_summary!M$21)</f>
        <v>0.88840761554022774</v>
      </c>
      <c r="N14" s="76">
        <f>IF(RES_hh_tesh_in!N14=0,0,RES_hh_tesh_in!N14/RES_summary!N$21)</f>
        <v>0.94680311117363491</v>
      </c>
      <c r="O14" s="76">
        <f>IF(RES_hh_tesh_in!O14=0,0,RES_hh_tesh_in!O14/RES_summary!O$21)</f>
        <v>1.0643163764846881</v>
      </c>
      <c r="P14" s="76">
        <f>IF(RES_hh_tesh_in!P14=0,0,RES_hh_tesh_in!P14/RES_summary!P$21)</f>
        <v>0.98624030099829196</v>
      </c>
      <c r="Q14" s="76">
        <f>IF(RES_hh_tesh_in!Q14=0,0,RES_hh_tesh_in!Q14/RES_summary!Q$21)</f>
        <v>1.1871601545367303</v>
      </c>
      <c r="R14" s="76">
        <f>IF(RES_hh_tesh_in!R14=0,0,RES_hh_tesh_in!R14/RES_summary!R$21)</f>
        <v>1.2068673235514928</v>
      </c>
      <c r="S14" s="76">
        <f>IF(RES_hh_tesh_in!S14=0,0,RES_hh_tesh_in!S14/RES_summary!S$21)</f>
        <v>1.181619138711927</v>
      </c>
      <c r="T14" s="76">
        <f>IF(RES_hh_tesh_in!T14=0,0,RES_hh_tesh_in!T14/RES_summary!T$21)</f>
        <v>1.0385073541781484</v>
      </c>
      <c r="U14" s="76">
        <f>IF(RES_hh_tesh_in!U14=0,0,RES_hh_tesh_in!U14/RES_summary!U$21)</f>
        <v>0.85689795037913707</v>
      </c>
      <c r="V14" s="76">
        <f>IF(RES_hh_tesh_in!V14=0,0,RES_hh_tesh_in!V14/RES_summary!V$21)</f>
        <v>0.75615750741752341</v>
      </c>
      <c r="W14" s="76">
        <f>IF(RES_hh_tesh_in!W14=0,0,RES_hh_tesh_in!W14/RES_summary!W$21)</f>
        <v>0.6847138376016364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0.15589081751182202</v>
      </c>
      <c r="D15" s="69">
        <f>IF(RES_hh_tesh_in!D15=0,0,RES_hh_tesh_in!D15/RES_summary!D$21)</f>
        <v>0.28351910137585268</v>
      </c>
      <c r="E15" s="69">
        <f>IF(RES_hh_tesh_in!E15=0,0,RES_hh_tesh_in!E15/RES_summary!E$21)</f>
        <v>0.54369946389885027</v>
      </c>
      <c r="F15" s="69">
        <f>IF(RES_hh_tesh_in!F15=0,0,RES_hh_tesh_in!F15/RES_summary!F$21)</f>
        <v>0.34266354922880882</v>
      </c>
      <c r="G15" s="69">
        <f>IF(RES_hh_tesh_in!G15=0,0,RES_hh_tesh_in!G15/RES_summary!G$21)</f>
        <v>0.43431776243662634</v>
      </c>
      <c r="H15" s="69">
        <f>IF(RES_hh_tesh_in!H15=0,0,RES_hh_tesh_in!H15/RES_summary!H$21)</f>
        <v>0.81429946840624301</v>
      </c>
      <c r="I15" s="69">
        <f>IF(RES_hh_tesh_in!I15=0,0,RES_hh_tesh_in!I15/RES_summary!I$21)</f>
        <v>1.337169374977607</v>
      </c>
      <c r="J15" s="69">
        <f>IF(RES_hh_tesh_in!J15=0,0,RES_hh_tesh_in!J15/RES_summary!J$21)</f>
        <v>0.99939319815430394</v>
      </c>
      <c r="K15" s="69">
        <f>IF(RES_hh_tesh_in!K15=0,0,RES_hh_tesh_in!K15/RES_summary!K$21)</f>
        <v>1.1032863310812153</v>
      </c>
      <c r="L15" s="69">
        <f>IF(RES_hh_tesh_in!L15=0,0,RES_hh_tesh_in!L15/RES_summary!L$21)</f>
        <v>1.2657625709937532</v>
      </c>
      <c r="M15" s="69">
        <f>IF(RES_hh_tesh_in!M15=0,0,RES_hh_tesh_in!M15/RES_summary!M$21)</f>
        <v>1.2119606592703476</v>
      </c>
      <c r="N15" s="69">
        <f>IF(RES_hh_tesh_in!N15=0,0,RES_hh_tesh_in!N15/RES_summary!N$21)</f>
        <v>2.279688059271177</v>
      </c>
      <c r="O15" s="69">
        <f>IF(RES_hh_tesh_in!O15=0,0,RES_hh_tesh_in!O15/RES_summary!O$21)</f>
        <v>1.2973740567094854</v>
      </c>
      <c r="P15" s="69">
        <f>IF(RES_hh_tesh_in!P15=0,0,RES_hh_tesh_in!P15/RES_summary!P$21)</f>
        <v>0.87528283345187419</v>
      </c>
      <c r="Q15" s="69">
        <f>IF(RES_hh_tesh_in!Q15=0,0,RES_hh_tesh_in!Q15/RES_summary!Q$21)</f>
        <v>1.234545862449669</v>
      </c>
      <c r="R15" s="69">
        <f>IF(RES_hh_tesh_in!R15=0,0,RES_hh_tesh_in!R15/RES_summary!R$21)</f>
        <v>1.240698574623732</v>
      </c>
      <c r="S15" s="69">
        <f>IF(RES_hh_tesh_in!S15=0,0,RES_hh_tesh_in!S15/RES_summary!S$21)</f>
        <v>1.9138132112630453</v>
      </c>
      <c r="T15" s="69">
        <f>IF(RES_hh_tesh_in!T15=0,0,RES_hh_tesh_in!T15/RES_summary!T$21)</f>
        <v>4.2401218721144049</v>
      </c>
      <c r="U15" s="69">
        <f>IF(RES_hh_tesh_in!U15=0,0,RES_hh_tesh_in!U15/RES_summary!U$21)</f>
        <v>4.4625933990365612</v>
      </c>
      <c r="V15" s="69">
        <f>IF(RES_hh_tesh_in!V15=0,0,RES_hh_tesh_in!V15/RES_summary!V$21)</f>
        <v>2.939170184563686</v>
      </c>
      <c r="W15" s="69">
        <f>IF(RES_hh_tesh_in!W15=0,0,RES_hh_tesh_in!W15/RES_summary!W$21)</f>
        <v>7.7997569293768727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0.15589081751182202</v>
      </c>
      <c r="D16" s="72">
        <f>IF(RES_hh_tesh_in!D16=0,0,RES_hh_tesh_in!D16/RES_summary!D$21)</f>
        <v>0.28351910137585268</v>
      </c>
      <c r="E16" s="72">
        <f>IF(RES_hh_tesh_in!E16=0,0,RES_hh_tesh_in!E16/RES_summary!E$21)</f>
        <v>0.54369946389885027</v>
      </c>
      <c r="F16" s="72">
        <f>IF(RES_hh_tesh_in!F16=0,0,RES_hh_tesh_in!F16/RES_summary!F$21)</f>
        <v>0.34266354922880882</v>
      </c>
      <c r="G16" s="72">
        <f>IF(RES_hh_tesh_in!G16=0,0,RES_hh_tesh_in!G16/RES_summary!G$21)</f>
        <v>0.43431776243662634</v>
      </c>
      <c r="H16" s="72">
        <f>IF(RES_hh_tesh_in!H16=0,0,RES_hh_tesh_in!H16/RES_summary!H$21)</f>
        <v>0.81429946840624301</v>
      </c>
      <c r="I16" s="72">
        <f>IF(RES_hh_tesh_in!I16=0,0,RES_hh_tesh_in!I16/RES_summary!I$21)</f>
        <v>1.337169374977607</v>
      </c>
      <c r="J16" s="72">
        <f>IF(RES_hh_tesh_in!J16=0,0,RES_hh_tesh_in!J16/RES_summary!J$21)</f>
        <v>0.99939319815430394</v>
      </c>
      <c r="K16" s="72">
        <f>IF(RES_hh_tesh_in!K16=0,0,RES_hh_tesh_in!K16/RES_summary!K$21)</f>
        <v>1.1032863310812153</v>
      </c>
      <c r="L16" s="72">
        <f>IF(RES_hh_tesh_in!L16=0,0,RES_hh_tesh_in!L16/RES_summary!L$21)</f>
        <v>1.2657625709937532</v>
      </c>
      <c r="M16" s="72">
        <f>IF(RES_hh_tesh_in!M16=0,0,RES_hh_tesh_in!M16/RES_summary!M$21)</f>
        <v>1.2119606592703476</v>
      </c>
      <c r="N16" s="72">
        <f>IF(RES_hh_tesh_in!N16=0,0,RES_hh_tesh_in!N16/RES_summary!N$21)</f>
        <v>2.279688059271177</v>
      </c>
      <c r="O16" s="72">
        <f>IF(RES_hh_tesh_in!O16=0,0,RES_hh_tesh_in!O16/RES_summary!O$21)</f>
        <v>1.2973740567094854</v>
      </c>
      <c r="P16" s="72">
        <f>IF(RES_hh_tesh_in!P16=0,0,RES_hh_tesh_in!P16/RES_summary!P$21)</f>
        <v>0.87528283345187419</v>
      </c>
      <c r="Q16" s="72">
        <f>IF(RES_hh_tesh_in!Q16=0,0,RES_hh_tesh_in!Q16/RES_summary!Q$21)</f>
        <v>1.234545862449669</v>
      </c>
      <c r="R16" s="72">
        <f>IF(RES_hh_tesh_in!R16=0,0,RES_hh_tesh_in!R16/RES_summary!R$21)</f>
        <v>1.240698574623732</v>
      </c>
      <c r="S16" s="72">
        <f>IF(RES_hh_tesh_in!S16=0,0,RES_hh_tesh_in!S16/RES_summary!S$21)</f>
        <v>1.9138132112630453</v>
      </c>
      <c r="T16" s="72">
        <f>IF(RES_hh_tesh_in!T16=0,0,RES_hh_tesh_in!T16/RES_summary!T$21)</f>
        <v>4.2401218721144049</v>
      </c>
      <c r="U16" s="72">
        <f>IF(RES_hh_tesh_in!U16=0,0,RES_hh_tesh_in!U16/RES_summary!U$21)</f>
        <v>4.4625933990365612</v>
      </c>
      <c r="V16" s="72">
        <f>IF(RES_hh_tesh_in!V16=0,0,RES_hh_tesh_in!V16/RES_summary!V$21)</f>
        <v>2.939170184563686</v>
      </c>
      <c r="W16" s="72">
        <f>IF(RES_hh_tesh_in!W16=0,0,RES_hh_tesh_in!W16/RES_summary!W$21)</f>
        <v>7.7997569293768727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10.768145037922983</v>
      </c>
      <c r="D17" s="69">
        <f>IF(RES_hh_tesh_in!D17=0,0,RES_hh_tesh_in!D17/RES_summary!D$21)</f>
        <v>10.589855679945995</v>
      </c>
      <c r="E17" s="69">
        <f>IF(RES_hh_tesh_in!E17=0,0,RES_hh_tesh_in!E17/RES_summary!E$21)</f>
        <v>11.471612162673992</v>
      </c>
      <c r="F17" s="69">
        <f>IF(RES_hh_tesh_in!F17=0,0,RES_hh_tesh_in!F17/RES_summary!F$21)</f>
        <v>11.582164886301198</v>
      </c>
      <c r="G17" s="69">
        <f>IF(RES_hh_tesh_in!G17=0,0,RES_hh_tesh_in!G17/RES_summary!G$21)</f>
        <v>11.925181427692658</v>
      </c>
      <c r="H17" s="69">
        <f>IF(RES_hh_tesh_in!H17=0,0,RES_hh_tesh_in!H17/RES_summary!H$21)</f>
        <v>13.63104554268193</v>
      </c>
      <c r="I17" s="69">
        <f>IF(RES_hh_tesh_in!I17=0,0,RES_hh_tesh_in!I17/RES_summary!I$21)</f>
        <v>13.930165673361254</v>
      </c>
      <c r="J17" s="69">
        <f>IF(RES_hh_tesh_in!J17=0,0,RES_hh_tesh_in!J17/RES_summary!J$21)</f>
        <v>14.598429382873018</v>
      </c>
      <c r="K17" s="69">
        <f>IF(RES_hh_tesh_in!K17=0,0,RES_hh_tesh_in!K17/RES_summary!K$21)</f>
        <v>14.315753959686001</v>
      </c>
      <c r="L17" s="69">
        <f>IF(RES_hh_tesh_in!L17=0,0,RES_hh_tesh_in!L17/RES_summary!L$21)</f>
        <v>14.220840362698631</v>
      </c>
      <c r="M17" s="69">
        <f>IF(RES_hh_tesh_in!M17=0,0,RES_hh_tesh_in!M17/RES_summary!M$21)</f>
        <v>13.622165421322187</v>
      </c>
      <c r="N17" s="69">
        <f>IF(RES_hh_tesh_in!N17=0,0,RES_hh_tesh_in!N17/RES_summary!N$21)</f>
        <v>11.636705256060782</v>
      </c>
      <c r="O17" s="69">
        <f>IF(RES_hh_tesh_in!O17=0,0,RES_hh_tesh_in!O17/RES_summary!O$21)</f>
        <v>10.984923894657193</v>
      </c>
      <c r="P17" s="69">
        <f>IF(RES_hh_tesh_in!P17=0,0,RES_hh_tesh_in!P17/RES_summary!P$21)</f>
        <v>11.257396899540455</v>
      </c>
      <c r="Q17" s="69">
        <f>IF(RES_hh_tesh_in!Q17=0,0,RES_hh_tesh_in!Q17/RES_summary!Q$21)</f>
        <v>12.629085822236746</v>
      </c>
      <c r="R17" s="69">
        <f>IF(RES_hh_tesh_in!R17=0,0,RES_hh_tesh_in!R17/RES_summary!R$21)</f>
        <v>13.234676006349272</v>
      </c>
      <c r="S17" s="69">
        <f>IF(RES_hh_tesh_in!S17=0,0,RES_hh_tesh_in!S17/RES_summary!S$21)</f>
        <v>13.983133428234117</v>
      </c>
      <c r="T17" s="69">
        <f>IF(RES_hh_tesh_in!T17=0,0,RES_hh_tesh_in!T17/RES_summary!T$21)</f>
        <v>14.376626648952683</v>
      </c>
      <c r="U17" s="69">
        <f>IF(RES_hh_tesh_in!U17=0,0,RES_hh_tesh_in!U17/RES_summary!U$21)</f>
        <v>14.841190950644252</v>
      </c>
      <c r="V17" s="69">
        <f>IF(RES_hh_tesh_in!V17=0,0,RES_hh_tesh_in!V17/RES_summary!V$21)</f>
        <v>16.308749745438025</v>
      </c>
      <c r="W17" s="69">
        <f>IF(RES_hh_tesh_in!W17=0,0,RES_hh_tesh_in!W17/RES_summary!W$21)</f>
        <v>15.14291497207261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0</v>
      </c>
      <c r="D18" s="72">
        <f>IF(RES_hh_tesh_in!D18=0,0,RES_hh_tesh_in!D18/RES_summary!D$21)</f>
        <v>0</v>
      </c>
      <c r="E18" s="72">
        <f>IF(RES_hh_tesh_in!E18=0,0,RES_hh_tesh_in!E18/RES_summary!E$21)</f>
        <v>0</v>
      </c>
      <c r="F18" s="72">
        <f>IF(RES_hh_tesh_in!F18=0,0,RES_hh_tesh_in!F18/RES_summary!F$21)</f>
        <v>0</v>
      </c>
      <c r="G18" s="72">
        <f>IF(RES_hh_tesh_in!G18=0,0,RES_hh_tesh_in!G18/RES_summary!G$21)</f>
        <v>0</v>
      </c>
      <c r="H18" s="72">
        <f>IF(RES_hh_tesh_in!H18=0,0,RES_hh_tesh_in!H18/RES_summary!H$21)</f>
        <v>0</v>
      </c>
      <c r="I18" s="72">
        <f>IF(RES_hh_tesh_in!I18=0,0,RES_hh_tesh_in!I18/RES_summary!I$21)</f>
        <v>0</v>
      </c>
      <c r="J18" s="72">
        <f>IF(RES_hh_tesh_in!J18=0,0,RES_hh_tesh_in!J18/RES_summary!J$21)</f>
        <v>0</v>
      </c>
      <c r="K18" s="72">
        <f>IF(RES_hh_tesh_in!K18=0,0,RES_hh_tesh_in!K18/RES_summary!K$21)</f>
        <v>0</v>
      </c>
      <c r="L18" s="72">
        <f>IF(RES_hh_tesh_in!L18=0,0,RES_hh_tesh_in!L18/RES_summary!L$21)</f>
        <v>0</v>
      </c>
      <c r="M18" s="72">
        <f>IF(RES_hh_tesh_in!M18=0,0,RES_hh_tesh_in!M18/RES_summary!M$21)</f>
        <v>0</v>
      </c>
      <c r="N18" s="72">
        <f>IF(RES_hh_tesh_in!N18=0,0,RES_hh_tesh_in!N18/RES_summary!N$21)</f>
        <v>0</v>
      </c>
      <c r="O18" s="72">
        <f>IF(RES_hh_tesh_in!O18=0,0,RES_hh_tesh_in!O18/RES_summary!O$21)</f>
        <v>0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0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0</v>
      </c>
      <c r="V18" s="72">
        <f>IF(RES_hh_tesh_in!V18=0,0,RES_hh_tesh_in!V18/RES_summary!V$21)</f>
        <v>0</v>
      </c>
      <c r="W18" s="72">
        <f>IF(RES_hh_tesh_in!W18=0,0,RES_hh_tesh_in!W18/RES_summary!W$21)</f>
        <v>0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10.222457186590205</v>
      </c>
      <c r="D19" s="72">
        <f>IF(RES_hh_tesh_in!D19=0,0,RES_hh_tesh_in!D19/RES_summary!D$21)</f>
        <v>11.199390876683571</v>
      </c>
      <c r="E19" s="72">
        <f>IF(RES_hh_tesh_in!E19=0,0,RES_hh_tesh_in!E19/RES_summary!E$21)</f>
        <v>11.185951822067112</v>
      </c>
      <c r="F19" s="72">
        <f>IF(RES_hh_tesh_in!F19=0,0,RES_hh_tesh_in!F19/RES_summary!F$21)</f>
        <v>10.143810383365809</v>
      </c>
      <c r="G19" s="72">
        <f>IF(RES_hh_tesh_in!G19=0,0,RES_hh_tesh_in!G19/RES_summary!G$21)</f>
        <v>12.902633589301953</v>
      </c>
      <c r="H19" s="72">
        <f>IF(RES_hh_tesh_in!H19=0,0,RES_hh_tesh_in!H19/RES_summary!H$21)</f>
        <v>14.136604008765243</v>
      </c>
      <c r="I19" s="72">
        <f>IF(RES_hh_tesh_in!I19=0,0,RES_hh_tesh_in!I19/RES_summary!I$21)</f>
        <v>12.705715709685409</v>
      </c>
      <c r="J19" s="72">
        <f>IF(RES_hh_tesh_in!J19=0,0,RES_hh_tesh_in!J19/RES_summary!J$21)</f>
        <v>12.842704120692709</v>
      </c>
      <c r="K19" s="72">
        <f>IF(RES_hh_tesh_in!K19=0,0,RES_hh_tesh_in!K19/RES_summary!K$21)</f>
        <v>13.51219659780271</v>
      </c>
      <c r="L19" s="72">
        <f>IF(RES_hh_tesh_in!L19=0,0,RES_hh_tesh_in!L19/RES_summary!L$21)</f>
        <v>17.499250832048336</v>
      </c>
      <c r="M19" s="72">
        <f>IF(RES_hh_tesh_in!M19=0,0,RES_hh_tesh_in!M19/RES_summary!M$21)</f>
        <v>13.735742156813018</v>
      </c>
      <c r="N19" s="72">
        <f>IF(RES_hh_tesh_in!N19=0,0,RES_hh_tesh_in!N19/RES_summary!N$21)</f>
        <v>10.489529456799067</v>
      </c>
      <c r="O19" s="72">
        <f>IF(RES_hh_tesh_in!O19=0,0,RES_hh_tesh_in!O19/RES_summary!O$21)</f>
        <v>11.779337535804149</v>
      </c>
      <c r="P19" s="72">
        <f>IF(RES_hh_tesh_in!P19=0,0,RES_hh_tesh_in!P19/RES_summary!P$21)</f>
        <v>10.816210114439222</v>
      </c>
      <c r="Q19" s="72">
        <f>IF(RES_hh_tesh_in!Q19=0,0,RES_hh_tesh_in!Q19/RES_summary!Q$21)</f>
        <v>11.395308899392488</v>
      </c>
      <c r="R19" s="72">
        <f>IF(RES_hh_tesh_in!R19=0,0,RES_hh_tesh_in!R19/RES_summary!R$21)</f>
        <v>10.408966906416099</v>
      </c>
      <c r="S19" s="72">
        <f>IF(RES_hh_tesh_in!S19=0,0,RES_hh_tesh_in!S19/RES_summary!S$21)</f>
        <v>14.873087732763221</v>
      </c>
      <c r="T19" s="72">
        <f>IF(RES_hh_tesh_in!T19=0,0,RES_hh_tesh_in!T19/RES_summary!T$21)</f>
        <v>16.704879323572339</v>
      </c>
      <c r="U19" s="72">
        <f>IF(RES_hh_tesh_in!U19=0,0,RES_hh_tesh_in!U19/RES_summary!U$21)</f>
        <v>17.889805907675569</v>
      </c>
      <c r="V19" s="72">
        <f>IF(RES_hh_tesh_in!V19=0,0,RES_hh_tesh_in!V19/RES_summary!V$21)</f>
        <v>14.497507589222806</v>
      </c>
      <c r="W19" s="72">
        <f>IF(RES_hh_tesh_in!W19=0,0,RES_hh_tesh_in!W19/RES_summary!W$21)</f>
        <v>15.398800105280865</v>
      </c>
      <c r="DA19" s="89" t="s">
        <v>922</v>
      </c>
    </row>
    <row r="20" spans="1:105" ht="12" customHeight="1" x14ac:dyDescent="0.25">
      <c r="A20" s="28" t="s">
        <v>205</v>
      </c>
      <c r="B20" s="72"/>
      <c r="C20" s="72">
        <f>IF(RES_hh_tesh_in!C20=0,0,RES_hh_tesh_in!C20/RES_summary!C$21)</f>
        <v>0</v>
      </c>
      <c r="D20" s="72">
        <f>IF(RES_hh_tesh_in!D20=0,0,RES_hh_tesh_in!D20/RES_summary!D$21)</f>
        <v>0</v>
      </c>
      <c r="E20" s="72">
        <f>IF(RES_hh_tesh_in!E20=0,0,RES_hh_tesh_in!E20/RES_summary!E$21)</f>
        <v>0</v>
      </c>
      <c r="F20" s="72">
        <f>IF(RES_hh_tesh_in!F20=0,0,RES_hh_tesh_in!F20/RES_summary!F$21)</f>
        <v>0</v>
      </c>
      <c r="G20" s="72">
        <f>IF(RES_hh_tesh_in!G20=0,0,RES_hh_tesh_in!G20/RES_summary!G$21)</f>
        <v>0</v>
      </c>
      <c r="H20" s="72">
        <f>IF(RES_hh_tesh_in!H20=0,0,RES_hh_tesh_in!H20/RES_summary!H$21)</f>
        <v>0</v>
      </c>
      <c r="I20" s="72">
        <f>IF(RES_hh_tesh_in!I20=0,0,RES_hh_tesh_in!I20/RES_summary!I$21)</f>
        <v>0</v>
      </c>
      <c r="J20" s="72">
        <f>IF(RES_hh_tesh_in!J20=0,0,RES_hh_tesh_in!J20/RES_summary!J$21)</f>
        <v>0</v>
      </c>
      <c r="K20" s="72">
        <f>IF(RES_hh_tesh_in!K20=0,0,RES_hh_tesh_in!K20/RES_summary!K$21)</f>
        <v>0</v>
      </c>
      <c r="L20" s="72">
        <f>IF(RES_hh_tesh_in!L20=0,0,RES_hh_tesh_in!L20/RES_summary!L$21)</f>
        <v>0</v>
      </c>
      <c r="M20" s="72">
        <f>IF(RES_hh_tesh_in!M20=0,0,RES_hh_tesh_in!M20/RES_summary!M$21)</f>
        <v>0</v>
      </c>
      <c r="N20" s="72">
        <f>IF(RES_hh_tesh_in!N20=0,0,RES_hh_tesh_in!N20/RES_summary!N$21)</f>
        <v>0</v>
      </c>
      <c r="O20" s="72">
        <f>IF(RES_hh_tesh_in!O20=0,0,RES_hh_tesh_in!O20/RES_summary!O$21)</f>
        <v>0</v>
      </c>
      <c r="P20" s="72">
        <f>IF(RES_hh_tesh_in!P20=0,0,RES_hh_tesh_in!P20/RES_summary!P$21)</f>
        <v>0</v>
      </c>
      <c r="Q20" s="72">
        <f>IF(RES_hh_tesh_in!Q20=0,0,RES_hh_tesh_in!Q20/RES_summary!Q$21)</f>
        <v>0</v>
      </c>
      <c r="R20" s="72">
        <f>IF(RES_hh_tesh_in!R20=0,0,RES_hh_tesh_in!R20/RES_summary!R$21)</f>
        <v>0</v>
      </c>
      <c r="S20" s="72">
        <f>IF(RES_hh_tesh_in!S20=0,0,RES_hh_tesh_in!S20/RES_summary!S$21)</f>
        <v>0</v>
      </c>
      <c r="T20" s="72">
        <f>IF(RES_hh_tesh_in!T20=0,0,RES_hh_tesh_in!T20/RES_summary!T$21)</f>
        <v>0</v>
      </c>
      <c r="U20" s="72">
        <f>IF(RES_hh_tesh_in!U20=0,0,RES_hh_tesh_in!U20/RES_summary!U$21)</f>
        <v>0</v>
      </c>
      <c r="V20" s="72">
        <f>IF(RES_hh_tesh_in!V20=0,0,RES_hh_tesh_in!V20/RES_summary!V$21)</f>
        <v>0</v>
      </c>
      <c r="W20" s="72">
        <f>IF(RES_hh_tesh_in!W20=0,0,RES_hh_tesh_in!W20/RES_summary!W$21)</f>
        <v>0</v>
      </c>
      <c r="DA20" s="89" t="s">
        <v>923</v>
      </c>
    </row>
    <row r="21" spans="1:105" ht="12" customHeight="1" x14ac:dyDescent="0.25">
      <c r="A21" s="28" t="s">
        <v>192</v>
      </c>
      <c r="B21" s="72"/>
      <c r="C21" s="72">
        <f>IF(RES_hh_tesh_in!C21=0,0,RES_hh_tesh_in!C21/RES_summary!C$21)</f>
        <v>10.615940507420808</v>
      </c>
      <c r="D21" s="72">
        <f>IF(RES_hh_tesh_in!D21=0,0,RES_hh_tesh_in!D21/RES_summary!D$21)</f>
        <v>11.002654426313523</v>
      </c>
      <c r="E21" s="72">
        <f>IF(RES_hh_tesh_in!E21=0,0,RES_hh_tesh_in!E21/RES_summary!E$21)</f>
        <v>10.668473250254422</v>
      </c>
      <c r="F21" s="72">
        <f>IF(RES_hh_tesh_in!F21=0,0,RES_hh_tesh_in!F21/RES_summary!F$21)</f>
        <v>11.458958889807539</v>
      </c>
      <c r="G21" s="72">
        <f>IF(RES_hh_tesh_in!G21=0,0,RES_hh_tesh_in!G21/RES_summary!G$21)</f>
        <v>12.892862769221042</v>
      </c>
      <c r="H21" s="72">
        <f>IF(RES_hh_tesh_in!H21=0,0,RES_hh_tesh_in!H21/RES_summary!H$21)</f>
        <v>12.371603124435429</v>
      </c>
      <c r="I21" s="72">
        <f>IF(RES_hh_tesh_in!I21=0,0,RES_hh_tesh_in!I21/RES_summary!I$21)</f>
        <v>14.077197779837428</v>
      </c>
      <c r="J21" s="72">
        <f>IF(RES_hh_tesh_in!J21=0,0,RES_hh_tesh_in!J21/RES_summary!J$21)</f>
        <v>14.189240187018743</v>
      </c>
      <c r="K21" s="72">
        <f>IF(RES_hh_tesh_in!K21=0,0,RES_hh_tesh_in!K21/RES_summary!K$21)</f>
        <v>14.423465654554303</v>
      </c>
      <c r="L21" s="72">
        <f>IF(RES_hh_tesh_in!L21=0,0,RES_hh_tesh_in!L21/RES_summary!L$21)</f>
        <v>14.129511708111075</v>
      </c>
      <c r="M21" s="72">
        <f>IF(RES_hh_tesh_in!M21=0,0,RES_hh_tesh_in!M21/RES_summary!M$21)</f>
        <v>13.057860015869567</v>
      </c>
      <c r="N21" s="72">
        <f>IF(RES_hh_tesh_in!N21=0,0,RES_hh_tesh_in!N21/RES_summary!N$21)</f>
        <v>12.133277468764517</v>
      </c>
      <c r="O21" s="72">
        <f>IF(RES_hh_tesh_in!O21=0,0,RES_hh_tesh_in!O21/RES_summary!O$21)</f>
        <v>10.944273623196977</v>
      </c>
      <c r="P21" s="72">
        <f>IF(RES_hh_tesh_in!P21=0,0,RES_hh_tesh_in!P21/RES_summary!P$21)</f>
        <v>11.731828463445112</v>
      </c>
      <c r="Q21" s="72">
        <f>IF(RES_hh_tesh_in!Q21=0,0,RES_hh_tesh_in!Q21/RES_summary!Q$21)</f>
        <v>11.995862549536756</v>
      </c>
      <c r="R21" s="72">
        <f>IF(RES_hh_tesh_in!R21=0,0,RES_hh_tesh_in!R21/RES_summary!R$21)</f>
        <v>13.13220934548189</v>
      </c>
      <c r="S21" s="72">
        <f>IF(RES_hh_tesh_in!S21=0,0,RES_hh_tesh_in!S21/RES_summary!S$21)</f>
        <v>14.059585716013691</v>
      </c>
      <c r="T21" s="72">
        <f>IF(RES_hh_tesh_in!T21=0,0,RES_hh_tesh_in!T21/RES_summary!T$21)</f>
        <v>14.304885571547524</v>
      </c>
      <c r="U21" s="72">
        <f>IF(RES_hh_tesh_in!U21=0,0,RES_hh_tesh_in!U21/RES_summary!U$21)</f>
        <v>14.702920143131958</v>
      </c>
      <c r="V21" s="72">
        <f>IF(RES_hh_tesh_in!V21=0,0,RES_hh_tesh_in!V21/RES_summary!V$21)</f>
        <v>16.079190184523142</v>
      </c>
      <c r="W21" s="72">
        <f>IF(RES_hh_tesh_in!W21=0,0,RES_hh_tesh_in!W21/RES_summary!W$21)</f>
        <v>16.190938702699754</v>
      </c>
      <c r="DA21" s="89" t="s">
        <v>924</v>
      </c>
    </row>
    <row r="22" spans="1:105" ht="12" customHeight="1" x14ac:dyDescent="0.25">
      <c r="A22" s="28" t="s">
        <v>207</v>
      </c>
      <c r="B22" s="72"/>
      <c r="C22" s="72">
        <f>IF(RES_hh_tesh_in!C22=0,0,RES_hh_tesh_in!C22/RES_summary!C$21)</f>
        <v>10.755067086744408</v>
      </c>
      <c r="D22" s="72">
        <f>IF(RES_hh_tesh_in!D22=0,0,RES_hh_tesh_in!D22/RES_summary!D$21)</f>
        <v>11.05441644252576</v>
      </c>
      <c r="E22" s="72">
        <f>IF(RES_hh_tesh_in!E22=0,0,RES_hh_tesh_in!E22/RES_summary!E$21)</f>
        <v>10.015275501343746</v>
      </c>
      <c r="F22" s="72">
        <f>IF(RES_hh_tesh_in!F22=0,0,RES_hh_tesh_in!F22/RES_summary!F$21)</f>
        <v>8.183661549130834</v>
      </c>
      <c r="G22" s="72">
        <f>IF(RES_hh_tesh_in!G22=0,0,RES_hh_tesh_in!G22/RES_summary!G$21)</f>
        <v>13.548293448671963</v>
      </c>
      <c r="H22" s="72">
        <f>IF(RES_hh_tesh_in!H22=0,0,RES_hh_tesh_in!H22/RES_summary!H$21)</f>
        <v>13.416445674410619</v>
      </c>
      <c r="I22" s="72">
        <f>IF(RES_hh_tesh_in!I22=0,0,RES_hh_tesh_in!I22/RES_summary!I$21)</f>
        <v>14.938910465363474</v>
      </c>
      <c r="J22" s="72">
        <f>IF(RES_hh_tesh_in!J22=0,0,RES_hh_tesh_in!J22/RES_summary!J$21)</f>
        <v>11.741475502826836</v>
      </c>
      <c r="K22" s="72">
        <f>IF(RES_hh_tesh_in!K22=0,0,RES_hh_tesh_in!K22/RES_summary!K$21)</f>
        <v>14.593103040153311</v>
      </c>
      <c r="L22" s="72">
        <f>IF(RES_hh_tesh_in!L22=0,0,RES_hh_tesh_in!L22/RES_summary!L$21)</f>
        <v>13.574589735010191</v>
      </c>
      <c r="M22" s="72">
        <f>IF(RES_hh_tesh_in!M22=0,0,RES_hh_tesh_in!M22/RES_summary!M$21)</f>
        <v>13.469997582407117</v>
      </c>
      <c r="N22" s="72">
        <f>IF(RES_hh_tesh_in!N22=0,0,RES_hh_tesh_in!N22/RES_summary!N$21)</f>
        <v>12.719350266886504</v>
      </c>
      <c r="O22" s="72">
        <f>IF(RES_hh_tesh_in!O22=0,0,RES_hh_tesh_in!O22/RES_summary!O$21)</f>
        <v>12.714468111694645</v>
      </c>
      <c r="P22" s="72">
        <f>IF(RES_hh_tesh_in!P22=0,0,RES_hh_tesh_in!P22/RES_summary!P$21)</f>
        <v>12.205196096000721</v>
      </c>
      <c r="Q22" s="72">
        <f>IF(RES_hh_tesh_in!Q22=0,0,RES_hh_tesh_in!Q22/RES_summary!Q$21)</f>
        <v>12.543164751973359</v>
      </c>
      <c r="R22" s="72">
        <f>IF(RES_hh_tesh_in!R22=0,0,RES_hh_tesh_in!R22/RES_summary!R$21)</f>
        <v>0</v>
      </c>
      <c r="S22" s="72">
        <f>IF(RES_hh_tesh_in!S22=0,0,RES_hh_tesh_in!S22/RES_summary!S$21)</f>
        <v>0</v>
      </c>
      <c r="T22" s="72">
        <f>IF(RES_hh_tesh_in!T22=0,0,RES_hh_tesh_in!T22/RES_summary!T$21)</f>
        <v>0</v>
      </c>
      <c r="U22" s="72">
        <f>IF(RES_hh_tesh_in!U22=0,0,RES_hh_tesh_in!U22/RES_summary!U$21)</f>
        <v>16.987833738721939</v>
      </c>
      <c r="V22" s="72">
        <f>IF(RES_hh_tesh_in!V22=0,0,RES_hh_tesh_in!V22/RES_summary!V$21)</f>
        <v>13.210387571929441</v>
      </c>
      <c r="W22" s="72">
        <f>IF(RES_hh_tesh_in!W22=0,0,RES_hh_tesh_in!W22/RES_summary!W$21)</f>
        <v>15.658549712451967</v>
      </c>
      <c r="DA22" s="89" t="s">
        <v>925</v>
      </c>
    </row>
    <row r="23" spans="1:105" ht="12" customHeight="1" x14ac:dyDescent="0.25">
      <c r="A23" s="28" t="s">
        <v>202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DA23" s="89" t="s">
        <v>926</v>
      </c>
    </row>
    <row r="24" spans="1:105" ht="12" customHeight="1" x14ac:dyDescent="0.25">
      <c r="A24" s="28" t="s">
        <v>203</v>
      </c>
      <c r="B24" s="72"/>
      <c r="C24" s="72">
        <f>IF(RES_hh_tesh_in!C24=0,0,RES_hh_tesh_in!C24/RES_summary!C$21)</f>
        <v>11.361434919797553</v>
      </c>
      <c r="D24" s="72">
        <f>IF(RES_hh_tesh_in!D24=0,0,RES_hh_tesh_in!D24/RES_summary!D$21)</f>
        <v>0</v>
      </c>
      <c r="E24" s="72">
        <f>IF(RES_hh_tesh_in!E24=0,0,RES_hh_tesh_in!E24/RES_summary!E$21)</f>
        <v>10.24131148893707</v>
      </c>
      <c r="F24" s="72">
        <f>IF(RES_hh_tesh_in!F24=0,0,RES_hh_tesh_in!F24/RES_summary!F$21)</f>
        <v>12.338536071758028</v>
      </c>
      <c r="G24" s="72">
        <f>IF(RES_hh_tesh_in!G24=0,0,RES_hh_tesh_in!G24/RES_summary!G$21)</f>
        <v>12.040210577493724</v>
      </c>
      <c r="H24" s="72">
        <f>IF(RES_hh_tesh_in!H24=0,0,RES_hh_tesh_in!H24/RES_summary!H$21)</f>
        <v>12.913243828995935</v>
      </c>
      <c r="I24" s="72">
        <f>IF(RES_hh_tesh_in!I24=0,0,RES_hh_tesh_in!I24/RES_summary!I$21)</f>
        <v>14.578309224212948</v>
      </c>
      <c r="J24" s="72">
        <f>IF(RES_hh_tesh_in!J24=0,0,RES_hh_tesh_in!J24/RES_summary!J$21)</f>
        <v>14.468918721471638</v>
      </c>
      <c r="K24" s="72">
        <f>IF(RES_hh_tesh_in!K24=0,0,RES_hh_tesh_in!K24/RES_summary!K$21)</f>
        <v>13.857004385303538</v>
      </c>
      <c r="L24" s="72">
        <f>IF(RES_hh_tesh_in!L24=0,0,RES_hh_tesh_in!L24/RES_summary!L$21)</f>
        <v>14.260971427882035</v>
      </c>
      <c r="M24" s="72">
        <f>IF(RES_hh_tesh_in!M24=0,0,RES_hh_tesh_in!M24/RES_summary!M$21)</f>
        <v>12.981795935487545</v>
      </c>
      <c r="N24" s="72">
        <f>IF(RES_hh_tesh_in!N24=0,0,RES_hh_tesh_in!N24/RES_summary!N$21)</f>
        <v>11.818197763365058</v>
      </c>
      <c r="O24" s="72">
        <f>IF(RES_hh_tesh_in!O24=0,0,RES_hh_tesh_in!O24/RES_summary!O$21)</f>
        <v>11.355117632318768</v>
      </c>
      <c r="P24" s="72">
        <f>IF(RES_hh_tesh_in!P24=0,0,RES_hh_tesh_in!P24/RES_summary!P$21)</f>
        <v>11.018064190272712</v>
      </c>
      <c r="Q24" s="72">
        <f>IF(RES_hh_tesh_in!Q24=0,0,RES_hh_tesh_in!Q24/RES_summary!Q$21)</f>
        <v>12.117730129453021</v>
      </c>
      <c r="R24" s="72">
        <f>IF(RES_hh_tesh_in!R24=0,0,RES_hh_tesh_in!R24/RES_summary!R$21)</f>
        <v>13.157633327829275</v>
      </c>
      <c r="S24" s="72">
        <f>IF(RES_hh_tesh_in!S24=0,0,RES_hh_tesh_in!S24/RES_summary!S$21)</f>
        <v>13.884471771421897</v>
      </c>
      <c r="T24" s="72">
        <f>IF(RES_hh_tesh_in!T24=0,0,RES_hh_tesh_in!T24/RES_summary!T$21)</f>
        <v>14.475284664890236</v>
      </c>
      <c r="U24" s="72">
        <f>IF(RES_hh_tesh_in!U24=0,0,RES_hh_tesh_in!U24/RES_summary!U$21)</f>
        <v>14.993708783071087</v>
      </c>
      <c r="V24" s="72">
        <f>IF(RES_hh_tesh_in!V24=0,0,RES_hh_tesh_in!V24/RES_summary!V$21)</f>
        <v>16.09525697363409</v>
      </c>
      <c r="W24" s="72">
        <f>IF(RES_hh_tesh_in!W24=0,0,RES_hh_tesh_in!W24/RES_summary!W$21)</f>
        <v>15.33445372638457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10.137897678220959</v>
      </c>
      <c r="D25" s="74">
        <f>IF(RES_hh_tesh_in!D25=0,0,RES_hh_tesh_in!D25/RES_summary!D$21)</f>
        <v>10.462532080493098</v>
      </c>
      <c r="E25" s="74">
        <f>IF(RES_hh_tesh_in!E25=0,0,RES_hh_tesh_in!E25/RES_summary!E$21)</f>
        <v>11.591402351473233</v>
      </c>
      <c r="F25" s="74">
        <f>IF(RES_hh_tesh_in!F25=0,0,RES_hh_tesh_in!F25/RES_summary!F$21)</f>
        <v>11.498558852118073</v>
      </c>
      <c r="G25" s="74">
        <f>IF(RES_hh_tesh_in!G25=0,0,RES_hh_tesh_in!G25/RES_summary!G$21)</f>
        <v>11.604117056384251</v>
      </c>
      <c r="H25" s="74">
        <f>IF(RES_hh_tesh_in!H25=0,0,RES_hh_tesh_in!H25/RES_summary!H$21)</f>
        <v>13.704009749475597</v>
      </c>
      <c r="I25" s="74">
        <f>IF(RES_hh_tesh_in!I25=0,0,RES_hh_tesh_in!I25/RES_summary!I$21)</f>
        <v>13.265739590560983</v>
      </c>
      <c r="J25" s="74">
        <f>IF(RES_hh_tesh_in!J25=0,0,RES_hh_tesh_in!J25/RES_summary!J$21)</f>
        <v>13.89559204713381</v>
      </c>
      <c r="K25" s="74">
        <f>IF(RES_hh_tesh_in!K25=0,0,RES_hh_tesh_in!K25/RES_summary!K$21)</f>
        <v>13.659542149047921</v>
      </c>
      <c r="L25" s="74">
        <f>IF(RES_hh_tesh_in!L25=0,0,RES_hh_tesh_in!L25/RES_summary!L$21)</f>
        <v>13.705424903759733</v>
      </c>
      <c r="M25" s="74">
        <f>IF(RES_hh_tesh_in!M25=0,0,RES_hh_tesh_in!M25/RES_summary!M$21)</f>
        <v>13.287483328999388</v>
      </c>
      <c r="N25" s="74">
        <f>IF(RES_hh_tesh_in!N25=0,0,RES_hh_tesh_in!N25/RES_summary!N$21)</f>
        <v>10.009274956075323</v>
      </c>
      <c r="O25" s="74">
        <f>IF(RES_hh_tesh_in!O25=0,0,RES_hh_tesh_in!O25/RES_summary!O$21)</f>
        <v>10.346458653624657</v>
      </c>
      <c r="P25" s="74">
        <f>IF(RES_hh_tesh_in!P25=0,0,RES_hh_tesh_in!P25/RES_summary!P$21)</f>
        <v>10.061357325909505</v>
      </c>
      <c r="Q25" s="74">
        <f>IF(RES_hh_tesh_in!Q25=0,0,RES_hh_tesh_in!Q25/RES_summary!Q$21)</f>
        <v>12.249565127228861</v>
      </c>
      <c r="R25" s="74">
        <f>IF(RES_hh_tesh_in!R25=0,0,RES_hh_tesh_in!R25/RES_summary!R$21)</f>
        <v>12.555344887279489</v>
      </c>
      <c r="S25" s="74">
        <f>IF(RES_hh_tesh_in!S25=0,0,RES_hh_tesh_in!S25/RES_summary!S$21)</f>
        <v>13.094520952163716</v>
      </c>
      <c r="T25" s="74">
        <f>IF(RES_hh_tesh_in!T25=0,0,RES_hh_tesh_in!T25/RES_summary!T$21)</f>
        <v>13.380866380478363</v>
      </c>
      <c r="U25" s="74">
        <f>IF(RES_hh_tesh_in!U25=0,0,RES_hh_tesh_in!U25/RES_summary!U$21)</f>
        <v>13.731556258373129</v>
      </c>
      <c r="V25" s="74">
        <f>IF(RES_hh_tesh_in!V25=0,0,RES_hh_tesh_in!V25/RES_summary!V$21)</f>
        <v>15.185226399208798</v>
      </c>
      <c r="W25" s="74">
        <f>IF(RES_hh_tesh_in!W25=0,0,RES_hh_tesh_in!W25/RES_summary!W$21)</f>
        <v>13.361067614216317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8.2792633995254032</v>
      </c>
      <c r="D26" s="77">
        <f>IF(RES_hh_tesh_in!D26=0,0,RES_hh_tesh_in!D26/RES_summary!D$21)</f>
        <v>8.1729538717069481</v>
      </c>
      <c r="E26" s="77">
        <f>IF(RES_hh_tesh_in!E26=0,0,RES_hh_tesh_in!E26/RES_summary!E$21)</f>
        <v>8.445853142338418</v>
      </c>
      <c r="F26" s="77">
        <f>IF(RES_hh_tesh_in!F26=0,0,RES_hh_tesh_in!F26/RES_summary!F$21)</f>
        <v>8.8295807786505378</v>
      </c>
      <c r="G26" s="77">
        <f>IF(RES_hh_tesh_in!G26=0,0,RES_hh_tesh_in!G26/RES_summary!G$21)</f>
        <v>9.3517754136461271</v>
      </c>
      <c r="H26" s="77">
        <f>IF(RES_hh_tesh_in!H26=0,0,RES_hh_tesh_in!H26/RES_summary!H$21)</f>
        <v>10.062273368733969</v>
      </c>
      <c r="I26" s="77">
        <f>IF(RES_hh_tesh_in!I26=0,0,RES_hh_tesh_in!I26/RES_summary!I$21)</f>
        <v>10.714859722416442</v>
      </c>
      <c r="J26" s="77">
        <f>IF(RES_hh_tesh_in!J26=0,0,RES_hh_tesh_in!J26/RES_summary!J$21)</f>
        <v>11.145766964597154</v>
      </c>
      <c r="K26" s="77">
        <f>IF(RES_hh_tesh_in!K26=0,0,RES_hh_tesh_in!K26/RES_summary!K$21)</f>
        <v>10.999117959167496</v>
      </c>
      <c r="L26" s="77">
        <f>IF(RES_hh_tesh_in!L26=0,0,RES_hh_tesh_in!L26/RES_summary!L$21)</f>
        <v>10.914994736522308</v>
      </c>
      <c r="M26" s="77">
        <f>IF(RES_hh_tesh_in!M26=0,0,RES_hh_tesh_in!M26/RES_summary!M$21)</f>
        <v>10.215523890837657</v>
      </c>
      <c r="N26" s="77">
        <f>IF(RES_hh_tesh_in!N26=0,0,RES_hh_tesh_in!N26/RES_summary!N$21)</f>
        <v>9.1387083525896742</v>
      </c>
      <c r="O26" s="77">
        <f>IF(RES_hh_tesh_in!O26=0,0,RES_hh_tesh_in!O26/RES_summary!O$21)</f>
        <v>8.7384680436260158</v>
      </c>
      <c r="P26" s="77">
        <f>IF(RES_hh_tesh_in!P26=0,0,RES_hh_tesh_in!P26/RES_summary!P$21)</f>
        <v>8.7057757502327764</v>
      </c>
      <c r="Q26" s="77">
        <f>IF(RES_hh_tesh_in!Q26=0,0,RES_hh_tesh_in!Q26/RES_summary!Q$21)</f>
        <v>9.4023987774130653</v>
      </c>
      <c r="R26" s="77">
        <f>IF(RES_hh_tesh_in!R26=0,0,RES_hh_tesh_in!R26/RES_summary!R$21)</f>
        <v>9.9095883677759762</v>
      </c>
      <c r="S26" s="77">
        <f>IF(RES_hh_tesh_in!S26=0,0,RES_hh_tesh_in!S26/RES_summary!S$21)</f>
        <v>10.593059659318165</v>
      </c>
      <c r="T26" s="77">
        <f>IF(RES_hh_tesh_in!T26=0,0,RES_hh_tesh_in!T26/RES_summary!T$21)</f>
        <v>10.914362467373</v>
      </c>
      <c r="U26" s="77">
        <f>IF(RES_hh_tesh_in!U26=0,0,RES_hh_tesh_in!U26/RES_summary!U$21)</f>
        <v>11.321193981205703</v>
      </c>
      <c r="V26" s="77">
        <f>IF(RES_hh_tesh_in!V26=0,0,RES_hh_tesh_in!V26/RES_summary!V$21)</f>
        <v>12.374023381464838</v>
      </c>
      <c r="W26" s="77">
        <f>IF(RES_hh_tesh_in!W26=0,0,RES_hh_tesh_in!W26/RES_summary!W$21)</f>
        <v>11.840384932331858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4.7101348206653393</v>
      </c>
      <c r="D27" s="69">
        <f>IF(RES_hh_tesh_in!D27=0,0,RES_hh_tesh_in!D27/RES_summary!D$21)</f>
        <v>4.60383396871093</v>
      </c>
      <c r="E27" s="69">
        <f>IF(RES_hh_tesh_in!E27=0,0,RES_hh_tesh_in!E27/RES_summary!E$21)</f>
        <v>4.6391684410690379</v>
      </c>
      <c r="F27" s="69">
        <f>IF(RES_hh_tesh_in!F27=0,0,RES_hh_tesh_in!F27/RES_summary!F$21)</f>
        <v>4.945771831100239</v>
      </c>
      <c r="G27" s="69">
        <f>IF(RES_hh_tesh_in!G27=0,0,RES_hh_tesh_in!G27/RES_summary!G$21)</f>
        <v>5.1320281048061887</v>
      </c>
      <c r="H27" s="69">
        <f>IF(RES_hh_tesh_in!H27=0,0,RES_hh_tesh_in!H27/RES_summary!H$21)</f>
        <v>5.3140292738661872</v>
      </c>
      <c r="I27" s="69">
        <f>IF(RES_hh_tesh_in!I27=0,0,RES_hh_tesh_in!I27/RES_summary!I$21)</f>
        <v>5.1727307650095096</v>
      </c>
      <c r="J27" s="69">
        <f>IF(RES_hh_tesh_in!J27=0,0,RES_hh_tesh_in!J27/RES_summary!J$21)</f>
        <v>5.2974617727157165</v>
      </c>
      <c r="K27" s="69">
        <f>IF(RES_hh_tesh_in!K27=0,0,RES_hh_tesh_in!K27/RES_summary!K$21)</f>
        <v>4.6099103967937696</v>
      </c>
      <c r="L27" s="69">
        <f>IF(RES_hh_tesh_in!L27=0,0,RES_hh_tesh_in!L27/RES_summary!L$21)</f>
        <v>4.8097503551623868</v>
      </c>
      <c r="M27" s="69">
        <f>IF(RES_hh_tesh_in!M27=0,0,RES_hh_tesh_in!M27/RES_summary!M$21)</f>
        <v>4.0538402290322004</v>
      </c>
      <c r="N27" s="69">
        <f>IF(RES_hh_tesh_in!N27=0,0,RES_hh_tesh_in!N27/RES_summary!N$21)</f>
        <v>3.221093006602552</v>
      </c>
      <c r="O27" s="69">
        <f>IF(RES_hh_tesh_in!O27=0,0,RES_hh_tesh_in!O27/RES_summary!O$21)</f>
        <v>3.0619532681422079</v>
      </c>
      <c r="P27" s="69">
        <f>IF(RES_hh_tesh_in!P27=0,0,RES_hh_tesh_in!P27/RES_summary!P$21)</f>
        <v>2.9474020047602671</v>
      </c>
      <c r="Q27" s="69">
        <f>IF(RES_hh_tesh_in!Q27=0,0,RES_hh_tesh_in!Q27/RES_summary!Q$21)</f>
        <v>3.2653210149965304</v>
      </c>
      <c r="R27" s="69">
        <f>IF(RES_hh_tesh_in!R27=0,0,RES_hh_tesh_in!R27/RES_summary!R$21)</f>
        <v>3.2050061171550248</v>
      </c>
      <c r="S27" s="69">
        <f>IF(RES_hh_tesh_in!S27=0,0,RES_hh_tesh_in!S27/RES_summary!S$21)</f>
        <v>4.1632268469108649</v>
      </c>
      <c r="T27" s="69">
        <f>IF(RES_hh_tesh_in!T27=0,0,RES_hh_tesh_in!T27/RES_summary!T$21)</f>
        <v>4.7086939886745975</v>
      </c>
      <c r="U27" s="69">
        <f>IF(RES_hh_tesh_in!U27=0,0,RES_hh_tesh_in!U27/RES_summary!U$21)</f>
        <v>4.8881776365214549</v>
      </c>
      <c r="V27" s="69">
        <f>IF(RES_hh_tesh_in!V27=0,0,RES_hh_tesh_in!V27/RES_summary!V$21)</f>
        <v>7.2758002190850029</v>
      </c>
      <c r="W27" s="69">
        <f>IF(RES_hh_tesh_in!W27=0,0,RES_hh_tesh_in!W27/RES_summary!W$21)</f>
        <v>6.9353388845728698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0</v>
      </c>
      <c r="M28" s="72">
        <f>IF(RES_hh_tesh_in!M28=0,0,RES_hh_tesh_in!M28/RES_summary!M$21)</f>
        <v>0</v>
      </c>
      <c r="N28" s="72">
        <f>IF(RES_hh_tesh_in!N28=0,0,RES_hh_tesh_in!N28/RES_summary!N$21)</f>
        <v>0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4.6862292231416003</v>
      </c>
      <c r="D29" s="72">
        <f>IF(RES_hh_tesh_in!D29=0,0,RES_hh_tesh_in!D29/RES_summary!D$21)</f>
        <v>4.8523108026513189</v>
      </c>
      <c r="E29" s="72">
        <f>IF(RES_hh_tesh_in!E29=0,0,RES_hh_tesh_in!E29/RES_summary!E$21)</f>
        <v>4.9383999975708859</v>
      </c>
      <c r="F29" s="72">
        <f>IF(RES_hh_tesh_in!F29=0,0,RES_hh_tesh_in!F29/RES_summary!F$21)</f>
        <v>4.8434884939263219</v>
      </c>
      <c r="G29" s="72">
        <f>IF(RES_hh_tesh_in!G29=0,0,RES_hh_tesh_in!G29/RES_summary!G$21)</f>
        <v>5.1708683898318979</v>
      </c>
      <c r="H29" s="72">
        <f>IF(RES_hh_tesh_in!H29=0,0,RES_hh_tesh_in!H29/RES_summary!H$21)</f>
        <v>5.4758313174134852</v>
      </c>
      <c r="I29" s="72">
        <f>IF(RES_hh_tesh_in!I29=0,0,RES_hh_tesh_in!I29/RES_summary!I$21)</f>
        <v>5.2614479015345621</v>
      </c>
      <c r="J29" s="72">
        <f>IF(RES_hh_tesh_in!J29=0,0,RES_hh_tesh_in!J29/RES_summary!J$21)</f>
        <v>4.7899119955265377</v>
      </c>
      <c r="K29" s="72">
        <f>IF(RES_hh_tesh_in!K29=0,0,RES_hh_tesh_in!K29/RES_summary!K$21)</f>
        <v>4.8026624927192447</v>
      </c>
      <c r="L29" s="72">
        <f>IF(RES_hh_tesh_in!L29=0,0,RES_hh_tesh_in!L29/RES_summary!L$21)</f>
        <v>4.9955695564719074</v>
      </c>
      <c r="M29" s="72">
        <f>IF(RES_hh_tesh_in!M29=0,0,RES_hh_tesh_in!M29/RES_summary!M$21)</f>
        <v>3.9711115829229886</v>
      </c>
      <c r="N29" s="72">
        <f>IF(RES_hh_tesh_in!N29=0,0,RES_hh_tesh_in!N29/RES_summary!N$21)</f>
        <v>3.1342924799455507</v>
      </c>
      <c r="O29" s="72">
        <f>IF(RES_hh_tesh_in!O29=0,0,RES_hh_tesh_in!O29/RES_summary!O$21)</f>
        <v>3.2667775963823478</v>
      </c>
      <c r="P29" s="72">
        <f>IF(RES_hh_tesh_in!P29=0,0,RES_hh_tesh_in!P29/RES_summary!P$21)</f>
        <v>2.9716682395235501</v>
      </c>
      <c r="Q29" s="72">
        <f>IF(RES_hh_tesh_in!Q29=0,0,RES_hh_tesh_in!Q29/RES_summary!Q$21)</f>
        <v>3.2722520418186019</v>
      </c>
      <c r="R29" s="72">
        <f>IF(RES_hh_tesh_in!R29=0,0,RES_hh_tesh_in!R29/RES_summary!R$21)</f>
        <v>3.0440094404801785</v>
      </c>
      <c r="S29" s="72">
        <f>IF(RES_hh_tesh_in!S29=0,0,RES_hh_tesh_in!S29/RES_summary!S$21)</f>
        <v>4.2389445897707727</v>
      </c>
      <c r="T29" s="72">
        <f>IF(RES_hh_tesh_in!T29=0,0,RES_hh_tesh_in!T29/RES_summary!T$21)</f>
        <v>4.6999211028730885</v>
      </c>
      <c r="U29" s="72">
        <f>IF(RES_hh_tesh_in!U29=0,0,RES_hh_tesh_in!U29/RES_summary!U$21)</f>
        <v>4.9355663686156657</v>
      </c>
      <c r="V29" s="72">
        <f>IF(RES_hh_tesh_in!V29=0,0,RES_hh_tesh_in!V29/RES_summary!V$21)</f>
        <v>7.0444857599546111</v>
      </c>
      <c r="W29" s="72">
        <f>IF(RES_hh_tesh_in!W29=0,0,RES_hh_tesh_in!W29/RES_summary!W$21)</f>
        <v>6.894932546871348</v>
      </c>
      <c r="DA29" s="89" t="s">
        <v>932</v>
      </c>
    </row>
    <row r="30" spans="1:105" ht="12" customHeight="1" x14ac:dyDescent="0.25">
      <c r="A30" s="28" t="s">
        <v>192</v>
      </c>
      <c r="B30" s="72"/>
      <c r="C30" s="72">
        <f>IF(RES_hh_tesh_in!C30=0,0,RES_hh_tesh_in!C30/RES_summary!C$21)</f>
        <v>4.65897950360214</v>
      </c>
      <c r="D30" s="72">
        <f>IF(RES_hh_tesh_in!D30=0,0,RES_hh_tesh_in!D30/RES_summary!D$21)</f>
        <v>4.8495869739118556</v>
      </c>
      <c r="E30" s="72">
        <f>IF(RES_hh_tesh_in!E30=0,0,RES_hh_tesh_in!E30/RES_summary!E$21)</f>
        <v>4.8062491465539381</v>
      </c>
      <c r="F30" s="72">
        <f>IF(RES_hh_tesh_in!F30=0,0,RES_hh_tesh_in!F30/RES_summary!F$21)</f>
        <v>5.0141938957333956</v>
      </c>
      <c r="G30" s="72">
        <f>IF(RES_hh_tesh_in!G30=0,0,RES_hh_tesh_in!G30/RES_summary!G$21)</f>
        <v>5.2108952583916803</v>
      </c>
      <c r="H30" s="72">
        <f>IF(RES_hh_tesh_in!H30=0,0,RES_hh_tesh_in!H30/RES_summary!H$21)</f>
        <v>5.3001837857914769</v>
      </c>
      <c r="I30" s="72">
        <f>IF(RES_hh_tesh_in!I30=0,0,RES_hh_tesh_in!I30/RES_summary!I$21)</f>
        <v>4.9973511770131811</v>
      </c>
      <c r="J30" s="72">
        <f>IF(RES_hh_tesh_in!J30=0,0,RES_hh_tesh_in!J30/RES_summary!J$21)</f>
        <v>5.6096791888013451</v>
      </c>
      <c r="K30" s="72">
        <f>IF(RES_hh_tesh_in!K30=0,0,RES_hh_tesh_in!K30/RES_summary!K$21)</f>
        <v>4.6295249005177075</v>
      </c>
      <c r="L30" s="72">
        <f>IF(RES_hh_tesh_in!L30=0,0,RES_hh_tesh_in!L30/RES_summary!L$21)</f>
        <v>4.9110321235866508</v>
      </c>
      <c r="M30" s="72">
        <f>IF(RES_hh_tesh_in!M30=0,0,RES_hh_tesh_in!M30/RES_summary!M$21)</f>
        <v>3.992951472374394</v>
      </c>
      <c r="N30" s="72">
        <f>IF(RES_hh_tesh_in!N30=0,0,RES_hh_tesh_in!N30/RES_summary!N$21)</f>
        <v>3.1069533438665964</v>
      </c>
      <c r="O30" s="72">
        <f>IF(RES_hh_tesh_in!O30=0,0,RES_hh_tesh_in!O30/RES_summary!O$21)</f>
        <v>2.9551842587475212</v>
      </c>
      <c r="P30" s="72">
        <f>IF(RES_hh_tesh_in!P30=0,0,RES_hh_tesh_in!P30/RES_summary!P$21)</f>
        <v>2.9396083533249664</v>
      </c>
      <c r="Q30" s="72">
        <f>IF(RES_hh_tesh_in!Q30=0,0,RES_hh_tesh_in!Q30/RES_summary!Q$21)</f>
        <v>3.2656427130147798</v>
      </c>
      <c r="R30" s="72">
        <f>IF(RES_hh_tesh_in!R30=0,0,RES_hh_tesh_in!R30/RES_summary!R$21)</f>
        <v>3.195641028264641</v>
      </c>
      <c r="S30" s="72">
        <f>IF(RES_hh_tesh_in!S30=0,0,RES_hh_tesh_in!S30/RES_summary!S$21)</f>
        <v>4.160852570566413</v>
      </c>
      <c r="T30" s="72">
        <f>IF(RES_hh_tesh_in!T30=0,0,RES_hh_tesh_in!T30/RES_summary!T$21)</f>
        <v>4.7434346322246199</v>
      </c>
      <c r="U30" s="72">
        <f>IF(RES_hh_tesh_in!U30=0,0,RES_hh_tesh_in!U30/RES_summary!U$21)</f>
        <v>4.9683279511464642</v>
      </c>
      <c r="V30" s="72">
        <f>IF(RES_hh_tesh_in!V30=0,0,RES_hh_tesh_in!V30/RES_summary!V$21)</f>
        <v>7.0547696215378153</v>
      </c>
      <c r="W30" s="72">
        <f>IF(RES_hh_tesh_in!W30=0,0,RES_hh_tesh_in!W30/RES_summary!W$21)</f>
        <v>7.0712475968374271</v>
      </c>
      <c r="DA30" s="89" t="s">
        <v>933</v>
      </c>
    </row>
    <row r="31" spans="1:105" ht="12" customHeight="1" x14ac:dyDescent="0.25">
      <c r="A31" s="28" t="s">
        <v>207</v>
      </c>
      <c r="B31" s="72"/>
      <c r="C31" s="72">
        <f>IF(RES_hh_tesh_in!C31=0,0,RES_hh_tesh_in!C31/RES_summary!C$21)</f>
        <v>4.7010422447977804</v>
      </c>
      <c r="D31" s="72">
        <f>IF(RES_hh_tesh_in!D31=0,0,RES_hh_tesh_in!D31/RES_summary!D$21)</f>
        <v>4.8967298859700268</v>
      </c>
      <c r="E31" s="72">
        <f>IF(RES_hh_tesh_in!E31=0,0,RES_hh_tesh_in!E31/RES_summary!E$21)</f>
        <v>4.4004852587029806</v>
      </c>
      <c r="F31" s="72">
        <f>IF(RES_hh_tesh_in!F31=0,0,RES_hh_tesh_in!F31/RES_summary!F$21)</f>
        <v>3.5663512300956799</v>
      </c>
      <c r="G31" s="72">
        <f>IF(RES_hh_tesh_in!G31=0,0,RES_hh_tesh_in!G31/RES_summary!G$21)</f>
        <v>5.6535797528881577</v>
      </c>
      <c r="H31" s="72">
        <f>IF(RES_hh_tesh_in!H31=0,0,RES_hh_tesh_in!H31/RES_summary!H$21)</f>
        <v>5.2629292295514105</v>
      </c>
      <c r="I31" s="72">
        <f>IF(RES_hh_tesh_in!I31=0,0,RES_hh_tesh_in!I31/RES_summary!I$21)</f>
        <v>5.5619075849523698</v>
      </c>
      <c r="J31" s="72">
        <f>IF(RES_hh_tesh_in!J31=0,0,RES_hh_tesh_in!J31/RES_summary!J$21)</f>
        <v>4.2277248762385291</v>
      </c>
      <c r="K31" s="72">
        <f>IF(RES_hh_tesh_in!K31=0,0,RES_hh_tesh_in!K31/RES_summary!K$21)</f>
        <v>4.9070205601101469</v>
      </c>
      <c r="L31" s="72">
        <f>IF(RES_hh_tesh_in!L31=0,0,RES_hh_tesh_in!L31/RES_summary!L$21)</f>
        <v>4.3300997155241454</v>
      </c>
      <c r="M31" s="72">
        <f>IF(RES_hh_tesh_in!M31=0,0,RES_hh_tesh_in!M31/RES_summary!M$21)</f>
        <v>4.0097727065012512</v>
      </c>
      <c r="N31" s="72">
        <f>IF(RES_hh_tesh_in!N31=0,0,RES_hh_tesh_in!N31/RES_summary!N$21)</f>
        <v>3.6281670765763834</v>
      </c>
      <c r="O31" s="72">
        <f>IF(RES_hh_tesh_in!O31=0,0,RES_hh_tesh_in!O31/RES_summary!O$21)</f>
        <v>3.5657955785428888</v>
      </c>
      <c r="P31" s="72">
        <f>IF(RES_hh_tesh_in!P31=0,0,RES_hh_tesh_in!P31/RES_summary!P$21)</f>
        <v>3.3459998265447877</v>
      </c>
      <c r="Q31" s="72">
        <f>IF(RES_hh_tesh_in!Q31=0,0,RES_hh_tesh_in!Q31/RES_summary!Q$21)</f>
        <v>3.5534382716623427</v>
      </c>
      <c r="R31" s="72">
        <f>IF(RES_hh_tesh_in!R31=0,0,RES_hh_tesh_in!R31/RES_summary!R$21)</f>
        <v>0</v>
      </c>
      <c r="S31" s="72">
        <f>IF(RES_hh_tesh_in!S31=0,0,RES_hh_tesh_in!S31/RES_summary!S$21)</f>
        <v>0</v>
      </c>
      <c r="T31" s="72">
        <f>IF(RES_hh_tesh_in!T31=0,0,RES_hh_tesh_in!T31/RES_summary!T$21)</f>
        <v>0</v>
      </c>
      <c r="U31" s="72">
        <f>IF(RES_hh_tesh_in!U31=0,0,RES_hh_tesh_in!U31/RES_summary!U$21)</f>
        <v>5.5681764105717049</v>
      </c>
      <c r="V31" s="72">
        <f>IF(RES_hh_tesh_in!V31=0,0,RES_hh_tesh_in!V31/RES_summary!V$21)</f>
        <v>5.876057832948268</v>
      </c>
      <c r="W31" s="72">
        <f>IF(RES_hh_tesh_in!W31=0,0,RES_hh_tesh_in!W31/RES_summary!W$21)</f>
        <v>7.052055137922002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5.2468479249160014</v>
      </c>
      <c r="D32" s="77">
        <f>IF(RES_hh_tesh_in!D32=0,0,RES_hh_tesh_in!D32/RES_summary!D$21)</f>
        <v>3.6177604262828593</v>
      </c>
      <c r="E32" s="77">
        <f>IF(RES_hh_tesh_in!E32=0,0,RES_hh_tesh_in!E32/RES_summary!E$21)</f>
        <v>3.6599552281086787</v>
      </c>
      <c r="F32" s="77">
        <f>IF(RES_hh_tesh_in!F32=0,0,RES_hh_tesh_in!F32/RES_summary!F$21)</f>
        <v>5.2857218479209358</v>
      </c>
      <c r="G32" s="77">
        <f>IF(RES_hh_tesh_in!G32=0,0,RES_hh_tesh_in!G32/RES_summary!G$21)</f>
        <v>5.0078583850437584</v>
      </c>
      <c r="H32" s="77">
        <f>IF(RES_hh_tesh_in!H32=0,0,RES_hh_tesh_in!H32/RES_summary!H$21)</f>
        <v>5.0131675797965052</v>
      </c>
      <c r="I32" s="77">
        <f>IF(RES_hh_tesh_in!I32=0,0,RES_hh_tesh_in!I32/RES_summary!I$21)</f>
        <v>5.4380193710941143</v>
      </c>
      <c r="J32" s="77">
        <f>IF(RES_hh_tesh_in!J32=0,0,RES_hh_tesh_in!J32/RES_summary!J$21)</f>
        <v>5.5591935514202753</v>
      </c>
      <c r="K32" s="77">
        <f>IF(RES_hh_tesh_in!K32=0,0,RES_hh_tesh_in!K32/RES_summary!K$21)</f>
        <v>4.3336970590688466</v>
      </c>
      <c r="L32" s="77">
        <f>IF(RES_hh_tesh_in!L32=0,0,RES_hh_tesh_in!L32/RES_summary!L$21)</f>
        <v>4.4164003618685044</v>
      </c>
      <c r="M32" s="77">
        <f>IF(RES_hh_tesh_in!M32=0,0,RES_hh_tesh_in!M32/RES_summary!M$21)</f>
        <v>4.1803926193715331</v>
      </c>
      <c r="N32" s="77">
        <f>IF(RES_hh_tesh_in!N32=0,0,RES_hh_tesh_in!N32/RES_summary!N$21)</f>
        <v>3.4790098962100982</v>
      </c>
      <c r="O32" s="77">
        <f>IF(RES_hh_tesh_in!O32=0,0,RES_hh_tesh_in!O32/RES_summary!O$21)</f>
        <v>3.0781609177805596</v>
      </c>
      <c r="P32" s="77">
        <f>IF(RES_hh_tesh_in!P32=0,0,RES_hh_tesh_in!P32/RES_summary!P$21)</f>
        <v>2.9648709115212979</v>
      </c>
      <c r="Q32" s="77">
        <f>IF(RES_hh_tesh_in!Q32=0,0,RES_hh_tesh_in!Q32/RES_summary!Q$21)</f>
        <v>3.2566348453121834</v>
      </c>
      <c r="R32" s="77">
        <f>IF(RES_hh_tesh_in!R32=0,0,RES_hh_tesh_in!R32/RES_summary!R$21)</f>
        <v>3.4222893041021578</v>
      </c>
      <c r="S32" s="77">
        <f>IF(RES_hh_tesh_in!S32=0,0,RES_hh_tesh_in!S32/RES_summary!S$21)</f>
        <v>4.0981934421722856</v>
      </c>
      <c r="T32" s="77">
        <f>IF(RES_hh_tesh_in!T32=0,0,RES_hh_tesh_in!T32/RES_summary!T$21)</f>
        <v>4.4200576694079388</v>
      </c>
      <c r="U32" s="77">
        <f>IF(RES_hh_tesh_in!U32=0,0,RES_hh_tesh_in!U32/RES_summary!U$21)</f>
        <v>4.5977595665981656</v>
      </c>
      <c r="V32" s="77">
        <f>IF(RES_hh_tesh_in!V32=0,0,RES_hh_tesh_in!V32/RES_summary!V$21)</f>
        <v>7.665939967906243</v>
      </c>
      <c r="W32" s="77">
        <f>IF(RES_hh_tesh_in!W32=0,0,RES_hh_tesh_in!W32/RES_summary!W$21)</f>
        <v>6.76898421078912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26.545984178535218</v>
      </c>
      <c r="D3" s="65">
        <f>IF(RES_hh_emih_in!D3=0,0,RES_hh_emih_in!D3/RES_summary!D$21)</f>
        <v>29.227345896694985</v>
      </c>
      <c r="E3" s="65">
        <f>IF(RES_hh_emih_in!E3=0,0,RES_hh_emih_in!E3/RES_summary!E$21)</f>
        <v>28.662040213502987</v>
      </c>
      <c r="F3" s="65">
        <f>IF(RES_hh_emih_in!F3=0,0,RES_hh_emih_in!F3/RES_summary!F$21)</f>
        <v>19.382302274993737</v>
      </c>
      <c r="G3" s="65">
        <f>IF(RES_hh_emih_in!G3=0,0,RES_hh_emih_in!G3/RES_summary!G$21)</f>
        <v>13.57960780115366</v>
      </c>
      <c r="H3" s="65">
        <f>IF(RES_hh_emih_in!H3=0,0,RES_hh_emih_in!H3/RES_summary!H$21)</f>
        <v>13.730402217067757</v>
      </c>
      <c r="I3" s="65">
        <f>IF(RES_hh_emih_in!I3=0,0,RES_hh_emih_in!I3/RES_summary!I$21)</f>
        <v>14.727164301932145</v>
      </c>
      <c r="J3" s="65">
        <f>IF(RES_hh_emih_in!J3=0,0,RES_hh_emih_in!J3/RES_summary!J$21)</f>
        <v>17.103044153420221</v>
      </c>
      <c r="K3" s="65">
        <f>IF(RES_hh_emih_in!K3=0,0,RES_hh_emih_in!K3/RES_summary!K$21)</f>
        <v>11.422663441106165</v>
      </c>
      <c r="L3" s="65">
        <f>IF(RES_hh_emih_in!L3=0,0,RES_hh_emih_in!L3/RES_summary!L$21)</f>
        <v>13.635737659003338</v>
      </c>
      <c r="M3" s="65">
        <f>IF(RES_hh_emih_in!M3=0,0,RES_hh_emih_in!M3/RES_summary!M$21)</f>
        <v>11.106723083777595</v>
      </c>
      <c r="N3" s="65">
        <f>IF(RES_hh_emih_in!N3=0,0,RES_hh_emih_in!N3/RES_summary!N$21)</f>
        <v>13.82419982188693</v>
      </c>
      <c r="O3" s="65">
        <f>IF(RES_hh_emih_in!O3=0,0,RES_hh_emih_in!O3/RES_summary!O$21)</f>
        <v>17.681025653232318</v>
      </c>
      <c r="P3" s="65">
        <f>IF(RES_hh_emih_in!P3=0,0,RES_hh_emih_in!P3/RES_summary!P$21)</f>
        <v>15.483177979743751</v>
      </c>
      <c r="Q3" s="65">
        <f>IF(RES_hh_emih_in!Q3=0,0,RES_hh_emih_in!Q3/RES_summary!Q$21)</f>
        <v>18.732626544538149</v>
      </c>
      <c r="R3" s="65">
        <f>IF(RES_hh_emih_in!R3=0,0,RES_hh_emih_in!R3/RES_summary!R$21)</f>
        <v>20.271392827773489</v>
      </c>
      <c r="S3" s="65">
        <f>IF(RES_hh_emih_in!S3=0,0,RES_hh_emih_in!S3/RES_summary!S$21)</f>
        <v>20.794756026084649</v>
      </c>
      <c r="T3" s="65">
        <f>IF(RES_hh_emih_in!T3=0,0,RES_hh_emih_in!T3/RES_summary!T$21)</f>
        <v>17.76517606051797</v>
      </c>
      <c r="U3" s="65">
        <f>IF(RES_hh_emih_in!U3=0,0,RES_hh_emih_in!U3/RES_summary!U$21)</f>
        <v>14.07172514244423</v>
      </c>
      <c r="V3" s="65">
        <f>IF(RES_hh_emih_in!V3=0,0,RES_hh_emih_in!V3/RES_summary!V$21)</f>
        <v>11.608570852553001</v>
      </c>
      <c r="W3" s="65">
        <f>IF(RES_hh_emih_in!W3=0,0,RES_hh_emih_in!W3/RES_summary!W$21)</f>
        <v>9.7065472104232455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24.19821768881242</v>
      </c>
      <c r="D4" s="69">
        <f>IF(RES_hh_emih_in!D4=0,0,RES_hh_emih_in!D4/RES_summary!D$21)</f>
        <v>27.363798221272244</v>
      </c>
      <c r="E4" s="69">
        <f>IF(RES_hh_emih_in!E4=0,0,RES_hh_emih_in!E4/RES_summary!E$21)</f>
        <v>26.835285593385315</v>
      </c>
      <c r="F4" s="69">
        <f>IF(RES_hh_emih_in!F4=0,0,RES_hh_emih_in!F4/RES_summary!F$21)</f>
        <v>17.120741529463192</v>
      </c>
      <c r="G4" s="69">
        <f>IF(RES_hh_emih_in!G4=0,0,RES_hh_emih_in!G4/RES_summary!G$21)</f>
        <v>11.53162072311264</v>
      </c>
      <c r="H4" s="69">
        <f>IF(RES_hh_emih_in!H4=0,0,RES_hh_emih_in!H4/RES_summary!H$21)</f>
        <v>11.763329649435351</v>
      </c>
      <c r="I4" s="69">
        <f>IF(RES_hh_emih_in!I4=0,0,RES_hh_emih_in!I4/RES_summary!I$21)</f>
        <v>11.785321956828202</v>
      </c>
      <c r="J4" s="69">
        <f>IF(RES_hh_emih_in!J4=0,0,RES_hh_emih_in!J4/RES_summary!J$21)</f>
        <v>13.95643020746348</v>
      </c>
      <c r="K4" s="69">
        <f>IF(RES_hh_emih_in!K4=0,0,RES_hh_emih_in!K4/RES_summary!K$21)</f>
        <v>8.8271264094315516</v>
      </c>
      <c r="L4" s="69">
        <f>IF(RES_hh_emih_in!L4=0,0,RES_hh_emih_in!L4/RES_summary!L$21)</f>
        <v>10.860742578670074</v>
      </c>
      <c r="M4" s="69">
        <f>IF(RES_hh_emih_in!M4=0,0,RES_hh_emih_in!M4/RES_summary!M$21)</f>
        <v>9.0184777694934048</v>
      </c>
      <c r="N4" s="69">
        <f>IF(RES_hh_emih_in!N4=0,0,RES_hh_emih_in!N4/RES_summary!N$21)</f>
        <v>11.393240896608102</v>
      </c>
      <c r="O4" s="69">
        <f>IF(RES_hh_emih_in!O4=0,0,RES_hh_emih_in!O4/RES_summary!O$21)</f>
        <v>14.699292375387525</v>
      </c>
      <c r="P4" s="69">
        <f>IF(RES_hh_emih_in!P4=0,0,RES_hh_emih_in!P4/RES_summary!P$21)</f>
        <v>12.865422453990757</v>
      </c>
      <c r="Q4" s="69">
        <f>IF(RES_hh_emih_in!Q4=0,0,RES_hh_emih_in!Q4/RES_summary!Q$21)</f>
        <v>16.766795100663099</v>
      </c>
      <c r="R4" s="69">
        <f>IF(RES_hh_emih_in!R4=0,0,RES_hh_emih_in!R4/RES_summary!R$21)</f>
        <v>17.885803535919003</v>
      </c>
      <c r="S4" s="69">
        <f>IF(RES_hh_emih_in!S4=0,0,RES_hh_emih_in!S4/RES_summary!S$21)</f>
        <v>17.613125323937286</v>
      </c>
      <c r="T4" s="69">
        <f>IF(RES_hh_emih_in!T4=0,0,RES_hh_emih_in!T4/RES_summary!T$21)</f>
        <v>14.358973482659229</v>
      </c>
      <c r="U4" s="69">
        <f>IF(RES_hh_emih_in!U4=0,0,RES_hh_emih_in!U4/RES_summary!U$21)</f>
        <v>10.884988872571171</v>
      </c>
      <c r="V4" s="69">
        <f>IF(RES_hh_emih_in!V4=0,0,RES_hh_emih_in!V4/RES_summary!V$21)</f>
        <v>8.3951993857982394</v>
      </c>
      <c r="W4" s="69">
        <f>IF(RES_hh_emih_in!W4=0,0,RES_hh_emih_in!W4/RES_summary!W$21)</f>
        <v>7.0196651031422741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42.273734258341854</v>
      </c>
      <c r="D5" s="72">
        <f>IF(RES_hh_emih_in!D5=0,0,RES_hh_emih_in!D5/RES_summary!D$21)</f>
        <v>49.097878527494572</v>
      </c>
      <c r="E5" s="72">
        <f>IF(RES_hh_emih_in!E5=0,0,RES_hh_emih_in!E5/RES_summary!E$21)</f>
        <v>51.300926640860148</v>
      </c>
      <c r="F5" s="72">
        <f>IF(RES_hh_emih_in!F5=0,0,RES_hh_emih_in!F5/RES_summary!F$21)</f>
        <v>49.592522490635446</v>
      </c>
      <c r="G5" s="72">
        <f>IF(RES_hh_emih_in!G5=0,0,RES_hh_emih_in!G5/RES_summary!G$21)</f>
        <v>53.92315701310855</v>
      </c>
      <c r="H5" s="72">
        <f>IF(RES_hh_emih_in!H5=0,0,RES_hh_emih_in!H5/RES_summary!H$21)</f>
        <v>55.668203699797381</v>
      </c>
      <c r="I5" s="72">
        <f>IF(RES_hh_emih_in!I5=0,0,RES_hh_emih_in!I5/RES_summary!I$21)</f>
        <v>0</v>
      </c>
      <c r="J5" s="72">
        <f>IF(RES_hh_emih_in!J5=0,0,RES_hh_emih_in!J5/RES_summary!J$21)</f>
        <v>47.245664485221283</v>
      </c>
      <c r="K5" s="72">
        <f>IF(RES_hh_emih_in!K5=0,0,RES_hh_emih_in!K5/RES_summary!K$21)</f>
        <v>43.781227413740837</v>
      </c>
      <c r="L5" s="72">
        <f>IF(RES_hh_emih_in!L5=0,0,RES_hh_emih_in!L5/RES_summary!L$21)</f>
        <v>45.967315094202142</v>
      </c>
      <c r="M5" s="72">
        <f>IF(RES_hh_emih_in!M5=0,0,RES_hh_emih_in!M5/RES_summary!M$21)</f>
        <v>51.930920608216653</v>
      </c>
      <c r="N5" s="72">
        <f>IF(RES_hh_emih_in!N5=0,0,RES_hh_emih_in!N5/RES_summary!N$21)</f>
        <v>47.24080369965197</v>
      </c>
      <c r="O5" s="72">
        <f>IF(RES_hh_emih_in!O5=0,0,RES_hh_emih_in!O5/RES_summary!O$21)</f>
        <v>43.805655268772739</v>
      </c>
      <c r="P5" s="72">
        <f>IF(RES_hh_emih_in!P5=0,0,RES_hh_emih_in!P5/RES_summary!P$21)</f>
        <v>34.984593977261568</v>
      </c>
      <c r="Q5" s="72">
        <f>IF(RES_hh_emih_in!Q5=0,0,RES_hh_emih_in!Q5/RES_summary!Q$21)</f>
        <v>32.358841742737361</v>
      </c>
      <c r="R5" s="72">
        <f>IF(RES_hh_emih_in!R5=0,0,RES_hh_emih_in!R5/RES_summary!R$21)</f>
        <v>39.110839912970896</v>
      </c>
      <c r="S5" s="72">
        <f>IF(RES_hh_emih_in!S5=0,0,RES_hh_emih_in!S5/RES_summary!S$21)</f>
        <v>44.894545066430766</v>
      </c>
      <c r="T5" s="72">
        <f>IF(RES_hh_emih_in!T5=0,0,RES_hh_emih_in!T5/RES_summary!T$21)</f>
        <v>30.26777058520662</v>
      </c>
      <c r="U5" s="72">
        <f>IF(RES_hh_emih_in!U5=0,0,RES_hh_emih_in!U5/RES_summary!U$21)</f>
        <v>0</v>
      </c>
      <c r="V5" s="72">
        <f>IF(RES_hh_emih_in!V5=0,0,RES_hh_emih_in!V5/RES_summary!V$21)</f>
        <v>0</v>
      </c>
      <c r="W5" s="72">
        <f>IF(RES_hh_emih_in!W5=0,0,RES_hh_emih_in!W5/RES_summary!W$21)</f>
        <v>0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0</v>
      </c>
      <c r="D6" s="72">
        <f>IF(RES_hh_emih_in!D6=0,0,RES_hh_emih_in!D6/RES_summary!D$21)</f>
        <v>0</v>
      </c>
      <c r="E6" s="72">
        <f>IF(RES_hh_emih_in!E6=0,0,RES_hh_emih_in!E6/RES_summary!E$21)</f>
        <v>0</v>
      </c>
      <c r="F6" s="72">
        <f>IF(RES_hh_emih_in!F6=0,0,RES_hh_emih_in!F6/RES_summary!F$21)</f>
        <v>0</v>
      </c>
      <c r="G6" s="72">
        <f>IF(RES_hh_emih_in!G6=0,0,RES_hh_emih_in!G6/RES_summary!G$21)</f>
        <v>0</v>
      </c>
      <c r="H6" s="72">
        <f>IF(RES_hh_emih_in!H6=0,0,RES_hh_emih_in!H6/RES_summary!H$21)</f>
        <v>0</v>
      </c>
      <c r="I6" s="72">
        <f>IF(RES_hh_emih_in!I6=0,0,RES_hh_emih_in!I6/RES_summary!I$21)</f>
        <v>0</v>
      </c>
      <c r="J6" s="72">
        <f>IF(RES_hh_emih_in!J6=0,0,RES_hh_emih_in!J6/RES_summary!J$21)</f>
        <v>0</v>
      </c>
      <c r="K6" s="72">
        <f>IF(RES_hh_emih_in!K6=0,0,RES_hh_emih_in!K6/RES_summary!K$21)</f>
        <v>0</v>
      </c>
      <c r="L6" s="72">
        <f>IF(RES_hh_emih_in!L6=0,0,RES_hh_emih_in!L6/RES_summary!L$21)</f>
        <v>0</v>
      </c>
      <c r="M6" s="72">
        <f>IF(RES_hh_emih_in!M6=0,0,RES_hh_emih_in!M6/RES_summary!M$21)</f>
        <v>0</v>
      </c>
      <c r="N6" s="72">
        <f>IF(RES_hh_emih_in!N6=0,0,RES_hh_emih_in!N6/RES_summary!N$21)</f>
        <v>22.15454759630655</v>
      </c>
      <c r="O6" s="72">
        <f>IF(RES_hh_emih_in!O6=0,0,RES_hh_emih_in!O6/RES_summary!O$21)</f>
        <v>31.002909061597087</v>
      </c>
      <c r="P6" s="72">
        <f>IF(RES_hh_emih_in!P6=0,0,RES_hh_emih_in!P6/RES_summary!P$21)</f>
        <v>0</v>
      </c>
      <c r="Q6" s="72">
        <f>IF(RES_hh_emih_in!Q6=0,0,RES_hh_emih_in!Q6/RES_summary!Q$21)</f>
        <v>0</v>
      </c>
      <c r="R6" s="72">
        <f>IF(RES_hh_emih_in!R6=0,0,RES_hh_emih_in!R6/RES_summary!R$21)</f>
        <v>0</v>
      </c>
      <c r="S6" s="72">
        <f>IF(RES_hh_emih_in!S6=0,0,RES_hh_emih_in!S6/RES_summary!S$21)</f>
        <v>22.375434955644934</v>
      </c>
      <c r="T6" s="72">
        <f>IF(RES_hh_emih_in!T6=0,0,RES_hh_emih_in!T6/RES_summary!T$21)</f>
        <v>0</v>
      </c>
      <c r="U6" s="72">
        <f>IF(RES_hh_emih_in!U6=0,0,RES_hh_emih_in!U6/RES_summary!U$21)</f>
        <v>0</v>
      </c>
      <c r="V6" s="72">
        <f>IF(RES_hh_emih_in!V6=0,0,RES_hh_emih_in!V6/RES_summary!V$21)</f>
        <v>0</v>
      </c>
      <c r="W6" s="72">
        <f>IF(RES_hh_emih_in!W6=0,0,RES_hh_emih_in!W6/RES_summary!W$21)</f>
        <v>14.63158740058271</v>
      </c>
      <c r="DA6" s="89" t="s">
        <v>940</v>
      </c>
    </row>
    <row r="7" spans="1:105" ht="12" customHeight="1" x14ac:dyDescent="0.25">
      <c r="A7" s="28" t="s">
        <v>205</v>
      </c>
      <c r="B7" s="72"/>
      <c r="C7" s="72">
        <f>IF(RES_hh_emih_in!C7=0,0,RES_hh_emih_in!C7/RES_summary!C$21)</f>
        <v>55.965819315053182</v>
      </c>
      <c r="D7" s="72">
        <f>IF(RES_hh_emih_in!D7=0,0,RES_hh_emih_in!D7/RES_summary!D$21)</f>
        <v>0</v>
      </c>
      <c r="E7" s="72">
        <f>IF(RES_hh_emih_in!E7=0,0,RES_hh_emih_in!E7/RES_summary!E$21)</f>
        <v>0</v>
      </c>
      <c r="F7" s="72">
        <f>IF(RES_hh_emih_in!F7=0,0,RES_hh_emih_in!F7/RES_summary!F$21)</f>
        <v>0</v>
      </c>
      <c r="G7" s="72">
        <f>IF(RES_hh_emih_in!G7=0,0,RES_hh_emih_in!G7/RES_summary!G$21)</f>
        <v>0</v>
      </c>
      <c r="H7" s="72">
        <f>IF(RES_hh_emih_in!H7=0,0,RES_hh_emih_in!H7/RES_summary!H$21)</f>
        <v>0</v>
      </c>
      <c r="I7" s="72">
        <f>IF(RES_hh_emih_in!I7=0,0,RES_hh_emih_in!I7/RES_summary!I$21)</f>
        <v>0</v>
      </c>
      <c r="J7" s="72">
        <f>IF(RES_hh_emih_in!J7=0,0,RES_hh_emih_in!J7/RES_summary!J$21)</f>
        <v>0</v>
      </c>
      <c r="K7" s="72">
        <f>IF(RES_hh_emih_in!K7=0,0,RES_hh_emih_in!K7/RES_summary!K$21)</f>
        <v>0</v>
      </c>
      <c r="L7" s="72">
        <f>IF(RES_hh_emih_in!L7=0,0,RES_hh_emih_in!L7/RES_summary!L$21)</f>
        <v>0</v>
      </c>
      <c r="M7" s="72">
        <f>IF(RES_hh_emih_in!M7=0,0,RES_hh_emih_in!M7/RES_summary!M$21)</f>
        <v>0</v>
      </c>
      <c r="N7" s="72">
        <f>IF(RES_hh_emih_in!N7=0,0,RES_hh_emih_in!N7/RES_summary!N$21)</f>
        <v>0</v>
      </c>
      <c r="O7" s="72">
        <f>IF(RES_hh_emih_in!O7=0,0,RES_hh_emih_in!O7/RES_summary!O$21)</f>
        <v>0</v>
      </c>
      <c r="P7" s="72">
        <f>IF(RES_hh_emih_in!P7=0,0,RES_hh_emih_in!P7/RES_summary!P$21)</f>
        <v>0</v>
      </c>
      <c r="Q7" s="72">
        <f>IF(RES_hh_emih_in!Q7=0,0,RES_hh_emih_in!Q7/RES_summary!Q$21)</f>
        <v>0</v>
      </c>
      <c r="R7" s="72">
        <f>IF(RES_hh_emih_in!R7=0,0,RES_hh_emih_in!R7/RES_summary!R$21)</f>
        <v>0</v>
      </c>
      <c r="S7" s="72">
        <f>IF(RES_hh_emih_in!S7=0,0,RES_hh_emih_in!S7/RES_summary!S$21)</f>
        <v>0</v>
      </c>
      <c r="T7" s="72">
        <f>IF(RES_hh_emih_in!T7=0,0,RES_hh_emih_in!T7/RES_summary!T$21)</f>
        <v>0</v>
      </c>
      <c r="U7" s="72">
        <f>IF(RES_hh_emih_in!U7=0,0,RES_hh_emih_in!U7/RES_summary!U$21)</f>
        <v>0</v>
      </c>
      <c r="V7" s="72">
        <f>IF(RES_hh_emih_in!V7=0,0,RES_hh_emih_in!V7/RES_summary!V$21)</f>
        <v>0</v>
      </c>
      <c r="W7" s="72">
        <f>IF(RES_hh_emih_in!W7=0,0,RES_hh_emih_in!W7/RES_summary!W$21)</f>
        <v>0</v>
      </c>
      <c r="DA7" s="89" t="s">
        <v>941</v>
      </c>
    </row>
    <row r="8" spans="1:105" ht="12" customHeight="1" x14ac:dyDescent="0.25">
      <c r="A8" s="28" t="s">
        <v>192</v>
      </c>
      <c r="B8" s="72"/>
      <c r="C8" s="72">
        <f>IF(RES_hh_emih_in!C8=0,0,RES_hh_emih_in!C8/RES_summary!C$21)</f>
        <v>29.360769685613352</v>
      </c>
      <c r="D8" s="72">
        <f>IF(RES_hh_emih_in!D8=0,0,RES_hh_emih_in!D8/RES_summary!D$21)</f>
        <v>28.049369130473103</v>
      </c>
      <c r="E8" s="72">
        <f>IF(RES_hh_emih_in!E8=0,0,RES_hh_emih_in!E8/RES_summary!E$21)</f>
        <v>31.83370220403274</v>
      </c>
      <c r="F8" s="72">
        <f>IF(RES_hh_emih_in!F8=0,0,RES_hh_emih_in!F8/RES_summary!F$21)</f>
        <v>27.970679476696304</v>
      </c>
      <c r="G8" s="72">
        <f>IF(RES_hh_emih_in!G8=0,0,RES_hh_emih_in!G8/RES_summary!G$21)</f>
        <v>31.586167437192369</v>
      </c>
      <c r="H8" s="72">
        <f>IF(RES_hh_emih_in!H8=0,0,RES_hh_emih_in!H8/RES_summary!H$21)</f>
        <v>29.896351317035379</v>
      </c>
      <c r="I8" s="72">
        <f>IF(RES_hh_emih_in!I8=0,0,RES_hh_emih_in!I8/RES_summary!I$21)</f>
        <v>25.701647406288281</v>
      </c>
      <c r="J8" s="72">
        <f>IF(RES_hh_emih_in!J8=0,0,RES_hh_emih_in!J8/RES_summary!J$21)</f>
        <v>26.818453578700691</v>
      </c>
      <c r="K8" s="72">
        <f>IF(RES_hh_emih_in!K8=0,0,RES_hh_emih_in!K8/RES_summary!K$21)</f>
        <v>26.597092560847383</v>
      </c>
      <c r="L8" s="72">
        <f>IF(RES_hh_emih_in!L8=0,0,RES_hh_emih_in!L8/RES_summary!L$21)</f>
        <v>27.952670856158452</v>
      </c>
      <c r="M8" s="72">
        <f>IF(RES_hh_emih_in!M8=0,0,RES_hh_emih_in!M8/RES_summary!M$21)</f>
        <v>26.315374958514695</v>
      </c>
      <c r="N8" s="72">
        <f>IF(RES_hh_emih_in!N8=0,0,RES_hh_emih_in!N8/RES_summary!N$21)</f>
        <v>23.964829873488522</v>
      </c>
      <c r="O8" s="72">
        <f>IF(RES_hh_emih_in!O8=0,0,RES_hh_emih_in!O8/RES_summary!O$21)</f>
        <v>21.354058905930057</v>
      </c>
      <c r="P8" s="72">
        <f>IF(RES_hh_emih_in!P8=0,0,RES_hh_emih_in!P8/RES_summary!P$21)</f>
        <v>17.673821694099125</v>
      </c>
      <c r="Q8" s="72">
        <f>IF(RES_hh_emih_in!Q8=0,0,RES_hh_emih_in!Q8/RES_summary!Q$21)</f>
        <v>18.953856148526334</v>
      </c>
      <c r="R8" s="72">
        <f>IF(RES_hh_emih_in!R8=0,0,RES_hh_emih_in!R8/RES_summary!R$21)</f>
        <v>18.899490087098791</v>
      </c>
      <c r="S8" s="72">
        <f>IF(RES_hh_emih_in!S8=0,0,RES_hh_emih_in!S8/RES_summary!S$21)</f>
        <v>18.651417054281957</v>
      </c>
      <c r="T8" s="72">
        <f>IF(RES_hh_emih_in!T8=0,0,RES_hh_emih_in!T8/RES_summary!T$21)</f>
        <v>16.261848363983649</v>
      </c>
      <c r="U8" s="72">
        <f>IF(RES_hh_emih_in!U8=0,0,RES_hh_emih_in!U8/RES_summary!U$21)</f>
        <v>14.640204415910418</v>
      </c>
      <c r="V8" s="72">
        <f>IF(RES_hh_emih_in!V8=0,0,RES_hh_emih_in!V8/RES_summary!V$21)</f>
        <v>14.209757423173464</v>
      </c>
      <c r="W8" s="72">
        <f>IF(RES_hh_emih_in!W8=0,0,RES_hh_emih_in!W8/RES_summary!W$21)</f>
        <v>13.740043990039945</v>
      </c>
      <c r="DA8" s="89" t="s">
        <v>942</v>
      </c>
    </row>
    <row r="9" spans="1:105" ht="12" customHeight="1" x14ac:dyDescent="0.25">
      <c r="A9" s="28" t="s">
        <v>207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202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203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0.80780362811892281</v>
      </c>
      <c r="D17" s="69">
        <f>IF(RES_hh_emih_in!D17=0,0,RES_hh_emih_in!D17/RES_summary!D$21)</f>
        <v>0.49775787171561336</v>
      </c>
      <c r="E17" s="69">
        <f>IF(RES_hh_emih_in!E17=0,0,RES_hh_emih_in!E17/RES_summary!E$21)</f>
        <v>0.38944810450156186</v>
      </c>
      <c r="F17" s="69">
        <f>IF(RES_hh_emih_in!F17=0,0,RES_hh_emih_in!F17/RES_summary!F$21)</f>
        <v>0.50094774508504736</v>
      </c>
      <c r="G17" s="69">
        <f>IF(RES_hh_emih_in!G17=0,0,RES_hh_emih_in!G17/RES_summary!G$21)</f>
        <v>0.68829772309153148</v>
      </c>
      <c r="H17" s="69">
        <f>IF(RES_hh_emih_in!H17=0,0,RES_hh_emih_in!H17/RES_summary!H$21)</f>
        <v>0.42865224982958561</v>
      </c>
      <c r="I17" s="69">
        <f>IF(RES_hh_emih_in!I17=0,0,RES_hh_emih_in!I17/RES_summary!I$21)</f>
        <v>1.373481346269009</v>
      </c>
      <c r="J17" s="69">
        <f>IF(RES_hh_emih_in!J17=0,0,RES_hh_emih_in!J17/RES_summary!J$21)</f>
        <v>1.6030081613856921</v>
      </c>
      <c r="K17" s="69">
        <f>IF(RES_hh_emih_in!K17=0,0,RES_hh_emih_in!K17/RES_summary!K$21)</f>
        <v>1.3958609728542632</v>
      </c>
      <c r="L17" s="69">
        <f>IF(RES_hh_emih_in!L17=0,0,RES_hh_emih_in!L17/RES_summary!L$21)</f>
        <v>1.4536611688724224</v>
      </c>
      <c r="M17" s="69">
        <f>IF(RES_hh_emih_in!M17=0,0,RES_hh_emih_in!M17/RES_summary!M$21)</f>
        <v>1.1643763615536833</v>
      </c>
      <c r="N17" s="69">
        <f>IF(RES_hh_emih_in!N17=0,0,RES_hh_emih_in!N17/RES_summary!N$21)</f>
        <v>1.6157561373823501</v>
      </c>
      <c r="O17" s="69">
        <f>IF(RES_hh_emih_in!O17=0,0,RES_hh_emih_in!O17/RES_summary!O$21)</f>
        <v>2.1296837818351402</v>
      </c>
      <c r="P17" s="69">
        <f>IF(RES_hh_emih_in!P17=0,0,RES_hh_emih_in!P17/RES_summary!P$21)</f>
        <v>1.7528292674018591</v>
      </c>
      <c r="Q17" s="69">
        <f>IF(RES_hh_emih_in!Q17=0,0,RES_hh_emih_in!Q17/RES_summary!Q$21)</f>
        <v>0.92453645573127152</v>
      </c>
      <c r="R17" s="69">
        <f>IF(RES_hh_emih_in!R17=0,0,RES_hh_emih_in!R17/RES_summary!R$21)</f>
        <v>1.3676896759038046</v>
      </c>
      <c r="S17" s="69">
        <f>IF(RES_hh_emih_in!S17=0,0,RES_hh_emih_in!S17/RES_summary!S$21)</f>
        <v>1.8394529972649576</v>
      </c>
      <c r="T17" s="69">
        <f>IF(RES_hh_emih_in!T17=0,0,RES_hh_emih_in!T17/RES_summary!T$21)</f>
        <v>1.9514575400964826</v>
      </c>
      <c r="U17" s="69">
        <f>IF(RES_hh_emih_in!U17=0,0,RES_hh_emih_in!U17/RES_summary!U$21)</f>
        <v>1.8369007640378721</v>
      </c>
      <c r="V17" s="69">
        <f>IF(RES_hh_emih_in!V17=0,0,RES_hh_emih_in!V17/RES_summary!V$21)</f>
        <v>1.667298175632876</v>
      </c>
      <c r="W17" s="69">
        <f>IF(RES_hh_emih_in!W17=0,0,RES_hh_emih_in!W17/RES_summary!W$21)</f>
        <v>0.99862222282313351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0</v>
      </c>
      <c r="D18" s="72">
        <f>IF(RES_hh_emih_in!D18=0,0,RES_hh_emih_in!D18/RES_summary!D$21)</f>
        <v>0</v>
      </c>
      <c r="E18" s="72">
        <f>IF(RES_hh_emih_in!E18=0,0,RES_hh_emih_in!E18/RES_summary!E$21)</f>
        <v>0</v>
      </c>
      <c r="F18" s="72">
        <f>IF(RES_hh_emih_in!F18=0,0,RES_hh_emih_in!F18/RES_summary!F$21)</f>
        <v>0</v>
      </c>
      <c r="G18" s="72">
        <f>IF(RES_hh_emih_in!G18=0,0,RES_hh_emih_in!G18/RES_summary!G$21)</f>
        <v>0</v>
      </c>
      <c r="H18" s="72">
        <f>IF(RES_hh_emih_in!H18=0,0,RES_hh_emih_in!H18/RES_summary!H$21)</f>
        <v>0</v>
      </c>
      <c r="I18" s="72">
        <f>IF(RES_hh_emih_in!I18=0,0,RES_hh_emih_in!I18/RES_summary!I$21)</f>
        <v>0</v>
      </c>
      <c r="J18" s="72">
        <f>IF(RES_hh_emih_in!J18=0,0,RES_hh_emih_in!J18/RES_summary!J$21)</f>
        <v>0</v>
      </c>
      <c r="K18" s="72">
        <f>IF(RES_hh_emih_in!K18=0,0,RES_hh_emih_in!K18/RES_summary!K$21)</f>
        <v>0</v>
      </c>
      <c r="L18" s="72">
        <f>IF(RES_hh_emih_in!L18=0,0,RES_hh_emih_in!L18/RES_summary!L$21)</f>
        <v>0</v>
      </c>
      <c r="M18" s="72">
        <f>IF(RES_hh_emih_in!M18=0,0,RES_hh_emih_in!M18/RES_summary!M$21)</f>
        <v>0</v>
      </c>
      <c r="N18" s="72">
        <f>IF(RES_hh_emih_in!N18=0,0,RES_hh_emih_in!N18/RES_summary!N$21)</f>
        <v>0</v>
      </c>
      <c r="O18" s="72">
        <f>IF(RES_hh_emih_in!O18=0,0,RES_hh_emih_in!O18/RES_summary!O$21)</f>
        <v>0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0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0</v>
      </c>
      <c r="V18" s="72">
        <f>IF(RES_hh_emih_in!V18=0,0,RES_hh_emih_in!V18/RES_summary!V$21)</f>
        <v>0</v>
      </c>
      <c r="W18" s="72">
        <f>IF(RES_hh_emih_in!W18=0,0,RES_hh_emih_in!W18/RES_summary!W$21)</f>
        <v>0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4.438911424891189</v>
      </c>
      <c r="D19" s="72">
        <f>IF(RES_hh_emih_in!D19=0,0,RES_hh_emih_in!D19/RES_summary!D$21)</f>
        <v>4.8362151851076511</v>
      </c>
      <c r="E19" s="72">
        <f>IF(RES_hh_emih_in!E19=0,0,RES_hh_emih_in!E19/RES_summary!E$21)</f>
        <v>4.7994559761222719</v>
      </c>
      <c r="F19" s="72">
        <f>IF(RES_hh_emih_in!F19=0,0,RES_hh_emih_in!F19/RES_summary!F$21)</f>
        <v>4.3240660861609985</v>
      </c>
      <c r="G19" s="72">
        <f>IF(RES_hh_emih_in!G19=0,0,RES_hh_emih_in!G19/RES_summary!G$21)</f>
        <v>5.4601023870976988</v>
      </c>
      <c r="H19" s="72">
        <f>IF(RES_hh_emih_in!H19=0,0,RES_hh_emih_in!H19/RES_summary!H$21)</f>
        <v>5.934751100204025</v>
      </c>
      <c r="I19" s="72">
        <f>IF(RES_hh_emih_in!I19=0,0,RES_hh_emih_in!I19/RES_summary!I$21)</f>
        <v>5.2872325989676341</v>
      </c>
      <c r="J19" s="72">
        <f>IF(RES_hh_emih_in!J19=0,0,RES_hh_emih_in!J19/RES_summary!J$21)</f>
        <v>5.2893663520547891</v>
      </c>
      <c r="K19" s="72">
        <f>IF(RES_hh_emih_in!K19=0,0,RES_hh_emih_in!K19/RES_summary!K$21)</f>
        <v>5.496737300130536</v>
      </c>
      <c r="L19" s="72">
        <f>IF(RES_hh_emih_in!L19=0,0,RES_hh_emih_in!L19/RES_summary!L$21)</f>
        <v>7.0163424109115544</v>
      </c>
      <c r="M19" s="72">
        <f>IF(RES_hh_emih_in!M19=0,0,RES_hh_emih_in!M19/RES_summary!M$21)</f>
        <v>5.3457512280810011</v>
      </c>
      <c r="N19" s="72">
        <f>IF(RES_hh_emih_in!N19=0,0,RES_hh_emih_in!N19/RES_summary!N$21)</f>
        <v>3.8919629658965298</v>
      </c>
      <c r="O19" s="72">
        <f>IF(RES_hh_emih_in!O19=0,0,RES_hh_emih_in!O19/RES_summary!O$21)</f>
        <v>4.0897974921972144</v>
      </c>
      <c r="P19" s="72">
        <f>IF(RES_hh_emih_in!P19=0,0,RES_hh_emih_in!P19/RES_summary!P$21)</f>
        <v>3.4828204936665341</v>
      </c>
      <c r="Q19" s="72">
        <f>IF(RES_hh_emih_in!Q19=0,0,RES_hh_emih_in!Q19/RES_summary!Q$21)</f>
        <v>3.4424277997923953</v>
      </c>
      <c r="R19" s="72">
        <f>IF(RES_hh_emih_in!R19=0,0,RES_hh_emih_in!R19/RES_summary!R$21)</f>
        <v>3.018511959942324</v>
      </c>
      <c r="S19" s="72">
        <f>IF(RES_hh_emih_in!S19=0,0,RES_hh_emih_in!S19/RES_summary!S$21)</f>
        <v>4.1527798166754106</v>
      </c>
      <c r="T19" s="72">
        <f>IF(RES_hh_emih_in!T19=0,0,RES_hh_emih_in!T19/RES_summary!T$21)</f>
        <v>4.5123668386088722</v>
      </c>
      <c r="U19" s="72">
        <f>IF(RES_hh_emih_in!U19=0,0,RES_hh_emih_in!U19/RES_summary!U$21)</f>
        <v>4.7047794965164789</v>
      </c>
      <c r="V19" s="72">
        <f>IF(RES_hh_emih_in!V19=0,0,RES_hh_emih_in!V19/RES_summary!V$21)</f>
        <v>3.7409992208155587</v>
      </c>
      <c r="W19" s="72">
        <f>IF(RES_hh_emih_in!W19=0,0,RES_hh_emih_in!W19/RES_summary!W$21)</f>
        <v>3.9387539766309709</v>
      </c>
      <c r="DA19" s="89" t="s">
        <v>953</v>
      </c>
    </row>
    <row r="20" spans="1:105" ht="12" customHeight="1" x14ac:dyDescent="0.25">
      <c r="A20" s="28" t="s">
        <v>205</v>
      </c>
      <c r="B20" s="72"/>
      <c r="C20" s="72">
        <f>IF(RES_hh_emih_in!C20=0,0,RES_hh_emih_in!C20/RES_summary!C$21)</f>
        <v>0</v>
      </c>
      <c r="D20" s="72">
        <f>IF(RES_hh_emih_in!D20=0,0,RES_hh_emih_in!D20/RES_summary!D$21)</f>
        <v>0</v>
      </c>
      <c r="E20" s="72">
        <f>IF(RES_hh_emih_in!E20=0,0,RES_hh_emih_in!E20/RES_summary!E$21)</f>
        <v>0</v>
      </c>
      <c r="F20" s="72">
        <f>IF(RES_hh_emih_in!F20=0,0,RES_hh_emih_in!F20/RES_summary!F$21)</f>
        <v>0</v>
      </c>
      <c r="G20" s="72">
        <f>IF(RES_hh_emih_in!G20=0,0,RES_hh_emih_in!G20/RES_summary!G$21)</f>
        <v>0</v>
      </c>
      <c r="H20" s="72">
        <f>IF(RES_hh_emih_in!H20=0,0,RES_hh_emih_in!H20/RES_summary!H$21)</f>
        <v>0</v>
      </c>
      <c r="I20" s="72">
        <f>IF(RES_hh_emih_in!I20=0,0,RES_hh_emih_in!I20/RES_summary!I$21)</f>
        <v>0</v>
      </c>
      <c r="J20" s="72">
        <f>IF(RES_hh_emih_in!J20=0,0,RES_hh_emih_in!J20/RES_summary!J$21)</f>
        <v>0</v>
      </c>
      <c r="K20" s="72">
        <f>IF(RES_hh_emih_in!K20=0,0,RES_hh_emih_in!K20/RES_summary!K$21)</f>
        <v>0</v>
      </c>
      <c r="L20" s="72">
        <f>IF(RES_hh_emih_in!L20=0,0,RES_hh_emih_in!L20/RES_summary!L$21)</f>
        <v>0</v>
      </c>
      <c r="M20" s="72">
        <f>IF(RES_hh_emih_in!M20=0,0,RES_hh_emih_in!M20/RES_summary!M$21)</f>
        <v>0</v>
      </c>
      <c r="N20" s="72">
        <f>IF(RES_hh_emih_in!N20=0,0,RES_hh_emih_in!N20/RES_summary!N$21)</f>
        <v>0</v>
      </c>
      <c r="O20" s="72">
        <f>IF(RES_hh_emih_in!O20=0,0,RES_hh_emih_in!O20/RES_summary!O$21)</f>
        <v>0</v>
      </c>
      <c r="P20" s="72">
        <f>IF(RES_hh_emih_in!P20=0,0,RES_hh_emih_in!P20/RES_summary!P$21)</f>
        <v>0</v>
      </c>
      <c r="Q20" s="72">
        <f>IF(RES_hh_emih_in!Q20=0,0,RES_hh_emih_in!Q20/RES_summary!Q$21)</f>
        <v>0</v>
      </c>
      <c r="R20" s="72">
        <f>IF(RES_hh_emih_in!R20=0,0,RES_hh_emih_in!R20/RES_summary!R$21)</f>
        <v>0</v>
      </c>
      <c r="S20" s="72">
        <f>IF(RES_hh_emih_in!S20=0,0,RES_hh_emih_in!S20/RES_summary!S$21)</f>
        <v>0</v>
      </c>
      <c r="T20" s="72">
        <f>IF(RES_hh_emih_in!T20=0,0,RES_hh_emih_in!T20/RES_summary!T$21)</f>
        <v>0</v>
      </c>
      <c r="U20" s="72">
        <f>IF(RES_hh_emih_in!U20=0,0,RES_hh_emih_in!U20/RES_summary!U$21)</f>
        <v>0</v>
      </c>
      <c r="V20" s="72">
        <f>IF(RES_hh_emih_in!V20=0,0,RES_hh_emih_in!V20/RES_summary!V$21)</f>
        <v>0</v>
      </c>
      <c r="W20" s="72">
        <f>IF(RES_hh_emih_in!W20=0,0,RES_hh_emih_in!W20/RES_summary!W$21)</f>
        <v>0</v>
      </c>
      <c r="DA20" s="89" t="s">
        <v>954</v>
      </c>
    </row>
    <row r="21" spans="1:105" ht="12" customHeight="1" x14ac:dyDescent="0.25">
      <c r="A21" s="28" t="s">
        <v>192</v>
      </c>
      <c r="B21" s="72"/>
      <c r="C21" s="72">
        <f>IF(RES_hh_emih_in!C21=0,0,RES_hh_emih_in!C21/RES_summary!C$21)</f>
        <v>4.1120856797639922</v>
      </c>
      <c r="D21" s="72">
        <f>IF(RES_hh_emih_in!D21=0,0,RES_hh_emih_in!D21/RES_summary!D$21)</f>
        <v>4.2091271422427567</v>
      </c>
      <c r="E21" s="72">
        <f>IF(RES_hh_emih_in!E21=0,0,RES_hh_emih_in!E21/RES_summary!E$21)</f>
        <v>4.0292550590896505</v>
      </c>
      <c r="F21" s="72">
        <f>IF(RES_hh_emih_in!F21=0,0,RES_hh_emih_in!F21/RES_summary!F$21)</f>
        <v>4.2728924823646466</v>
      </c>
      <c r="G21" s="72">
        <f>IF(RES_hh_emih_in!G21=0,0,RES_hh_emih_in!G21/RES_summary!G$21)</f>
        <v>4.7451096884559485</v>
      </c>
      <c r="H21" s="72">
        <f>IF(RES_hh_emih_in!H21=0,0,RES_hh_emih_in!H21/RES_summary!H$21)</f>
        <v>4.4929987739156321</v>
      </c>
      <c r="I21" s="72">
        <f>IF(RES_hh_emih_in!I21=0,0,RES_hh_emih_in!I21/RES_summary!I$21)</f>
        <v>5.0431516851564551</v>
      </c>
      <c r="J21" s="72">
        <f>IF(RES_hh_emih_in!J21=0,0,RES_hh_emih_in!J21/RES_summary!J$21)</f>
        <v>5.0111488650272893</v>
      </c>
      <c r="K21" s="72">
        <f>IF(RES_hh_emih_in!K21=0,0,RES_hh_emih_in!K21/RES_summary!K$21)</f>
        <v>5.0170151295925614</v>
      </c>
      <c r="L21" s="72">
        <f>IF(RES_hh_emih_in!L21=0,0,RES_hh_emih_in!L21/RES_summary!L$21)</f>
        <v>4.8361115808093569</v>
      </c>
      <c r="M21" s="72">
        <f>IF(RES_hh_emih_in!M21=0,0,RES_hh_emih_in!M21/RES_summary!M$21)</f>
        <v>4.3637065676114464</v>
      </c>
      <c r="N21" s="72">
        <f>IF(RES_hh_emih_in!N21=0,0,RES_hh_emih_in!N21/RES_summary!N$21)</f>
        <v>3.9223467011546247</v>
      </c>
      <c r="O21" s="72">
        <f>IF(RES_hh_emih_in!O21=0,0,RES_hh_emih_in!O21/RES_summary!O$21)</f>
        <v>3.3890287232160561</v>
      </c>
      <c r="P21" s="72">
        <f>IF(RES_hh_emih_in!P21=0,0,RES_hh_emih_in!P21/RES_summary!P$21)</f>
        <v>3.4632427630509448</v>
      </c>
      <c r="Q21" s="72">
        <f>IF(RES_hh_emih_in!Q21=0,0,RES_hh_emih_in!Q21/RES_summary!Q$21)</f>
        <v>3.4000819895107943</v>
      </c>
      <c r="R21" s="72">
        <f>IF(RES_hh_emih_in!R21=0,0,RES_hh_emih_in!R21/RES_summary!R$21)</f>
        <v>3.6271345528575845</v>
      </c>
      <c r="S21" s="72">
        <f>IF(RES_hh_emih_in!S21=0,0,RES_hh_emih_in!S21/RES_summary!S$21)</f>
        <v>3.7948736036630666</v>
      </c>
      <c r="T21" s="72">
        <f>IF(RES_hh_emih_in!T21=0,0,RES_hh_emih_in!T21/RES_summary!T$21)</f>
        <v>3.7854148394241012</v>
      </c>
      <c r="U21" s="72">
        <f>IF(RES_hh_emih_in!U21=0,0,RES_hh_emih_in!U21/RES_summary!U$21)</f>
        <v>3.8286027013092463</v>
      </c>
      <c r="V21" s="72">
        <f>IF(RES_hh_emih_in!V21=0,0,RES_hh_emih_in!V21/RES_summary!V$21)</f>
        <v>4.1374893918455706</v>
      </c>
      <c r="W21" s="72">
        <f>IF(RES_hh_emih_in!W21=0,0,RES_hh_emih_in!W21/RES_summary!W$21)</f>
        <v>4.1409822965574232</v>
      </c>
      <c r="DA21" s="89" t="s">
        <v>955</v>
      </c>
    </row>
    <row r="22" spans="1:105" ht="12" customHeight="1" x14ac:dyDescent="0.25">
      <c r="A22" s="28" t="s">
        <v>207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202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203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1.5399628616038674</v>
      </c>
      <c r="D27" s="69">
        <f>IF(RES_hh_emih_in!D27=0,0,RES_hh_emih_in!D27/RES_summary!D$21)</f>
        <v>1.3657898037071223</v>
      </c>
      <c r="E27" s="69">
        <f>IF(RES_hh_emih_in!E27=0,0,RES_hh_emih_in!E27/RES_summary!E$21)</f>
        <v>1.4373065156161131</v>
      </c>
      <c r="F27" s="69">
        <f>IF(RES_hh_emih_in!F27=0,0,RES_hh_emih_in!F27/RES_summary!F$21)</f>
        <v>1.7606130004454974</v>
      </c>
      <c r="G27" s="69">
        <f>IF(RES_hh_emih_in!G27=0,0,RES_hh_emih_in!G27/RES_summary!G$21)</f>
        <v>1.3596893549494893</v>
      </c>
      <c r="H27" s="69">
        <f>IF(RES_hh_emih_in!H27=0,0,RES_hh_emih_in!H27/RES_summary!H$21)</f>
        <v>1.5384203178028213</v>
      </c>
      <c r="I27" s="69">
        <f>IF(RES_hh_emih_in!I27=0,0,RES_hh_emih_in!I27/RES_summary!I$21)</f>
        <v>1.5683609988349332</v>
      </c>
      <c r="J27" s="69">
        <f>IF(RES_hh_emih_in!J27=0,0,RES_hh_emih_in!J27/RES_summary!J$21)</f>
        <v>1.5436057845710502</v>
      </c>
      <c r="K27" s="69">
        <f>IF(RES_hh_emih_in!K27=0,0,RES_hh_emih_in!K27/RES_summary!K$21)</f>
        <v>1.1996760588203512</v>
      </c>
      <c r="L27" s="69">
        <f>IF(RES_hh_emih_in!L27=0,0,RES_hh_emih_in!L27/RES_summary!L$21)</f>
        <v>1.3213339114608451</v>
      </c>
      <c r="M27" s="69">
        <f>IF(RES_hh_emih_in!M27=0,0,RES_hh_emih_in!M27/RES_summary!M$21)</f>
        <v>0.9238689527305044</v>
      </c>
      <c r="N27" s="69">
        <f>IF(RES_hh_emih_in!N27=0,0,RES_hh_emih_in!N27/RES_summary!N$21)</f>
        <v>0.81520278789647793</v>
      </c>
      <c r="O27" s="69">
        <f>IF(RES_hh_emih_in!O27=0,0,RES_hh_emih_in!O27/RES_summary!O$21)</f>
        <v>0.85204949600965196</v>
      </c>
      <c r="P27" s="69">
        <f>IF(RES_hh_emih_in!P27=0,0,RES_hh_emih_in!P27/RES_summary!P$21)</f>
        <v>0.86492625835113468</v>
      </c>
      <c r="Q27" s="69">
        <f>IF(RES_hh_emih_in!Q27=0,0,RES_hh_emih_in!Q27/RES_summary!Q$21)</f>
        <v>1.0412949881437834</v>
      </c>
      <c r="R27" s="69">
        <f>IF(RES_hh_emih_in!R27=0,0,RES_hh_emih_in!R27/RES_summary!R$21)</f>
        <v>1.017899615950679</v>
      </c>
      <c r="S27" s="69">
        <f>IF(RES_hh_emih_in!S27=0,0,RES_hh_emih_in!S27/RES_summary!S$21)</f>
        <v>1.3421777048824102</v>
      </c>
      <c r="T27" s="69">
        <f>IF(RES_hh_emih_in!T27=0,0,RES_hh_emih_in!T27/RES_summary!T$21)</f>
        <v>1.4547450377622575</v>
      </c>
      <c r="U27" s="69">
        <f>IF(RES_hh_emih_in!U27=0,0,RES_hh_emih_in!U27/RES_summary!U$21)</f>
        <v>1.3498355058351876</v>
      </c>
      <c r="V27" s="69">
        <f>IF(RES_hh_emih_in!V27=0,0,RES_hh_emih_in!V27/RES_summary!V$21)</f>
        <v>1.5460732911218857</v>
      </c>
      <c r="W27" s="69">
        <f>IF(RES_hh_emih_in!W27=0,0,RES_hh_emih_in!W27/RES_summary!W$21)</f>
        <v>1.6882598844578374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0</v>
      </c>
      <c r="M28" s="72">
        <f>IF(RES_hh_emih_in!M28=0,0,RES_hh_emih_in!M28/RES_summary!M$21)</f>
        <v>0</v>
      </c>
      <c r="N28" s="72">
        <f>IF(RES_hh_emih_in!N28=0,0,RES_hh_emih_in!N28/RES_summary!N$21)</f>
        <v>0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1.8195475469919642</v>
      </c>
      <c r="D29" s="72">
        <f>IF(RES_hh_emih_in!D29=0,0,RES_hh_emih_in!D29/RES_summary!D$21)</f>
        <v>1.8825039449850789</v>
      </c>
      <c r="E29" s="72">
        <f>IF(RES_hh_emih_in!E29=0,0,RES_hh_emih_in!E29/RES_summary!E$21)</f>
        <v>1.9143714296311489</v>
      </c>
      <c r="F29" s="72">
        <f>IF(RES_hh_emih_in!F29=0,0,RES_hh_emih_in!F29/RES_summary!F$21)</f>
        <v>1.8760820287484559</v>
      </c>
      <c r="G29" s="72">
        <f>IF(RES_hh_emih_in!G29=0,0,RES_hh_emih_in!G29/RES_summary!G$21)</f>
        <v>2.0013151748680698</v>
      </c>
      <c r="H29" s="72">
        <f>IF(RES_hh_emih_in!H29=0,0,RES_hh_emih_in!H29/RES_summary!H$21)</f>
        <v>2.1177021360391159</v>
      </c>
      <c r="I29" s="72">
        <f>IF(RES_hh_emih_in!I29=0,0,RES_hh_emih_in!I29/RES_summary!I$21)</f>
        <v>2.0332379168265393</v>
      </c>
      <c r="J29" s="72">
        <f>IF(RES_hh_emih_in!J29=0,0,RES_hh_emih_in!J29/RES_summary!J$21)</f>
        <v>1.8496424389026931</v>
      </c>
      <c r="K29" s="72">
        <f>IF(RES_hh_emih_in!K29=0,0,RES_hh_emih_in!K29/RES_summary!K$21)</f>
        <v>1.8532420878858462</v>
      </c>
      <c r="L29" s="72">
        <f>IF(RES_hh_emih_in!L29=0,0,RES_hh_emih_in!L29/RES_summary!L$21)</f>
        <v>1.9263638455330112</v>
      </c>
      <c r="M29" s="72">
        <f>IF(RES_hh_emih_in!M29=0,0,RES_hh_emih_in!M29/RES_summary!M$21)</f>
        <v>1.5307553164348817</v>
      </c>
      <c r="N29" s="72">
        <f>IF(RES_hh_emih_in!N29=0,0,RES_hh_emih_in!N29/RES_summary!N$21)</f>
        <v>1.208184352605628</v>
      </c>
      <c r="O29" s="72">
        <f>IF(RES_hh_emih_in!O29=0,0,RES_hh_emih_in!O29/RES_summary!O$21)</f>
        <v>1.2592537552399521</v>
      </c>
      <c r="P29" s="72">
        <f>IF(RES_hh_emih_in!P29=0,0,RES_hh_emih_in!P29/RES_summary!P$21)</f>
        <v>1.1454971388598163</v>
      </c>
      <c r="Q29" s="72">
        <f>IF(RES_hh_emih_in!Q29=0,0,RES_hh_emih_in!Q29/RES_summary!Q$21)</f>
        <v>1.2613640047963017</v>
      </c>
      <c r="R29" s="72">
        <f>IF(RES_hh_emih_in!R29=0,0,RES_hh_emih_in!R29/RES_summary!R$21)</f>
        <v>1.1706648795856835</v>
      </c>
      <c r="S29" s="72">
        <f>IF(RES_hh_emih_in!S29=0,0,RES_hh_emih_in!S29/RES_summary!S$21)</f>
        <v>1.6240617071859744</v>
      </c>
      <c r="T29" s="72">
        <f>IF(RES_hh_emih_in!T29=0,0,RES_hh_emih_in!T29/RES_summary!T$21)</f>
        <v>1.7927829937780384</v>
      </c>
      <c r="U29" s="72">
        <f>IF(RES_hh_emih_in!U29=0,0,RES_hh_emih_in!U29/RES_summary!U$21)</f>
        <v>1.874162251603444</v>
      </c>
      <c r="V29" s="72">
        <f>IF(RES_hh_emih_in!V29=0,0,RES_hh_emih_in!V29/RES_summary!V$21)</f>
        <v>2.6637664577117399</v>
      </c>
      <c r="W29" s="72">
        <f>IF(RES_hh_emih_in!W29=0,0,RES_hh_emih_in!W29/RES_summary!W$21)</f>
        <v>2.597140191823438</v>
      </c>
      <c r="DA29" s="89" t="s">
        <v>963</v>
      </c>
    </row>
    <row r="30" spans="1:105" ht="12" customHeight="1" x14ac:dyDescent="0.25">
      <c r="A30" s="28" t="s">
        <v>192</v>
      </c>
      <c r="B30" s="72"/>
      <c r="C30" s="72">
        <f>IF(RES_hh_emih_in!C30=0,0,RES_hh_emih_in!C30/RES_summary!C$21)</f>
        <v>1.6210606252421038</v>
      </c>
      <c r="D30" s="72">
        <f>IF(RES_hh_emih_in!D30=0,0,RES_hh_emih_in!D30/RES_summary!D$21)</f>
        <v>1.6848700946907598</v>
      </c>
      <c r="E30" s="72">
        <f>IF(RES_hh_emih_in!E30=0,0,RES_hh_emih_in!E30/RES_summary!E$21)</f>
        <v>1.6673670884381258</v>
      </c>
      <c r="F30" s="72">
        <f>IF(RES_hh_emih_in!F30=0,0,RES_hh_emih_in!F30/RES_summary!F$21)</f>
        <v>1.7369667920817737</v>
      </c>
      <c r="G30" s="72">
        <f>IF(RES_hh_emih_in!G30=0,0,RES_hh_emih_in!G30/RES_summary!G$21)</f>
        <v>1.8025090989829384</v>
      </c>
      <c r="H30" s="72">
        <f>IF(RES_hh_emih_in!H30=0,0,RES_hh_emih_in!H30/RES_summary!H$21)</f>
        <v>1.8307926320619998</v>
      </c>
      <c r="I30" s="72">
        <f>IF(RES_hh_emih_in!I30=0,0,RES_hh_emih_in!I30/RES_summary!I$21)</f>
        <v>1.7237778296513895</v>
      </c>
      <c r="J30" s="72">
        <f>IF(RES_hh_emih_in!J30=0,0,RES_hh_emih_in!J30/RES_summary!J$21)</f>
        <v>1.9323680428587005</v>
      </c>
      <c r="K30" s="72">
        <f>IF(RES_hh_emih_in!K30=0,0,RES_hh_emih_in!K30/RES_summary!K$21)</f>
        <v>1.5926555543966421</v>
      </c>
      <c r="L30" s="72">
        <f>IF(RES_hh_emih_in!L30=0,0,RES_hh_emih_in!L30/RES_summary!L$21)</f>
        <v>1.687394288184922</v>
      </c>
      <c r="M30" s="72">
        <f>IF(RES_hh_emih_in!M30=0,0,RES_hh_emih_in!M30/RES_summary!M$21)</f>
        <v>1.3710289937808919</v>
      </c>
      <c r="N30" s="72">
        <f>IF(RES_hh_emih_in!N30=0,0,RES_hh_emih_in!N30/RES_summary!N$21)</f>
        <v>1.0668106402586879</v>
      </c>
      <c r="O30" s="72">
        <f>IF(RES_hh_emih_in!O30=0,0,RES_hh_emih_in!O30/RES_summary!O$21)</f>
        <v>1.0146988584107308</v>
      </c>
      <c r="P30" s="72">
        <f>IF(RES_hh_emih_in!P30=0,0,RES_hh_emih_in!P30/RES_summary!P$21)</f>
        <v>1.009350679729758</v>
      </c>
      <c r="Q30" s="72">
        <f>IF(RES_hh_emih_in!Q30=0,0,RES_hh_emih_in!Q30/RES_summary!Q$21)</f>
        <v>1.1212985867344263</v>
      </c>
      <c r="R30" s="72">
        <f>IF(RES_hh_emih_in!R30=0,0,RES_hh_emih_in!R30/RES_summary!R$21)</f>
        <v>1.0926358016532984</v>
      </c>
      <c r="S30" s="72">
        <f>IF(RES_hh_emih_in!S30=0,0,RES_hh_emih_in!S30/RES_summary!S$21)</f>
        <v>1.4129131205385475</v>
      </c>
      <c r="T30" s="72">
        <f>IF(RES_hh_emih_in!T30=0,0,RES_hh_emih_in!T30/RES_summary!T$21)</f>
        <v>1.597975364964614</v>
      </c>
      <c r="U30" s="72">
        <f>IF(RES_hh_emih_in!U30=0,0,RES_hh_emih_in!U30/RES_summary!U$21)</f>
        <v>1.6601096536877871</v>
      </c>
      <c r="V30" s="72">
        <f>IF(RES_hh_emih_in!V30=0,0,RES_hh_emih_in!V30/RES_summary!V$21)</f>
        <v>2.3395346453305899</v>
      </c>
      <c r="W30" s="72">
        <f>IF(RES_hh_emih_in!W30=0,0,RES_hh_emih_in!W30/RES_summary!W$21)</f>
        <v>2.328775889779036</v>
      </c>
      <c r="DA30" s="89" t="s">
        <v>964</v>
      </c>
    </row>
    <row r="31" spans="1:105" ht="12" customHeight="1" x14ac:dyDescent="0.25">
      <c r="A31" s="28" t="s">
        <v>207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576.38934787526</v>
      </c>
      <c r="C3" s="19">
        <f t="shared" ref="C3:V3" si="0">SUM(C4,C9,C12)</f>
        <v>584.60033425786128</v>
      </c>
      <c r="D3" s="19">
        <f t="shared" si="0"/>
        <v>591.30912226557155</v>
      </c>
      <c r="E3" s="19">
        <f t="shared" si="0"/>
        <v>595.80906270208629</v>
      </c>
      <c r="F3" s="19">
        <f t="shared" si="0"/>
        <v>601.1337261102542</v>
      </c>
      <c r="G3" s="19">
        <f t="shared" si="0"/>
        <v>607.58693266028081</v>
      </c>
      <c r="H3" s="19">
        <f t="shared" si="0"/>
        <v>595.26576756720556</v>
      </c>
      <c r="I3" s="19">
        <f t="shared" si="0"/>
        <v>595.16869391850719</v>
      </c>
      <c r="J3" s="19">
        <f t="shared" si="0"/>
        <v>591.54660011227827</v>
      </c>
      <c r="K3" s="19">
        <f t="shared" si="0"/>
        <v>590.54352590195651</v>
      </c>
      <c r="L3" s="19">
        <f t="shared" si="0"/>
        <v>587.7582268867659</v>
      </c>
      <c r="M3" s="19">
        <f t="shared" si="0"/>
        <v>598.093722584646</v>
      </c>
      <c r="N3" s="19">
        <f t="shared" si="0"/>
        <v>598.0799643227532</v>
      </c>
      <c r="O3" s="19">
        <f t="shared" si="0"/>
        <v>596.9125197640243</v>
      </c>
      <c r="P3" s="19">
        <f t="shared" si="0"/>
        <v>582.48117160901495</v>
      </c>
      <c r="Q3" s="19">
        <f t="shared" si="0"/>
        <v>558.29029330276103</v>
      </c>
      <c r="R3" s="19">
        <f t="shared" si="0"/>
        <v>567.51323206267307</v>
      </c>
      <c r="S3" s="19">
        <f t="shared" si="0"/>
        <v>592.55588993981087</v>
      </c>
      <c r="T3" s="19">
        <f t="shared" si="0"/>
        <v>603.09656539600655</v>
      </c>
      <c r="U3" s="19">
        <f t="shared" si="0"/>
        <v>621.60817330658256</v>
      </c>
      <c r="V3" s="19">
        <f t="shared" si="0"/>
        <v>631.09491735931977</v>
      </c>
      <c r="W3" s="19">
        <f t="shared" ref="W3" si="1">SUM(W4,W9,W12)</f>
        <v>655.45373554982325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389.96434877555868</v>
      </c>
      <c r="C4" s="22">
        <f t="shared" ref="C4:V4" si="2">SUM(C5:C8)</f>
        <v>386.17129913124478</v>
      </c>
      <c r="D4" s="22">
        <f t="shared" si="2"/>
        <v>381.63592415180096</v>
      </c>
      <c r="E4" s="22">
        <f t="shared" si="2"/>
        <v>376.74393245266259</v>
      </c>
      <c r="F4" s="22">
        <f t="shared" si="2"/>
        <v>371.40808954904031</v>
      </c>
      <c r="G4" s="22">
        <f t="shared" si="2"/>
        <v>365.79999472134705</v>
      </c>
      <c r="H4" s="22">
        <f t="shared" si="2"/>
        <v>357.10491453044801</v>
      </c>
      <c r="I4" s="22">
        <f t="shared" si="2"/>
        <v>348.33062683059143</v>
      </c>
      <c r="J4" s="22">
        <f t="shared" si="2"/>
        <v>338.58979065665523</v>
      </c>
      <c r="K4" s="22">
        <f t="shared" si="2"/>
        <v>328.99200598271528</v>
      </c>
      <c r="L4" s="22">
        <f t="shared" si="2"/>
        <v>318.24942106468825</v>
      </c>
      <c r="M4" s="22">
        <f t="shared" si="2"/>
        <v>307.34491239176987</v>
      </c>
      <c r="N4" s="22">
        <f t="shared" si="2"/>
        <v>296.42183605923356</v>
      </c>
      <c r="O4" s="22">
        <f t="shared" si="2"/>
        <v>285.70019036340534</v>
      </c>
      <c r="P4" s="22">
        <f t="shared" si="2"/>
        <v>273.32589100788454</v>
      </c>
      <c r="Q4" s="22">
        <f t="shared" si="2"/>
        <v>261.90762478971931</v>
      </c>
      <c r="R4" s="22">
        <f t="shared" si="2"/>
        <v>255.47755301610096</v>
      </c>
      <c r="S4" s="22">
        <f t="shared" si="2"/>
        <v>247.13483104371457</v>
      </c>
      <c r="T4" s="22">
        <f t="shared" si="2"/>
        <v>239.53212171857024</v>
      </c>
      <c r="U4" s="22">
        <f t="shared" si="2"/>
        <v>233.16799220504697</v>
      </c>
      <c r="V4" s="22">
        <f t="shared" si="2"/>
        <v>230.25893343456585</v>
      </c>
      <c r="W4" s="22">
        <f t="shared" ref="W4" si="3">SUM(W5:W8)</f>
        <v>227.9876583140848</v>
      </c>
      <c r="DA4" s="57"/>
    </row>
    <row r="5" spans="1:105" ht="12" customHeight="1" x14ac:dyDescent="0.25">
      <c r="A5" s="28" t="s">
        <v>32</v>
      </c>
      <c r="B5" s="29">
        <f>B18*B70/11630</f>
        <v>276.69768886807174</v>
      </c>
      <c r="C5" s="29">
        <f t="shared" ref="C5:V5" si="4">C18*C70/11630</f>
        <v>272.92617756533139</v>
      </c>
      <c r="D5" s="29">
        <f t="shared" si="4"/>
        <v>268.34158195071336</v>
      </c>
      <c r="E5" s="29">
        <f t="shared" si="4"/>
        <v>263.23429969723901</v>
      </c>
      <c r="F5" s="29">
        <f t="shared" si="4"/>
        <v>258.1116115886058</v>
      </c>
      <c r="G5" s="29">
        <f t="shared" si="4"/>
        <v>253.02397481125078</v>
      </c>
      <c r="H5" s="29">
        <f t="shared" si="4"/>
        <v>247.00106026003584</v>
      </c>
      <c r="I5" s="29">
        <f t="shared" si="4"/>
        <v>240.7151087616065</v>
      </c>
      <c r="J5" s="29">
        <f t="shared" si="4"/>
        <v>234.02599513503293</v>
      </c>
      <c r="K5" s="29">
        <f t="shared" si="4"/>
        <v>227.13087399220106</v>
      </c>
      <c r="L5" s="29">
        <f t="shared" si="4"/>
        <v>219.82861230685447</v>
      </c>
      <c r="M5" s="29">
        <f t="shared" si="4"/>
        <v>212.1626360374681</v>
      </c>
      <c r="N5" s="29">
        <f t="shared" si="4"/>
        <v>204.08026197316164</v>
      </c>
      <c r="O5" s="29">
        <f t="shared" si="4"/>
        <v>195.97847889843902</v>
      </c>
      <c r="P5" s="29">
        <f t="shared" si="4"/>
        <v>187.22043653797476</v>
      </c>
      <c r="Q5" s="29">
        <f t="shared" si="4"/>
        <v>178.37926272947533</v>
      </c>
      <c r="R5" s="29">
        <f t="shared" si="4"/>
        <v>172.21561939173802</v>
      </c>
      <c r="S5" s="29">
        <f t="shared" si="4"/>
        <v>164.41818133783693</v>
      </c>
      <c r="T5" s="29">
        <f t="shared" si="4"/>
        <v>156.14300538498304</v>
      </c>
      <c r="U5" s="29">
        <f t="shared" si="4"/>
        <v>150.35510246146384</v>
      </c>
      <c r="V5" s="29">
        <f t="shared" si="4"/>
        <v>145.5160858432717</v>
      </c>
      <c r="W5" s="29">
        <f t="shared" ref="W5" si="5">W18*W70/11630</f>
        <v>141.1804030039832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111.08363797324948</v>
      </c>
      <c r="C6" s="29">
        <f t="shared" ref="C6:V6" si="6">C19*C71/11630</f>
        <v>109.96945176846688</v>
      </c>
      <c r="D6" s="29">
        <f t="shared" si="6"/>
        <v>108.96058517580821</v>
      </c>
      <c r="E6" s="29">
        <f t="shared" si="6"/>
        <v>108.16960645365359</v>
      </c>
      <c r="F6" s="29">
        <f t="shared" si="6"/>
        <v>107.02951923237846</v>
      </c>
      <c r="G6" s="29">
        <f t="shared" si="6"/>
        <v>105.67272202871972</v>
      </c>
      <c r="H6" s="29">
        <f t="shared" si="6"/>
        <v>102.36705074489663</v>
      </c>
      <c r="I6" s="29">
        <f t="shared" si="6"/>
        <v>99.429131669728733</v>
      </c>
      <c r="J6" s="29">
        <f t="shared" si="6"/>
        <v>95.996360784039453</v>
      </c>
      <c r="K6" s="29">
        <f t="shared" si="6"/>
        <v>92.861038962827863</v>
      </c>
      <c r="L6" s="29">
        <f t="shared" si="6"/>
        <v>88.811766842384827</v>
      </c>
      <c r="M6" s="29">
        <f t="shared" si="6"/>
        <v>84.714039904891422</v>
      </c>
      <c r="N6" s="29">
        <f t="shared" si="6"/>
        <v>80.861820646414515</v>
      </c>
      <c r="O6" s="29">
        <f t="shared" si="6"/>
        <v>77.165178026329414</v>
      </c>
      <c r="P6" s="29">
        <f t="shared" si="6"/>
        <v>72.470617947131245</v>
      </c>
      <c r="Q6" s="29">
        <f t="shared" si="6"/>
        <v>68.777789982434797</v>
      </c>
      <c r="R6" s="29">
        <f t="shared" si="6"/>
        <v>67.153385648836945</v>
      </c>
      <c r="S6" s="29">
        <f t="shared" si="6"/>
        <v>64.806724042529638</v>
      </c>
      <c r="T6" s="29">
        <f t="shared" si="6"/>
        <v>62.906958383393835</v>
      </c>
      <c r="U6" s="29">
        <f t="shared" si="6"/>
        <v>60.705682230483362</v>
      </c>
      <c r="V6" s="29">
        <f t="shared" si="6"/>
        <v>59.799342580190149</v>
      </c>
      <c r="W6" s="29">
        <f t="shared" ref="W6" si="7">W19*W71/11630</f>
        <v>58.964338502710106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0.16929476394228979</v>
      </c>
      <c r="C7" s="29">
        <f t="shared" ref="C7:V7" si="8">C20*C72/11630</f>
        <v>0.31314251504137119</v>
      </c>
      <c r="D7" s="29">
        <f t="shared" si="8"/>
        <v>0.45166770891966129</v>
      </c>
      <c r="E7" s="29">
        <f t="shared" si="8"/>
        <v>0.58582178900055737</v>
      </c>
      <c r="F7" s="29">
        <f t="shared" si="8"/>
        <v>0.70370322174764133</v>
      </c>
      <c r="G7" s="29">
        <f t="shared" si="8"/>
        <v>0.8069839633267436</v>
      </c>
      <c r="H7" s="29">
        <f t="shared" si="8"/>
        <v>0.87150508566599671</v>
      </c>
      <c r="I7" s="29">
        <f t="shared" si="8"/>
        <v>0.90175313268985235</v>
      </c>
      <c r="J7" s="29">
        <f t="shared" si="8"/>
        <v>0.93077337074001465</v>
      </c>
      <c r="K7" s="29">
        <f t="shared" si="8"/>
        <v>0.98689306534820997</v>
      </c>
      <c r="L7" s="29">
        <f t="shared" si="8"/>
        <v>1.0994656373579985</v>
      </c>
      <c r="M7" s="29">
        <f t="shared" si="8"/>
        <v>1.267409195028421</v>
      </c>
      <c r="N7" s="29">
        <f t="shared" si="8"/>
        <v>1.4711117018307449</v>
      </c>
      <c r="O7" s="29">
        <f t="shared" si="8"/>
        <v>1.6712805476217092</v>
      </c>
      <c r="P7" s="29">
        <f t="shared" si="8"/>
        <v>1.8706238413634348</v>
      </c>
      <c r="Q7" s="29">
        <f t="shared" si="8"/>
        <v>2.0956064901775751</v>
      </c>
      <c r="R7" s="29">
        <f t="shared" si="8"/>
        <v>3.1048025372102468</v>
      </c>
      <c r="S7" s="29">
        <f t="shared" si="8"/>
        <v>3.1472676001256357</v>
      </c>
      <c r="T7" s="29">
        <f t="shared" si="8"/>
        <v>3.9349110230906259</v>
      </c>
      <c r="U7" s="29">
        <f t="shared" si="8"/>
        <v>4.7177447700591024</v>
      </c>
      <c r="V7" s="29">
        <f t="shared" si="8"/>
        <v>5.3807046117677251</v>
      </c>
      <c r="W7" s="29">
        <f t="shared" ref="W7" si="9">W20*W72/11630</f>
        <v>6.0239746252477007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2.013727170295192</v>
      </c>
      <c r="C8" s="29">
        <f t="shared" ref="C8:V8" si="10">C21*C73/11630</f>
        <v>2.9625272824051159</v>
      </c>
      <c r="D8" s="29">
        <f t="shared" si="10"/>
        <v>3.8820893163597034</v>
      </c>
      <c r="E8" s="29">
        <f t="shared" si="10"/>
        <v>4.7542045127695065</v>
      </c>
      <c r="F8" s="29">
        <f t="shared" si="10"/>
        <v>5.5632555063084412</v>
      </c>
      <c r="G8" s="29">
        <f t="shared" si="10"/>
        <v>6.2963139180498038</v>
      </c>
      <c r="H8" s="29">
        <f t="shared" si="10"/>
        <v>6.8652984398495418</v>
      </c>
      <c r="I8" s="29">
        <f t="shared" si="10"/>
        <v>7.2846332665663658</v>
      </c>
      <c r="J8" s="29">
        <f t="shared" si="10"/>
        <v>7.6366613668428043</v>
      </c>
      <c r="K8" s="29">
        <f t="shared" si="10"/>
        <v>8.0131999623381578</v>
      </c>
      <c r="L8" s="29">
        <f t="shared" si="10"/>
        <v>8.5095762780909912</v>
      </c>
      <c r="M8" s="29">
        <f t="shared" si="10"/>
        <v>9.2008272543819469</v>
      </c>
      <c r="N8" s="29">
        <f t="shared" si="10"/>
        <v>10.008641737826705</v>
      </c>
      <c r="O8" s="29">
        <f t="shared" si="10"/>
        <v>10.885252891015165</v>
      </c>
      <c r="P8" s="29">
        <f t="shared" si="10"/>
        <v>11.764212681415074</v>
      </c>
      <c r="Q8" s="29">
        <f t="shared" si="10"/>
        <v>12.654965587631594</v>
      </c>
      <c r="R8" s="29">
        <f t="shared" si="10"/>
        <v>13.003745438315757</v>
      </c>
      <c r="S8" s="29">
        <f t="shared" si="10"/>
        <v>14.762658063222348</v>
      </c>
      <c r="T8" s="29">
        <f t="shared" si="10"/>
        <v>16.547246927102758</v>
      </c>
      <c r="U8" s="29">
        <f t="shared" si="10"/>
        <v>17.389462743040632</v>
      </c>
      <c r="V8" s="29">
        <f t="shared" si="10"/>
        <v>19.562800399336282</v>
      </c>
      <c r="W8" s="29">
        <f t="shared" ref="W8" si="11">W21*W73/11630</f>
        <v>21.818942182143783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61.660435129491532</v>
      </c>
      <c r="C9" s="22">
        <f t="shared" ref="C9:V9" si="12">SUM(C10:C11)</f>
        <v>66.716488579631445</v>
      </c>
      <c r="D9" s="22">
        <f t="shared" si="12"/>
        <v>70.124452386662597</v>
      </c>
      <c r="E9" s="22">
        <f t="shared" si="12"/>
        <v>73.251627890887448</v>
      </c>
      <c r="F9" s="22">
        <f t="shared" si="12"/>
        <v>77.875031027692842</v>
      </c>
      <c r="G9" s="22">
        <f t="shared" si="12"/>
        <v>85.157470209185462</v>
      </c>
      <c r="H9" s="22">
        <f t="shared" si="12"/>
        <v>86.19356157370234</v>
      </c>
      <c r="I9" s="22">
        <f t="shared" si="12"/>
        <v>92.597196514026109</v>
      </c>
      <c r="J9" s="22">
        <f t="shared" si="12"/>
        <v>98.529371618490984</v>
      </c>
      <c r="K9" s="22">
        <f t="shared" si="12"/>
        <v>105.56106390593354</v>
      </c>
      <c r="L9" s="22">
        <f t="shared" si="12"/>
        <v>113.83219696308942</v>
      </c>
      <c r="M9" s="22">
        <f t="shared" si="12"/>
        <v>127.1074470155082</v>
      </c>
      <c r="N9" s="22">
        <f t="shared" si="12"/>
        <v>136.40961598509051</v>
      </c>
      <c r="O9" s="22">
        <f t="shared" si="12"/>
        <v>145.00867638609981</v>
      </c>
      <c r="P9" s="22">
        <f t="shared" si="12"/>
        <v>149.45663024614791</v>
      </c>
      <c r="Q9" s="22">
        <f t="shared" si="12"/>
        <v>149.29983139616155</v>
      </c>
      <c r="R9" s="22">
        <f t="shared" si="12"/>
        <v>165.40238108852327</v>
      </c>
      <c r="S9" s="22">
        <f t="shared" si="12"/>
        <v>192.41517170396594</v>
      </c>
      <c r="T9" s="22">
        <f t="shared" si="12"/>
        <v>211.78268440838144</v>
      </c>
      <c r="U9" s="22">
        <f t="shared" si="12"/>
        <v>234.6820011192786</v>
      </c>
      <c r="V9" s="22">
        <f t="shared" si="12"/>
        <v>249.40239213047906</v>
      </c>
      <c r="W9" s="22">
        <f t="shared" ref="W9" si="13">SUM(W10:W11)</f>
        <v>271.40098273898258</v>
      </c>
      <c r="DA9" s="57"/>
    </row>
    <row r="10" spans="1:105" ht="12" customHeight="1" x14ac:dyDescent="0.25">
      <c r="A10" s="28" t="s">
        <v>28</v>
      </c>
      <c r="B10" s="29">
        <f>B23*B75/11630</f>
        <v>51.14666598344936</v>
      </c>
      <c r="C10" s="29">
        <f t="shared" ref="C10:V10" si="14">C23*C75/11630</f>
        <v>52.85538139847619</v>
      </c>
      <c r="D10" s="29">
        <f t="shared" si="14"/>
        <v>53.595838872296568</v>
      </c>
      <c r="E10" s="29">
        <f t="shared" si="14"/>
        <v>54.198262519240423</v>
      </c>
      <c r="F10" s="29">
        <f t="shared" si="14"/>
        <v>56.386750667405821</v>
      </c>
      <c r="G10" s="29">
        <f t="shared" si="14"/>
        <v>61.800202797693146</v>
      </c>
      <c r="H10" s="29">
        <f t="shared" si="14"/>
        <v>62.192196233374723</v>
      </c>
      <c r="I10" s="29">
        <f t="shared" si="14"/>
        <v>66.840590202168343</v>
      </c>
      <c r="J10" s="29">
        <f t="shared" si="14"/>
        <v>71.202770610343805</v>
      </c>
      <c r="K10" s="29">
        <f t="shared" si="14"/>
        <v>77.119580746771007</v>
      </c>
      <c r="L10" s="29">
        <f t="shared" si="14"/>
        <v>83.700017873383743</v>
      </c>
      <c r="M10" s="29">
        <f t="shared" si="14"/>
        <v>94.295096489210096</v>
      </c>
      <c r="N10" s="29">
        <f t="shared" si="14"/>
        <v>101.68150146398605</v>
      </c>
      <c r="O10" s="29">
        <f t="shared" si="14"/>
        <v>108.26941606191096</v>
      </c>
      <c r="P10" s="29">
        <f t="shared" si="14"/>
        <v>111.48403793460399</v>
      </c>
      <c r="Q10" s="29">
        <f t="shared" si="14"/>
        <v>110.86480493541205</v>
      </c>
      <c r="R10" s="29">
        <f t="shared" si="14"/>
        <v>121.87486836412489</v>
      </c>
      <c r="S10" s="29">
        <f t="shared" si="14"/>
        <v>140.32161398921937</v>
      </c>
      <c r="T10" s="29">
        <f t="shared" si="14"/>
        <v>152.60480717632373</v>
      </c>
      <c r="U10" s="29">
        <f t="shared" si="14"/>
        <v>166.33820245135226</v>
      </c>
      <c r="V10" s="29">
        <f t="shared" si="14"/>
        <v>173.95679445628826</v>
      </c>
      <c r="W10" s="29">
        <f t="shared" ref="W10" si="15">W23*W75/11630</f>
        <v>187.0810884309515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10.51376914604217</v>
      </c>
      <c r="C11" s="29">
        <f t="shared" ref="C11:V11" si="16">C24*C76/11630</f>
        <v>13.861107181155251</v>
      </c>
      <c r="D11" s="29">
        <f t="shared" si="16"/>
        <v>16.528613514366032</v>
      </c>
      <c r="E11" s="29">
        <f t="shared" si="16"/>
        <v>19.053365371647033</v>
      </c>
      <c r="F11" s="29">
        <f t="shared" si="16"/>
        <v>21.488280360287021</v>
      </c>
      <c r="G11" s="29">
        <f t="shared" si="16"/>
        <v>23.357267411492316</v>
      </c>
      <c r="H11" s="29">
        <f t="shared" si="16"/>
        <v>24.001365340327624</v>
      </c>
      <c r="I11" s="29">
        <f t="shared" si="16"/>
        <v>25.756606311857762</v>
      </c>
      <c r="J11" s="29">
        <f t="shared" si="16"/>
        <v>27.326601008147172</v>
      </c>
      <c r="K11" s="29">
        <f t="shared" si="16"/>
        <v>28.441483159162537</v>
      </c>
      <c r="L11" s="29">
        <f t="shared" si="16"/>
        <v>30.13217908970568</v>
      </c>
      <c r="M11" s="29">
        <f t="shared" si="16"/>
        <v>32.812350526298104</v>
      </c>
      <c r="N11" s="29">
        <f t="shared" si="16"/>
        <v>34.728114521104466</v>
      </c>
      <c r="O11" s="29">
        <f t="shared" si="16"/>
        <v>36.739260324188841</v>
      </c>
      <c r="P11" s="29">
        <f t="shared" si="16"/>
        <v>37.97259231154392</v>
      </c>
      <c r="Q11" s="29">
        <f t="shared" si="16"/>
        <v>38.435026460749505</v>
      </c>
      <c r="R11" s="29">
        <f t="shared" si="16"/>
        <v>43.527512724398377</v>
      </c>
      <c r="S11" s="29">
        <f t="shared" si="16"/>
        <v>52.093557714746552</v>
      </c>
      <c r="T11" s="29">
        <f t="shared" si="16"/>
        <v>59.177877232057696</v>
      </c>
      <c r="U11" s="29">
        <f t="shared" si="16"/>
        <v>68.343798667926336</v>
      </c>
      <c r="V11" s="29">
        <f t="shared" si="16"/>
        <v>75.445597674190793</v>
      </c>
      <c r="W11" s="29">
        <f t="shared" ref="W11" si="17">W24*W76/11630</f>
        <v>84.319894308031067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124.76456397020979</v>
      </c>
      <c r="C12" s="22">
        <f t="shared" ref="C12:V12" si="18">SUM(C13:C14)</f>
        <v>131.71254654698501</v>
      </c>
      <c r="D12" s="22">
        <f t="shared" si="18"/>
        <v>139.54874572710798</v>
      </c>
      <c r="E12" s="22">
        <f t="shared" si="18"/>
        <v>145.81350235853628</v>
      </c>
      <c r="F12" s="22">
        <f t="shared" si="18"/>
        <v>151.85060553352099</v>
      </c>
      <c r="G12" s="22">
        <f t="shared" si="18"/>
        <v>156.62946772974828</v>
      </c>
      <c r="H12" s="22">
        <f t="shared" si="18"/>
        <v>151.96729146305512</v>
      </c>
      <c r="I12" s="22">
        <f t="shared" si="18"/>
        <v>154.24087057388971</v>
      </c>
      <c r="J12" s="22">
        <f t="shared" si="18"/>
        <v>154.42743783713206</v>
      </c>
      <c r="K12" s="22">
        <f t="shared" si="18"/>
        <v>155.99045601330769</v>
      </c>
      <c r="L12" s="22">
        <f t="shared" si="18"/>
        <v>155.67660885898817</v>
      </c>
      <c r="M12" s="22">
        <f t="shared" si="18"/>
        <v>163.64136317736785</v>
      </c>
      <c r="N12" s="22">
        <f t="shared" si="18"/>
        <v>165.24851227842913</v>
      </c>
      <c r="O12" s="22">
        <f t="shared" si="18"/>
        <v>166.20365301451915</v>
      </c>
      <c r="P12" s="22">
        <f t="shared" si="18"/>
        <v>159.69865035498253</v>
      </c>
      <c r="Q12" s="22">
        <f t="shared" si="18"/>
        <v>147.0828371168802</v>
      </c>
      <c r="R12" s="22">
        <f t="shared" si="18"/>
        <v>146.6332979580489</v>
      </c>
      <c r="S12" s="22">
        <f t="shared" si="18"/>
        <v>153.00588719213033</v>
      </c>
      <c r="T12" s="22">
        <f t="shared" si="18"/>
        <v>151.78175926905482</v>
      </c>
      <c r="U12" s="22">
        <f t="shared" si="18"/>
        <v>153.75817998225696</v>
      </c>
      <c r="V12" s="22">
        <f t="shared" si="18"/>
        <v>151.43359179427489</v>
      </c>
      <c r="W12" s="22">
        <f t="shared" ref="W12" si="19">SUM(W13:W14)</f>
        <v>156.06509449675585</v>
      </c>
      <c r="DA12" s="57"/>
    </row>
    <row r="13" spans="1:105" ht="12" customHeight="1" x14ac:dyDescent="0.25">
      <c r="A13" s="30" t="s">
        <v>44</v>
      </c>
      <c r="B13" s="31">
        <f>B26*B78/11630</f>
        <v>95.105432400120833</v>
      </c>
      <c r="C13" s="31">
        <f t="shared" ref="C13:V13" si="20">C26*C78/11630</f>
        <v>101.39794254524143</v>
      </c>
      <c r="D13" s="31">
        <f t="shared" si="20"/>
        <v>108.21866482590713</v>
      </c>
      <c r="E13" s="31">
        <f t="shared" si="20"/>
        <v>114.30497126749592</v>
      </c>
      <c r="F13" s="31">
        <f t="shared" si="20"/>
        <v>118.74373600488649</v>
      </c>
      <c r="G13" s="31">
        <f t="shared" si="20"/>
        <v>122.55271194161286</v>
      </c>
      <c r="H13" s="31">
        <f t="shared" si="20"/>
        <v>117.45967050092175</v>
      </c>
      <c r="I13" s="31">
        <f t="shared" si="20"/>
        <v>118.20289605344425</v>
      </c>
      <c r="J13" s="31">
        <f t="shared" si="20"/>
        <v>116.39166855686288</v>
      </c>
      <c r="K13" s="31">
        <f t="shared" si="20"/>
        <v>114.52057048911063</v>
      </c>
      <c r="L13" s="31">
        <f t="shared" si="20"/>
        <v>111.56184833782764</v>
      </c>
      <c r="M13" s="31">
        <f t="shared" si="20"/>
        <v>113.32238514527184</v>
      </c>
      <c r="N13" s="31">
        <f t="shared" si="20"/>
        <v>110.96531572534798</v>
      </c>
      <c r="O13" s="31">
        <f t="shared" si="20"/>
        <v>109.19745421020554</v>
      </c>
      <c r="P13" s="31">
        <f t="shared" si="20"/>
        <v>102.63021855984975</v>
      </c>
      <c r="Q13" s="31">
        <f t="shared" si="20"/>
        <v>92.16699043969912</v>
      </c>
      <c r="R13" s="31">
        <f t="shared" si="20"/>
        <v>88.438162171701123</v>
      </c>
      <c r="S13" s="31">
        <f t="shared" si="20"/>
        <v>88.167784768705957</v>
      </c>
      <c r="T13" s="31">
        <f t="shared" si="20"/>
        <v>83.382188755250439</v>
      </c>
      <c r="U13" s="31">
        <f t="shared" si="20"/>
        <v>80.77792753301236</v>
      </c>
      <c r="V13" s="31">
        <f t="shared" si="20"/>
        <v>76.33437179430193</v>
      </c>
      <c r="W13" s="31">
        <f t="shared" ref="W13" si="21">W26*W78/11630</f>
        <v>76.40381777784286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29.659131570088967</v>
      </c>
      <c r="C14" s="33">
        <f t="shared" ref="C14:V14" si="22">C27*C79/11630</f>
        <v>30.314604001743582</v>
      </c>
      <c r="D14" s="33">
        <f t="shared" si="22"/>
        <v>31.330080901200869</v>
      </c>
      <c r="E14" s="33">
        <f t="shared" si="22"/>
        <v>31.508531091040368</v>
      </c>
      <c r="F14" s="33">
        <f t="shared" si="22"/>
        <v>33.106869528634519</v>
      </c>
      <c r="G14" s="33">
        <f t="shared" si="22"/>
        <v>34.076755788135443</v>
      </c>
      <c r="H14" s="33">
        <f t="shared" si="22"/>
        <v>34.507620962133366</v>
      </c>
      <c r="I14" s="33">
        <f t="shared" si="22"/>
        <v>36.037974520445459</v>
      </c>
      <c r="J14" s="33">
        <f t="shared" si="22"/>
        <v>38.035769280269179</v>
      </c>
      <c r="K14" s="33">
        <f t="shared" si="22"/>
        <v>41.469885524197061</v>
      </c>
      <c r="L14" s="33">
        <f t="shared" si="22"/>
        <v>44.114760521160541</v>
      </c>
      <c r="M14" s="33">
        <f t="shared" si="22"/>
        <v>50.318978032096012</v>
      </c>
      <c r="N14" s="33">
        <f t="shared" si="22"/>
        <v>54.283196553081154</v>
      </c>
      <c r="O14" s="33">
        <f t="shared" si="22"/>
        <v>57.006198804313598</v>
      </c>
      <c r="P14" s="33">
        <f t="shared" si="22"/>
        <v>57.068431795132796</v>
      </c>
      <c r="Q14" s="33">
        <f t="shared" si="22"/>
        <v>54.915846677181079</v>
      </c>
      <c r="R14" s="33">
        <f t="shared" si="22"/>
        <v>58.195135786347791</v>
      </c>
      <c r="S14" s="33">
        <f t="shared" si="22"/>
        <v>64.838102423424388</v>
      </c>
      <c r="T14" s="33">
        <f t="shared" si="22"/>
        <v>68.399570513804377</v>
      </c>
      <c r="U14" s="33">
        <f t="shared" si="22"/>
        <v>72.980252449244603</v>
      </c>
      <c r="V14" s="33">
        <f t="shared" si="22"/>
        <v>75.099219999972945</v>
      </c>
      <c r="W14" s="33">
        <f t="shared" ref="W14" si="23">W27*W79/11630</f>
        <v>79.661276718912987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17672.429316790549</v>
      </c>
      <c r="C16" s="19">
        <f t="shared" ref="C16:Q16" si="24">SUM(C17,C22,C25)</f>
        <v>18147.925643851471</v>
      </c>
      <c r="D16" s="19">
        <f t="shared" si="24"/>
        <v>18745.726173017792</v>
      </c>
      <c r="E16" s="19">
        <f t="shared" si="24"/>
        <v>19013.833513265337</v>
      </c>
      <c r="F16" s="19">
        <f t="shared" si="24"/>
        <v>19758.661048135153</v>
      </c>
      <c r="G16" s="19">
        <f t="shared" si="24"/>
        <v>20282.557467134731</v>
      </c>
      <c r="H16" s="19">
        <f t="shared" si="24"/>
        <v>20213.411532793842</v>
      </c>
      <c r="I16" s="19">
        <f t="shared" si="24"/>
        <v>20832.138428130427</v>
      </c>
      <c r="J16" s="19">
        <f t="shared" si="24"/>
        <v>21591.365992355371</v>
      </c>
      <c r="K16" s="19">
        <f t="shared" si="24"/>
        <v>22934.205768756568</v>
      </c>
      <c r="L16" s="19">
        <f t="shared" si="24"/>
        <v>23963.119136180743</v>
      </c>
      <c r="M16" s="19">
        <f t="shared" si="24"/>
        <v>26415.666361056326</v>
      </c>
      <c r="N16" s="19">
        <f t="shared" si="24"/>
        <v>27798.661617122551</v>
      </c>
      <c r="O16" s="19">
        <f t="shared" si="24"/>
        <v>28701.276314531831</v>
      </c>
      <c r="P16" s="19">
        <f t="shared" si="24"/>
        <v>29486.703173786846</v>
      </c>
      <c r="Q16" s="19">
        <f t="shared" si="24"/>
        <v>30077.420315883617</v>
      </c>
      <c r="R16" s="19">
        <f t="shared" ref="R16" si="25">SUM(R17,R22,R25)</f>
        <v>30928.554860584292</v>
      </c>
      <c r="S16" s="19">
        <f t="shared" ref="S16" si="26">SUM(S17,S22,S25)</f>
        <v>31575.409589703042</v>
      </c>
      <c r="T16" s="19">
        <f t="shared" ref="T16" si="27">SUM(T17,T22,T25)</f>
        <v>32304.134567372719</v>
      </c>
      <c r="U16" s="19">
        <f t="shared" ref="U16" si="28">SUM(U17,U22,U25)</f>
        <v>32808.038469962783</v>
      </c>
      <c r="V16" s="19">
        <f t="shared" ref="V16:W16" si="29">SUM(V17,V22,V25)</f>
        <v>33317.513592545118</v>
      </c>
      <c r="W16" s="19">
        <f t="shared" si="29"/>
        <v>33420.852645403851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3876.0389106619582</v>
      </c>
      <c r="C17" s="22">
        <f t="shared" ref="C17:Q17" si="30">SUM(C18:C21)</f>
        <v>3892.1779590165361</v>
      </c>
      <c r="D17" s="22">
        <f t="shared" si="30"/>
        <v>3885.5549318540156</v>
      </c>
      <c r="E17" s="22">
        <f t="shared" si="30"/>
        <v>3861.7783815150474</v>
      </c>
      <c r="F17" s="22">
        <f t="shared" si="30"/>
        <v>3826.9857160792867</v>
      </c>
      <c r="G17" s="22">
        <f t="shared" si="30"/>
        <v>3784.6649740347038</v>
      </c>
      <c r="H17" s="22">
        <f t="shared" si="30"/>
        <v>3716.3261875812173</v>
      </c>
      <c r="I17" s="22">
        <f t="shared" si="30"/>
        <v>3635.2364542761306</v>
      </c>
      <c r="J17" s="22">
        <f t="shared" si="30"/>
        <v>3545.2622726821046</v>
      </c>
      <c r="K17" s="22">
        <f t="shared" si="30"/>
        <v>3450.8165567161977</v>
      </c>
      <c r="L17" s="22">
        <f t="shared" si="30"/>
        <v>3354.9354351592965</v>
      </c>
      <c r="M17" s="22">
        <f t="shared" si="30"/>
        <v>3254.9134272580227</v>
      </c>
      <c r="N17" s="22">
        <f t="shared" si="30"/>
        <v>3149.7293068299468</v>
      </c>
      <c r="O17" s="22">
        <f t="shared" si="30"/>
        <v>3043.2203386092856</v>
      </c>
      <c r="P17" s="22">
        <f t="shared" si="30"/>
        <v>2927.5821465969816</v>
      </c>
      <c r="Q17" s="22">
        <f t="shared" si="30"/>
        <v>2812.9841553913348</v>
      </c>
      <c r="R17" s="22">
        <f t="shared" ref="R17" si="31">SUM(R18:R21)</f>
        <v>2789.3796167414016</v>
      </c>
      <c r="S17" s="22">
        <f t="shared" ref="S17" si="32">SUM(S18:S21)</f>
        <v>2714.8956433896074</v>
      </c>
      <c r="T17" s="22">
        <f t="shared" ref="T17" si="33">SUM(T18:T21)</f>
        <v>2745.4678767549522</v>
      </c>
      <c r="U17" s="22">
        <f t="shared" ref="U17" si="34">SUM(U18:U21)</f>
        <v>2754.0093607485219</v>
      </c>
      <c r="V17" s="22">
        <f t="shared" ref="V17:W17" si="35">SUM(V18:V21)</f>
        <v>2781.7733621922662</v>
      </c>
      <c r="W17" s="22">
        <f t="shared" si="35"/>
        <v>2784.8002661983837</v>
      </c>
      <c r="DA17" s="57"/>
    </row>
    <row r="18" spans="1:105" ht="12" customHeight="1" x14ac:dyDescent="0.25">
      <c r="A18" s="28" t="s">
        <v>32</v>
      </c>
      <c r="B18" s="29">
        <f>B31*B83/1000000</f>
        <v>367.35092711594484</v>
      </c>
      <c r="C18" s="29">
        <f t="shared" ref="C18:Q18" si="36">C31*C83/1000000</f>
        <v>362.34377226995491</v>
      </c>
      <c r="D18" s="29">
        <f t="shared" si="36"/>
        <v>356.25714590031953</v>
      </c>
      <c r="E18" s="29">
        <f t="shared" si="36"/>
        <v>349.47658738343495</v>
      </c>
      <c r="F18" s="29">
        <f t="shared" si="36"/>
        <v>342.67557565930224</v>
      </c>
      <c r="G18" s="29">
        <f t="shared" si="36"/>
        <v>335.92109897886399</v>
      </c>
      <c r="H18" s="29">
        <f t="shared" si="36"/>
        <v>327.92492361007066</v>
      </c>
      <c r="I18" s="29">
        <f t="shared" si="36"/>
        <v>319.57953366409663</v>
      </c>
      <c r="J18" s="29">
        <f t="shared" si="36"/>
        <v>310.69889536762952</v>
      </c>
      <c r="K18" s="29">
        <f t="shared" si="36"/>
        <v>301.54475622480612</v>
      </c>
      <c r="L18" s="29">
        <f t="shared" si="36"/>
        <v>291.85008688684013</v>
      </c>
      <c r="M18" s="29">
        <f t="shared" si="36"/>
        <v>281.67254076663886</v>
      </c>
      <c r="N18" s="29">
        <f t="shared" si="36"/>
        <v>270.94217428628679</v>
      </c>
      <c r="O18" s="29">
        <f t="shared" si="36"/>
        <v>260.18603990740274</v>
      </c>
      <c r="P18" s="29">
        <f t="shared" si="36"/>
        <v>248.55863891970873</v>
      </c>
      <c r="Q18" s="29">
        <f t="shared" si="36"/>
        <v>236.82087049586755</v>
      </c>
      <c r="R18" s="29">
        <f t="shared" ref="R18:V18" si="37">R31*R83/1000000</f>
        <v>228.6378599915428</v>
      </c>
      <c r="S18" s="29">
        <f t="shared" si="37"/>
        <v>218.28578184463976</v>
      </c>
      <c r="T18" s="29">
        <f t="shared" si="37"/>
        <v>207.29944664695816</v>
      </c>
      <c r="U18" s="29">
        <f t="shared" si="37"/>
        <v>199.61527872452348</v>
      </c>
      <c r="V18" s="29">
        <f t="shared" si="37"/>
        <v>193.19087652480042</v>
      </c>
      <c r="W18" s="29">
        <f t="shared" ref="W18" si="38">W31*W83/1000000</f>
        <v>187.43471312058509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3442.5338314827463</v>
      </c>
      <c r="C19" s="29">
        <f t="shared" ref="C19:Q19" si="39">C32*C84/1000000</f>
        <v>3429.3640806620529</v>
      </c>
      <c r="D19" s="29">
        <f t="shared" si="39"/>
        <v>3395.2275264854038</v>
      </c>
      <c r="E19" s="29">
        <f t="shared" si="39"/>
        <v>3346.3657043684584</v>
      </c>
      <c r="F19" s="29">
        <f t="shared" si="39"/>
        <v>3288.6928487934219</v>
      </c>
      <c r="G19" s="29">
        <f t="shared" si="39"/>
        <v>3226.3033168609154</v>
      </c>
      <c r="H19" s="29">
        <f t="shared" si="39"/>
        <v>3146.3226000186473</v>
      </c>
      <c r="I19" s="29">
        <f t="shared" si="39"/>
        <v>3058.9921089736954</v>
      </c>
      <c r="J19" s="29">
        <f t="shared" si="39"/>
        <v>2964.5376617952584</v>
      </c>
      <c r="K19" s="29">
        <f t="shared" si="39"/>
        <v>2863.073039788002</v>
      </c>
      <c r="L19" s="29">
        <f t="shared" si="39"/>
        <v>2754.7622794103204</v>
      </c>
      <c r="M19" s="29">
        <f t="shared" si="39"/>
        <v>2636.5486887419565</v>
      </c>
      <c r="N19" s="29">
        <f t="shared" si="39"/>
        <v>2510.0759209841808</v>
      </c>
      <c r="O19" s="29">
        <f t="shared" si="39"/>
        <v>2381.8730890857305</v>
      </c>
      <c r="P19" s="29">
        <f t="shared" si="39"/>
        <v>2245.2078651993593</v>
      </c>
      <c r="Q19" s="29">
        <f t="shared" si="39"/>
        <v>2109.0144424259124</v>
      </c>
      <c r="R19" s="29">
        <f t="shared" ref="R19:V19" si="40">R32*R84/1000000</f>
        <v>2036.3047982645378</v>
      </c>
      <c r="S19" s="29">
        <f t="shared" si="40"/>
        <v>1933.1987065640867</v>
      </c>
      <c r="T19" s="29">
        <f t="shared" si="40"/>
        <v>1887.5998584867182</v>
      </c>
      <c r="U19" s="29">
        <f t="shared" si="40"/>
        <v>1841.1364427422284</v>
      </c>
      <c r="V19" s="29">
        <f t="shared" si="40"/>
        <v>1804.8505056889769</v>
      </c>
      <c r="W19" s="29">
        <f t="shared" ref="W19" si="41">W32*W84/1000000</f>
        <v>1763.2370281288133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7.6873634871539078</v>
      </c>
      <c r="C20" s="29">
        <f t="shared" ref="C20:Q20" si="43">C33*C85/1000000</f>
        <v>14.31636362658123</v>
      </c>
      <c r="D20" s="29">
        <f t="shared" si="43"/>
        <v>20.867654052830641</v>
      </c>
      <c r="E20" s="29">
        <f t="shared" si="43"/>
        <v>27.109699689354215</v>
      </c>
      <c r="F20" s="29">
        <f t="shared" si="43"/>
        <v>32.967129339540705</v>
      </c>
      <c r="G20" s="29">
        <f t="shared" si="43"/>
        <v>38.291994450117734</v>
      </c>
      <c r="H20" s="29">
        <f t="shared" si="43"/>
        <v>41.774521204242667</v>
      </c>
      <c r="I20" s="29">
        <f t="shared" si="43"/>
        <v>43.821330077896036</v>
      </c>
      <c r="J20" s="29">
        <f t="shared" si="43"/>
        <v>45.966005902164113</v>
      </c>
      <c r="K20" s="29">
        <f t="shared" si="43"/>
        <v>49.695931122044989</v>
      </c>
      <c r="L20" s="29">
        <f t="shared" si="43"/>
        <v>56.480499486926242</v>
      </c>
      <c r="M20" s="29">
        <f t="shared" si="43"/>
        <v>65.885346108285674</v>
      </c>
      <c r="N20" s="29">
        <f t="shared" si="43"/>
        <v>76.609173939949301</v>
      </c>
      <c r="O20" s="29">
        <f t="shared" si="43"/>
        <v>86.550187849209323</v>
      </c>
      <c r="P20" s="29">
        <f t="shared" si="43"/>
        <v>96.652822441977577</v>
      </c>
      <c r="Q20" s="29">
        <f t="shared" si="43"/>
        <v>107.82924961589013</v>
      </c>
      <c r="R20" s="29">
        <f t="shared" ref="R20:V20" si="44">R33*R85/1000000</f>
        <v>156.93331826309799</v>
      </c>
      <c r="S20" s="29">
        <f t="shared" si="44"/>
        <v>156.16575763138971</v>
      </c>
      <c r="T20" s="29">
        <f t="shared" si="44"/>
        <v>196.17236026620981</v>
      </c>
      <c r="U20" s="29">
        <f t="shared" si="44"/>
        <v>236.81986643163475</v>
      </c>
      <c r="V20" s="29">
        <f t="shared" si="44"/>
        <v>270.95062413037067</v>
      </c>
      <c r="W20" s="29">
        <f t="shared" ref="W20" si="45">W33*W85/1000000</f>
        <v>300.00370677023648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58.466788576112911</v>
      </c>
      <c r="C21" s="29">
        <f t="shared" ref="C21:Q21" si="47">C34*C86/1000000</f>
        <v>86.153742457946734</v>
      </c>
      <c r="D21" s="29">
        <f t="shared" si="47"/>
        <v>113.20260541546132</v>
      </c>
      <c r="E21" s="29">
        <f t="shared" si="47"/>
        <v>138.82639007379959</v>
      </c>
      <c r="F21" s="29">
        <f t="shared" si="47"/>
        <v>162.65016228702203</v>
      </c>
      <c r="G21" s="29">
        <f t="shared" si="47"/>
        <v>184.14856374480695</v>
      </c>
      <c r="H21" s="29">
        <f t="shared" si="47"/>
        <v>200.30414274825625</v>
      </c>
      <c r="I21" s="29">
        <f t="shared" si="47"/>
        <v>212.84348156044237</v>
      </c>
      <c r="J21" s="29">
        <f t="shared" si="47"/>
        <v>224.05970961705253</v>
      </c>
      <c r="K21" s="29">
        <f t="shared" si="47"/>
        <v>236.50282958134486</v>
      </c>
      <c r="L21" s="29">
        <f t="shared" si="47"/>
        <v>251.84256937520982</v>
      </c>
      <c r="M21" s="29">
        <f t="shared" si="47"/>
        <v>270.80685164114118</v>
      </c>
      <c r="N21" s="29">
        <f t="shared" si="47"/>
        <v>292.10203761952994</v>
      </c>
      <c r="O21" s="29">
        <f t="shared" si="47"/>
        <v>314.61102176694351</v>
      </c>
      <c r="P21" s="29">
        <f t="shared" si="47"/>
        <v>337.16282003593602</v>
      </c>
      <c r="Q21" s="29">
        <f t="shared" si="47"/>
        <v>359.31959285366491</v>
      </c>
      <c r="R21" s="29">
        <f t="shared" ref="R21:V21" si="48">R34*R86/1000000</f>
        <v>367.503640222223</v>
      </c>
      <c r="S21" s="29">
        <f t="shared" si="48"/>
        <v>407.24539734949144</v>
      </c>
      <c r="T21" s="29">
        <f t="shared" si="48"/>
        <v>454.39621135506616</v>
      </c>
      <c r="U21" s="29">
        <f t="shared" si="48"/>
        <v>476.43777285013556</v>
      </c>
      <c r="V21" s="29">
        <f t="shared" si="48"/>
        <v>512.78135584811821</v>
      </c>
      <c r="W21" s="29">
        <f t="shared" ref="W21" si="49">W34*W86/1000000</f>
        <v>534.12481817874891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706.07845362996204</v>
      </c>
      <c r="C22" s="22">
        <f t="shared" ref="C22:Q22" si="50">SUM(C23:C24)</f>
        <v>784.57844214271825</v>
      </c>
      <c r="D22" s="22">
        <f t="shared" si="50"/>
        <v>839.08713108049437</v>
      </c>
      <c r="E22" s="22">
        <f t="shared" si="50"/>
        <v>888.85152409891862</v>
      </c>
      <c r="F22" s="22">
        <f t="shared" si="50"/>
        <v>950.92974207400744</v>
      </c>
      <c r="G22" s="22">
        <f t="shared" si="50"/>
        <v>1031.4969938663648</v>
      </c>
      <c r="H22" s="22">
        <f t="shared" si="50"/>
        <v>1036.9092130263732</v>
      </c>
      <c r="I22" s="22">
        <f t="shared" si="50"/>
        <v>1108.085764998184</v>
      </c>
      <c r="J22" s="22">
        <f t="shared" si="50"/>
        <v>1175.5017949879871</v>
      </c>
      <c r="K22" s="22">
        <f t="shared" si="50"/>
        <v>1251.7837615498945</v>
      </c>
      <c r="L22" s="22">
        <f t="shared" si="50"/>
        <v>1343.2330900819711</v>
      </c>
      <c r="M22" s="22">
        <f t="shared" si="50"/>
        <v>1489.3173337888827</v>
      </c>
      <c r="N22" s="22">
        <f t="shared" si="50"/>
        <v>1587.2225355649314</v>
      </c>
      <c r="O22" s="22">
        <f t="shared" si="50"/>
        <v>1677.4274733963289</v>
      </c>
      <c r="P22" s="22">
        <f t="shared" si="50"/>
        <v>1792.1383414794827</v>
      </c>
      <c r="Q22" s="22">
        <f t="shared" si="50"/>
        <v>1916.8172708728039</v>
      </c>
      <c r="R22" s="22">
        <f t="shared" ref="R22" si="51">SUM(R23:R24)</f>
        <v>2072.9630171747704</v>
      </c>
      <c r="S22" s="22">
        <f t="shared" ref="S22" si="52">SUM(S23:S24)</f>
        <v>2238.8097426592326</v>
      </c>
      <c r="T22" s="22">
        <f t="shared" ref="T22" si="53">SUM(T23:T24)</f>
        <v>2407.7822227587817</v>
      </c>
      <c r="U22" s="22">
        <f t="shared" ref="U22" si="54">SUM(U23:U24)</f>
        <v>2552.9606494769669</v>
      </c>
      <c r="V22" s="22">
        <f t="shared" ref="V22:W22" si="55">SUM(V23:V24)</f>
        <v>2687.5799937958091</v>
      </c>
      <c r="W22" s="22">
        <f t="shared" si="55"/>
        <v>2780.4723346990313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481.16924478862057</v>
      </c>
      <c r="C23" s="29">
        <f t="shared" ref="C23:Q23" si="57">C36*C88/1000000</f>
        <v>493.8510381318236</v>
      </c>
      <c r="D23" s="29">
        <f t="shared" si="57"/>
        <v>498.50144855070135</v>
      </c>
      <c r="E23" s="29">
        <f t="shared" si="57"/>
        <v>502.65154517701126</v>
      </c>
      <c r="F23" s="29">
        <f t="shared" si="57"/>
        <v>522.0587017298111</v>
      </c>
      <c r="G23" s="29">
        <f t="shared" si="57"/>
        <v>571.97090973340778</v>
      </c>
      <c r="H23" s="29">
        <f t="shared" si="57"/>
        <v>573.39577433376189</v>
      </c>
      <c r="I23" s="29">
        <f t="shared" si="57"/>
        <v>617.16033716165794</v>
      </c>
      <c r="J23" s="29">
        <f t="shared" si="57"/>
        <v>660.15036580239496</v>
      </c>
      <c r="K23" s="29">
        <f t="shared" si="57"/>
        <v>719.8399423897622</v>
      </c>
      <c r="L23" s="29">
        <f t="shared" si="57"/>
        <v>785.27758097011167</v>
      </c>
      <c r="M23" s="29">
        <f t="shared" si="57"/>
        <v>887.03547207792349</v>
      </c>
      <c r="N23" s="29">
        <f t="shared" si="57"/>
        <v>956.95957202415218</v>
      </c>
      <c r="O23" s="29">
        <f t="shared" si="57"/>
        <v>1018.6710893362664</v>
      </c>
      <c r="P23" s="29">
        <f t="shared" si="57"/>
        <v>1091.7391040728871</v>
      </c>
      <c r="Q23" s="29">
        <f t="shared" si="57"/>
        <v>1164.9899103720413</v>
      </c>
      <c r="R23" s="29">
        <f t="shared" ref="R23:V23" si="58">R36*R88/1000000</f>
        <v>1244.0736615991727</v>
      </c>
      <c r="S23" s="29">
        <f t="shared" si="58"/>
        <v>1322.8817517541263</v>
      </c>
      <c r="T23" s="29">
        <f t="shared" si="58"/>
        <v>1395.0664652676687</v>
      </c>
      <c r="U23" s="29">
        <f t="shared" si="58"/>
        <v>1441.383617108208</v>
      </c>
      <c r="V23" s="29">
        <f t="shared" si="58"/>
        <v>1480.0615347442658</v>
      </c>
      <c r="W23" s="29">
        <f t="shared" ref="W23" si="59">W36*W88/1000000</f>
        <v>1497.9086574141725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224.90920884134144</v>
      </c>
      <c r="C24" s="29">
        <f t="shared" ref="C24:Q24" si="61">C37*C89/1000000</f>
        <v>290.72740401089465</v>
      </c>
      <c r="D24" s="29">
        <f t="shared" si="61"/>
        <v>340.58568252979302</v>
      </c>
      <c r="E24" s="29">
        <f t="shared" si="61"/>
        <v>386.19997892190742</v>
      </c>
      <c r="F24" s="29">
        <f t="shared" si="61"/>
        <v>428.87104034419633</v>
      </c>
      <c r="G24" s="29">
        <f t="shared" si="61"/>
        <v>459.52608413295712</v>
      </c>
      <c r="H24" s="29">
        <f t="shared" si="61"/>
        <v>463.51343869261132</v>
      </c>
      <c r="I24" s="29">
        <f t="shared" si="61"/>
        <v>490.92542783652618</v>
      </c>
      <c r="J24" s="29">
        <f t="shared" si="61"/>
        <v>515.35142918559211</v>
      </c>
      <c r="K24" s="29">
        <f t="shared" si="61"/>
        <v>531.94381916013231</v>
      </c>
      <c r="L24" s="29">
        <f t="shared" si="61"/>
        <v>557.95550911185956</v>
      </c>
      <c r="M24" s="29">
        <f t="shared" si="61"/>
        <v>602.28186171095922</v>
      </c>
      <c r="N24" s="29">
        <f t="shared" si="61"/>
        <v>630.2629635407792</v>
      </c>
      <c r="O24" s="29">
        <f t="shared" si="61"/>
        <v>658.75638406006249</v>
      </c>
      <c r="P24" s="29">
        <f t="shared" si="61"/>
        <v>700.3992374065956</v>
      </c>
      <c r="Q24" s="29">
        <f t="shared" si="61"/>
        <v>751.82736050076244</v>
      </c>
      <c r="R24" s="29">
        <f t="shared" ref="R24:V24" si="62">R37*R89/1000000</f>
        <v>828.88935557559751</v>
      </c>
      <c r="S24" s="29">
        <f t="shared" si="62"/>
        <v>915.92799090510641</v>
      </c>
      <c r="T24" s="29">
        <f t="shared" si="62"/>
        <v>1012.715757491113</v>
      </c>
      <c r="U24" s="29">
        <f t="shared" si="62"/>
        <v>1111.5770323687589</v>
      </c>
      <c r="V24" s="29">
        <f t="shared" si="62"/>
        <v>1207.518459051543</v>
      </c>
      <c r="W24" s="29">
        <f t="shared" ref="W24" si="63">W37*W89/1000000</f>
        <v>1282.5636772848586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13090.31195249863</v>
      </c>
      <c r="C25" s="22">
        <f t="shared" ref="C25:Q25" si="64">SUM(C26:C27)</f>
        <v>13471.169242692216</v>
      </c>
      <c r="D25" s="22">
        <f t="shared" si="64"/>
        <v>14021.084110083284</v>
      </c>
      <c r="E25" s="22">
        <f t="shared" si="64"/>
        <v>14263.203607651372</v>
      </c>
      <c r="F25" s="22">
        <f t="shared" si="64"/>
        <v>14980.745589981858</v>
      </c>
      <c r="G25" s="22">
        <f t="shared" si="64"/>
        <v>15466.395499233662</v>
      </c>
      <c r="H25" s="22">
        <f t="shared" si="64"/>
        <v>15460.17613218625</v>
      </c>
      <c r="I25" s="22">
        <f t="shared" si="64"/>
        <v>16088.816208856113</v>
      </c>
      <c r="J25" s="22">
        <f t="shared" si="64"/>
        <v>16870.601924685277</v>
      </c>
      <c r="K25" s="22">
        <f t="shared" si="64"/>
        <v>18231.605450490475</v>
      </c>
      <c r="L25" s="22">
        <f t="shared" si="64"/>
        <v>19264.950610939475</v>
      </c>
      <c r="M25" s="22">
        <f t="shared" si="64"/>
        <v>21671.435600009423</v>
      </c>
      <c r="N25" s="22">
        <f t="shared" si="64"/>
        <v>23061.709774727671</v>
      </c>
      <c r="O25" s="22">
        <f t="shared" si="64"/>
        <v>23980.628502526219</v>
      </c>
      <c r="P25" s="22">
        <f t="shared" si="64"/>
        <v>24766.982685710384</v>
      </c>
      <c r="Q25" s="22">
        <f t="shared" si="64"/>
        <v>25347.618889619476</v>
      </c>
      <c r="R25" s="22">
        <f t="shared" ref="R25" si="65">SUM(R26:R27)</f>
        <v>26066.212226668122</v>
      </c>
      <c r="S25" s="22">
        <f t="shared" ref="S25" si="66">SUM(S26:S27)</f>
        <v>26621.704203654201</v>
      </c>
      <c r="T25" s="22">
        <f t="shared" ref="T25" si="67">SUM(T26:T27)</f>
        <v>27150.884467858985</v>
      </c>
      <c r="U25" s="22">
        <f t="shared" ref="U25" si="68">SUM(U26:U27)</f>
        <v>27501.068459737293</v>
      </c>
      <c r="V25" s="22">
        <f t="shared" ref="V25:W25" si="69">SUM(V26:V27)</f>
        <v>27848.160236557043</v>
      </c>
      <c r="W25" s="22">
        <f t="shared" si="69"/>
        <v>27855.580044506434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2307.1578683142725</v>
      </c>
      <c r="C26" s="31">
        <f t="shared" ref="C26:Q26" si="71">C39*C91/1000000</f>
        <v>2451.0702154102073</v>
      </c>
      <c r="D26" s="31">
        <f t="shared" si="71"/>
        <v>2613.6724679642566</v>
      </c>
      <c r="E26" s="31">
        <f t="shared" si="71"/>
        <v>2760.2763669244605</v>
      </c>
      <c r="F26" s="31">
        <f t="shared" si="71"/>
        <v>2857.969877175748</v>
      </c>
      <c r="G26" s="31">
        <f t="shared" si="71"/>
        <v>2941.7384006418401</v>
      </c>
      <c r="H26" s="31">
        <f t="shared" si="71"/>
        <v>2801.711200717044</v>
      </c>
      <c r="I26" s="31">
        <f t="shared" si="71"/>
        <v>2809.7778640506644</v>
      </c>
      <c r="J26" s="31">
        <f t="shared" si="71"/>
        <v>2760.1674312723412</v>
      </c>
      <c r="K26" s="31">
        <f t="shared" si="71"/>
        <v>2706.7543647737571</v>
      </c>
      <c r="L26" s="31">
        <f t="shared" si="71"/>
        <v>2627.881843353372</v>
      </c>
      <c r="M26" s="31">
        <f t="shared" si="71"/>
        <v>2664.5172919838492</v>
      </c>
      <c r="N26" s="31">
        <f t="shared" si="71"/>
        <v>2597.3370871948432</v>
      </c>
      <c r="O26" s="31">
        <f t="shared" si="71"/>
        <v>2545.1344329711419</v>
      </c>
      <c r="P26" s="31">
        <f t="shared" si="71"/>
        <v>2481.9534631627344</v>
      </c>
      <c r="Q26" s="31">
        <f t="shared" si="71"/>
        <v>2384.4979246224602</v>
      </c>
      <c r="R26" s="31">
        <f t="shared" ref="R26:V26" si="72">R39*R91/1000000</f>
        <v>2267.3127797673797</v>
      </c>
      <c r="S26" s="31">
        <f t="shared" si="72"/>
        <v>2131.1934136569148</v>
      </c>
      <c r="T26" s="31">
        <f t="shared" si="72"/>
        <v>1971.3795526195784</v>
      </c>
      <c r="U26" s="31">
        <f t="shared" si="72"/>
        <v>1824.3472404647437</v>
      </c>
      <c r="V26" s="31">
        <f t="shared" si="72"/>
        <v>1703.920436739221</v>
      </c>
      <c r="W26" s="31">
        <f t="shared" ref="W26" si="73">W39*W91/1000000</f>
        <v>1623.0043059652153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10783.154084184358</v>
      </c>
      <c r="C27" s="33">
        <f t="shared" ref="C27:Q27" si="75">C40*C92/1000000</f>
        <v>11020.099027282009</v>
      </c>
      <c r="D27" s="33">
        <f t="shared" si="75"/>
        <v>11407.411642119027</v>
      </c>
      <c r="E27" s="33">
        <f t="shared" si="75"/>
        <v>11502.927240726911</v>
      </c>
      <c r="F27" s="33">
        <f t="shared" si="75"/>
        <v>12122.775712806109</v>
      </c>
      <c r="G27" s="33">
        <f t="shared" si="75"/>
        <v>12524.657098591822</v>
      </c>
      <c r="H27" s="33">
        <f t="shared" si="75"/>
        <v>12658.464931469207</v>
      </c>
      <c r="I27" s="33">
        <f t="shared" si="75"/>
        <v>13279.038344805449</v>
      </c>
      <c r="J27" s="33">
        <f t="shared" si="75"/>
        <v>14110.434493412935</v>
      </c>
      <c r="K27" s="33">
        <f t="shared" si="75"/>
        <v>15524.851085716717</v>
      </c>
      <c r="L27" s="33">
        <f t="shared" si="75"/>
        <v>16637.068767586105</v>
      </c>
      <c r="M27" s="33">
        <f t="shared" si="75"/>
        <v>19006.918308025575</v>
      </c>
      <c r="N27" s="33">
        <f t="shared" si="75"/>
        <v>20464.372687532828</v>
      </c>
      <c r="O27" s="33">
        <f t="shared" si="75"/>
        <v>21435.494069555076</v>
      </c>
      <c r="P27" s="33">
        <f t="shared" si="75"/>
        <v>22285.029222547648</v>
      </c>
      <c r="Q27" s="33">
        <f t="shared" si="75"/>
        <v>22963.120964997015</v>
      </c>
      <c r="R27" s="33">
        <f t="shared" ref="R27:V27" si="76">R40*R92/1000000</f>
        <v>23798.899446900741</v>
      </c>
      <c r="S27" s="33">
        <f t="shared" si="76"/>
        <v>24490.510789997286</v>
      </c>
      <c r="T27" s="33">
        <f t="shared" si="76"/>
        <v>25179.504915239406</v>
      </c>
      <c r="U27" s="33">
        <f t="shared" si="76"/>
        <v>25676.721219272549</v>
      </c>
      <c r="V27" s="33">
        <f t="shared" si="76"/>
        <v>26144.239799817824</v>
      </c>
      <c r="W27" s="33">
        <f t="shared" ref="W27" si="77">W40*W92/1000000</f>
        <v>26232.575738541218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6576395</v>
      </c>
      <c r="C31" s="34">
        <v>6551674</v>
      </c>
      <c r="D31" s="34">
        <v>6523841</v>
      </c>
      <c r="E31" s="34">
        <v>6492916</v>
      </c>
      <c r="F31" s="34">
        <v>6469003</v>
      </c>
      <c r="G31" s="34">
        <v>6454015</v>
      </c>
      <c r="H31" s="34">
        <v>6415447</v>
      </c>
      <c r="I31" s="34">
        <v>6378740</v>
      </c>
      <c r="J31" s="34">
        <v>6341843</v>
      </c>
      <c r="K31" s="34">
        <v>6312658</v>
      </c>
      <c r="L31" s="34">
        <v>6283792</v>
      </c>
      <c r="M31" s="34">
        <v>6248470</v>
      </c>
      <c r="N31" s="34">
        <v>6206785</v>
      </c>
      <c r="O31" s="34">
        <v>6180551</v>
      </c>
      <c r="P31" s="34">
        <v>6143880</v>
      </c>
      <c r="Q31" s="34">
        <v>6133821</v>
      </c>
      <c r="R31" s="34">
        <v>6280114</v>
      </c>
      <c r="S31" s="34">
        <v>6350267</v>
      </c>
      <c r="T31" s="34">
        <v>6405761</v>
      </c>
      <c r="U31" s="34">
        <v>6367458</v>
      </c>
      <c r="V31" s="34">
        <v>6343059</v>
      </c>
      <c r="W31" s="34">
        <v>6325291</v>
      </c>
      <c r="DA31" s="58" t="s">
        <v>984</v>
      </c>
    </row>
    <row r="32" spans="1:105" ht="12" customHeight="1" x14ac:dyDescent="0.25">
      <c r="A32" s="28" t="s">
        <v>47</v>
      </c>
      <c r="B32" s="34">
        <v>4130297</v>
      </c>
      <c r="C32" s="34">
        <v>4149263</v>
      </c>
      <c r="D32" s="34">
        <v>4166840</v>
      </c>
      <c r="E32" s="34">
        <v>4181918</v>
      </c>
      <c r="F32" s="34">
        <v>4200308</v>
      </c>
      <c r="G32" s="34">
        <v>4222046</v>
      </c>
      <c r="H32" s="34">
        <v>4224898</v>
      </c>
      <c r="I32" s="34">
        <v>4226437</v>
      </c>
      <c r="J32" s="34">
        <v>4225572</v>
      </c>
      <c r="K32" s="34">
        <v>4227918</v>
      </c>
      <c r="L32" s="34">
        <v>4228955</v>
      </c>
      <c r="M32" s="34">
        <v>4224038</v>
      </c>
      <c r="N32" s="34">
        <v>4213304</v>
      </c>
      <c r="O32" s="34">
        <v>4211760</v>
      </c>
      <c r="P32" s="34">
        <v>4201439</v>
      </c>
      <c r="Q32" s="34">
        <v>4205974</v>
      </c>
      <c r="R32" s="34">
        <v>4269243</v>
      </c>
      <c r="S32" s="34">
        <v>4202355</v>
      </c>
      <c r="T32" s="34">
        <v>4261538</v>
      </c>
      <c r="U32" s="34">
        <v>4297340</v>
      </c>
      <c r="V32" s="34">
        <v>4355432</v>
      </c>
      <c r="W32" s="34">
        <v>4373662</v>
      </c>
      <c r="DA32" s="58" t="s">
        <v>985</v>
      </c>
    </row>
    <row r="33" spans="1:105" ht="12" customHeight="1" x14ac:dyDescent="0.25">
      <c r="A33" s="28" t="s">
        <v>46</v>
      </c>
      <c r="B33" s="34">
        <v>4010</v>
      </c>
      <c r="C33" s="34">
        <v>7711</v>
      </c>
      <c r="D33" s="34">
        <v>11471</v>
      </c>
      <c r="E33" s="34">
        <v>15170</v>
      </c>
      <c r="F33" s="34">
        <v>18755</v>
      </c>
      <c r="G33" s="34">
        <v>22102</v>
      </c>
      <c r="H33" s="34">
        <v>24371</v>
      </c>
      <c r="I33" s="34">
        <v>25750</v>
      </c>
      <c r="J33" s="34">
        <v>27195</v>
      </c>
      <c r="K33" s="34">
        <v>29713</v>
      </c>
      <c r="L33" s="34">
        <v>34261</v>
      </c>
      <c r="M33" s="34">
        <v>40853</v>
      </c>
      <c r="N33" s="34">
        <v>48618</v>
      </c>
      <c r="O33" s="34">
        <v>57683</v>
      </c>
      <c r="P33" s="34">
        <v>68174</v>
      </c>
      <c r="Q33" s="34">
        <v>81833</v>
      </c>
      <c r="R33" s="34">
        <v>135679</v>
      </c>
      <c r="S33" s="34">
        <v>137528</v>
      </c>
      <c r="T33" s="34">
        <v>182892</v>
      </c>
      <c r="U33" s="34">
        <v>229440</v>
      </c>
      <c r="V33" s="34">
        <v>269277</v>
      </c>
      <c r="W33" s="34">
        <v>304707</v>
      </c>
      <c r="DA33" s="58" t="s">
        <v>986</v>
      </c>
    </row>
    <row r="34" spans="1:105" ht="12" customHeight="1" x14ac:dyDescent="0.25">
      <c r="A34" s="28" t="s">
        <v>45</v>
      </c>
      <c r="B34" s="34">
        <v>80200</v>
      </c>
      <c r="C34" s="34">
        <v>122583</v>
      </c>
      <c r="D34" s="34">
        <v>165627</v>
      </c>
      <c r="E34" s="34">
        <v>207944</v>
      </c>
      <c r="F34" s="34">
        <v>248996</v>
      </c>
      <c r="G34" s="34">
        <v>287363</v>
      </c>
      <c r="H34" s="34">
        <v>317688</v>
      </c>
      <c r="I34" s="34">
        <v>342254</v>
      </c>
      <c r="J34" s="34">
        <v>365349</v>
      </c>
      <c r="K34" s="34">
        <v>391918</v>
      </c>
      <c r="L34" s="34">
        <v>426136</v>
      </c>
      <c r="M34" s="34">
        <v>470133</v>
      </c>
      <c r="N34" s="34">
        <v>519947</v>
      </c>
      <c r="O34" s="34">
        <v>574678</v>
      </c>
      <c r="P34" s="34">
        <v>630076</v>
      </c>
      <c r="Q34" s="34">
        <v>685981</v>
      </c>
      <c r="R34" s="34">
        <v>729297</v>
      </c>
      <c r="S34" s="34">
        <v>843964</v>
      </c>
      <c r="T34" s="34">
        <v>974307</v>
      </c>
      <c r="U34" s="34">
        <v>1045121</v>
      </c>
      <c r="V34" s="34">
        <v>1149512</v>
      </c>
      <c r="W34" s="34">
        <v>1213631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1251900.3845537908</v>
      </c>
      <c r="C36" s="34">
        <v>1296035.9021462658</v>
      </c>
      <c r="D36" s="34">
        <v>1320681.4804970899</v>
      </c>
      <c r="E36" s="34">
        <v>1347541.2066843912</v>
      </c>
      <c r="F36" s="34">
        <v>1421411.4291591579</v>
      </c>
      <c r="G36" s="34">
        <v>1589533.3176552204</v>
      </c>
      <c r="H36" s="34">
        <v>1619735.9396667161</v>
      </c>
      <c r="I36" s="34">
        <v>1792070.9515842535</v>
      </c>
      <c r="J36" s="34">
        <v>1980914.5595578218</v>
      </c>
      <c r="K36" s="34">
        <v>2216955.0454462734</v>
      </c>
      <c r="L36" s="34">
        <v>2486060.5710378336</v>
      </c>
      <c r="M36" s="34">
        <v>2926677.3534600418</v>
      </c>
      <c r="N36" s="34">
        <v>3279056.282781289</v>
      </c>
      <c r="O36" s="34">
        <v>3691801.9393874495</v>
      </c>
      <c r="P36" s="34">
        <v>4191747.6061319578</v>
      </c>
      <c r="Q36" s="34">
        <v>4931646.3011724856</v>
      </c>
      <c r="R36" s="34">
        <v>5835560.2619007714</v>
      </c>
      <c r="S36" s="34">
        <v>6744349.9450426931</v>
      </c>
      <c r="T36" s="34">
        <v>7628860.5600670297</v>
      </c>
      <c r="U36" s="34">
        <v>8461270.7039282452</v>
      </c>
      <c r="V36" s="34">
        <v>9197481.4080288168</v>
      </c>
      <c r="W36" s="34">
        <v>9818236.9405240398</v>
      </c>
      <c r="DA36" s="58" t="s">
        <v>988</v>
      </c>
    </row>
    <row r="37" spans="1:105" ht="12" customHeight="1" x14ac:dyDescent="0.25">
      <c r="A37" s="28" t="s">
        <v>27</v>
      </c>
      <c r="B37" s="34">
        <v>584616.7624362089</v>
      </c>
      <c r="C37" s="34">
        <v>783926.80768108345</v>
      </c>
      <c r="D37" s="34">
        <v>950362.8919704021</v>
      </c>
      <c r="E37" s="34">
        <v>1115615.5217370016</v>
      </c>
      <c r="F37" s="34">
        <v>1283178.5725864165</v>
      </c>
      <c r="G37" s="34">
        <v>1424096.799784333</v>
      </c>
      <c r="H37" s="34">
        <v>1509675.6894399091</v>
      </c>
      <c r="I37" s="34">
        <v>1681280.1776625304</v>
      </c>
      <c r="J37" s="34">
        <v>1856202.032441129</v>
      </c>
      <c r="K37" s="34">
        <v>2014372.9111155064</v>
      </c>
      <c r="L37" s="34">
        <v>2225482.6828407762</v>
      </c>
      <c r="M37" s="34">
        <v>2581699.4213827318</v>
      </c>
      <c r="N37" s="34">
        <v>2884155.0937208552</v>
      </c>
      <c r="O37" s="34">
        <v>3212105.2032380085</v>
      </c>
      <c r="P37" s="34">
        <v>3610553.5173908444</v>
      </c>
      <c r="Q37" s="34">
        <v>4054401.936292199</v>
      </c>
      <c r="R37" s="34">
        <v>4683430.4469049573</v>
      </c>
      <c r="S37" s="34">
        <v>5332900.4770287005</v>
      </c>
      <c r="T37" s="34">
        <v>5993699.3039982365</v>
      </c>
      <c r="U37" s="34">
        <v>6650578.3017214844</v>
      </c>
      <c r="V37" s="34">
        <v>7286177.7523829797</v>
      </c>
      <c r="W37" s="34">
        <v>7823444.2305984125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32383607.032368209</v>
      </c>
      <c r="C39" s="35">
        <v>34713045.984819517</v>
      </c>
      <c r="D39" s="35">
        <v>37560891.147754356</v>
      </c>
      <c r="E39" s="35">
        <v>40466393.343348227</v>
      </c>
      <c r="F39" s="35">
        <v>42830135.388484754</v>
      </c>
      <c r="G39" s="35">
        <v>45135241.321024463</v>
      </c>
      <c r="H39" s="35">
        <v>43966812.381286979</v>
      </c>
      <c r="I39" s="35">
        <v>45438593.933257081</v>
      </c>
      <c r="J39" s="35">
        <v>46199694.136254795</v>
      </c>
      <c r="K39" s="35">
        <v>47422119.208012193</v>
      </c>
      <c r="L39" s="35">
        <v>48710128.23681327</v>
      </c>
      <c r="M39" s="35">
        <v>52545557.272597834</v>
      </c>
      <c r="N39" s="35">
        <v>53694564.167728581</v>
      </c>
      <c r="O39" s="35">
        <v>54263912.679064997</v>
      </c>
      <c r="P39" s="35">
        <v>54806221.104609974</v>
      </c>
      <c r="Q39" s="35">
        <v>55469678.015297152</v>
      </c>
      <c r="R39" s="35">
        <v>56267373.403775148</v>
      </c>
      <c r="S39" s="35">
        <v>56985054.018948235</v>
      </c>
      <c r="T39" s="35">
        <v>57698251.550502412</v>
      </c>
      <c r="U39" s="35">
        <v>58364202.103375234</v>
      </c>
      <c r="V39" s="35">
        <v>58928176.142369419</v>
      </c>
      <c r="W39" s="35">
        <v>60734683.80837138</v>
      </c>
      <c r="DA39" s="59" t="s">
        <v>990</v>
      </c>
    </row>
    <row r="40" spans="1:105" ht="12" customHeight="1" x14ac:dyDescent="0.25">
      <c r="A40" s="32" t="s">
        <v>25</v>
      </c>
      <c r="B40" s="36">
        <v>1195772.4374648074</v>
      </c>
      <c r="C40" s="36">
        <v>1233534.1596119127</v>
      </c>
      <c r="D40" s="36">
        <v>1289729.8777801266</v>
      </c>
      <c r="E40" s="36">
        <v>1311629.8519774403</v>
      </c>
      <c r="F40" s="36">
        <v>1396091.5814951831</v>
      </c>
      <c r="G40" s="36">
        <v>1454853.1031462764</v>
      </c>
      <c r="H40" s="36">
        <v>1482043.9940625627</v>
      </c>
      <c r="I40" s="36">
        <v>1567914.9473169832</v>
      </c>
      <c r="J40" s="36">
        <v>1679471.6587777219</v>
      </c>
      <c r="K40" s="36">
        <v>1850952.5283151804</v>
      </c>
      <c r="L40" s="36">
        <v>1992042.7854864695</v>
      </c>
      <c r="M40" s="36">
        <v>2297547.6544820014</v>
      </c>
      <c r="N40" s="36">
        <v>2501115.1111784652</v>
      </c>
      <c r="O40" s="36">
        <v>2647381.9071768904</v>
      </c>
      <c r="P40" s="36">
        <v>2782729.1766672819</v>
      </c>
      <c r="Q40" s="36">
        <v>2908300.7433360177</v>
      </c>
      <c r="R40" s="36">
        <v>3065414.1421577046</v>
      </c>
      <c r="S40" s="36">
        <v>3222967.8702164283</v>
      </c>
      <c r="T40" s="36">
        <v>3381610.7661316814</v>
      </c>
      <c r="U40" s="36">
        <v>3535245.7052041078</v>
      </c>
      <c r="V40" s="36">
        <v>3680035.8336611814</v>
      </c>
      <c r="W40" s="36">
        <v>3752547.2213341333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321064.24948715605</v>
      </c>
      <c r="D44" s="37">
        <v>320176.43028974347</v>
      </c>
      <c r="E44" s="37">
        <v>319322.91760265734</v>
      </c>
      <c r="F44" s="37">
        <v>328587.80344909895</v>
      </c>
      <c r="G44" s="37">
        <v>339780.18044418655</v>
      </c>
      <c r="H44" s="37">
        <v>318482.14179876447</v>
      </c>
      <c r="I44" s="37">
        <v>322639.78132323083</v>
      </c>
      <c r="J44" s="37">
        <v>324761.19343139883</v>
      </c>
      <c r="K44" s="37">
        <v>334799.47314437479</v>
      </c>
      <c r="L44" s="37">
        <v>337459.71609446686</v>
      </c>
      <c r="M44" s="37">
        <v>333360.01852911245</v>
      </c>
      <c r="N44" s="37">
        <v>329368.47731484007</v>
      </c>
      <c r="O44" s="37">
        <v>347206.18994124886</v>
      </c>
      <c r="P44" s="37">
        <v>339171.25452501513</v>
      </c>
      <c r="Q44" s="37">
        <v>368200.76981392689</v>
      </c>
      <c r="R44" s="37">
        <v>526985.83519094624</v>
      </c>
      <c r="S44" s="37">
        <v>453294.5506782895</v>
      </c>
      <c r="T44" s="37">
        <v>441100.01694154367</v>
      </c>
      <c r="U44" s="37">
        <v>282761.24948715605</v>
      </c>
      <c r="V44" s="37">
        <v>295777.43028974347</v>
      </c>
      <c r="W44" s="37">
        <v>301554.91760265734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270285.0972687453</v>
      </c>
      <c r="D45" s="37">
        <v>272140.77026927238</v>
      </c>
      <c r="E45" s="37">
        <v>272928.3338503195</v>
      </c>
      <c r="F45" s="37">
        <v>279569.32884319266</v>
      </c>
      <c r="G45" s="37">
        <v>286289.30306163896</v>
      </c>
      <c r="H45" s="37">
        <v>270818.81139199249</v>
      </c>
      <c r="I45" s="37">
        <v>272965.41588448826</v>
      </c>
      <c r="J45" s="37">
        <v>274065.68584575038</v>
      </c>
      <c r="K45" s="37">
        <v>280826.19793247478</v>
      </c>
      <c r="L45" s="37">
        <v>283112.53624632675</v>
      </c>
      <c r="M45" s="37">
        <v>280800.29243005579</v>
      </c>
      <c r="N45" s="37">
        <v>278672.06576485839</v>
      </c>
      <c r="O45" s="37">
        <v>291598.46326899156</v>
      </c>
      <c r="P45" s="37">
        <v>286606.099797667</v>
      </c>
      <c r="Q45" s="37">
        <v>305295.59814422531</v>
      </c>
      <c r="R45" s="37">
        <v>333554.0972687453</v>
      </c>
      <c r="S45" s="37">
        <v>205252.77026927238</v>
      </c>
      <c r="T45" s="37">
        <v>332111.3338503195</v>
      </c>
      <c r="U45" s="37">
        <v>315371.32884319266</v>
      </c>
      <c r="V45" s="37">
        <v>344381.30306163896</v>
      </c>
      <c r="W45" s="37">
        <v>289048.81139199249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3959.3571818248261</v>
      </c>
      <c r="D46" s="37">
        <v>4030.1484880120533</v>
      </c>
      <c r="E46" s="37">
        <v>3981.4779441381324</v>
      </c>
      <c r="F46" s="37">
        <v>3880.3701111254995</v>
      </c>
      <c r="G46" s="37">
        <v>3655.8506708461027</v>
      </c>
      <c r="H46" s="37">
        <v>2591.9464772810315</v>
      </c>
      <c r="I46" s="37">
        <v>1716.6856100150653</v>
      </c>
      <c r="J46" s="37">
        <v>1798.0974301726637</v>
      </c>
      <c r="K46" s="37">
        <v>2887.2126389068726</v>
      </c>
      <c r="L46" s="37">
        <v>4934.0633385576257</v>
      </c>
      <c r="M46" s="37">
        <v>6995.6830966012931</v>
      </c>
      <c r="N46" s="37">
        <v>8187.1070125188344</v>
      </c>
      <c r="O46" s="37">
        <v>13024.357181824824</v>
      </c>
      <c r="P46" s="37">
        <v>14521.148488012055</v>
      </c>
      <c r="Q46" s="37">
        <v>17640.477944138132</v>
      </c>
      <c r="R46" s="37">
        <v>57726.370111125492</v>
      </c>
      <c r="S46" s="37">
        <v>5504.8506708460918</v>
      </c>
      <c r="T46" s="37">
        <v>47955.946477281046</v>
      </c>
      <c r="U46" s="37">
        <v>48264.685610015062</v>
      </c>
      <c r="V46" s="37">
        <v>41635.097430172667</v>
      </c>
      <c r="W46" s="37">
        <v>38317.212638906902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46048.534452127613</v>
      </c>
      <c r="D47" s="37">
        <v>46899.54833901336</v>
      </c>
      <c r="E47" s="37">
        <v>46372.412161203509</v>
      </c>
      <c r="F47" s="37">
        <v>45317.636519407737</v>
      </c>
      <c r="G47" s="37">
        <v>42853.758482843114</v>
      </c>
      <c r="H47" s="37">
        <v>35044.342961307848</v>
      </c>
      <c r="I47" s="37">
        <v>29529.984148380754</v>
      </c>
      <c r="J47" s="37">
        <v>28316.307039432984</v>
      </c>
      <c r="K47" s="37">
        <v>32060.969028330874</v>
      </c>
      <c r="L47" s="37">
        <v>39994.661586908158</v>
      </c>
      <c r="M47" s="37">
        <v>50073.112031498866</v>
      </c>
      <c r="N47" s="37">
        <v>56205.085381043609</v>
      </c>
      <c r="O47" s="37">
        <v>61453.386311516631</v>
      </c>
      <c r="P47" s="37">
        <v>62468.861211665906</v>
      </c>
      <c r="Q47" s="37">
        <v>63342.400345318951</v>
      </c>
      <c r="R47" s="37">
        <v>89364.534452127642</v>
      </c>
      <c r="S47" s="37">
        <v>161566.54833901336</v>
      </c>
      <c r="T47" s="37">
        <v>176715.41216120357</v>
      </c>
      <c r="U47" s="37">
        <v>116131.63651940774</v>
      </c>
      <c r="V47" s="37">
        <v>147244.75848284317</v>
      </c>
      <c r="W47" s="37">
        <v>99163.342961307848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163021.22702668351</v>
      </c>
      <c r="D49" s="37">
        <v>152711.32662787871</v>
      </c>
      <c r="E49" s="37">
        <v>164814.37153379014</v>
      </c>
      <c r="F49" s="37">
        <v>222477.35926752724</v>
      </c>
      <c r="G49" s="37">
        <v>328204.07384238089</v>
      </c>
      <c r="H49" s="37">
        <v>202645.92869460676</v>
      </c>
      <c r="I49" s="37">
        <v>358093.93290848797</v>
      </c>
      <c r="J49" s="37">
        <v>388946.33965646639</v>
      </c>
      <c r="K49" s="37">
        <v>399061.71291513508</v>
      </c>
      <c r="L49" s="37">
        <v>421816.85221943888</v>
      </c>
      <c r="M49" s="37">
        <v>605431.15395599836</v>
      </c>
      <c r="N49" s="37">
        <v>574856.28858877439</v>
      </c>
      <c r="O49" s="37">
        <v>740949.7304485417</v>
      </c>
      <c r="P49" s="37">
        <v>702591.59543911507</v>
      </c>
      <c r="Q49" s="37">
        <v>1097992.6279490157</v>
      </c>
      <c r="R49" s="37">
        <v>1292860.3003847525</v>
      </c>
      <c r="S49" s="37">
        <v>1307851.3960570572</v>
      </c>
      <c r="T49" s="37">
        <v>1306327.4672437757</v>
      </c>
      <c r="U49" s="37">
        <v>1437841.2978172135</v>
      </c>
      <c r="V49" s="37">
        <v>1311066.992689346</v>
      </c>
      <c r="W49" s="37">
        <v>1361705.2629437651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308376.62463717093</v>
      </c>
      <c r="D50" s="37">
        <v>279296.75388042897</v>
      </c>
      <c r="E50" s="37">
        <v>282039.37426271825</v>
      </c>
      <c r="F50" s="37">
        <v>288412.44629794278</v>
      </c>
      <c r="G50" s="37">
        <v>265971.60070607206</v>
      </c>
      <c r="H50" s="37">
        <v>393955.51429274702</v>
      </c>
      <c r="I50" s="37">
        <v>450901.24210305046</v>
      </c>
      <c r="J50" s="37">
        <v>456961.22904131678</v>
      </c>
      <c r="K50" s="37">
        <v>446583.32497232012</v>
      </c>
      <c r="L50" s="37">
        <v>477081.37243134179</v>
      </c>
      <c r="M50" s="37">
        <v>750172.25283470261</v>
      </c>
      <c r="N50" s="37">
        <v>753356.9144411739</v>
      </c>
      <c r="O50" s="37">
        <v>784911.3385584699</v>
      </c>
      <c r="P50" s="37">
        <v>845031.63912515622</v>
      </c>
      <c r="Q50" s="37">
        <v>920929.7913326961</v>
      </c>
      <c r="R50" s="37">
        <v>1379200.7634474607</v>
      </c>
      <c r="S50" s="37">
        <v>1402826.9445649171</v>
      </c>
      <c r="T50" s="37">
        <v>1445710.1655280059</v>
      </c>
      <c r="U50" s="37">
        <v>1501910.6368484041</v>
      </c>
      <c r="V50" s="37">
        <v>1556529.2419941919</v>
      </c>
      <c r="W50" s="37">
        <v>1916467.2416628934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10124612.28348992</v>
      </c>
      <c r="D52" s="38">
        <v>10718713.892484531</v>
      </c>
      <c r="E52" s="38">
        <v>10987163.084246151</v>
      </c>
      <c r="F52" s="38">
        <v>10736761.1379737</v>
      </c>
      <c r="G52" s="38">
        <v>11580804.321724921</v>
      </c>
      <c r="H52" s="38">
        <v>8902907.994704403</v>
      </c>
      <c r="I52" s="38">
        <v>12297459.898436632</v>
      </c>
      <c r="J52" s="38">
        <v>11676214.499591477</v>
      </c>
      <c r="K52" s="38">
        <v>12042555.848022789</v>
      </c>
      <c r="L52" s="38">
        <v>11826721.572532527</v>
      </c>
      <c r="M52" s="38">
        <v>14642418.221913308</v>
      </c>
      <c r="N52" s="38">
        <v>11324890.362084888</v>
      </c>
      <c r="O52" s="38">
        <v>8179504.7976875678</v>
      </c>
      <c r="P52" s="38">
        <v>8173238.6151291057</v>
      </c>
      <c r="Q52" s="38">
        <v>9772386.1709763482</v>
      </c>
      <c r="R52" s="38">
        <v>8687502.7046594322</v>
      </c>
      <c r="S52" s="38">
        <v>7481274.0769484937</v>
      </c>
      <c r="T52" s="38">
        <v>7067724.5700936392</v>
      </c>
      <c r="U52" s="38">
        <v>5816072.3748794571</v>
      </c>
      <c r="V52" s="38">
        <v>4638150.0135826021</v>
      </c>
      <c r="W52" s="38">
        <v>5121340.4926536083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178442.96949689183</v>
      </c>
      <c r="D53" s="39">
        <v>199302.98101738258</v>
      </c>
      <c r="E53" s="39">
        <v>167475.0886207791</v>
      </c>
      <c r="F53" s="39">
        <v>232547.25304383389</v>
      </c>
      <c r="G53" s="39">
        <v>209400.7457028497</v>
      </c>
      <c r="H53" s="39">
        <v>180427.8534673024</v>
      </c>
      <c r="I53" s="39">
        <v>241750.45170293748</v>
      </c>
      <c r="J53" s="39">
        <v>270124.3157257454</v>
      </c>
      <c r="K53" s="39">
        <v>349923.83903435036</v>
      </c>
      <c r="L53" s="39">
        <v>340393.23818867165</v>
      </c>
      <c r="M53" s="39">
        <v>472979.95761631103</v>
      </c>
      <c r="N53" s="39">
        <v>436114.70974029764</v>
      </c>
      <c r="O53" s="39">
        <v>355667.54170127492</v>
      </c>
      <c r="P53" s="39">
        <v>315775.12295769388</v>
      </c>
      <c r="Q53" s="39">
        <v>367322.0183716733</v>
      </c>
      <c r="R53" s="39">
        <v>427237.71454743203</v>
      </c>
      <c r="S53" s="39">
        <v>507477.56709307432</v>
      </c>
      <c r="T53" s="39">
        <v>499036.13410392497</v>
      </c>
      <c r="U53" s="39">
        <v>626614.89668873744</v>
      </c>
      <c r="V53" s="39">
        <v>580904.83819737146</v>
      </c>
      <c r="W53" s="39">
        <v>428178.92937422683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345785.24948715605</v>
      </c>
      <c r="D57" s="37">
        <v>348009.43028974347</v>
      </c>
      <c r="E57" s="37">
        <v>350247.91760265734</v>
      </c>
      <c r="F57" s="37">
        <v>352500.80344909895</v>
      </c>
      <c r="G57" s="37">
        <v>354768.18044418655</v>
      </c>
      <c r="H57" s="37">
        <v>357050.14179876447</v>
      </c>
      <c r="I57" s="37">
        <v>359346.78132323083</v>
      </c>
      <c r="J57" s="37">
        <v>361658.19343139883</v>
      </c>
      <c r="K57" s="37">
        <v>363984.47314437479</v>
      </c>
      <c r="L57" s="37">
        <v>366325.71609446686</v>
      </c>
      <c r="M57" s="37">
        <v>368682.01852911245</v>
      </c>
      <c r="N57" s="37">
        <v>371053.47731484007</v>
      </c>
      <c r="O57" s="37">
        <v>373440.18994124886</v>
      </c>
      <c r="P57" s="37">
        <v>375842.25452501513</v>
      </c>
      <c r="Q57" s="37">
        <v>378259.76981392689</v>
      </c>
      <c r="R57" s="37">
        <v>380692.83519094624</v>
      </c>
      <c r="S57" s="37">
        <v>383141.5506782895</v>
      </c>
      <c r="T57" s="37">
        <v>385606.01694154367</v>
      </c>
      <c r="U57" s="37">
        <v>321064.24948715605</v>
      </c>
      <c r="V57" s="37">
        <v>320176.43028974347</v>
      </c>
      <c r="W57" s="37">
        <v>319322.91760265734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251319.0972687453</v>
      </c>
      <c r="D58" s="37">
        <v>254563.77026927285</v>
      </c>
      <c r="E58" s="37">
        <v>257850.3338503195</v>
      </c>
      <c r="F58" s="37">
        <v>261179.32884319313</v>
      </c>
      <c r="G58" s="37">
        <v>264551.30306163896</v>
      </c>
      <c r="H58" s="37">
        <v>267966.81139199249</v>
      </c>
      <c r="I58" s="37">
        <v>271426.41588448826</v>
      </c>
      <c r="J58" s="37">
        <v>274930.68584575038</v>
      </c>
      <c r="K58" s="37">
        <v>278480.19793247432</v>
      </c>
      <c r="L58" s="37">
        <v>282075.53624632675</v>
      </c>
      <c r="M58" s="37">
        <v>285717.29243005626</v>
      </c>
      <c r="N58" s="37">
        <v>289406.06576485839</v>
      </c>
      <c r="O58" s="37">
        <v>293142.46326899156</v>
      </c>
      <c r="P58" s="37">
        <v>296927.099797667</v>
      </c>
      <c r="Q58" s="37">
        <v>300760.59814422578</v>
      </c>
      <c r="R58" s="37">
        <v>270285.0972687453</v>
      </c>
      <c r="S58" s="37">
        <v>272140.77026927285</v>
      </c>
      <c r="T58" s="37">
        <v>272928.3338503195</v>
      </c>
      <c r="U58" s="37">
        <v>279569.32884319313</v>
      </c>
      <c r="V58" s="37">
        <v>286289.30306163896</v>
      </c>
      <c r="W58" s="37">
        <v>270818.81139199249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258.3571818248256</v>
      </c>
      <c r="D59" s="37">
        <v>270.14848801205335</v>
      </c>
      <c r="E59" s="37">
        <v>282.47794413813244</v>
      </c>
      <c r="F59" s="37">
        <v>295.37011112549953</v>
      </c>
      <c r="G59" s="37">
        <v>308.85067084610273</v>
      </c>
      <c r="H59" s="37">
        <v>322.94647728103155</v>
      </c>
      <c r="I59" s="37">
        <v>337.68561001506532</v>
      </c>
      <c r="J59" s="37">
        <v>353.09743017266373</v>
      </c>
      <c r="K59" s="37">
        <v>369.2126389068726</v>
      </c>
      <c r="L59" s="37">
        <v>386.06333855762205</v>
      </c>
      <c r="M59" s="37">
        <v>403.68309660129307</v>
      </c>
      <c r="N59" s="37">
        <v>422.10701251883438</v>
      </c>
      <c r="O59" s="37">
        <v>3959.3571818248238</v>
      </c>
      <c r="P59" s="37">
        <v>4030.1484880120552</v>
      </c>
      <c r="Q59" s="37">
        <v>3981.4779441381397</v>
      </c>
      <c r="R59" s="37">
        <v>3880.3701111254923</v>
      </c>
      <c r="S59" s="37">
        <v>3655.8506708460918</v>
      </c>
      <c r="T59" s="37">
        <v>2591.9464772810461</v>
      </c>
      <c r="U59" s="37">
        <v>1716.6856100150617</v>
      </c>
      <c r="V59" s="37">
        <v>1798.0974301726674</v>
      </c>
      <c r="W59" s="37">
        <v>2887.2126389069017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3665.5344521276129</v>
      </c>
      <c r="D60" s="37">
        <v>3855.5483390133595</v>
      </c>
      <c r="E60" s="37">
        <v>4055.4121612035087</v>
      </c>
      <c r="F60" s="37">
        <v>4265.6365194077371</v>
      </c>
      <c r="G60" s="37">
        <v>4486.7584828431136</v>
      </c>
      <c r="H60" s="37">
        <v>4719.3429613078479</v>
      </c>
      <c r="I60" s="37">
        <v>4963.984148380754</v>
      </c>
      <c r="J60" s="37">
        <v>5221.3070394329843</v>
      </c>
      <c r="K60" s="37">
        <v>5491.9690283308737</v>
      </c>
      <c r="L60" s="37">
        <v>5776.6615869081579</v>
      </c>
      <c r="M60" s="37">
        <v>6076.1120314988657</v>
      </c>
      <c r="N60" s="37">
        <v>6391.0853810436092</v>
      </c>
      <c r="O60" s="37">
        <v>6722.3863115166314</v>
      </c>
      <c r="P60" s="37">
        <v>7070.861211665906</v>
      </c>
      <c r="Q60" s="37">
        <v>7437.4003453189507</v>
      </c>
      <c r="R60" s="37">
        <v>46048.534452127642</v>
      </c>
      <c r="S60" s="37">
        <v>46899.54833901336</v>
      </c>
      <c r="T60" s="37">
        <v>46372.412161203567</v>
      </c>
      <c r="U60" s="37">
        <v>45317.636519407853</v>
      </c>
      <c r="V60" s="37">
        <v>42853.758482843172</v>
      </c>
      <c r="W60" s="37">
        <v>35044.342961307848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118885.70943420846</v>
      </c>
      <c r="D62" s="37">
        <v>128065.74827705463</v>
      </c>
      <c r="E62" s="37">
        <v>137954.6453464888</v>
      </c>
      <c r="F62" s="37">
        <v>148607.13679276058</v>
      </c>
      <c r="G62" s="37">
        <v>160082.18534631841</v>
      </c>
      <c r="H62" s="37">
        <v>172443.306683111</v>
      </c>
      <c r="I62" s="37">
        <v>185758.92099095066</v>
      </c>
      <c r="J62" s="37">
        <v>200102.73168289824</v>
      </c>
      <c r="K62" s="37">
        <v>163021.22702668374</v>
      </c>
      <c r="L62" s="37">
        <v>152711.32662787847</v>
      </c>
      <c r="M62" s="37">
        <v>164814.37153379014</v>
      </c>
      <c r="N62" s="37">
        <v>222477.35926752724</v>
      </c>
      <c r="O62" s="37">
        <v>328204.07384238113</v>
      </c>
      <c r="P62" s="37">
        <v>202645.92869460676</v>
      </c>
      <c r="Q62" s="37">
        <v>358093.93290848844</v>
      </c>
      <c r="R62" s="37">
        <v>388946.33965646662</v>
      </c>
      <c r="S62" s="37">
        <v>399061.71291513555</v>
      </c>
      <c r="T62" s="37">
        <v>421816.85221943911</v>
      </c>
      <c r="U62" s="37">
        <v>605431.1539559979</v>
      </c>
      <c r="V62" s="37">
        <v>574856.28858877532</v>
      </c>
      <c r="W62" s="37">
        <v>740949.73044854216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109066.57939229638</v>
      </c>
      <c r="D63" s="37">
        <v>112860.6695911102</v>
      </c>
      <c r="E63" s="37">
        <v>116786.74449611874</v>
      </c>
      <c r="F63" s="37">
        <v>120849.395448528</v>
      </c>
      <c r="G63" s="37">
        <v>125053.37350815558</v>
      </c>
      <c r="H63" s="37">
        <v>308376.62463717093</v>
      </c>
      <c r="I63" s="37">
        <v>279296.75388042908</v>
      </c>
      <c r="J63" s="37">
        <v>282039.37426271848</v>
      </c>
      <c r="K63" s="37">
        <v>288412.44629794289</v>
      </c>
      <c r="L63" s="37">
        <v>265971.60070607206</v>
      </c>
      <c r="M63" s="37">
        <v>393955.51429274678</v>
      </c>
      <c r="N63" s="37">
        <v>450901.24210305046</v>
      </c>
      <c r="O63" s="37">
        <v>456961.22904131655</v>
      </c>
      <c r="P63" s="37">
        <v>446583.32497232035</v>
      </c>
      <c r="Q63" s="37">
        <v>477081.37243134202</v>
      </c>
      <c r="R63" s="37">
        <v>750172.25283470191</v>
      </c>
      <c r="S63" s="37">
        <v>753356.9144411739</v>
      </c>
      <c r="T63" s="37">
        <v>784911.3385584699</v>
      </c>
      <c r="U63" s="37">
        <v>845031.63912515622</v>
      </c>
      <c r="V63" s="37">
        <v>920929.79133269656</v>
      </c>
      <c r="W63" s="37">
        <v>1379200.7634474598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7795173.3310386091</v>
      </c>
      <c r="D65" s="38">
        <v>7870868.7295496911</v>
      </c>
      <c r="E65" s="38">
        <v>8081660.88865228</v>
      </c>
      <c r="F65" s="38">
        <v>8373019.0928371772</v>
      </c>
      <c r="G65" s="38">
        <v>9275698.3891852126</v>
      </c>
      <c r="H65" s="38">
        <v>10071336.934441887</v>
      </c>
      <c r="I65" s="38">
        <v>10825678.346466534</v>
      </c>
      <c r="J65" s="38">
        <v>10915114.296593763</v>
      </c>
      <c r="K65" s="38">
        <v>10820130.77626539</v>
      </c>
      <c r="L65" s="38">
        <v>10538712.543731451</v>
      </c>
      <c r="M65" s="38">
        <v>10806989.186128743</v>
      </c>
      <c r="N65" s="38">
        <v>10175883.466954142</v>
      </c>
      <c r="O65" s="38">
        <v>7610156.2863511518</v>
      </c>
      <c r="P65" s="38">
        <v>7630930.1895841286</v>
      </c>
      <c r="Q65" s="38">
        <v>9108929.2602891698</v>
      </c>
      <c r="R65" s="38">
        <v>7889807.3161814362</v>
      </c>
      <c r="S65" s="38">
        <v>6763593.4617754072</v>
      </c>
      <c r="T65" s="38">
        <v>6354527.0385394618</v>
      </c>
      <c r="U65" s="38">
        <v>5150121.8220066354</v>
      </c>
      <c r="V65" s="38">
        <v>4074175.9745884165</v>
      </c>
      <c r="W65" s="38">
        <v>3314832.8266516477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140681.24734978657</v>
      </c>
      <c r="D66" s="39">
        <v>143107.26284916862</v>
      </c>
      <c r="E66" s="39">
        <v>145575.11442346545</v>
      </c>
      <c r="F66" s="39">
        <v>148085.52352609113</v>
      </c>
      <c r="G66" s="39">
        <v>150639.22405175632</v>
      </c>
      <c r="H66" s="39">
        <v>153236.96255101613</v>
      </c>
      <c r="I66" s="39">
        <v>155879.49844851694</v>
      </c>
      <c r="J66" s="39">
        <v>158567.60426500672</v>
      </c>
      <c r="K66" s="39">
        <v>178442.96949689183</v>
      </c>
      <c r="L66" s="39">
        <v>199302.98101738235</v>
      </c>
      <c r="M66" s="39">
        <v>167475.0886207791</v>
      </c>
      <c r="N66" s="39">
        <v>232547.25304383412</v>
      </c>
      <c r="O66" s="39">
        <v>209400.7457028497</v>
      </c>
      <c r="P66" s="39">
        <v>180427.8534673024</v>
      </c>
      <c r="Q66" s="39">
        <v>241750.45170293748</v>
      </c>
      <c r="R66" s="39">
        <v>270124.31572574517</v>
      </c>
      <c r="S66" s="39">
        <v>349923.83903435059</v>
      </c>
      <c r="T66" s="39">
        <v>340393.23818867188</v>
      </c>
      <c r="U66" s="39">
        <v>472979.95761631103</v>
      </c>
      <c r="V66" s="39">
        <v>436114.70974029787</v>
      </c>
      <c r="W66" s="39">
        <v>355667.54170127492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8759.9999999999927</v>
      </c>
      <c r="C70" s="40">
        <v>8759.9999999999964</v>
      </c>
      <c r="D70" s="40">
        <v>8759.9999999999927</v>
      </c>
      <c r="E70" s="40">
        <v>8759.9999999999982</v>
      </c>
      <c r="F70" s="40">
        <v>8759.9999999999945</v>
      </c>
      <c r="G70" s="40">
        <v>8759.9999999999945</v>
      </c>
      <c r="H70" s="40">
        <v>8759.9999999999927</v>
      </c>
      <c r="I70" s="40">
        <v>8759.9999999999909</v>
      </c>
      <c r="J70" s="40">
        <v>8759.9999999999945</v>
      </c>
      <c r="K70" s="40">
        <v>8759.9999999999891</v>
      </c>
      <c r="L70" s="40">
        <v>8759.9999999999927</v>
      </c>
      <c r="M70" s="40">
        <v>8759.9999999999909</v>
      </c>
      <c r="N70" s="40">
        <v>8759.9999999999909</v>
      </c>
      <c r="O70" s="40">
        <v>8759.9999999999909</v>
      </c>
      <c r="P70" s="40">
        <v>8759.9999999999927</v>
      </c>
      <c r="Q70" s="40">
        <v>8759.9999999999927</v>
      </c>
      <c r="R70" s="40">
        <v>8759.9999999999927</v>
      </c>
      <c r="S70" s="40">
        <v>8759.9999999999964</v>
      </c>
      <c r="T70" s="40">
        <v>8759.9999999999964</v>
      </c>
      <c r="U70" s="40">
        <v>8759.9999999999945</v>
      </c>
      <c r="V70" s="40">
        <v>8759.9999999999909</v>
      </c>
      <c r="W70" s="40">
        <v>8759.9999999999964</v>
      </c>
      <c r="DA70" s="58" t="s">
        <v>1008</v>
      </c>
    </row>
    <row r="71" spans="1:105" ht="12" customHeight="1" x14ac:dyDescent="0.25">
      <c r="A71" s="28" t="s">
        <v>47</v>
      </c>
      <c r="B71" s="40">
        <v>375.27669236367427</v>
      </c>
      <c r="C71" s="40">
        <v>372.93932460515077</v>
      </c>
      <c r="D71" s="40">
        <v>373.23319150466875</v>
      </c>
      <c r="E71" s="40">
        <v>375.93396364711106</v>
      </c>
      <c r="F71" s="40">
        <v>378.49485066057326</v>
      </c>
      <c r="G71" s="40">
        <v>380.92319180633035</v>
      </c>
      <c r="H71" s="40">
        <v>378.38739109463597</v>
      </c>
      <c r="I71" s="40">
        <v>378.02019754372918</v>
      </c>
      <c r="J71" s="40">
        <v>376.59756875623191</v>
      </c>
      <c r="K71" s="40">
        <v>377.20793990559713</v>
      </c>
      <c r="L71" s="40">
        <v>374.94373147799604</v>
      </c>
      <c r="M71" s="40">
        <v>373.67953351318243</v>
      </c>
      <c r="N71" s="40">
        <v>374.65917514919965</v>
      </c>
      <c r="O71" s="40">
        <v>376.77533054067345</v>
      </c>
      <c r="P71" s="40">
        <v>375.39209611235634</v>
      </c>
      <c r="Q71" s="40">
        <v>379.26990038799408</v>
      </c>
      <c r="R71" s="40">
        <v>383.53485969368825</v>
      </c>
      <c r="S71" s="40">
        <v>389.87311446850174</v>
      </c>
      <c r="T71" s="40">
        <v>387.58634289440857</v>
      </c>
      <c r="U71" s="40">
        <v>383.46266357586148</v>
      </c>
      <c r="V71" s="40">
        <v>385.33183330999856</v>
      </c>
      <c r="W71" s="40">
        <v>388.91836199371181</v>
      </c>
      <c r="DA71" s="58" t="s">
        <v>1009</v>
      </c>
    </row>
    <row r="72" spans="1:105" ht="12" customHeight="1" x14ac:dyDescent="0.25">
      <c r="A72" s="28" t="s">
        <v>46</v>
      </c>
      <c r="B72" s="40">
        <v>256.12137476509196</v>
      </c>
      <c r="C72" s="40">
        <v>254.3835533186178</v>
      </c>
      <c r="D72" s="40">
        <v>251.72429260313137</v>
      </c>
      <c r="E72" s="40">
        <v>251.31622571060572</v>
      </c>
      <c r="F72" s="40">
        <v>248.24935118354736</v>
      </c>
      <c r="G72" s="40">
        <v>245.09623038089552</v>
      </c>
      <c r="H72" s="40">
        <v>242.62645876276753</v>
      </c>
      <c r="I72" s="40">
        <v>239.32155675194667</v>
      </c>
      <c r="J72" s="40">
        <v>235.49782255927366</v>
      </c>
      <c r="K72" s="40">
        <v>230.95585676446385</v>
      </c>
      <c r="L72" s="40">
        <v>226.39292284292441</v>
      </c>
      <c r="M72" s="40">
        <v>223.72150726740816</v>
      </c>
      <c r="N72" s="40">
        <v>223.32872438622832</v>
      </c>
      <c r="O72" s="40">
        <v>224.5748189790676</v>
      </c>
      <c r="P72" s="40">
        <v>225.08763557439698</v>
      </c>
      <c r="Q72" s="40">
        <v>226.02312051306032</v>
      </c>
      <c r="R72" s="40">
        <v>230.0904225272217</v>
      </c>
      <c r="S72" s="40">
        <v>234.38379030476975</v>
      </c>
      <c r="T72" s="40">
        <v>233.27962785604788</v>
      </c>
      <c r="U72" s="40">
        <v>231.68399046296437</v>
      </c>
      <c r="V72" s="40">
        <v>230.95571318835121</v>
      </c>
      <c r="W72" s="40">
        <v>233.52653087478896</v>
      </c>
      <c r="DA72" s="58" t="s">
        <v>1010</v>
      </c>
    </row>
    <row r="73" spans="1:105" ht="12" customHeight="1" x14ac:dyDescent="0.25">
      <c r="A73" s="28" t="s">
        <v>45</v>
      </c>
      <c r="B73" s="40">
        <v>400.56325241885048</v>
      </c>
      <c r="C73" s="40">
        <v>399.91521333143754</v>
      </c>
      <c r="D73" s="40">
        <v>398.8309154507931</v>
      </c>
      <c r="E73" s="40">
        <v>398.27729046413054</v>
      </c>
      <c r="F73" s="40">
        <v>397.79032881745661</v>
      </c>
      <c r="G73" s="40">
        <v>397.6470376841819</v>
      </c>
      <c r="H73" s="40">
        <v>398.61093115681575</v>
      </c>
      <c r="I73" s="40">
        <v>398.04030769017623</v>
      </c>
      <c r="J73" s="40">
        <v>396.38706953685357</v>
      </c>
      <c r="K73" s="40">
        <v>394.04820537227005</v>
      </c>
      <c r="L73" s="40">
        <v>392.96919642982328</v>
      </c>
      <c r="M73" s="40">
        <v>395.136313280065</v>
      </c>
      <c r="N73" s="40">
        <v>398.49261018349722</v>
      </c>
      <c r="O73" s="40">
        <v>402.38733662765748</v>
      </c>
      <c r="P73" s="40">
        <v>405.79146143775512</v>
      </c>
      <c r="Q73" s="40">
        <v>409.59984568415746</v>
      </c>
      <c r="R73" s="40">
        <v>411.51581343837569</v>
      </c>
      <c r="S73" s="40">
        <v>421.58785438140774</v>
      </c>
      <c r="T73" s="40">
        <v>423.51691531122503</v>
      </c>
      <c r="U73" s="40">
        <v>424.48240510346221</v>
      </c>
      <c r="V73" s="40">
        <v>443.68884720463438</v>
      </c>
      <c r="W73" s="40">
        <v>475.08426671424843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1236.22972962212</v>
      </c>
      <c r="C75" s="40">
        <v>1244.7236883203518</v>
      </c>
      <c r="D75" s="40">
        <v>1250.3867499221776</v>
      </c>
      <c r="E75" s="40">
        <v>1254.0015029234492</v>
      </c>
      <c r="F75" s="40">
        <v>1256.1382620173706</v>
      </c>
      <c r="G75" s="40">
        <v>1256.5960021850935</v>
      </c>
      <c r="H75" s="40">
        <v>1261.4240888582704</v>
      </c>
      <c r="I75" s="40">
        <v>1259.5690572506742</v>
      </c>
      <c r="J75" s="40">
        <v>1254.393339904886</v>
      </c>
      <c r="K75" s="40">
        <v>1245.9724325762877</v>
      </c>
      <c r="L75" s="40">
        <v>1239.6014243331651</v>
      </c>
      <c r="M75" s="40">
        <v>1236.3112938432473</v>
      </c>
      <c r="N75" s="40">
        <v>1235.7427592524377</v>
      </c>
      <c r="O75" s="40">
        <v>1236.094085697928</v>
      </c>
      <c r="P75" s="40">
        <v>1187.6091607806723</v>
      </c>
      <c r="Q75" s="40">
        <v>1106.7543760847541</v>
      </c>
      <c r="R75" s="40">
        <v>1139.3253975434175</v>
      </c>
      <c r="S75" s="40">
        <v>1233.625279455769</v>
      </c>
      <c r="T75" s="40">
        <v>1272.1930830156673</v>
      </c>
      <c r="U75" s="40">
        <v>1342.1224381545044</v>
      </c>
      <c r="V75" s="40">
        <v>1366.9144640504419</v>
      </c>
      <c r="W75" s="40">
        <v>1452.5271936193699</v>
      </c>
      <c r="DA75" s="58" t="s">
        <v>1012</v>
      </c>
    </row>
    <row r="76" spans="1:105" ht="12" customHeight="1" x14ac:dyDescent="0.25">
      <c r="A76" s="28" t="s">
        <v>27</v>
      </c>
      <c r="B76" s="40">
        <v>543.66442262809903</v>
      </c>
      <c r="C76" s="40">
        <v>554.48737990586756</v>
      </c>
      <c r="D76" s="40">
        <v>564.40357018020472</v>
      </c>
      <c r="E76" s="40">
        <v>573.77175392612412</v>
      </c>
      <c r="F76" s="40">
        <v>582.71293018425865</v>
      </c>
      <c r="G76" s="40">
        <v>591.14167699141785</v>
      </c>
      <c r="H76" s="40">
        <v>602.21744529207729</v>
      </c>
      <c r="I76" s="40">
        <v>610.17277660071227</v>
      </c>
      <c r="J76" s="40">
        <v>616.6828143408527</v>
      </c>
      <c r="K76" s="40">
        <v>621.82214968360495</v>
      </c>
      <c r="L76" s="40">
        <v>628.07381070776557</v>
      </c>
      <c r="M76" s="40">
        <v>633.60307005888887</v>
      </c>
      <c r="N76" s="40">
        <v>640.82453712879897</v>
      </c>
      <c r="O76" s="40">
        <v>648.6124581243663</v>
      </c>
      <c r="P76" s="40">
        <v>630.52788323766538</v>
      </c>
      <c r="Q76" s="40">
        <v>594.55053277229524</v>
      </c>
      <c r="R76" s="40">
        <v>610.72683534851319</v>
      </c>
      <c r="S76" s="40">
        <v>661.45819566428179</v>
      </c>
      <c r="T76" s="40">
        <v>679.59712003875927</v>
      </c>
      <c r="U76" s="40">
        <v>715.05469739167881</v>
      </c>
      <c r="V76" s="40">
        <v>726.64090091014145</v>
      </c>
      <c r="W76" s="40">
        <v>764.59390529317182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479.41070440123855</v>
      </c>
      <c r="C78" s="41">
        <v>481.11966127571714</v>
      </c>
      <c r="D78" s="41">
        <v>481.53817563284355</v>
      </c>
      <c r="E78" s="41">
        <v>481.60641875225593</v>
      </c>
      <c r="F78" s="41">
        <v>483.206509895593</v>
      </c>
      <c r="G78" s="41">
        <v>484.50536579662639</v>
      </c>
      <c r="H78" s="41">
        <v>487.57915076190017</v>
      </c>
      <c r="I78" s="41">
        <v>489.25564497107479</v>
      </c>
      <c r="J78" s="41">
        <v>490.41775146674217</v>
      </c>
      <c r="K78" s="41">
        <v>492.05581862973395</v>
      </c>
      <c r="L78" s="41">
        <v>493.73007369055637</v>
      </c>
      <c r="M78" s="41">
        <v>494.6259283827909</v>
      </c>
      <c r="N78" s="41">
        <v>496.86528107893071</v>
      </c>
      <c r="O78" s="41">
        <v>498.97811919591044</v>
      </c>
      <c r="P78" s="41">
        <v>480.90726098065949</v>
      </c>
      <c r="Q78" s="41">
        <v>449.52947442108427</v>
      </c>
      <c r="R78" s="41">
        <v>453.6364965765373</v>
      </c>
      <c r="S78" s="41">
        <v>481.13480939328792</v>
      </c>
      <c r="T78" s="41">
        <v>491.90672285049038</v>
      </c>
      <c r="U78" s="41">
        <v>514.9498277365301</v>
      </c>
      <c r="V78" s="41">
        <v>521.01537420764043</v>
      </c>
      <c r="W78" s="41">
        <v>547.48862802792632</v>
      </c>
      <c r="DA78" s="59" t="s">
        <v>1014</v>
      </c>
    </row>
    <row r="79" spans="1:105" ht="12" customHeight="1" x14ac:dyDescent="0.25">
      <c r="A79" s="32" t="s">
        <v>25</v>
      </c>
      <c r="B79" s="42">
        <v>31.98838646533407</v>
      </c>
      <c r="C79" s="42">
        <v>31.992348132939849</v>
      </c>
      <c r="D79" s="42">
        <v>31.941412505499926</v>
      </c>
      <c r="E79" s="42">
        <v>31.856605620470098</v>
      </c>
      <c r="F79" s="42">
        <v>31.761116574258082</v>
      </c>
      <c r="G79" s="42">
        <v>31.642596415719328</v>
      </c>
      <c r="H79" s="42">
        <v>31.703973109086252</v>
      </c>
      <c r="I79" s="42">
        <v>31.562650305677778</v>
      </c>
      <c r="J79" s="42">
        <v>31.349565949654647</v>
      </c>
      <c r="K79" s="42">
        <v>31.065983562968668</v>
      </c>
      <c r="L79" s="42">
        <v>30.838044371174217</v>
      </c>
      <c r="M79" s="42">
        <v>30.78930024475218</v>
      </c>
      <c r="N79" s="42">
        <v>30.84939790492276</v>
      </c>
      <c r="O79" s="42">
        <v>30.929172425085525</v>
      </c>
      <c r="P79" s="42">
        <v>29.782588802076468</v>
      </c>
      <c r="Q79" s="42">
        <v>27.812913489814861</v>
      </c>
      <c r="R79" s="42">
        <v>28.438686028540854</v>
      </c>
      <c r="S79" s="42">
        <v>30.790175739920091</v>
      </c>
      <c r="T79" s="42">
        <v>31.592638844701504</v>
      </c>
      <c r="U79" s="42">
        <v>33.055635442567656</v>
      </c>
      <c r="V79" s="42">
        <v>33.40712659030045</v>
      </c>
      <c r="W79" s="42">
        <v>35.317181868640937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55.8590119839129</v>
      </c>
      <c r="C83" s="29">
        <v>55.305525316118434</v>
      </c>
      <c r="D83" s="29">
        <v>54.608496114531228</v>
      </c>
      <c r="E83" s="29">
        <v>53.824289022595543</v>
      </c>
      <c r="F83" s="29">
        <v>52.971930243238752</v>
      </c>
      <c r="G83" s="29">
        <v>52.048391424386836</v>
      </c>
      <c r="H83" s="29">
        <v>51.114898714005534</v>
      </c>
      <c r="I83" s="29">
        <v>50.100730499141939</v>
      </c>
      <c r="J83" s="29">
        <v>48.991893266299641</v>
      </c>
      <c r="K83" s="29">
        <v>47.768270707015354</v>
      </c>
      <c r="L83" s="29">
        <v>46.444899335757789</v>
      </c>
      <c r="M83" s="29">
        <v>45.078641774168538</v>
      </c>
      <c r="N83" s="29">
        <v>43.652579279979371</v>
      </c>
      <c r="O83" s="29">
        <v>42.097547598491253</v>
      </c>
      <c r="P83" s="29">
        <v>40.456297798737722</v>
      </c>
      <c r="Q83" s="29">
        <v>38.609028612975102</v>
      </c>
      <c r="R83" s="29">
        <v>36.406641661527608</v>
      </c>
      <c r="S83" s="29">
        <v>34.374268333070049</v>
      </c>
      <c r="T83" s="29">
        <v>32.36140821472393</v>
      </c>
      <c r="U83" s="29">
        <v>31.34928863677208</v>
      </c>
      <c r="V83" s="29">
        <v>30.457051798635394</v>
      </c>
      <c r="W83" s="29">
        <v>29.632583405346107</v>
      </c>
      <c r="DA83" s="58" t="s">
        <v>1016</v>
      </c>
    </row>
    <row r="84" spans="1:105" ht="12" customHeight="1" x14ac:dyDescent="0.25">
      <c r="A84" s="28" t="s">
        <v>47</v>
      </c>
      <c r="B84" s="29">
        <v>833.48336245135545</v>
      </c>
      <c r="C84" s="29">
        <v>826.49956887814835</v>
      </c>
      <c r="D84" s="29">
        <v>814.82070981496861</v>
      </c>
      <c r="E84" s="29">
        <v>800.19878543014431</v>
      </c>
      <c r="F84" s="29">
        <v>782.96468944501726</v>
      </c>
      <c r="G84" s="29">
        <v>764.15636325632533</v>
      </c>
      <c r="H84" s="29">
        <v>744.70971844021972</v>
      </c>
      <c r="I84" s="29">
        <v>723.77563157186421</v>
      </c>
      <c r="J84" s="29">
        <v>701.57073688373043</v>
      </c>
      <c r="K84" s="29">
        <v>677.18272676717049</v>
      </c>
      <c r="L84" s="29">
        <v>651.40496397108041</v>
      </c>
      <c r="M84" s="29">
        <v>624.17731297444686</v>
      </c>
      <c r="N84" s="29">
        <v>595.75001494888124</v>
      </c>
      <c r="O84" s="29">
        <v>565.52915861438703</v>
      </c>
      <c r="P84" s="29">
        <v>534.39020897348723</v>
      </c>
      <c r="Q84" s="29">
        <v>501.433066972338</v>
      </c>
      <c r="R84" s="29">
        <v>476.97092863173583</v>
      </c>
      <c r="S84" s="29">
        <v>460.02746235481931</v>
      </c>
      <c r="T84" s="29">
        <v>442.93864292345114</v>
      </c>
      <c r="U84" s="29">
        <v>428.43629844094909</v>
      </c>
      <c r="V84" s="29">
        <v>414.39069779736593</v>
      </c>
      <c r="W84" s="29">
        <v>403.14890088187275</v>
      </c>
      <c r="DA84" s="58" t="s">
        <v>1017</v>
      </c>
    </row>
    <row r="85" spans="1:105" ht="12" customHeight="1" x14ac:dyDescent="0.25">
      <c r="A85" s="28" t="s">
        <v>46</v>
      </c>
      <c r="B85" s="29">
        <v>1917.0482511605755</v>
      </c>
      <c r="C85" s="29">
        <v>1856.6156953159423</v>
      </c>
      <c r="D85" s="29">
        <v>1819.166075567138</v>
      </c>
      <c r="E85" s="29">
        <v>1787.0599663384453</v>
      </c>
      <c r="F85" s="29">
        <v>1757.7781572668998</v>
      </c>
      <c r="G85" s="29">
        <v>1732.5126436574851</v>
      </c>
      <c r="H85" s="29">
        <v>1714.1078004284875</v>
      </c>
      <c r="I85" s="29">
        <v>1701.7992263260596</v>
      </c>
      <c r="J85" s="29">
        <v>1690.2373929826849</v>
      </c>
      <c r="K85" s="29">
        <v>1672.5315896087568</v>
      </c>
      <c r="L85" s="29">
        <v>1648.5362215617245</v>
      </c>
      <c r="M85" s="29">
        <v>1612.7419310279704</v>
      </c>
      <c r="N85" s="29">
        <v>1575.7368452003229</v>
      </c>
      <c r="O85" s="29">
        <v>1500.4453278991959</v>
      </c>
      <c r="P85" s="29">
        <v>1417.7372963589869</v>
      </c>
      <c r="Q85" s="29">
        <v>1317.6744053852374</v>
      </c>
      <c r="R85" s="29">
        <v>1156.651495537983</v>
      </c>
      <c r="S85" s="29">
        <v>1135.5197314829686</v>
      </c>
      <c r="T85" s="29">
        <v>1072.6131283282473</v>
      </c>
      <c r="U85" s="29">
        <v>1032.164689817097</v>
      </c>
      <c r="V85" s="29">
        <v>1006.215250951142</v>
      </c>
      <c r="W85" s="29">
        <v>984.56453829494069</v>
      </c>
      <c r="DA85" s="58" t="s">
        <v>1018</v>
      </c>
    </row>
    <row r="86" spans="1:105" ht="12" customHeight="1" x14ac:dyDescent="0.25">
      <c r="A86" s="28" t="s">
        <v>45</v>
      </c>
      <c r="B86" s="29">
        <v>729.01232638544775</v>
      </c>
      <c r="C86" s="29">
        <v>702.81966062134825</v>
      </c>
      <c r="D86" s="29">
        <v>683.47917559009898</v>
      </c>
      <c r="E86" s="29">
        <v>667.61430997672244</v>
      </c>
      <c r="F86" s="29">
        <v>653.22399671891128</v>
      </c>
      <c r="G86" s="29">
        <v>640.82210912611208</v>
      </c>
      <c r="H86" s="29">
        <v>630.5058508607699</v>
      </c>
      <c r="I86" s="29">
        <v>621.8874916303165</v>
      </c>
      <c r="J86" s="29">
        <v>613.27582562714701</v>
      </c>
      <c r="K86" s="29">
        <v>603.44977669141213</v>
      </c>
      <c r="L86" s="29">
        <v>590.99106711286959</v>
      </c>
      <c r="M86" s="29">
        <v>576.02178881538032</v>
      </c>
      <c r="N86" s="29">
        <v>561.79194729372409</v>
      </c>
      <c r="O86" s="29">
        <v>547.45617853292367</v>
      </c>
      <c r="P86" s="29">
        <v>535.1145259237552</v>
      </c>
      <c r="Q86" s="29">
        <v>523.80400164678747</v>
      </c>
      <c r="R86" s="29">
        <v>503.91492111200648</v>
      </c>
      <c r="S86" s="29">
        <v>482.53882552987028</v>
      </c>
      <c r="T86" s="29">
        <v>466.37888402224985</v>
      </c>
      <c r="U86" s="29">
        <v>455.86852895515023</v>
      </c>
      <c r="V86" s="29">
        <v>446.08612685045324</v>
      </c>
      <c r="W86" s="29">
        <v>440.10479147183031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384.35106397073406</v>
      </c>
      <c r="C88" s="29">
        <v>381.0473439153921</v>
      </c>
      <c r="D88" s="29">
        <v>377.45774125875602</v>
      </c>
      <c r="E88" s="29">
        <v>373.01385863648596</v>
      </c>
      <c r="F88" s="29">
        <v>367.28190798257282</v>
      </c>
      <c r="G88" s="29">
        <v>359.8357476250597</v>
      </c>
      <c r="H88" s="29">
        <v>354.00571185186294</v>
      </c>
      <c r="I88" s="29">
        <v>344.38387420769618</v>
      </c>
      <c r="J88" s="29">
        <v>333.25534542476845</v>
      </c>
      <c r="K88" s="29">
        <v>324.69758187850772</v>
      </c>
      <c r="L88" s="29">
        <v>315.87226398200301</v>
      </c>
      <c r="M88" s="29">
        <v>303.08618441634252</v>
      </c>
      <c r="N88" s="29">
        <v>291.83993487676918</v>
      </c>
      <c r="O88" s="29">
        <v>275.92788184766113</v>
      </c>
      <c r="P88" s="29">
        <v>260.44962785350458</v>
      </c>
      <c r="Q88" s="29">
        <v>236.22738518272652</v>
      </c>
      <c r="R88" s="29">
        <v>213.18838393658373</v>
      </c>
      <c r="S88" s="29">
        <v>196.14666536194278</v>
      </c>
      <c r="T88" s="29">
        <v>182.86695035036939</v>
      </c>
      <c r="U88" s="29">
        <v>170.35072715957764</v>
      </c>
      <c r="V88" s="29">
        <v>160.92030731937834</v>
      </c>
      <c r="W88" s="29">
        <v>152.56391412104409</v>
      </c>
      <c r="DA88" s="58" t="s">
        <v>1020</v>
      </c>
    </row>
    <row r="89" spans="1:105" ht="12" customHeight="1" x14ac:dyDescent="0.25">
      <c r="A89" s="28" t="s">
        <v>27</v>
      </c>
      <c r="B89" s="29">
        <v>384.7122136972298</v>
      </c>
      <c r="C89" s="29">
        <v>370.86039303961167</v>
      </c>
      <c r="D89" s="29">
        <v>358.37434879601778</v>
      </c>
      <c r="E89" s="29">
        <v>346.1765916635851</v>
      </c>
      <c r="F89" s="29">
        <v>334.22553143149037</v>
      </c>
      <c r="G89" s="29">
        <v>322.67896690909515</v>
      </c>
      <c r="H89" s="29">
        <v>307.02848428630074</v>
      </c>
      <c r="I89" s="29">
        <v>291.99501329936311</v>
      </c>
      <c r="J89" s="29">
        <v>277.63757402411795</v>
      </c>
      <c r="K89" s="29">
        <v>264.07415241975025</v>
      </c>
      <c r="L89" s="29">
        <v>250.71213243485792</v>
      </c>
      <c r="M89" s="29">
        <v>233.28891687490994</v>
      </c>
      <c r="N89" s="29">
        <v>218.52603034869236</v>
      </c>
      <c r="O89" s="29">
        <v>205.08555678562263</v>
      </c>
      <c r="P89" s="29">
        <v>193.98666548854729</v>
      </c>
      <c r="Q89" s="29">
        <v>185.43483658364616</v>
      </c>
      <c r="R89" s="29">
        <v>176.98338108626524</v>
      </c>
      <c r="S89" s="29">
        <v>171.75043765591298</v>
      </c>
      <c r="T89" s="29">
        <v>168.96339074193418</v>
      </c>
      <c r="U89" s="29">
        <v>167.13990602607149</v>
      </c>
      <c r="V89" s="29">
        <v>165.72728529119649</v>
      </c>
      <c r="W89" s="29">
        <v>163.93849556293901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71.244622812036084</v>
      </c>
      <c r="C91" s="31">
        <v>70.609482569812329</v>
      </c>
      <c r="D91" s="31">
        <v>69.584942957896772</v>
      </c>
      <c r="E91" s="31">
        <v>68.211573576724206</v>
      </c>
      <c r="F91" s="31">
        <v>66.728014078240278</v>
      </c>
      <c r="G91" s="31">
        <v>65.176086679557599</v>
      </c>
      <c r="H91" s="31">
        <v>63.723318770989628</v>
      </c>
      <c r="I91" s="31">
        <v>61.836813616588444</v>
      </c>
      <c r="J91" s="31">
        <v>59.74427932643659</v>
      </c>
      <c r="K91" s="31">
        <v>57.077887069973833</v>
      </c>
      <c r="L91" s="31">
        <v>53.949392836279138</v>
      </c>
      <c r="M91" s="31">
        <v>50.70870745857286</v>
      </c>
      <c r="N91" s="31">
        <v>48.372440068260964</v>
      </c>
      <c r="O91" s="31">
        <v>46.9028919463276</v>
      </c>
      <c r="P91" s="31">
        <v>45.285980553655932</v>
      </c>
      <c r="Q91" s="31">
        <v>42.987412401508358</v>
      </c>
      <c r="R91" s="31">
        <v>40.295337112985955</v>
      </c>
      <c r="S91" s="31">
        <v>37.3991645765268</v>
      </c>
      <c r="T91" s="31">
        <v>34.167058786765132</v>
      </c>
      <c r="U91" s="31">
        <v>31.257983056693593</v>
      </c>
      <c r="V91" s="31">
        <v>28.915207431884195</v>
      </c>
      <c r="W91" s="31">
        <v>26.722857586384734</v>
      </c>
      <c r="DA91" s="59" t="s">
        <v>1022</v>
      </c>
    </row>
    <row r="92" spans="1:105" ht="12" customHeight="1" x14ac:dyDescent="0.25">
      <c r="A92" s="32" t="s">
        <v>25</v>
      </c>
      <c r="B92" s="33">
        <v>9017.7309213164699</v>
      </c>
      <c r="C92" s="33">
        <v>8933.7607243475832</v>
      </c>
      <c r="D92" s="33">
        <v>8844.80683796624</v>
      </c>
      <c r="E92" s="33">
        <v>8769.9492531256892</v>
      </c>
      <c r="F92" s="33">
        <v>8683.367103913688</v>
      </c>
      <c r="G92" s="33">
        <v>8608.8809045434919</v>
      </c>
      <c r="H92" s="33">
        <v>8541.220761449842</v>
      </c>
      <c r="I92" s="33">
        <v>8469.2338494052528</v>
      </c>
      <c r="J92" s="33">
        <v>8401.7103948524873</v>
      </c>
      <c r="K92" s="33">
        <v>8387.4928439402647</v>
      </c>
      <c r="L92" s="33">
        <v>8351.7627677475939</v>
      </c>
      <c r="M92" s="33">
        <v>8272.6981836251925</v>
      </c>
      <c r="N92" s="33">
        <v>8182.0994947691588</v>
      </c>
      <c r="O92" s="33">
        <v>8096.8650618351521</v>
      </c>
      <c r="P92" s="33">
        <v>8008.3356330195147</v>
      </c>
      <c r="Q92" s="33">
        <v>7895.7174623752162</v>
      </c>
      <c r="R92" s="33">
        <v>7763.6816244832125</v>
      </c>
      <c r="S92" s="33">
        <v>7598.7449382648374</v>
      </c>
      <c r="T92" s="33">
        <v>7446.0092117706799</v>
      </c>
      <c r="U92" s="33">
        <v>7263.0655293562122</v>
      </c>
      <c r="V92" s="33">
        <v>7104.3438111871683</v>
      </c>
      <c r="W92" s="33">
        <v>6990.6050986920873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44.564499385490798</v>
      </c>
      <c r="D96" s="29">
        <v>41.704620653526668</v>
      </c>
      <c r="E96" s="29">
        <v>40.034533712141034</v>
      </c>
      <c r="F96" s="29">
        <v>39.226455592001486</v>
      </c>
      <c r="G96" s="29">
        <v>38.444041513628733</v>
      </c>
      <c r="H96" s="29">
        <v>37.516366579672152</v>
      </c>
      <c r="I96" s="29">
        <v>36.348171853588092</v>
      </c>
      <c r="J96" s="29">
        <v>34.860172007863632</v>
      </c>
      <c r="K96" s="29">
        <v>33.38617531123267</v>
      </c>
      <c r="L96" s="29">
        <v>31.908766332144783</v>
      </c>
      <c r="M96" s="29">
        <v>31.247499976245599</v>
      </c>
      <c r="N96" s="29">
        <v>30.349941916556794</v>
      </c>
      <c r="O96" s="29">
        <v>29.100476774416194</v>
      </c>
      <c r="P96" s="29">
        <v>27.616656443946539</v>
      </c>
      <c r="Q96" s="29">
        <v>25.506325247427235</v>
      </c>
      <c r="R96" s="29">
        <v>24.824415126937769</v>
      </c>
      <c r="S96" s="29">
        <v>24.37671114165401</v>
      </c>
      <c r="T96" s="29">
        <v>23.924814142828744</v>
      </c>
      <c r="U96" s="29">
        <v>23.425768695507315</v>
      </c>
      <c r="V96" s="29">
        <v>23.424486313657923</v>
      </c>
      <c r="W96" s="29">
        <v>23.305143757819913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726.27213783791194</v>
      </c>
      <c r="D97" s="29">
        <v>654.21330603833212</v>
      </c>
      <c r="E97" s="29">
        <v>608.40931686077852</v>
      </c>
      <c r="F97" s="29">
        <v>572.36525299142215</v>
      </c>
      <c r="G97" s="29">
        <v>552.27204088080862</v>
      </c>
      <c r="H97" s="29">
        <v>529.37667588602937</v>
      </c>
      <c r="I97" s="29">
        <v>508.85168098859037</v>
      </c>
      <c r="J97" s="29">
        <v>491.47234498063165</v>
      </c>
      <c r="K97" s="29">
        <v>465.21297052576034</v>
      </c>
      <c r="L97" s="29">
        <v>447.85903061479451</v>
      </c>
      <c r="M97" s="29">
        <v>427.09007849986097</v>
      </c>
      <c r="N97" s="29">
        <v>411.74694971599808</v>
      </c>
      <c r="O97" s="29">
        <v>398.24124161154538</v>
      </c>
      <c r="P97" s="29">
        <v>386.65811276923586</v>
      </c>
      <c r="Q97" s="29">
        <v>374.99896020970044</v>
      </c>
      <c r="R97" s="29">
        <v>370.52727659389916</v>
      </c>
      <c r="S97" s="29">
        <v>365.07191219355514</v>
      </c>
      <c r="T97" s="29">
        <v>362.68949835582055</v>
      </c>
      <c r="U97" s="29">
        <v>360.05921750720114</v>
      </c>
      <c r="V97" s="29">
        <v>353.74638387130994</v>
      </c>
      <c r="W97" s="29">
        <v>352.02249783322776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1799.3535303465278</v>
      </c>
      <c r="D98" s="29">
        <v>1754.0738595052599</v>
      </c>
      <c r="E98" s="29">
        <v>1703.781756549062</v>
      </c>
      <c r="F98" s="29">
        <v>1655.4267302356757</v>
      </c>
      <c r="G98" s="29">
        <v>1618.4869902311727</v>
      </c>
      <c r="H98" s="29">
        <v>1582.4519408740427</v>
      </c>
      <c r="I98" s="29">
        <v>1569.4012147927303</v>
      </c>
      <c r="J98" s="29">
        <v>1569.2034190822103</v>
      </c>
      <c r="K98" s="29">
        <v>1537.0269594288845</v>
      </c>
      <c r="L98" s="29">
        <v>1525.0453625307637</v>
      </c>
      <c r="M98" s="29">
        <v>1455.001099273228</v>
      </c>
      <c r="N98" s="29">
        <v>1408.6816410461495</v>
      </c>
      <c r="O98" s="29">
        <v>1310.2602296636655</v>
      </c>
      <c r="P98" s="29">
        <v>1182.5381938412829</v>
      </c>
      <c r="Q98" s="29">
        <v>1018.1128150898884</v>
      </c>
      <c r="R98" s="29">
        <v>961.91284755094728</v>
      </c>
      <c r="S98" s="29">
        <v>935.42703066504225</v>
      </c>
      <c r="T98" s="29">
        <v>919.76567263313711</v>
      </c>
      <c r="U98" s="29">
        <v>897.99973001805347</v>
      </c>
      <c r="V98" s="29">
        <v>887.52856639712616</v>
      </c>
      <c r="W98" s="29">
        <v>874.04077689782855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659.28642553840666</v>
      </c>
      <c r="D99" s="29">
        <v>636.6714878742572</v>
      </c>
      <c r="E99" s="29">
        <v>616.31967759356917</v>
      </c>
      <c r="F99" s="29">
        <v>594.32653342846049</v>
      </c>
      <c r="G99" s="29">
        <v>577.99606322065404</v>
      </c>
      <c r="H99" s="29">
        <v>559.17835915254534</v>
      </c>
      <c r="I99" s="29">
        <v>547.17755225153519</v>
      </c>
      <c r="J99" s="29">
        <v>530.5291126868932</v>
      </c>
      <c r="K99" s="29">
        <v>512.98615046660825</v>
      </c>
      <c r="L99" s="29">
        <v>488.84017317146498</v>
      </c>
      <c r="M99" s="29">
        <v>467.19370704734524</v>
      </c>
      <c r="N99" s="29">
        <v>461.7796739244003</v>
      </c>
      <c r="O99" s="29">
        <v>446.02402367690695</v>
      </c>
      <c r="P99" s="29">
        <v>443.52566563649162</v>
      </c>
      <c r="Q99" s="29">
        <v>435.39128917409232</v>
      </c>
      <c r="R99" s="29">
        <v>431.30332726604121</v>
      </c>
      <c r="S99" s="29">
        <v>430.79067458230838</v>
      </c>
      <c r="T99" s="29">
        <v>428.54804338695931</v>
      </c>
      <c r="U99" s="29">
        <v>421.72001341456451</v>
      </c>
      <c r="V99" s="29">
        <v>415.04286689020262</v>
      </c>
      <c r="W99" s="29">
        <v>412.84913661379784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358.08614203107226</v>
      </c>
      <c r="D101" s="29">
        <v>352.77420619000088</v>
      </c>
      <c r="E101" s="29">
        <v>346.89396812229182</v>
      </c>
      <c r="F101" s="29">
        <v>343.96519243435381</v>
      </c>
      <c r="G101" s="29">
        <v>339.5447380026522</v>
      </c>
      <c r="H101" s="29">
        <v>334.09816538022227</v>
      </c>
      <c r="I101" s="29">
        <v>321.59495364098569</v>
      </c>
      <c r="J101" s="29">
        <v>308.26804173657911</v>
      </c>
      <c r="K101" s="29">
        <v>295.85704421519318</v>
      </c>
      <c r="L101" s="29">
        <v>282.84848028227532</v>
      </c>
      <c r="M101" s="29">
        <v>262.50879462390668</v>
      </c>
      <c r="N101" s="29">
        <v>254.75683322259528</v>
      </c>
      <c r="O101" s="29">
        <v>233.68857084475837</v>
      </c>
      <c r="P101" s="29">
        <v>200.36056316227209</v>
      </c>
      <c r="Q101" s="29">
        <v>171.59678786179092</v>
      </c>
      <c r="R101" s="29">
        <v>153.9094963581322</v>
      </c>
      <c r="S101" s="29">
        <v>150.5318643930157</v>
      </c>
      <c r="T101" s="29">
        <v>146.59032587387878</v>
      </c>
      <c r="U101" s="29">
        <v>142.74743297808763</v>
      </c>
      <c r="V101" s="29">
        <v>141.20291816307952</v>
      </c>
      <c r="W101" s="29">
        <v>140.26427850717874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349.49938405596333</v>
      </c>
      <c r="D102" s="29">
        <v>333.97150257098713</v>
      </c>
      <c r="E102" s="29">
        <v>321.03171280392974</v>
      </c>
      <c r="F102" s="29">
        <v>309.15205294973407</v>
      </c>
      <c r="G102" s="29">
        <v>296.13915069238317</v>
      </c>
      <c r="H102" s="29">
        <v>283.69902405922517</v>
      </c>
      <c r="I102" s="29">
        <v>267.6620386709385</v>
      </c>
      <c r="J102" s="29">
        <v>251.59592858233455</v>
      </c>
      <c r="K102" s="29">
        <v>236.81065532475716</v>
      </c>
      <c r="L102" s="29">
        <v>219.61933529105832</v>
      </c>
      <c r="M102" s="29">
        <v>208.07374164650167</v>
      </c>
      <c r="N102" s="29">
        <v>197.34370877933966</v>
      </c>
      <c r="O102" s="29">
        <v>182.77606427438735</v>
      </c>
      <c r="P102" s="29">
        <v>174.4296146626366</v>
      </c>
      <c r="Q102" s="29">
        <v>169.61598859912809</v>
      </c>
      <c r="R102" s="29">
        <v>169.04945877404077</v>
      </c>
      <c r="S102" s="29">
        <v>168.02420553234694</v>
      </c>
      <c r="T102" s="29">
        <v>166.18183753610103</v>
      </c>
      <c r="U102" s="29">
        <v>163.96436114516945</v>
      </c>
      <c r="V102" s="29">
        <v>161.99235894021763</v>
      </c>
      <c r="W102" s="29">
        <v>160.81587732615409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69.066993504583422</v>
      </c>
      <c r="D104" s="31">
        <v>67.483637799137043</v>
      </c>
      <c r="E104" s="31">
        <v>65.684163574316571</v>
      </c>
      <c r="F104" s="31">
        <v>64.170776949937746</v>
      </c>
      <c r="G104" s="31">
        <v>62.704021497000937</v>
      </c>
      <c r="H104" s="31">
        <v>60.663415442743954</v>
      </c>
      <c r="I104" s="31">
        <v>58.786419509169519</v>
      </c>
      <c r="J104" s="31">
        <v>55.992215638033642</v>
      </c>
      <c r="K104" s="31">
        <v>52.054420512415383</v>
      </c>
      <c r="L104" s="31">
        <v>47.687213392764427</v>
      </c>
      <c r="M104" s="31">
        <v>45.943089798093951</v>
      </c>
      <c r="N104" s="31">
        <v>45.169356601539533</v>
      </c>
      <c r="O104" s="31">
        <v>43.87706746211682</v>
      </c>
      <c r="P104" s="31">
        <v>39.53601020297647</v>
      </c>
      <c r="Q104" s="31">
        <v>35.734925972285161</v>
      </c>
      <c r="R104" s="31">
        <v>29.52308719249579</v>
      </c>
      <c r="S104" s="31">
        <v>23.433112633124903</v>
      </c>
      <c r="T104" s="31">
        <v>18.333262473874338</v>
      </c>
      <c r="U104" s="31">
        <v>14.639573451085765</v>
      </c>
      <c r="V104" s="31">
        <v>13.037303647717899</v>
      </c>
      <c r="W104" s="31">
        <v>12.278993013216761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8437.2647553335755</v>
      </c>
      <c r="D105" s="33">
        <v>8418.4159992599143</v>
      </c>
      <c r="E105" s="33">
        <v>8408.8494648142187</v>
      </c>
      <c r="F105" s="33">
        <v>8407.9422611421378</v>
      </c>
      <c r="G105" s="33">
        <v>8406.3949656527057</v>
      </c>
      <c r="H105" s="33">
        <v>8400.3522695400643</v>
      </c>
      <c r="I105" s="33">
        <v>8381.5884198826298</v>
      </c>
      <c r="J105" s="33">
        <v>8371.3905230323799</v>
      </c>
      <c r="K105" s="33">
        <v>8344.6363006732063</v>
      </c>
      <c r="L105" s="33">
        <v>8196.4997331112336</v>
      </c>
      <c r="M105" s="33">
        <v>7987.9121491716505</v>
      </c>
      <c r="N105" s="33">
        <v>7825.2307933370339</v>
      </c>
      <c r="O105" s="33">
        <v>7679.7189404388555</v>
      </c>
      <c r="P105" s="33">
        <v>7490.117204931772</v>
      </c>
      <c r="Q105" s="33">
        <v>7362.3262251807664</v>
      </c>
      <c r="R105" s="33">
        <v>7249.1133463990964</v>
      </c>
      <c r="S105" s="33">
        <v>7116.7648522109484</v>
      </c>
      <c r="T105" s="33">
        <v>6971.4935922534269</v>
      </c>
      <c r="U105" s="33">
        <v>6822.9125678045957</v>
      </c>
      <c r="V105" s="33">
        <v>6679.6083996703355</v>
      </c>
      <c r="W105" s="33">
        <v>6585.4774763135074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1.6399999800498604</v>
      </c>
      <c r="C109" s="43">
        <f>C31/RES_summary!C$6</f>
        <v>1.6246596525753327</v>
      </c>
      <c r="D109" s="43">
        <f>D31/RES_summary!D$6</f>
        <v>1.6092312033687131</v>
      </c>
      <c r="E109" s="43">
        <f>E31/RES_summary!E$6</f>
        <v>1.5941814203399851</v>
      </c>
      <c r="F109" s="43">
        <f>F31/RES_summary!F$6</f>
        <v>1.5797942238998897</v>
      </c>
      <c r="G109" s="43">
        <f>G31/RES_summary!G$6</f>
        <v>1.5665970915345455</v>
      </c>
      <c r="H109" s="43">
        <f>H31/RES_summary!H$6</f>
        <v>1.5555317668858</v>
      </c>
      <c r="I109" s="43">
        <f>I31/RES_summary!I$6</f>
        <v>1.5461243271333944</v>
      </c>
      <c r="J109" s="43">
        <f>J31/RES_summary!J$6</f>
        <v>1.5373561086813075</v>
      </c>
      <c r="K109" s="43">
        <f>K31/RES_summary!K$6</f>
        <v>1.5282081400072336</v>
      </c>
      <c r="L109" s="43">
        <f>L31/RES_summary!L$6</f>
        <v>1.5176617574496256</v>
      </c>
      <c r="M109" s="43">
        <f>M31/RES_summary!M$6</f>
        <v>1.5047804734259334</v>
      </c>
      <c r="N109" s="43">
        <f>N31/RES_summary!N$6</f>
        <v>1.490464610264943</v>
      </c>
      <c r="O109" s="43">
        <f>O31/RES_summary!O$6</f>
        <v>1.4757776750503104</v>
      </c>
      <c r="P109" s="43">
        <f>P31/RES_summary!P$6</f>
        <v>1.461737836576231</v>
      </c>
      <c r="Q109" s="43">
        <f>Q31/RES_summary!Q$6</f>
        <v>1.4507467282743509</v>
      </c>
      <c r="R109" s="43">
        <f>R31/RES_summary!R$6</f>
        <v>1.4782773673487883</v>
      </c>
      <c r="S109" s="43">
        <f>S31/RES_summary!S$6</f>
        <v>1.4952767723347282</v>
      </c>
      <c r="T109" s="43">
        <f>T31/RES_summary!T$6</f>
        <v>1.5082631464070517</v>
      </c>
      <c r="U109" s="43">
        <f>U31/RES_summary!U$6</f>
        <v>1.4992208944386132</v>
      </c>
      <c r="V109" s="43">
        <f>V31/RES_summary!V$6</f>
        <v>1.4985148469239862</v>
      </c>
      <c r="W109" s="43">
        <f>W31/RES_summary!W$6</f>
        <v>1.4989686622136509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1.030000022443907</v>
      </c>
      <c r="C110" s="43">
        <f>C32/RES_summary!C$6</f>
        <v>1.0289187441291618</v>
      </c>
      <c r="D110" s="43">
        <f>D32/RES_summary!D$6</f>
        <v>1.0278314489033207</v>
      </c>
      <c r="E110" s="43">
        <f>E32/RES_summary!E$6</f>
        <v>1.0267707108771083</v>
      </c>
      <c r="F110" s="43">
        <f>F32/RES_summary!F$6</f>
        <v>1.0257565682069552</v>
      </c>
      <c r="G110" s="43">
        <f>G32/RES_summary!G$6</f>
        <v>1.0248264040175088</v>
      </c>
      <c r="H110" s="43">
        <f>H32/RES_summary!H$6</f>
        <v>1.0243967491045101</v>
      </c>
      <c r="I110" s="43">
        <f>I32/RES_summary!I$6</f>
        <v>1.0244338321983153</v>
      </c>
      <c r="J110" s="43">
        <f>J32/RES_summary!J$6</f>
        <v>1.0243408622497734</v>
      </c>
      <c r="K110" s="43">
        <f>K32/RES_summary!K$6</f>
        <v>1.0235211067799179</v>
      </c>
      <c r="L110" s="43">
        <f>L32/RES_summary!L$6</f>
        <v>1.0213774226574306</v>
      </c>
      <c r="M110" s="43">
        <f>M32/RES_summary!M$6</f>
        <v>1.0172490067823214</v>
      </c>
      <c r="N110" s="43">
        <f>N32/RES_summary!N$6</f>
        <v>1.011760598165995</v>
      </c>
      <c r="O110" s="43">
        <f>O32/RES_summary!O$6</f>
        <v>1.0056743129649599</v>
      </c>
      <c r="P110" s="43">
        <f>P32/RES_summary!P$6</f>
        <v>0.9995967294880439</v>
      </c>
      <c r="Q110" s="43">
        <f>Q32/RES_summary!Q$6</f>
        <v>0.99478009216554986</v>
      </c>
      <c r="R110" s="43">
        <f>R32/RES_summary!R$6</f>
        <v>1.004938015872362</v>
      </c>
      <c r="S110" s="43">
        <f>S32/RES_summary!S$6</f>
        <v>0.98951490080727422</v>
      </c>
      <c r="T110" s="43">
        <f>T32/RES_summary!T$6</f>
        <v>1.003396897326206</v>
      </c>
      <c r="U110" s="43">
        <f>U32/RES_summary!U$6</f>
        <v>1.0118106658115107</v>
      </c>
      <c r="V110" s="43">
        <f>V32/RES_summary!V$6</f>
        <v>1.0289482593127119</v>
      </c>
      <c r="W110" s="43">
        <f>W32/RES_summary!W$6</f>
        <v>1.0364712512222254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1.0000007481302355E-3</v>
      </c>
      <c r="C111" s="43">
        <f>C33/RES_summary!C$6</f>
        <v>1.9121449847792169E-3</v>
      </c>
      <c r="D111" s="43">
        <f>D33/RES_summary!D$6</f>
        <v>2.8295433830840618E-3</v>
      </c>
      <c r="E111" s="43">
        <f>E33/RES_summary!E$6</f>
        <v>3.7246334538376248E-3</v>
      </c>
      <c r="F111" s="43">
        <f>F33/RES_summary!F$6</f>
        <v>4.580155654471397E-3</v>
      </c>
      <c r="G111" s="43">
        <f>G33/RES_summary!G$6</f>
        <v>5.364866508227286E-3</v>
      </c>
      <c r="H111" s="43">
        <f>H33/RES_summary!H$6</f>
        <v>5.9091540606248999E-3</v>
      </c>
      <c r="I111" s="43">
        <f>I33/RES_summary!I$6</f>
        <v>6.2414679738764869E-3</v>
      </c>
      <c r="J111" s="43">
        <f>J33/RES_summary!J$6</f>
        <v>6.5924683685149822E-3</v>
      </c>
      <c r="K111" s="43">
        <f>K33/RES_summary!K$6</f>
        <v>7.1931108043608461E-3</v>
      </c>
      <c r="L111" s="43">
        <f>L33/RES_summary!L$6</f>
        <v>8.2747184298878167E-3</v>
      </c>
      <c r="M111" s="43">
        <f>M33/RES_summary!M$6</f>
        <v>9.8383759033602875E-3</v>
      </c>
      <c r="N111" s="43">
        <f>N33/RES_summary!N$6</f>
        <v>1.167487006910357E-2</v>
      </c>
      <c r="O111" s="43">
        <f>O33/RES_summary!O$6</f>
        <v>1.3773413346144552E-2</v>
      </c>
      <c r="P111" s="43">
        <f>P33/RES_summary!P$6</f>
        <v>1.6219801700350263E-2</v>
      </c>
      <c r="Q111" s="43">
        <f>Q33/RES_summary!Q$6</f>
        <v>1.9354812769214323E-2</v>
      </c>
      <c r="R111" s="43">
        <f>R33/RES_summary!R$6</f>
        <v>3.1937508606454633E-2</v>
      </c>
      <c r="S111" s="43">
        <f>S33/RES_summary!S$6</f>
        <v>3.2383272064883332E-2</v>
      </c>
      <c r="T111" s="43">
        <f>T33/RES_summary!T$6</f>
        <v>4.3062684257604761E-2</v>
      </c>
      <c r="U111" s="43">
        <f>U33/RES_summary!U$6</f>
        <v>5.4021752796798252E-2</v>
      </c>
      <c r="V111" s="43">
        <f>V33/RES_summary!V$6</f>
        <v>6.3615297041246216E-2</v>
      </c>
      <c r="W111" s="43">
        <f>W33/RES_summary!W$6</f>
        <v>7.2209522717157984E-2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2.0000014962604711E-2</v>
      </c>
      <c r="C112" s="43">
        <f>C34/RES_summary!C$6</f>
        <v>3.0397674577770813E-2</v>
      </c>
      <c r="D112" s="43">
        <f>D34/RES_summary!D$6</f>
        <v>4.0855093881097017E-2</v>
      </c>
      <c r="E112" s="43">
        <f>E34/RES_summary!E$6</f>
        <v>5.1055713838154979E-2</v>
      </c>
      <c r="F112" s="43">
        <f>F34/RES_summary!F$6</f>
        <v>6.0807274718248996E-2</v>
      </c>
      <c r="G112" s="43">
        <f>G34/RES_summary!G$6</f>
        <v>6.9752245697390164E-2</v>
      </c>
      <c r="H112" s="43">
        <f>H34/RES_summary!H$6</f>
        <v>7.7028736416716717E-2</v>
      </c>
      <c r="I112" s="43">
        <f>I34/RES_summary!I$6</f>
        <v>8.2957956502179547E-2</v>
      </c>
      <c r="J112" s="43">
        <f>J34/RES_summary!J$6</f>
        <v>8.8565976318020961E-2</v>
      </c>
      <c r="K112" s="43">
        <f>K34/RES_summary!K$6</f>
        <v>9.4877986074226567E-2</v>
      </c>
      <c r="L112" s="43">
        <f>L34/RES_summary!L$6</f>
        <v>0.10292038798746897</v>
      </c>
      <c r="M112" s="43">
        <f>M34/RES_summary!M$6</f>
        <v>0.11321922939746119</v>
      </c>
      <c r="N112" s="43">
        <f>N34/RES_summary!N$6</f>
        <v>0.12485732995639874</v>
      </c>
      <c r="O112" s="43">
        <f>O34/RES_summary!O$6</f>
        <v>0.13722028387801707</v>
      </c>
      <c r="P112" s="43">
        <f>P34/RES_summary!P$6</f>
        <v>0.1499062366319989</v>
      </c>
      <c r="Q112" s="43">
        <f>Q34/RES_summary!Q$6</f>
        <v>0.16224547332052364</v>
      </c>
      <c r="R112" s="43">
        <f>R34/RES_summary!R$6</f>
        <v>0.17166937561569254</v>
      </c>
      <c r="S112" s="43">
        <f>S34/RES_summary!S$6</f>
        <v>0.19872546554132395</v>
      </c>
      <c r="T112" s="43">
        <f>T34/RES_summary!T$6</f>
        <v>0.22940464706479299</v>
      </c>
      <c r="U112" s="43">
        <f>U34/RES_summary!U$6</f>
        <v>0.24607421680937319</v>
      </c>
      <c r="V112" s="43">
        <f>V34/RES_summary!V$6</f>
        <v>0.27156625828599185</v>
      </c>
      <c r="W112" s="43">
        <f>W34/RES_summary!W$6</f>
        <v>0.28760650482183592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0.31219484317663848</v>
      </c>
      <c r="C114" s="43">
        <f>C36/RES_summary!C$6</f>
        <v>0.32138614322173387</v>
      </c>
      <c r="D114" s="43">
        <f>D36/RES_summary!D$6</f>
        <v>0.32577155821656378</v>
      </c>
      <c r="E114" s="43">
        <f>E36/RES_summary!E$6</f>
        <v>0.3308567606355573</v>
      </c>
      <c r="F114" s="43">
        <f>F36/RES_summary!F$6</f>
        <v>0.34712266566747996</v>
      </c>
      <c r="G114" s="43">
        <f>G36/RES_summary!G$6</f>
        <v>0.38583087773051739</v>
      </c>
      <c r="H114" s="43">
        <f>H36/RES_summary!H$6</f>
        <v>0.39273190287725834</v>
      </c>
      <c r="I114" s="43">
        <f>I36/RES_summary!I$6</f>
        <v>0.434374891309805</v>
      </c>
      <c r="J114" s="43">
        <f>J36/RES_summary!J$6</f>
        <v>0.48020285253229372</v>
      </c>
      <c r="K114" s="43">
        <f>K36/RES_summary!K$6</f>
        <v>0.53669448693103627</v>
      </c>
      <c r="L114" s="43">
        <f>L36/RES_summary!L$6</f>
        <v>0.60043347319063045</v>
      </c>
      <c r="M114" s="43">
        <f>M36/RES_summary!M$6</f>
        <v>0.70481364774169664</v>
      </c>
      <c r="N114" s="43">
        <f>N36/RES_summary!N$6</f>
        <v>0.78741527933582789</v>
      </c>
      <c r="O114" s="43">
        <f>O36/RES_summary!O$6</f>
        <v>0.88151992967219872</v>
      </c>
      <c r="P114" s="43">
        <f>P36/RES_summary!P$6</f>
        <v>0.99729097528938115</v>
      </c>
      <c r="Q114" s="43">
        <f>Q36/RES_summary!Q$6</f>
        <v>1.1664131927606443</v>
      </c>
      <c r="R114" s="43">
        <f>R36/RES_summary!R$6</f>
        <v>1.3736337685857101</v>
      </c>
      <c r="S114" s="43">
        <f>S36/RES_summary!S$6</f>
        <v>1.5880702051298536</v>
      </c>
      <c r="T114" s="43">
        <f>T36/RES_summary!T$6</f>
        <v>1.7962470394738987</v>
      </c>
      <c r="U114" s="43">
        <f>U36/RES_summary!U$6</f>
        <v>1.9922100519281851</v>
      </c>
      <c r="V114" s="43">
        <f>V36/RES_summary!V$6</f>
        <v>2.1728573617616531</v>
      </c>
      <c r="W114" s="43">
        <f>W36/RES_summary!W$6</f>
        <v>2.3267276544326529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0.14578982538795138</v>
      </c>
      <c r="C115" s="43">
        <f>C37/RES_summary!C$6</f>
        <v>0.19439524234747313</v>
      </c>
      <c r="D115" s="43">
        <f>D37/RES_summary!D$6</f>
        <v>0.23442533628310383</v>
      </c>
      <c r="E115" s="43">
        <f>E37/RES_summary!E$6</f>
        <v>0.27391291324206668</v>
      </c>
      <c r="F115" s="43">
        <f>F37/RES_summary!F$6</f>
        <v>0.3133648411052099</v>
      </c>
      <c r="G115" s="43">
        <f>G37/RES_summary!G$6</f>
        <v>0.34567411210010979</v>
      </c>
      <c r="H115" s="43">
        <f>H37/RES_summary!H$6</f>
        <v>0.36604596571665232</v>
      </c>
      <c r="I115" s="43">
        <f>I37/RES_summary!I$6</f>
        <v>0.40752063627161378</v>
      </c>
      <c r="J115" s="43">
        <f>J37/RES_summary!J$6</f>
        <v>0.44997069992430089</v>
      </c>
      <c r="K115" s="43">
        <f>K37/RES_summary!K$6</f>
        <v>0.48765212368178101</v>
      </c>
      <c r="L115" s="43">
        <f>L37/RES_summary!L$6</f>
        <v>0.53749868862843331</v>
      </c>
      <c r="M115" s="43">
        <f>M37/RES_summary!M$6</f>
        <v>0.62173474107289706</v>
      </c>
      <c r="N115" s="43">
        <f>N37/RES_summary!N$6</f>
        <v>0.69258579082508975</v>
      </c>
      <c r="O115" s="43">
        <f>O37/RES_summary!O$6</f>
        <v>0.76697905232908736</v>
      </c>
      <c r="P115" s="43">
        <f>P37/RES_summary!P$6</f>
        <v>0.85901461085724229</v>
      </c>
      <c r="Q115" s="43">
        <f>Q37/RES_summary!Q$6</f>
        <v>0.95893087590673109</v>
      </c>
      <c r="R115" s="43">
        <f>R37/RES_summary!R$6</f>
        <v>1.1024336869062916</v>
      </c>
      <c r="S115" s="43">
        <f>S37/RES_summary!S$6</f>
        <v>1.2557207771694967</v>
      </c>
      <c r="T115" s="43">
        <f>T37/RES_summary!T$6</f>
        <v>1.4112415013401431</v>
      </c>
      <c r="U115" s="43">
        <f>U37/RES_summary!U$6</f>
        <v>1.565881698794231</v>
      </c>
      <c r="V115" s="43">
        <f>V37/RES_summary!V$6</f>
        <v>1.7213217690822573</v>
      </c>
      <c r="W115" s="43">
        <f>W37/RES_summary!W$6</f>
        <v>1.8540012992672128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8.0757185185844804</v>
      </c>
      <c r="C117" s="44">
        <f>C39/RES_summary!C$6</f>
        <v>8.6080115142371891</v>
      </c>
      <c r="D117" s="44">
        <f>D39/RES_summary!D$6</f>
        <v>9.2651182120014859</v>
      </c>
      <c r="E117" s="44">
        <f>E39/RES_summary!E$6</f>
        <v>9.9355624523920216</v>
      </c>
      <c r="F117" s="44">
        <f>F39/RES_summary!F$6</f>
        <v>10.459540750804795</v>
      </c>
      <c r="G117" s="44">
        <f>G39/RES_summary!G$6</f>
        <v>10.955775246761398</v>
      </c>
      <c r="H117" s="44">
        <f>H39/RES_summary!H$6</f>
        <v>10.660484506816095</v>
      </c>
      <c r="I117" s="44">
        <f>I39/RES_summary!I$6</f>
        <v>11.013729274268059</v>
      </c>
      <c r="J117" s="44">
        <f>J39/RES_summary!J$6</f>
        <v>11.199486016853349</v>
      </c>
      <c r="K117" s="44">
        <f>K39/RES_summary!K$6</f>
        <v>11.480246290877412</v>
      </c>
      <c r="L117" s="44">
        <f>L39/RES_summary!L$6</f>
        <v>11.764472602765759</v>
      </c>
      <c r="M117" s="44">
        <f>M39/RES_summary!M$6</f>
        <v>12.65422232147858</v>
      </c>
      <c r="N117" s="44">
        <f>N39/RES_summary!N$6</f>
        <v>12.893929410411276</v>
      </c>
      <c r="O117" s="44">
        <f>O39/RES_summary!O$6</f>
        <v>12.957011582404805</v>
      </c>
      <c r="P117" s="44">
        <f>P39/RES_summary!P$6</f>
        <v>13.039370408987669</v>
      </c>
      <c r="Q117" s="44">
        <f>Q39/RES_summary!Q$6</f>
        <v>13.119465647778773</v>
      </c>
      <c r="R117" s="44">
        <f>R39/RES_summary!R$6</f>
        <v>13.244788967678605</v>
      </c>
      <c r="S117" s="44">
        <f>S39/RES_summary!S$6</f>
        <v>13.418085829268762</v>
      </c>
      <c r="T117" s="44">
        <f>T39/RES_summary!T$6</f>
        <v>13.585293991728122</v>
      </c>
      <c r="U117" s="44">
        <f>U39/RES_summary!U$6</f>
        <v>13.741878043108915</v>
      </c>
      <c r="V117" s="44">
        <f>V39/RES_summary!V$6</f>
        <v>13.921476507075278</v>
      </c>
      <c r="W117" s="44">
        <f>W39/RES_summary!W$6</f>
        <v>14.392916901088588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0.29819783841853431</v>
      </c>
      <c r="C118" s="45">
        <f>C40/RES_summary!C$6</f>
        <v>0.30588719450859353</v>
      </c>
      <c r="D118" s="45">
        <f>D40/RES_summary!D$6</f>
        <v>0.31813674846469991</v>
      </c>
      <c r="E118" s="45">
        <f>E40/RES_summary!E$6</f>
        <v>0.32203957981063058</v>
      </c>
      <c r="F118" s="45">
        <f>F40/RES_summary!F$6</f>
        <v>0.34093930957851654</v>
      </c>
      <c r="G118" s="45">
        <f>G40/RES_summary!G$6</f>
        <v>0.35313965647724166</v>
      </c>
      <c r="H118" s="45">
        <f>H40/RES_summary!H$6</f>
        <v>0.35934620186038885</v>
      </c>
      <c r="I118" s="45">
        <f>I40/RES_summary!I$6</f>
        <v>0.38004236619189091</v>
      </c>
      <c r="J118" s="45">
        <f>J40/RES_summary!J$6</f>
        <v>0.40712865549952265</v>
      </c>
      <c r="K118" s="45">
        <f>K40/RES_summary!K$6</f>
        <v>0.44809028471655332</v>
      </c>
      <c r="L118" s="45">
        <f>L40/RES_summary!L$6</f>
        <v>0.48111827296897203</v>
      </c>
      <c r="M118" s="45">
        <f>M40/RES_summary!M$6</f>
        <v>0.55330422443095173</v>
      </c>
      <c r="N118" s="45">
        <f>N40/RES_summary!N$6</f>
        <v>0.60060458988193899</v>
      </c>
      <c r="O118" s="45">
        <f>O40/RES_summary!O$6</f>
        <v>0.6321357296370127</v>
      </c>
      <c r="P118" s="45">
        <f>P40/RES_summary!P$6</f>
        <v>0.66206054260161151</v>
      </c>
      <c r="Q118" s="45">
        <f>Q40/RES_summary!Q$6</f>
        <v>0.68785962098218889</v>
      </c>
      <c r="R118" s="45">
        <f>R40/RES_summary!R$6</f>
        <v>0.72156848552472708</v>
      </c>
      <c r="S118" s="45">
        <f>S40/RES_summary!S$6</f>
        <v>0.75890179016342996</v>
      </c>
      <c r="T118" s="45">
        <f>T40/RES_summary!T$6</f>
        <v>0.79621435986290012</v>
      </c>
      <c r="U118" s="45">
        <f>U40/RES_summary!U$6</f>
        <v>0.83237521601498876</v>
      </c>
      <c r="V118" s="45">
        <f>V40/RES_summary!V$6</f>
        <v>0.86938941194675456</v>
      </c>
      <c r="W118" s="45">
        <f>W40/RES_summary!W$6</f>
        <v>0.88927935303795169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91.608778539222072</v>
      </c>
      <c r="C122" s="29">
        <f t="shared" si="78"/>
        <v>89.852655545581243</v>
      </c>
      <c r="D122" s="29">
        <f t="shared" si="78"/>
        <v>87.877695916542777</v>
      </c>
      <c r="E122" s="29">
        <f t="shared" si="78"/>
        <v>85.805681522831236</v>
      </c>
      <c r="F122" s="29">
        <f t="shared" si="78"/>
        <v>83.684749427096463</v>
      </c>
      <c r="G122" s="29">
        <f t="shared" si="78"/>
        <v>81.538858624496001</v>
      </c>
      <c r="H122" s="29">
        <f t="shared" si="78"/>
        <v>79.510848710785737</v>
      </c>
      <c r="I122" s="29">
        <f t="shared" si="78"/>
        <v>77.461958231877361</v>
      </c>
      <c r="J122" s="29">
        <f t="shared" si="78"/>
        <v>75.317986388808364</v>
      </c>
      <c r="K122" s="29">
        <f t="shared" si="78"/>
        <v>72.99986012852996</v>
      </c>
      <c r="L122" s="29">
        <f t="shared" si="78"/>
        <v>70.487647550477121</v>
      </c>
      <c r="M122" s="29">
        <f t="shared" si="78"/>
        <v>67.833459910331385</v>
      </c>
      <c r="N122" s="29">
        <f t="shared" si="78"/>
        <v>65.062624563593985</v>
      </c>
      <c r="O122" s="29">
        <f t="shared" si="78"/>
        <v>62.1266209202212</v>
      </c>
      <c r="P122" s="29">
        <f t="shared" si="78"/>
        <v>59.136501220210619</v>
      </c>
      <c r="Q122" s="29">
        <f t="shared" si="78"/>
        <v>56.011921942124431</v>
      </c>
      <c r="R122" s="29">
        <f t="shared" ref="R122:V122" si="79">R83*R109</f>
        <v>53.819114389413748</v>
      </c>
      <c r="S122" s="29">
        <f t="shared" si="79"/>
        <v>51.399045004440843</v>
      </c>
      <c r="T122" s="29">
        <f t="shared" si="79"/>
        <v>48.809519376102529</v>
      </c>
      <c r="U122" s="29">
        <f t="shared" si="79"/>
        <v>46.999508550035692</v>
      </c>
      <c r="V122" s="29">
        <f t="shared" si="79"/>
        <v>45.640344313788034</v>
      </c>
      <c r="W122" s="29">
        <f t="shared" ref="W122" si="80">W83*W109</f>
        <v>44.418313905046084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858.48788203151912</v>
      </c>
      <c r="C123" s="29">
        <f t="shared" si="81"/>
        <v>850.40089843339808</v>
      </c>
      <c r="D123" s="29">
        <f t="shared" si="81"/>
        <v>837.49835076555144</v>
      </c>
      <c r="E123" s="29">
        <f t="shared" si="81"/>
        <v>821.62067575910794</v>
      </c>
      <c r="F123" s="29">
        <f t="shared" si="81"/>
        <v>803.13117287234536</v>
      </c>
      <c r="G123" s="29">
        <f t="shared" si="81"/>
        <v>783.12761786307703</v>
      </c>
      <c r="H123" s="29">
        <f t="shared" si="81"/>
        <v>762.87821459669613</v>
      </c>
      <c r="I123" s="29">
        <f t="shared" si="81"/>
        <v>741.46024390292087</v>
      </c>
      <c r="J123" s="29">
        <f t="shared" si="81"/>
        <v>718.64757354868937</v>
      </c>
      <c r="K123" s="29">
        <f t="shared" si="81"/>
        <v>693.11081399297711</v>
      </c>
      <c r="L123" s="29">
        <f t="shared" si="81"/>
        <v>665.33032320703853</v>
      </c>
      <c r="M123" s="29">
        <f t="shared" si="81"/>
        <v>634.94375167931423</v>
      </c>
      <c r="N123" s="29">
        <f t="shared" si="81"/>
        <v>602.75639148208052</v>
      </c>
      <c r="O123" s="29">
        <f t="shared" si="81"/>
        <v>568.73814805117547</v>
      </c>
      <c r="P123" s="29">
        <f t="shared" si="81"/>
        <v>534.17470516033018</v>
      </c>
      <c r="Q123" s="29">
        <f t="shared" si="81"/>
        <v>498.81563257759672</v>
      </c>
      <c r="R123" s="29">
        <f t="shared" ref="R123:V123" si="82">R84*R110</f>
        <v>479.3262186479746</v>
      </c>
      <c r="S123" s="29">
        <f t="shared" si="82"/>
        <v>455.20402878065113</v>
      </c>
      <c r="T123" s="29">
        <f t="shared" si="82"/>
        <v>444.44326001527111</v>
      </c>
      <c r="U123" s="29">
        <f t="shared" si="82"/>
        <v>433.49641638335578</v>
      </c>
      <c r="V123" s="29">
        <f t="shared" si="82"/>
        <v>426.38658717397971</v>
      </c>
      <c r="W123" s="29">
        <f t="shared" ref="W123" si="83">W84*W110</f>
        <v>417.85224572589959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1.9170496853623351</v>
      </c>
      <c r="C124" s="29">
        <f t="shared" si="84"/>
        <v>3.5501183904607578</v>
      </c>
      <c r="D124" s="29">
        <f t="shared" si="84"/>
        <v>5.1474093318519953</v>
      </c>
      <c r="E124" s="29">
        <f t="shared" si="84"/>
        <v>6.6561433346381129</v>
      </c>
      <c r="F124" s="29">
        <f t="shared" si="84"/>
        <v>8.0508975663123046</v>
      </c>
      <c r="G124" s="29">
        <f t="shared" si="84"/>
        <v>9.2946990570383559</v>
      </c>
      <c r="H124" s="29">
        <f t="shared" si="84"/>
        <v>10.128927069250812</v>
      </c>
      <c r="I124" s="29">
        <f t="shared" si="84"/>
        <v>10.621725369081885</v>
      </c>
      <c r="J124" s="29">
        <f t="shared" si="84"/>
        <v>11.142836548519577</v>
      </c>
      <c r="K124" s="29">
        <f t="shared" si="84"/>
        <v>12.030705047849569</v>
      </c>
      <c r="L124" s="29">
        <f t="shared" si="84"/>
        <v>13.641173054894427</v>
      </c>
      <c r="M124" s="29">
        <f t="shared" si="84"/>
        <v>15.866761352564323</v>
      </c>
      <c r="N124" s="29">
        <f t="shared" si="84"/>
        <v>18.396522930812935</v>
      </c>
      <c r="O124" s="29">
        <f t="shared" si="84"/>
        <v>20.666253704447023</v>
      </c>
      <c r="P124" s="29">
        <f t="shared" si="84"/>
        <v>22.995417810133482</v>
      </c>
      <c r="Q124" s="29">
        <f t="shared" si="84"/>
        <v>25.503341407017082</v>
      </c>
      <c r="R124" s="29">
        <f t="shared" ref="R124:V124" si="85">R85*R111</f>
        <v>36.940567093412952</v>
      </c>
      <c r="S124" s="29">
        <f t="shared" si="85"/>
        <v>36.771844399656239</v>
      </c>
      <c r="T124" s="29">
        <f t="shared" si="85"/>
        <v>46.189600475761011</v>
      </c>
      <c r="U124" s="29">
        <f t="shared" si="85"/>
        <v>55.759345718883161</v>
      </c>
      <c r="V124" s="29">
        <f t="shared" si="85"/>
        <v>64.010682076689008</v>
      </c>
      <c r="W124" s="29">
        <f t="shared" ref="W124" si="86">W85*W111</f>
        <v>71.094935394516682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14.580257435632225</v>
      </c>
      <c r="C125" s="29">
        <f t="shared" si="87"/>
        <v>21.364083330427068</v>
      </c>
      <c r="D125" s="29">
        <f t="shared" si="87"/>
        <v>27.923605884508287</v>
      </c>
      <c r="E125" s="29">
        <f t="shared" si="87"/>
        <v>34.085525164428837</v>
      </c>
      <c r="F125" s="29">
        <f t="shared" si="87"/>
        <v>39.720771021039418</v>
      </c>
      <c r="G125" s="29">
        <f t="shared" si="87"/>
        <v>44.698781204084341</v>
      </c>
      <c r="H125" s="29">
        <f t="shared" si="87"/>
        <v>48.567068995151942</v>
      </c>
      <c r="I125" s="29">
        <f t="shared" si="87"/>
        <v>51.590515479917343</v>
      </c>
      <c r="J125" s="29">
        <f t="shared" si="87"/>
        <v>54.315372248908652</v>
      </c>
      <c r="K125" s="29">
        <f t="shared" si="87"/>
        <v>57.254099509422929</v>
      </c>
      <c r="L125" s="29">
        <f t="shared" si="87"/>
        <v>60.82502992438485</v>
      </c>
      <c r="M125" s="29">
        <f t="shared" si="87"/>
        <v>65.216743045824487</v>
      </c>
      <c r="N125" s="29">
        <f t="shared" si="87"/>
        <v>70.143842530100287</v>
      </c>
      <c r="O125" s="29">
        <f t="shared" si="87"/>
        <v>75.12209222906219</v>
      </c>
      <c r="P125" s="29">
        <f t="shared" si="87"/>
        <v>80.217004748346355</v>
      </c>
      <c r="Q125" s="29">
        <f t="shared" si="87"/>
        <v>84.984828174367379</v>
      </c>
      <c r="R125" s="29">
        <f t="shared" ref="R125:V125" si="88">R86*R112</f>
        <v>86.506759870729113</v>
      </c>
      <c r="S125" s="29">
        <f t="shared" si="88"/>
        <v>95.892752745187167</v>
      </c>
      <c r="T125" s="29">
        <f t="shared" si="88"/>
        <v>106.98948328759626</v>
      </c>
      <c r="U125" s="29">
        <f t="shared" si="88"/>
        <v>112.17749123067966</v>
      </c>
      <c r="V125" s="29">
        <f t="shared" si="88"/>
        <v>121.14194034206791</v>
      </c>
      <c r="W125" s="29">
        <f t="shared" ref="W125" si="89">W86*W112</f>
        <v>126.57700083055606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119.99242014111746</v>
      </c>
      <c r="C127" s="29">
        <f t="shared" si="90"/>
        <v>122.46333624585348</v>
      </c>
      <c r="D127" s="29">
        <f t="shared" si="90"/>
        <v>122.96499653076951</v>
      </c>
      <c r="E127" s="29">
        <f t="shared" si="90"/>
        <v>123.41415694063744</v>
      </c>
      <c r="F127" s="29">
        <f t="shared" si="90"/>
        <v>127.49187495034876</v>
      </c>
      <c r="G127" s="29">
        <f t="shared" si="90"/>
        <v>138.83574234499372</v>
      </c>
      <c r="H127" s="29">
        <f t="shared" si="90"/>
        <v>139.02933684500053</v>
      </c>
      <c r="I127" s="29">
        <f t="shared" si="90"/>
        <v>149.59170792781759</v>
      </c>
      <c r="J127" s="29">
        <f t="shared" si="90"/>
        <v>160.03016749460869</v>
      </c>
      <c r="K127" s="29">
        <f t="shared" si="90"/>
        <v>174.26340211403385</v>
      </c>
      <c r="L127" s="29">
        <f t="shared" si="90"/>
        <v>189.66028054730174</v>
      </c>
      <c r="M127" s="29">
        <f t="shared" si="90"/>
        <v>213.61927921859495</v>
      </c>
      <c r="N127" s="29">
        <f t="shared" si="90"/>
        <v>229.79922384234104</v>
      </c>
      <c r="O127" s="29">
        <f t="shared" si="90"/>
        <v>243.235927000949</v>
      </c>
      <c r="P127" s="29">
        <f t="shared" si="90"/>
        <v>259.74406337577796</v>
      </c>
      <c r="Q127" s="29">
        <f t="shared" si="90"/>
        <v>275.53873856848253</v>
      </c>
      <c r="R127" s="29">
        <f t="shared" ref="R127:V127" si="91">R88*R114</f>
        <v>292.84276324550677</v>
      </c>
      <c r="S127" s="29">
        <f t="shared" si="91"/>
        <v>311.49467509687724</v>
      </c>
      <c r="T127" s="29">
        <f t="shared" si="91"/>
        <v>328.47421818447145</v>
      </c>
      <c r="U127" s="29">
        <f t="shared" si="91"/>
        <v>339.3744310005863</v>
      </c>
      <c r="V127" s="29">
        <f t="shared" si="91"/>
        <v>349.65687441585885</v>
      </c>
      <c r="W127" s="29">
        <f t="shared" ref="W127" si="92">W88*W114</f>
        <v>354.97467805392159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56.087126459531369</v>
      </c>
      <c r="C128" s="29">
        <f t="shared" si="93"/>
        <v>72.093495982014446</v>
      </c>
      <c r="D128" s="29">
        <f t="shared" si="93"/>
        <v>84.01202723174481</v>
      </c>
      <c r="E128" s="29">
        <f t="shared" si="93"/>
        <v>94.822238718781932</v>
      </c>
      <c r="F128" s="29">
        <f t="shared" si="93"/>
        <v>104.73453055033332</v>
      </c>
      <c r="G128" s="29">
        <f t="shared" si="93"/>
        <v>111.54176537968218</v>
      </c>
      <c r="H128" s="29">
        <f t="shared" si="93"/>
        <v>112.38653803309897</v>
      </c>
      <c r="I128" s="29">
        <f t="shared" si="93"/>
        <v>118.99399360789478</v>
      </c>
      <c r="J128" s="29">
        <f t="shared" si="93"/>
        <v>124.92877350891726</v>
      </c>
      <c r="K128" s="29">
        <f t="shared" si="93"/>
        <v>128.77632123695753</v>
      </c>
      <c r="L128" s="29">
        <f t="shared" si="93"/>
        <v>134.75744240697423</v>
      </c>
      <c r="M128" s="29">
        <f t="shared" si="93"/>
        <v>145.04382432839873</v>
      </c>
      <c r="N128" s="29">
        <f t="shared" si="93"/>
        <v>151.34802354491666</v>
      </c>
      <c r="O128" s="29">
        <f t="shared" si="93"/>
        <v>157.29632598982008</v>
      </c>
      <c r="P128" s="29">
        <f t="shared" si="93"/>
        <v>166.63737996613847</v>
      </c>
      <c r="Q128" s="29">
        <f t="shared" si="93"/>
        <v>177.81919026877736</v>
      </c>
      <c r="R128" s="29">
        <f t="shared" ref="R128:V128" si="94">R89*R115</f>
        <v>195.11244133207262</v>
      </c>
      <c r="S128" s="29">
        <f t="shared" si="94"/>
        <v>215.67059305248424</v>
      </c>
      <c r="T128" s="29">
        <f t="shared" si="94"/>
        <v>238.44814922216844</v>
      </c>
      <c r="U128" s="29">
        <f t="shared" si="94"/>
        <v>261.72131998441296</v>
      </c>
      <c r="V128" s="29">
        <f t="shared" si="94"/>
        <v>285.26998390264231</v>
      </c>
      <c r="W128" s="29">
        <f t="shared" ref="W128" si="95">W89*W115</f>
        <v>303.94218377360113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575.35151979272609</v>
      </c>
      <c r="C130" s="31">
        <f t="shared" si="96"/>
        <v>607.80723897527469</v>
      </c>
      <c r="D130" s="31">
        <f t="shared" si="96"/>
        <v>644.71272228029397</v>
      </c>
      <c r="E130" s="31">
        <f t="shared" si="96"/>
        <v>677.72034924747675</v>
      </c>
      <c r="F130" s="31">
        <f t="shared" si="96"/>
        <v>697.94438247163021</v>
      </c>
      <c r="G130" s="31">
        <f t="shared" si="96"/>
        <v>714.05455712467244</v>
      </c>
      <c r="H130" s="31">
        <f t="shared" si="96"/>
        <v>679.32145248103814</v>
      </c>
      <c r="I130" s="31">
        <f t="shared" si="96"/>
        <v>681.05392435647786</v>
      </c>
      <c r="J130" s="31">
        <f t="shared" si="96"/>
        <v>669.10522090340726</v>
      </c>
      <c r="K130" s="31">
        <f t="shared" si="96"/>
        <v>655.26820132618695</v>
      </c>
      <c r="L130" s="31">
        <f t="shared" si="96"/>
        <v>634.68615395825316</v>
      </c>
      <c r="M130" s="31">
        <f t="shared" si="96"/>
        <v>641.67925781560007</v>
      </c>
      <c r="N130" s="31">
        <f t="shared" si="96"/>
        <v>623.71082764950688</v>
      </c>
      <c r="O130" s="31">
        <f t="shared" si="96"/>
        <v>607.72131419684774</v>
      </c>
      <c r="P130" s="31">
        <f t="shared" si="96"/>
        <v>590.50067477333221</v>
      </c>
      <c r="Q130" s="31">
        <f t="shared" si="96"/>
        <v>563.97188028848814</v>
      </c>
      <c r="R130" s="31">
        <f t="shared" ref="R130:V130" si="97">R91*R117</f>
        <v>533.70323644296661</v>
      </c>
      <c r="S130" s="31">
        <f t="shared" si="97"/>
        <v>501.8252002307845</v>
      </c>
      <c r="T130" s="31">
        <f t="shared" si="97"/>
        <v>464.16953845086186</v>
      </c>
      <c r="U130" s="31">
        <f t="shared" si="97"/>
        <v>429.54339103864817</v>
      </c>
      <c r="V130" s="31">
        <f t="shared" si="97"/>
        <v>402.54238096018429</v>
      </c>
      <c r="W130" s="31">
        <f t="shared" ref="W130" si="98">W91*W117</f>
        <v>384.61986860046022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2689.0678681765494</v>
      </c>
      <c r="C131" s="33">
        <f t="shared" si="99"/>
        <v>2732.7230043817426</v>
      </c>
      <c r="D131" s="33">
        <f t="shared" si="99"/>
        <v>2813.8580882289234</v>
      </c>
      <c r="E131" s="33">
        <f t="shared" si="99"/>
        <v>2824.2707724371503</v>
      </c>
      <c r="F131" s="33">
        <f t="shared" si="99"/>
        <v>2960.5011852251355</v>
      </c>
      <c r="G131" s="33">
        <f t="shared" si="99"/>
        <v>3040.1372452839742</v>
      </c>
      <c r="H131" s="33">
        <f t="shared" si="99"/>
        <v>3069.255239878099</v>
      </c>
      <c r="I131" s="33">
        <f t="shared" si="99"/>
        <v>3218.6676719604288</v>
      </c>
      <c r="J131" s="33">
        <f t="shared" si="99"/>
        <v>3420.5770569526567</v>
      </c>
      <c r="K131" s="33">
        <f t="shared" si="99"/>
        <v>3758.3540564992468</v>
      </c>
      <c r="L131" s="33">
        <f t="shared" si="99"/>
        <v>4018.1856790652841</v>
      </c>
      <c r="M131" s="33">
        <f t="shared" si="99"/>
        <v>4577.3188524420802</v>
      </c>
      <c r="N131" s="33">
        <f t="shared" si="99"/>
        <v>4914.2065114290508</v>
      </c>
      <c r="O131" s="33">
        <f t="shared" si="99"/>
        <v>5118.3177036356001</v>
      </c>
      <c r="P131" s="33">
        <f t="shared" si="99"/>
        <v>5302.0030345327195</v>
      </c>
      <c r="Q131" s="33">
        <f t="shared" si="99"/>
        <v>5431.1452210518664</v>
      </c>
      <c r="R131" s="33">
        <f t="shared" ref="R131:V131" si="100">R92*R118</f>
        <v>5602.0279918745046</v>
      </c>
      <c r="S131" s="33">
        <f t="shared" si="100"/>
        <v>5766.7011366444867</v>
      </c>
      <c r="T131" s="33">
        <f t="shared" si="100"/>
        <v>5928.6194580832498</v>
      </c>
      <c r="U131" s="33">
        <f t="shared" si="100"/>
        <v>6045.595738928896</v>
      </c>
      <c r="V131" s="33">
        <f t="shared" si="100"/>
        <v>6176.4412882755778</v>
      </c>
      <c r="W131" s="33">
        <f t="shared" ref="W131" si="101">W92*W118</f>
        <v>6216.6007795087062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1671.6740974592435</v>
      </c>
      <c r="C133" s="19">
        <f t="shared" ref="C133:Q133" si="103">SUM(C134,C139,C142)</f>
        <v>1685.9663008733044</v>
      </c>
      <c r="D133" s="19">
        <f t="shared" si="103"/>
        <v>1696.3262043316104</v>
      </c>
      <c r="E133" s="19">
        <f t="shared" si="103"/>
        <v>1701.3151858057495</v>
      </c>
      <c r="F133" s="19">
        <f t="shared" si="103"/>
        <v>1707.3162668085986</v>
      </c>
      <c r="G133" s="19">
        <f t="shared" si="103"/>
        <v>1715.2028323055808</v>
      </c>
      <c r="H133" s="19">
        <f t="shared" si="103"/>
        <v>1678.5820932111042</v>
      </c>
      <c r="I133" s="19">
        <f t="shared" si="103"/>
        <v>1677.7579556955734</v>
      </c>
      <c r="J133" s="19">
        <f t="shared" si="103"/>
        <v>1667.7374026294719</v>
      </c>
      <c r="K133" s="19">
        <f t="shared" si="103"/>
        <v>1662.6539744617708</v>
      </c>
      <c r="L133" s="19">
        <f t="shared" si="103"/>
        <v>1650.9412588684559</v>
      </c>
      <c r="M133" s="19">
        <f t="shared" si="103"/>
        <v>1675.1296158786308</v>
      </c>
      <c r="N133" s="19">
        <f t="shared" si="103"/>
        <v>1670.2979003516823</v>
      </c>
      <c r="O133" s="19">
        <f t="shared" si="103"/>
        <v>1657.6168183674488</v>
      </c>
      <c r="P133" s="19">
        <f t="shared" si="103"/>
        <v>1611.7154546614133</v>
      </c>
      <c r="Q133" s="19">
        <f t="shared" si="103"/>
        <v>1535.6784629278009</v>
      </c>
      <c r="R133" s="19">
        <f t="shared" ref="R133:V133" si="104">SUM(R134,R139,R142)</f>
        <v>1553.6175094747832</v>
      </c>
      <c r="S133" s="19">
        <f t="shared" si="104"/>
        <v>1622.701491258061</v>
      </c>
      <c r="T133" s="19">
        <f t="shared" si="104"/>
        <v>1651.4786299570592</v>
      </c>
      <c r="U133" s="19">
        <f t="shared" si="104"/>
        <v>1702.1427064171914</v>
      </c>
      <c r="V133" s="19">
        <f t="shared" si="104"/>
        <v>1733.9505045572546</v>
      </c>
      <c r="W133" s="19">
        <f t="shared" ref="W133" si="105">SUM(W134,W139,W142)</f>
        <v>1806.4826747206225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1130.9947055470982</v>
      </c>
      <c r="C134" s="22">
        <f t="shared" ref="C134:Q134" si="107">SUM(C135:C138)</f>
        <v>1113.7041129582419</v>
      </c>
      <c r="D134" s="22">
        <f t="shared" si="107"/>
        <v>1094.8233238354421</v>
      </c>
      <c r="E134" s="22">
        <f t="shared" si="107"/>
        <v>1075.7811748197264</v>
      </c>
      <c r="F134" s="22">
        <f t="shared" si="107"/>
        <v>1054.8585869811582</v>
      </c>
      <c r="G134" s="22">
        <f t="shared" si="107"/>
        <v>1032.6443069739785</v>
      </c>
      <c r="H134" s="22">
        <f t="shared" si="107"/>
        <v>1006.9954423522537</v>
      </c>
      <c r="I134" s="22">
        <f t="shared" si="107"/>
        <v>981.93081448849023</v>
      </c>
      <c r="J134" s="22">
        <f t="shared" si="107"/>
        <v>954.58051473782143</v>
      </c>
      <c r="K134" s="22">
        <f t="shared" si="107"/>
        <v>926.26511395220416</v>
      </c>
      <c r="L134" s="22">
        <f t="shared" si="107"/>
        <v>893.92385476199638</v>
      </c>
      <c r="M134" s="22">
        <f t="shared" si="107"/>
        <v>860.805832925647</v>
      </c>
      <c r="N134" s="22">
        <f t="shared" si="107"/>
        <v>827.83707852306748</v>
      </c>
      <c r="O134" s="22">
        <f t="shared" si="107"/>
        <v>793.3850017828106</v>
      </c>
      <c r="P134" s="22">
        <f t="shared" si="107"/>
        <v>756.28807276230009</v>
      </c>
      <c r="Q134" s="22">
        <f t="shared" si="107"/>
        <v>720.42430880672839</v>
      </c>
      <c r="R134" s="22">
        <f t="shared" ref="R134:V134" si="108">SUM(R135:R138)</f>
        <v>699.39232641496108</v>
      </c>
      <c r="S134" s="22">
        <f t="shared" si="108"/>
        <v>676.77339080568254</v>
      </c>
      <c r="T134" s="22">
        <f t="shared" si="108"/>
        <v>655.91847625055527</v>
      </c>
      <c r="U134" s="22">
        <f t="shared" si="108"/>
        <v>638.48130437309101</v>
      </c>
      <c r="V134" s="22">
        <f t="shared" si="108"/>
        <v>632.64270211252494</v>
      </c>
      <c r="W134" s="22">
        <f t="shared" ref="W134" si="109">SUM(W135:W138)</f>
        <v>628.3521360192367</v>
      </c>
      <c r="DA134" s="57"/>
    </row>
    <row r="135" spans="1:105" ht="12" customHeight="1" x14ac:dyDescent="0.25">
      <c r="A135" s="28" t="s">
        <v>32</v>
      </c>
      <c r="B135" s="29">
        <f>B5*1000*11630/RES_summary!B$6</f>
        <v>802.49290000358451</v>
      </c>
      <c r="C135" s="29">
        <f>C5*1000*11630/RES_summary!C$6</f>
        <v>787.10926257929145</v>
      </c>
      <c r="D135" s="29">
        <f>D5*1000*11630/RES_summary!D$6</f>
        <v>769.80861622891405</v>
      </c>
      <c r="E135" s="29">
        <f>E5*1000*11630/RES_summary!E$6</f>
        <v>751.65777014000139</v>
      </c>
      <c r="F135" s="29">
        <f>F5*1000*11630/RES_summary!F$6</f>
        <v>733.07840498136443</v>
      </c>
      <c r="G135" s="29">
        <f>G5*1000*11630/RES_summary!G$6</f>
        <v>714.28040155058443</v>
      </c>
      <c r="H135" s="29">
        <f>H5*1000*11630/RES_summary!H$6</f>
        <v>696.51503470648242</v>
      </c>
      <c r="I135" s="29">
        <f>I5*1000*11630/RES_summary!I$6</f>
        <v>678.56675411124502</v>
      </c>
      <c r="J135" s="29">
        <f>J5*1000*11630/RES_summary!J$6</f>
        <v>659.78556076596101</v>
      </c>
      <c r="K135" s="29">
        <f>K5*1000*11630/RES_summary!K$6</f>
        <v>639.47877472592154</v>
      </c>
      <c r="L135" s="29">
        <f>L5*1000*11630/RES_summary!L$6</f>
        <v>617.47179254217906</v>
      </c>
      <c r="M135" s="29">
        <f>M5*1000*11630/RES_summary!M$6</f>
        <v>594.22110881450237</v>
      </c>
      <c r="N135" s="29">
        <f>N5*1000*11630/RES_summary!N$6</f>
        <v>569.94859117708279</v>
      </c>
      <c r="O135" s="29">
        <f>O5*1000*11630/RES_summary!O$6</f>
        <v>544.2291992611373</v>
      </c>
      <c r="P135" s="29">
        <f>P5*1000*11630/RES_summary!P$6</f>
        <v>518.03575068904456</v>
      </c>
      <c r="Q135" s="29">
        <f>Q5*1000*11630/RES_summary!Q$6</f>
        <v>490.66443621300965</v>
      </c>
      <c r="R135" s="29">
        <f>R5*1000*11630/RES_summary!R$6</f>
        <v>471.45544205126401</v>
      </c>
      <c r="S135" s="29">
        <f>S5*1000*11630/RES_summary!S$6</f>
        <v>450.25563423890162</v>
      </c>
      <c r="T135" s="29">
        <f>T5*1000*11630/RES_summary!T$6</f>
        <v>427.57138973465794</v>
      </c>
      <c r="U135" s="29">
        <f>U5*1000*11630/RES_summary!U$6</f>
        <v>411.71569489831234</v>
      </c>
      <c r="V135" s="29">
        <f>V5*1000*11630/RES_summary!V$6</f>
        <v>399.80941618878268</v>
      </c>
      <c r="W135" s="29">
        <f>W5*1000*11630/RES_summary!W$6</f>
        <v>389.10442980820352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322.17049280308476</v>
      </c>
      <c r="C136" s="29">
        <f>C6*1000*11630/RES_summary!C$6</f>
        <v>317.14793670536494</v>
      </c>
      <c r="D136" s="29">
        <f>D6*1000*11630/RES_summary!D$6</f>
        <v>312.58218233612325</v>
      </c>
      <c r="E136" s="29">
        <f>E6*1000*11630/RES_summary!E$6</f>
        <v>308.87511725253927</v>
      </c>
      <c r="F136" s="29">
        <f>F6*1000*11630/RES_summary!F$6</f>
        <v>303.98101333716937</v>
      </c>
      <c r="G136" s="29">
        <f>G6*1000*11630/RES_summary!G$6</f>
        <v>298.31147178809147</v>
      </c>
      <c r="H136" s="29">
        <f>H6*1000*11630/RES_summary!H$6</f>
        <v>288.66349734417764</v>
      </c>
      <c r="I136" s="29">
        <f>I6*1000*11630/RES_summary!I$6</f>
        <v>280.2869478710038</v>
      </c>
      <c r="J136" s="29">
        <f>J6*1000*11630/RES_summary!J$6</f>
        <v>270.64092899100177</v>
      </c>
      <c r="K136" s="29">
        <f>K6*1000*11630/RES_summary!K$6</f>
        <v>261.44690227258246</v>
      </c>
      <c r="L136" s="29">
        <f>L6*1000*11630/RES_summary!L$6</f>
        <v>249.46143404870818</v>
      </c>
      <c r="M136" s="29">
        <f>M6*1000*11630/RES_summary!M$6</f>
        <v>237.26548493463616</v>
      </c>
      <c r="N136" s="29">
        <f>N6*1000*11630/RES_summary!N$6</f>
        <v>225.82821244858437</v>
      </c>
      <c r="O136" s="29">
        <f>O6*1000*11630/RES_summary!O$6</f>
        <v>214.28650372307212</v>
      </c>
      <c r="P136" s="29">
        <f>P6*1000*11630/RES_summary!P$6</f>
        <v>200.52496226033631</v>
      </c>
      <c r="Q136" s="29">
        <f>Q6*1000*11630/RES_summary!Q$6</f>
        <v>189.18575527967937</v>
      </c>
      <c r="R136" s="29">
        <f>R6*1000*11630/RES_summary!R$6</f>
        <v>183.83831401665708</v>
      </c>
      <c r="S136" s="29">
        <f>S6*1000*11630/RES_summary!S$6</f>
        <v>177.47181241932196</v>
      </c>
      <c r="T136" s="29">
        <f>T6*1000*11630/RES_summary!T$6</f>
        <v>172.2601377733877</v>
      </c>
      <c r="U136" s="29">
        <f>U6*1000*11630/RES_summary!U$6</f>
        <v>166.22969047695233</v>
      </c>
      <c r="V136" s="29">
        <f>V6*1000*11630/RES_summary!V$6</f>
        <v>164.30032533454309</v>
      </c>
      <c r="W136" s="29">
        <f>W6*1000*11630/RES_summary!W$6</f>
        <v>162.51041096311081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0.49099740090798832</v>
      </c>
      <c r="C137" s="29">
        <f>C7*1000*11630/RES_summary!C$6</f>
        <v>0.90309173086717975</v>
      </c>
      <c r="D137" s="29">
        <f>D7*1000*11630/RES_summary!D$6</f>
        <v>1.2957279727992008</v>
      </c>
      <c r="E137" s="29">
        <f>E7*1000*11630/RES_summary!E$6</f>
        <v>1.6727968206500559</v>
      </c>
      <c r="F137" s="29">
        <f>F7*1000*11630/RES_summary!F$6</f>
        <v>1.99863009728223</v>
      </c>
      <c r="G137" s="29">
        <f>G7*1000*11630/RES_summary!G$6</f>
        <v>2.2780957014049648</v>
      </c>
      <c r="H137" s="29">
        <f>H7*1000*11630/RES_summary!H$6</f>
        <v>2.4575457058786618</v>
      </c>
      <c r="I137" s="29">
        <f>I7*1000*11630/RES_summary!I$6</f>
        <v>2.5420078507203216</v>
      </c>
      <c r="J137" s="29">
        <f>J7*1000*11630/RES_summary!J$6</f>
        <v>2.6241137443102525</v>
      </c>
      <c r="K137" s="29">
        <f>K7*1000*11630/RES_summary!K$6</f>
        <v>2.778561791806657</v>
      </c>
      <c r="L137" s="29">
        <f>L7*1000*11630/RES_summary!L$6</f>
        <v>3.088265038903693</v>
      </c>
      <c r="M137" s="29">
        <f>M7*1000*11630/RES_summary!M$6</f>
        <v>3.54973576524795</v>
      </c>
      <c r="N137" s="29">
        <f>N7*1000*11630/RES_summary!N$6</f>
        <v>4.1084719992804519</v>
      </c>
      <c r="O137" s="29">
        <f>O7*1000*11630/RES_summary!O$6</f>
        <v>4.6411201846516761</v>
      </c>
      <c r="P137" s="29">
        <f>P7*1000*11630/RES_summary!P$6</f>
        <v>5.1759842239283227</v>
      </c>
      <c r="Q137" s="29">
        <f>Q7*1000*11630/RES_summary!Q$6</f>
        <v>5.7643448083239432</v>
      </c>
      <c r="R137" s="29">
        <f>R7*1000*11630/RES_summary!R$6</f>
        <v>8.4996706909185686</v>
      </c>
      <c r="S137" s="29">
        <f>S7*1000*11630/RES_summary!S$6</f>
        <v>8.6187242668886519</v>
      </c>
      <c r="T137" s="29">
        <f>T7*1000*11630/RES_summary!T$6</f>
        <v>10.775092809805061</v>
      </c>
      <c r="U137" s="29">
        <f>U7*1000*11630/RES_summary!U$6</f>
        <v>12.918547721754861</v>
      </c>
      <c r="V137" s="29">
        <f>V7*1000*11630/RES_summary!V$6</f>
        <v>14.783632730694521</v>
      </c>
      <c r="W137" s="29">
        <f>W7*1000*11630/RES_summary!W$6</f>
        <v>16.602553625448724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5.8403153395209735</v>
      </c>
      <c r="C138" s="29">
        <f>C8*1000*11630/RES_summary!C$6</f>
        <v>8.543821942718349</v>
      </c>
      <c r="D138" s="29">
        <f>D8*1000*11630/RES_summary!D$6</f>
        <v>11.136797297605595</v>
      </c>
      <c r="E138" s="29">
        <f>E8*1000*11630/RES_summary!E$6</f>
        <v>13.575490606535654</v>
      </c>
      <c r="F138" s="29">
        <f>F8*1000*11630/RES_summary!F$6</f>
        <v>15.800538565342171</v>
      </c>
      <c r="G138" s="29">
        <f>G8*1000*11630/RES_summary!G$6</f>
        <v>17.774337933897527</v>
      </c>
      <c r="H138" s="29">
        <f>H8*1000*11630/RES_summary!H$6</f>
        <v>19.35936459571483</v>
      </c>
      <c r="I138" s="29">
        <f>I8*1000*11630/RES_summary!I$6</f>
        <v>20.535104655521103</v>
      </c>
      <c r="J138" s="29">
        <f>J8*1000*11630/RES_summary!J$6</f>
        <v>21.529911236548244</v>
      </c>
      <c r="K138" s="29">
        <f>K8*1000*11630/RES_summary!K$6</f>
        <v>22.560875161893478</v>
      </c>
      <c r="L138" s="29">
        <f>L8*1000*11630/RES_summary!L$6</f>
        <v>23.902363132205476</v>
      </c>
      <c r="M138" s="29">
        <f>M8*1000*11630/RES_summary!M$6</f>
        <v>25.769503411260406</v>
      </c>
      <c r="N138" s="29">
        <f>N8*1000*11630/RES_summary!N$6</f>
        <v>27.951802898119862</v>
      </c>
      <c r="O138" s="29">
        <f>O8*1000*11630/RES_summary!O$6</f>
        <v>30.228178613949574</v>
      </c>
      <c r="P138" s="29">
        <f>P8*1000*11630/RES_summary!P$6</f>
        <v>32.551375588990815</v>
      </c>
      <c r="Q138" s="29">
        <f>Q8*1000*11630/RES_summary!Q$6</f>
        <v>34.809772505715507</v>
      </c>
      <c r="R138" s="29">
        <f>R8*1000*11630/RES_summary!R$6</f>
        <v>35.598899656121326</v>
      </c>
      <c r="S138" s="29">
        <f>S8*1000*11630/RES_summary!S$6</f>
        <v>40.427219880570298</v>
      </c>
      <c r="T138" s="29">
        <f>T8*1000*11630/RES_summary!T$6</f>
        <v>45.311855932704631</v>
      </c>
      <c r="U138" s="29">
        <f>U8*1000*11630/RES_summary!U$6</f>
        <v>47.617371276071445</v>
      </c>
      <c r="V138" s="29">
        <f>V8*1000*11630/RES_summary!V$6</f>
        <v>53.749327858504699</v>
      </c>
      <c r="W138" s="29">
        <f>W8*1000*11630/RES_summary!W$6</f>
        <v>60.134741622473541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178.83077233124774</v>
      </c>
      <c r="C139" s="22">
        <f t="shared" ref="C139:Q139" si="111">SUM(C140:C141)</f>
        <v>192.40794927127553</v>
      </c>
      <c r="D139" s="22">
        <f t="shared" si="111"/>
        <v>201.17049047397404</v>
      </c>
      <c r="E139" s="22">
        <f t="shared" si="111"/>
        <v>209.16786050646692</v>
      </c>
      <c r="F139" s="22">
        <f t="shared" si="111"/>
        <v>221.17758740992448</v>
      </c>
      <c r="G139" s="22">
        <f t="shared" si="111"/>
        <v>240.39742503224744</v>
      </c>
      <c r="H139" s="22">
        <f t="shared" si="111"/>
        <v>243.05608837378807</v>
      </c>
      <c r="I139" s="22">
        <f t="shared" si="111"/>
        <v>261.027982005696</v>
      </c>
      <c r="J139" s="22">
        <f t="shared" si="111"/>
        <v>277.78220392873061</v>
      </c>
      <c r="K139" s="22">
        <f t="shared" si="111"/>
        <v>297.20336394095398</v>
      </c>
      <c r="L139" s="22">
        <f t="shared" si="111"/>
        <v>319.74077427964346</v>
      </c>
      <c r="M139" s="22">
        <f t="shared" si="111"/>
        <v>356.00013986815861</v>
      </c>
      <c r="N139" s="22">
        <f t="shared" si="111"/>
        <v>380.96025407853284</v>
      </c>
      <c r="O139" s="22">
        <f t="shared" si="111"/>
        <v>402.68684744931488</v>
      </c>
      <c r="P139" s="22">
        <f t="shared" si="111"/>
        <v>413.54394358178922</v>
      </c>
      <c r="Q139" s="22">
        <f t="shared" si="111"/>
        <v>410.67619900298087</v>
      </c>
      <c r="R139" s="22">
        <f t="shared" ref="R139:V139" si="112">SUM(R140:R141)</f>
        <v>452.80360148425905</v>
      </c>
      <c r="S139" s="22">
        <f t="shared" si="112"/>
        <v>526.92478695371085</v>
      </c>
      <c r="T139" s="22">
        <f t="shared" si="112"/>
        <v>579.9313038132218</v>
      </c>
      <c r="U139" s="22">
        <f t="shared" si="112"/>
        <v>642.62709804420956</v>
      </c>
      <c r="V139" s="22">
        <f t="shared" si="112"/>
        <v>685.23987719934394</v>
      </c>
      <c r="W139" s="22">
        <f t="shared" ref="W139" si="113">SUM(W140:W141)</f>
        <v>748.00271419439457</v>
      </c>
      <c r="DA139" s="57"/>
    </row>
    <row r="140" spans="1:105" ht="12" customHeight="1" x14ac:dyDescent="0.25">
      <c r="A140" s="28" t="s">
        <v>28</v>
      </c>
      <c r="B140" s="29">
        <f>B10*1000*11630/RES_summary!B$6</f>
        <v>148.33819710775745</v>
      </c>
      <c r="C140" s="29">
        <f>C10*1000*11630/RES_summary!C$6</f>
        <v>152.43301557595416</v>
      </c>
      <c r="D140" s="29">
        <f>D10*1000*11630/RES_summary!D$6</f>
        <v>153.7538023663007</v>
      </c>
      <c r="E140" s="29">
        <f>E10*1000*11630/RES_summary!E$6</f>
        <v>154.76153828558978</v>
      </c>
      <c r="F140" s="29">
        <f>F10*1000*11630/RES_summary!F$6</f>
        <v>160.147422221467</v>
      </c>
      <c r="G140" s="29">
        <f>G10*1000*11630/RES_summary!G$6</f>
        <v>174.46043879111883</v>
      </c>
      <c r="H140" s="29">
        <f>H10*1000*11630/RES_summary!H$6</f>
        <v>175.37495455427435</v>
      </c>
      <c r="I140" s="29">
        <f>I10*1000*11630/RES_summary!I$6</f>
        <v>188.42108652715942</v>
      </c>
      <c r="J140" s="29">
        <f>J10*1000*11630/RES_summary!J$6</f>
        <v>200.74077628910055</v>
      </c>
      <c r="K140" s="29">
        <f>K10*1000*11630/RES_summary!K$6</f>
        <v>217.12739504104255</v>
      </c>
      <c r="L140" s="29">
        <f>L10*1000*11630/RES_summary!L$6</f>
        <v>235.10315390586294</v>
      </c>
      <c r="M140" s="29">
        <f>M10*1000*11630/RES_summary!M$6</f>
        <v>264.09992748060301</v>
      </c>
      <c r="N140" s="29">
        <f>N10*1000*11630/RES_summary!N$6</f>
        <v>283.97272694500305</v>
      </c>
      <c r="O140" s="29">
        <f>O10*1000*11630/RES_summary!O$6</f>
        <v>300.66249079512602</v>
      </c>
      <c r="P140" s="29">
        <f>P10*1000*11630/RES_summary!P$6</f>
        <v>308.47442912346935</v>
      </c>
      <c r="Q140" s="29">
        <f>Q10*1000*11630/RES_summary!Q$6</f>
        <v>304.95370469154113</v>
      </c>
      <c r="R140" s="29">
        <f>R10*1000*11630/RES_summary!R$6</f>
        <v>333.64319765239986</v>
      </c>
      <c r="S140" s="29">
        <f>S10*1000*11630/RES_summary!S$6</f>
        <v>384.2677056153691</v>
      </c>
      <c r="T140" s="29">
        <f>T10*1000*11630/RES_summary!T$6</f>
        <v>417.88262832326376</v>
      </c>
      <c r="U140" s="29">
        <f>U10*1000*11630/RES_summary!U$6</f>
        <v>455.48203878180448</v>
      </c>
      <c r="V140" s="29">
        <f>V10*1000*11630/RES_summary!V$6</f>
        <v>477.95103909370641</v>
      </c>
      <c r="W140" s="29">
        <f>W10*1000*11630/RES_summary!W$6</f>
        <v>515.61037291960201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30.492575223490302</v>
      </c>
      <c r="C141" s="29">
        <f>C11*1000*11630/RES_summary!C$6</f>
        <v>39.974933695321376</v>
      </c>
      <c r="D141" s="29">
        <f>D11*1000*11630/RES_summary!D$6</f>
        <v>47.416688107673352</v>
      </c>
      <c r="E141" s="29">
        <f>E11*1000*11630/RES_summary!E$6</f>
        <v>54.406322220877151</v>
      </c>
      <c r="F141" s="29">
        <f>F11*1000*11630/RES_summary!F$6</f>
        <v>61.030165188457488</v>
      </c>
      <c r="G141" s="29">
        <f>G11*1000*11630/RES_summary!G$6</f>
        <v>65.936986241128608</v>
      </c>
      <c r="H141" s="29">
        <f>H11*1000*11630/RES_summary!H$6</f>
        <v>67.681133819513718</v>
      </c>
      <c r="I141" s="29">
        <f>I11*1000*11630/RES_summary!I$6</f>
        <v>72.606895478536572</v>
      </c>
      <c r="J141" s="29">
        <f>J11*1000*11630/RES_summary!J$6</f>
        <v>77.041427639630058</v>
      </c>
      <c r="K141" s="29">
        <f>K11*1000*11630/RES_summary!K$6</f>
        <v>80.075968899911416</v>
      </c>
      <c r="L141" s="29">
        <f>L11*1000*11630/RES_summary!L$6</f>
        <v>84.63762037378055</v>
      </c>
      <c r="M141" s="29">
        <f>M11*1000*11630/RES_summary!M$6</f>
        <v>91.900212387555612</v>
      </c>
      <c r="N141" s="29">
        <f>N11*1000*11630/RES_summary!N$6</f>
        <v>96.987527133529781</v>
      </c>
      <c r="O141" s="29">
        <f>O11*1000*11630/RES_summary!O$6</f>
        <v>102.02435665418884</v>
      </c>
      <c r="P141" s="29">
        <f>P11*1000*11630/RES_summary!P$6</f>
        <v>105.06951445831987</v>
      </c>
      <c r="Q141" s="29">
        <f>Q11*1000*11630/RES_summary!Q$6</f>
        <v>105.7224943114397</v>
      </c>
      <c r="R141" s="29">
        <f>R11*1000*11630/RES_summary!R$6</f>
        <v>119.16040383185917</v>
      </c>
      <c r="S141" s="29">
        <f>S11*1000*11630/RES_summary!S$6</f>
        <v>142.65708133834178</v>
      </c>
      <c r="T141" s="29">
        <f>T11*1000*11630/RES_summary!T$6</f>
        <v>162.04867548995801</v>
      </c>
      <c r="U141" s="29">
        <f>U11*1000*11630/RES_summary!U$6</f>
        <v>187.14505926240514</v>
      </c>
      <c r="V141" s="29">
        <f>V11*1000*11630/RES_summary!V$6</f>
        <v>207.28883810563755</v>
      </c>
      <c r="W141" s="29">
        <f>W11*1000*11630/RES_summary!W$6</f>
        <v>232.39234127479259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361.84861958089743</v>
      </c>
      <c r="C142" s="22">
        <f t="shared" ref="C142:Q142" si="115">SUM(C143:C144)</f>
        <v>379.85423864378691</v>
      </c>
      <c r="D142" s="22">
        <f t="shared" si="115"/>
        <v>400.33239002219432</v>
      </c>
      <c r="E142" s="22">
        <f t="shared" si="115"/>
        <v>416.36615047955621</v>
      </c>
      <c r="F142" s="22">
        <f t="shared" si="115"/>
        <v>431.28009241751607</v>
      </c>
      <c r="G142" s="22">
        <f t="shared" si="115"/>
        <v>442.16110029935498</v>
      </c>
      <c r="H142" s="22">
        <f t="shared" si="115"/>
        <v>428.53056248506243</v>
      </c>
      <c r="I142" s="22">
        <f t="shared" si="115"/>
        <v>434.79915920138717</v>
      </c>
      <c r="J142" s="22">
        <f t="shared" si="115"/>
        <v>435.37468396291979</v>
      </c>
      <c r="K142" s="22">
        <f t="shared" si="115"/>
        <v>439.18549656861239</v>
      </c>
      <c r="L142" s="22">
        <f t="shared" si="115"/>
        <v>437.27662982681625</v>
      </c>
      <c r="M142" s="22">
        <f t="shared" si="115"/>
        <v>458.32364308482511</v>
      </c>
      <c r="N142" s="22">
        <f t="shared" si="115"/>
        <v>461.50056775008193</v>
      </c>
      <c r="O142" s="22">
        <f t="shared" si="115"/>
        <v>461.5449691353233</v>
      </c>
      <c r="P142" s="22">
        <f t="shared" si="115"/>
        <v>441.88343831732391</v>
      </c>
      <c r="Q142" s="22">
        <f t="shared" si="115"/>
        <v>404.57795511809167</v>
      </c>
      <c r="R142" s="22">
        <f t="shared" ref="R142:V142" si="116">SUM(R143:R144)</f>
        <v>401.42158157556298</v>
      </c>
      <c r="S142" s="22">
        <f t="shared" si="116"/>
        <v>419.00331349866769</v>
      </c>
      <c r="T142" s="22">
        <f t="shared" si="116"/>
        <v>415.62884989328217</v>
      </c>
      <c r="U142" s="22">
        <f t="shared" si="116"/>
        <v>421.03430399989088</v>
      </c>
      <c r="V142" s="22">
        <f t="shared" si="116"/>
        <v>416.0679252453856</v>
      </c>
      <c r="W142" s="22">
        <f t="shared" ref="W142" si="117">SUM(W143:W144)</f>
        <v>430.12782450699126</v>
      </c>
      <c r="DA142" s="57"/>
    </row>
    <row r="143" spans="1:105" ht="12" customHeight="1" x14ac:dyDescent="0.25">
      <c r="A143" s="30" t="s">
        <v>44</v>
      </c>
      <c r="B143" s="31">
        <f>B13*1000*11630/RES_summary!B$6</f>
        <v>275.82967738215399</v>
      </c>
      <c r="C143" s="31">
        <f>C13*1000*11630/RES_summary!C$6</f>
        <v>292.42801293671289</v>
      </c>
      <c r="D143" s="31">
        <f>D13*1000*11630/RES_summary!D$6</f>
        <v>310.45378809413688</v>
      </c>
      <c r="E143" s="31">
        <f>E13*1000*11630/RES_summary!E$6</f>
        <v>326.39447031660546</v>
      </c>
      <c r="F143" s="31">
        <f>F13*1000*11630/RES_summary!F$6</f>
        <v>337.25126915535134</v>
      </c>
      <c r="G143" s="31">
        <f>G13*1000*11630/RES_summary!G$6</f>
        <v>345.9632643984375</v>
      </c>
      <c r="H143" s="31">
        <f>H13*1000*11630/RES_summary!H$6</f>
        <v>331.22297689504512</v>
      </c>
      <c r="I143" s="31">
        <f>I13*1000*11630/RES_summary!I$6</f>
        <v>333.2094770211101</v>
      </c>
      <c r="J143" s="31">
        <f>J13*1000*11630/RES_summary!J$6</f>
        <v>328.14107793010686</v>
      </c>
      <c r="K143" s="31">
        <f>K13*1000*11630/RES_summary!K$6</f>
        <v>322.42853122559018</v>
      </c>
      <c r="L143" s="31">
        <f>L13*1000*11630/RES_summary!L$6</f>
        <v>313.36364156418421</v>
      </c>
      <c r="M143" s="31">
        <f>M13*1000*11630/RES_summary!M$6</f>
        <v>317.39119862102143</v>
      </c>
      <c r="N143" s="31">
        <f>N13*1000*11630/RES_summary!N$6</f>
        <v>309.90025569204477</v>
      </c>
      <c r="O143" s="31">
        <f>O13*1000*11630/RES_summary!O$6</f>
        <v>303.23963835321007</v>
      </c>
      <c r="P143" s="31">
        <f>P13*1000*11630/RES_summary!P$6</f>
        <v>283.97606211247427</v>
      </c>
      <c r="Q143" s="31">
        <f>Q13*1000*11630/RES_summary!Q$6</f>
        <v>253.5219829343547</v>
      </c>
      <c r="R143" s="31">
        <f>R13*1000*11630/RES_summary!R$6</f>
        <v>242.10726639154672</v>
      </c>
      <c r="S143" s="31">
        <f>S13*1000*11630/RES_summary!S$6</f>
        <v>241.445572061787</v>
      </c>
      <c r="T143" s="31">
        <f>T13*1000*11630/RES_summary!T$6</f>
        <v>228.32811650638814</v>
      </c>
      <c r="U143" s="31">
        <f>U13*1000*11630/RES_summary!U$6</f>
        <v>221.19329522071686</v>
      </c>
      <c r="V143" s="31">
        <f>V13*1000*11630/RES_summary!V$6</f>
        <v>209.73076925040499</v>
      </c>
      <c r="W143" s="31">
        <f>W13*1000*11630/RES_summary!W$6</f>
        <v>210.57500417234726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86.01894219874346</v>
      </c>
      <c r="C144" s="33">
        <f>C14*1000*11630/RES_summary!C$6</f>
        <v>87.426225707074025</v>
      </c>
      <c r="D144" s="33">
        <f>D14*1000*11630/RES_summary!D$6</f>
        <v>89.878601928057449</v>
      </c>
      <c r="E144" s="33">
        <f>E14*1000*11630/RES_summary!E$6</f>
        <v>89.971680162950747</v>
      </c>
      <c r="F144" s="33">
        <f>F14*1000*11630/RES_summary!F$6</f>
        <v>94.02882326216475</v>
      </c>
      <c r="G144" s="33">
        <f>G14*1000*11630/RES_summary!G$6</f>
        <v>96.197835900917511</v>
      </c>
      <c r="H144" s="33">
        <f>H14*1000*11630/RES_summary!H$6</f>
        <v>97.307585590017339</v>
      </c>
      <c r="I144" s="33">
        <f>I14*1000*11630/RES_summary!I$6</f>
        <v>101.58968218027704</v>
      </c>
      <c r="J144" s="33">
        <f>J14*1000*11630/RES_summary!J$6</f>
        <v>107.23360603281292</v>
      </c>
      <c r="K144" s="33">
        <f>K14*1000*11630/RES_summary!K$6</f>
        <v>116.75696534302222</v>
      </c>
      <c r="L144" s="33">
        <f>L14*1000*11630/RES_summary!L$6</f>
        <v>123.91298826263207</v>
      </c>
      <c r="M144" s="33">
        <f>M14*1000*11630/RES_summary!M$6</f>
        <v>140.93244446380371</v>
      </c>
      <c r="N144" s="33">
        <f>N14*1000*11630/RES_summary!N$6</f>
        <v>151.60031205803716</v>
      </c>
      <c r="O144" s="33">
        <f>O14*1000*11630/RES_summary!O$6</f>
        <v>158.30533078211326</v>
      </c>
      <c r="P144" s="33">
        <f>P14*1000*11630/RES_summary!P$6</f>
        <v>157.90737620484961</v>
      </c>
      <c r="Q144" s="33">
        <f>Q14*1000*11630/RES_summary!Q$6</f>
        <v>151.05597218373697</v>
      </c>
      <c r="R144" s="33">
        <f>R14*1000*11630/RES_summary!R$6</f>
        <v>159.31431518401624</v>
      </c>
      <c r="S144" s="33">
        <f>S14*1000*11630/RES_summary!S$6</f>
        <v>177.55774143688069</v>
      </c>
      <c r="T144" s="33">
        <f>T14*1000*11630/RES_summary!T$6</f>
        <v>187.30073338689402</v>
      </c>
      <c r="U144" s="33">
        <f>U14*1000*11630/RES_summary!U$6</f>
        <v>199.84100877917399</v>
      </c>
      <c r="V144" s="33">
        <f>V14*1000*11630/RES_summary!V$6</f>
        <v>206.33715599498061</v>
      </c>
      <c r="W144" s="33">
        <f>W14*1000*11630/RES_summary!W$6</f>
        <v>219.552820334644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276.69768886807174</v>
      </c>
      <c r="C3" s="49">
        <f t="shared" ref="C3:W3" si="0">C5*C11/11630</f>
        <v>272.92617756533139</v>
      </c>
      <c r="D3" s="49">
        <f t="shared" si="0"/>
        <v>268.34158195071336</v>
      </c>
      <c r="E3" s="49">
        <f t="shared" si="0"/>
        <v>263.23429969723901</v>
      </c>
      <c r="F3" s="49">
        <f t="shared" si="0"/>
        <v>258.1116115886058</v>
      </c>
      <c r="G3" s="49">
        <f t="shared" si="0"/>
        <v>253.02397481125078</v>
      </c>
      <c r="H3" s="49">
        <f t="shared" si="0"/>
        <v>247.00106026003584</v>
      </c>
      <c r="I3" s="49">
        <f t="shared" si="0"/>
        <v>240.7151087616065</v>
      </c>
      <c r="J3" s="49">
        <f t="shared" si="0"/>
        <v>234.02599513503293</v>
      </c>
      <c r="K3" s="49">
        <f t="shared" si="0"/>
        <v>227.13087399220106</v>
      </c>
      <c r="L3" s="49">
        <f t="shared" si="0"/>
        <v>219.82861230685447</v>
      </c>
      <c r="M3" s="49">
        <f t="shared" si="0"/>
        <v>212.1626360374681</v>
      </c>
      <c r="N3" s="49">
        <f t="shared" si="0"/>
        <v>204.08026197316164</v>
      </c>
      <c r="O3" s="49">
        <f t="shared" si="0"/>
        <v>195.97847889843902</v>
      </c>
      <c r="P3" s="49">
        <f t="shared" si="0"/>
        <v>187.22043653797476</v>
      </c>
      <c r="Q3" s="49">
        <f t="shared" si="0"/>
        <v>178.37926272947533</v>
      </c>
      <c r="R3" s="49">
        <f t="shared" si="0"/>
        <v>172.21561939173802</v>
      </c>
      <c r="S3" s="49">
        <f t="shared" si="0"/>
        <v>164.41818133783693</v>
      </c>
      <c r="T3" s="49">
        <f t="shared" si="0"/>
        <v>156.14300538498304</v>
      </c>
      <c r="U3" s="49">
        <f t="shared" si="0"/>
        <v>150.35510246146384</v>
      </c>
      <c r="V3" s="49">
        <f t="shared" si="0"/>
        <v>145.5160858432717</v>
      </c>
      <c r="W3" s="49">
        <f t="shared" si="0"/>
        <v>141.1804030039832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367.35092711594484</v>
      </c>
      <c r="C5" s="49">
        <f t="shared" ref="C5:W5" si="1">C7*C13/1000000</f>
        <v>362.34377226995491</v>
      </c>
      <c r="D5" s="49">
        <f t="shared" si="1"/>
        <v>356.25714590031953</v>
      </c>
      <c r="E5" s="49">
        <f t="shared" si="1"/>
        <v>349.47658738343495</v>
      </c>
      <c r="F5" s="49">
        <f t="shared" si="1"/>
        <v>342.67557565930224</v>
      </c>
      <c r="G5" s="49">
        <f t="shared" si="1"/>
        <v>335.92109897886399</v>
      </c>
      <c r="H5" s="49">
        <f t="shared" si="1"/>
        <v>327.92492361007066</v>
      </c>
      <c r="I5" s="49">
        <f t="shared" si="1"/>
        <v>319.57953366409663</v>
      </c>
      <c r="J5" s="49">
        <f t="shared" si="1"/>
        <v>310.69889536762952</v>
      </c>
      <c r="K5" s="49">
        <f t="shared" si="1"/>
        <v>301.54475622480612</v>
      </c>
      <c r="L5" s="49">
        <f t="shared" si="1"/>
        <v>291.85008688684013</v>
      </c>
      <c r="M5" s="49">
        <f t="shared" si="1"/>
        <v>281.67254076663886</v>
      </c>
      <c r="N5" s="49">
        <f t="shared" si="1"/>
        <v>270.94217428628679</v>
      </c>
      <c r="O5" s="49">
        <f t="shared" si="1"/>
        <v>260.18603990740274</v>
      </c>
      <c r="P5" s="49">
        <f t="shared" si="1"/>
        <v>248.55863891970873</v>
      </c>
      <c r="Q5" s="49">
        <f t="shared" si="1"/>
        <v>236.82087049586755</v>
      </c>
      <c r="R5" s="49">
        <f t="shared" si="1"/>
        <v>228.6378599915428</v>
      </c>
      <c r="S5" s="49">
        <f t="shared" si="1"/>
        <v>218.28578184463976</v>
      </c>
      <c r="T5" s="49">
        <f t="shared" si="1"/>
        <v>207.29944664695816</v>
      </c>
      <c r="U5" s="49">
        <f t="shared" si="1"/>
        <v>199.61527872452348</v>
      </c>
      <c r="V5" s="49">
        <f t="shared" si="1"/>
        <v>193.19087652480042</v>
      </c>
      <c r="W5" s="49">
        <f t="shared" si="1"/>
        <v>187.43471312058509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6576395</v>
      </c>
      <c r="C7" s="35">
        <v>6551674</v>
      </c>
      <c r="D7" s="35">
        <v>6523841</v>
      </c>
      <c r="E7" s="35">
        <v>6492916</v>
      </c>
      <c r="F7" s="35">
        <v>6469003</v>
      </c>
      <c r="G7" s="35">
        <v>6454015</v>
      </c>
      <c r="H7" s="35">
        <v>6415447</v>
      </c>
      <c r="I7" s="35">
        <v>6378740</v>
      </c>
      <c r="J7" s="35">
        <v>6341843</v>
      </c>
      <c r="K7" s="35">
        <v>6312658</v>
      </c>
      <c r="L7" s="35">
        <v>6283792</v>
      </c>
      <c r="M7" s="35">
        <v>6248470</v>
      </c>
      <c r="N7" s="35">
        <v>6206785</v>
      </c>
      <c r="O7" s="35">
        <v>6180551</v>
      </c>
      <c r="P7" s="35">
        <v>6143880</v>
      </c>
      <c r="Q7" s="35">
        <v>6133821</v>
      </c>
      <c r="R7" s="35">
        <v>6280114</v>
      </c>
      <c r="S7" s="35">
        <v>6350267</v>
      </c>
      <c r="T7" s="35">
        <v>6405761</v>
      </c>
      <c r="U7" s="35">
        <v>6367458</v>
      </c>
      <c r="V7" s="35">
        <v>6343059</v>
      </c>
      <c r="W7" s="35">
        <v>6325291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321064.24948715605</v>
      </c>
      <c r="D8" s="52">
        <v>320176.43028974347</v>
      </c>
      <c r="E8" s="52">
        <v>319322.91760265734</v>
      </c>
      <c r="F8" s="52">
        <v>328587.80344909895</v>
      </c>
      <c r="G8" s="52">
        <v>339780.18044418655</v>
      </c>
      <c r="H8" s="52">
        <v>318482.14179876447</v>
      </c>
      <c r="I8" s="52">
        <v>322639.78132323083</v>
      </c>
      <c r="J8" s="52">
        <v>324761.19343139883</v>
      </c>
      <c r="K8" s="52">
        <v>334799.47314437479</v>
      </c>
      <c r="L8" s="52">
        <v>337459.71609446686</v>
      </c>
      <c r="M8" s="52">
        <v>333360.01852911245</v>
      </c>
      <c r="N8" s="52">
        <v>329368.47731484007</v>
      </c>
      <c r="O8" s="52">
        <v>347206.18994124886</v>
      </c>
      <c r="P8" s="52">
        <v>339171.25452501513</v>
      </c>
      <c r="Q8" s="52">
        <v>368200.76981392689</v>
      </c>
      <c r="R8" s="52">
        <v>526985.83519094624</v>
      </c>
      <c r="S8" s="52">
        <v>453294.5506782895</v>
      </c>
      <c r="T8" s="52">
        <v>441100.01694154367</v>
      </c>
      <c r="U8" s="52">
        <v>282761.24948715605</v>
      </c>
      <c r="V8" s="52">
        <v>295777.43028974347</v>
      </c>
      <c r="W8" s="52">
        <v>301554.91760265734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345785.24948715605</v>
      </c>
      <c r="D9" s="36">
        <v>348009.43028974347</v>
      </c>
      <c r="E9" s="36">
        <v>350247.91760265734</v>
      </c>
      <c r="F9" s="36">
        <v>352500.80344909895</v>
      </c>
      <c r="G9" s="36">
        <v>354768.18044418655</v>
      </c>
      <c r="H9" s="36">
        <v>357050.14179876447</v>
      </c>
      <c r="I9" s="36">
        <v>359346.78132323083</v>
      </c>
      <c r="J9" s="36">
        <v>361658.19343139883</v>
      </c>
      <c r="K9" s="36">
        <v>363984.47314437479</v>
      </c>
      <c r="L9" s="36">
        <v>366325.71609446686</v>
      </c>
      <c r="M9" s="36">
        <v>368682.01852911245</v>
      </c>
      <c r="N9" s="36">
        <v>371053.47731484007</v>
      </c>
      <c r="O9" s="36">
        <v>373440.18994124886</v>
      </c>
      <c r="P9" s="36">
        <v>375842.25452501513</v>
      </c>
      <c r="Q9" s="36">
        <v>378259.76981392689</v>
      </c>
      <c r="R9" s="36">
        <v>380692.83519094624</v>
      </c>
      <c r="S9" s="36">
        <v>383141.5506782895</v>
      </c>
      <c r="T9" s="36">
        <v>385606.01694154367</v>
      </c>
      <c r="U9" s="36">
        <v>321064.24948715605</v>
      </c>
      <c r="V9" s="36">
        <v>320176.43028974347</v>
      </c>
      <c r="W9" s="36">
        <v>319322.91760265734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8759.9999999999927</v>
      </c>
      <c r="C11" s="54">
        <v>8759.9999999999964</v>
      </c>
      <c r="D11" s="54">
        <v>8759.9999999999927</v>
      </c>
      <c r="E11" s="54">
        <v>8759.9999999999982</v>
      </c>
      <c r="F11" s="54">
        <v>8759.9999999999945</v>
      </c>
      <c r="G11" s="54">
        <v>8759.9999999999945</v>
      </c>
      <c r="H11" s="54">
        <v>8759.9999999999927</v>
      </c>
      <c r="I11" s="54">
        <v>8759.9999999999909</v>
      </c>
      <c r="J11" s="54">
        <v>8759.9999999999945</v>
      </c>
      <c r="K11" s="54">
        <v>8759.9999999999891</v>
      </c>
      <c r="L11" s="54">
        <v>8759.9999999999927</v>
      </c>
      <c r="M11" s="54">
        <v>8759.9999999999909</v>
      </c>
      <c r="N11" s="54">
        <v>8759.9999999999909</v>
      </c>
      <c r="O11" s="54">
        <v>8759.9999999999909</v>
      </c>
      <c r="P11" s="54">
        <v>8759.9999999999927</v>
      </c>
      <c r="Q11" s="54">
        <v>8759.9999999999927</v>
      </c>
      <c r="R11" s="54">
        <v>8759.9999999999927</v>
      </c>
      <c r="S11" s="54">
        <v>8759.9999999999964</v>
      </c>
      <c r="T11" s="54">
        <v>8759.9999999999964</v>
      </c>
      <c r="U11" s="54">
        <v>8759.9999999999945</v>
      </c>
      <c r="V11" s="54">
        <v>8759.9999999999909</v>
      </c>
      <c r="W11" s="54">
        <v>8759.9999999999964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55.8590119839129</v>
      </c>
      <c r="C13" s="35">
        <v>55.305525316118434</v>
      </c>
      <c r="D13" s="35">
        <v>54.608496114531228</v>
      </c>
      <c r="E13" s="35">
        <v>53.824289022595543</v>
      </c>
      <c r="F13" s="35">
        <v>52.971930243238752</v>
      </c>
      <c r="G13" s="35">
        <v>52.048391424386836</v>
      </c>
      <c r="H13" s="35">
        <v>51.114898714005534</v>
      </c>
      <c r="I13" s="35">
        <v>50.100730499141939</v>
      </c>
      <c r="J13" s="35">
        <v>48.991893266299641</v>
      </c>
      <c r="K13" s="35">
        <v>47.768270707015354</v>
      </c>
      <c r="L13" s="35">
        <v>46.444899335757789</v>
      </c>
      <c r="M13" s="35">
        <v>45.078641774168538</v>
      </c>
      <c r="N13" s="35">
        <v>43.652579279979371</v>
      </c>
      <c r="O13" s="35">
        <v>42.097547598491253</v>
      </c>
      <c r="P13" s="35">
        <v>40.456297798737722</v>
      </c>
      <c r="Q13" s="35">
        <v>38.609028612975102</v>
      </c>
      <c r="R13" s="35">
        <v>36.406641661527608</v>
      </c>
      <c r="S13" s="35">
        <v>34.374268333070049</v>
      </c>
      <c r="T13" s="35">
        <v>32.36140821472393</v>
      </c>
      <c r="U13" s="35">
        <v>31.34928863677208</v>
      </c>
      <c r="V13" s="35">
        <v>30.457051798635394</v>
      </c>
      <c r="W13" s="35">
        <v>29.632583405346107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44.564499385490798</v>
      </c>
      <c r="D14" s="36">
        <v>41.704620653526668</v>
      </c>
      <c r="E14" s="36">
        <v>40.034533712141034</v>
      </c>
      <c r="F14" s="36">
        <v>39.226455592001486</v>
      </c>
      <c r="G14" s="36">
        <v>38.444041513628733</v>
      </c>
      <c r="H14" s="36">
        <v>37.516366579672152</v>
      </c>
      <c r="I14" s="36">
        <v>36.348171853588092</v>
      </c>
      <c r="J14" s="36">
        <v>34.860172007863632</v>
      </c>
      <c r="K14" s="36">
        <v>33.38617531123267</v>
      </c>
      <c r="L14" s="36">
        <v>31.908766332144783</v>
      </c>
      <c r="M14" s="36">
        <v>31.247499976245599</v>
      </c>
      <c r="N14" s="36">
        <v>30.349941916556794</v>
      </c>
      <c r="O14" s="36">
        <v>29.100476774416194</v>
      </c>
      <c r="P14" s="36">
        <v>27.616656443946539</v>
      </c>
      <c r="Q14" s="36">
        <v>25.506325247427235</v>
      </c>
      <c r="R14" s="36">
        <v>24.824415126937769</v>
      </c>
      <c r="S14" s="36">
        <v>24.37671114165401</v>
      </c>
      <c r="T14" s="36">
        <v>23.924814142828744</v>
      </c>
      <c r="U14" s="36">
        <v>23.425768695507315</v>
      </c>
      <c r="V14" s="36">
        <v>23.424486313657923</v>
      </c>
      <c r="W14" s="36">
        <v>23.305143757819913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1.6399999800498604</v>
      </c>
      <c r="C16" s="44">
        <f>C7/RES_summary!C$6</f>
        <v>1.6246596525753327</v>
      </c>
      <c r="D16" s="44">
        <f>D7/RES_summary!D$6</f>
        <v>1.6092312033687131</v>
      </c>
      <c r="E16" s="44">
        <f>E7/RES_summary!E$6</f>
        <v>1.5941814203399851</v>
      </c>
      <c r="F16" s="44">
        <f>F7/RES_summary!F$6</f>
        <v>1.5797942238998897</v>
      </c>
      <c r="G16" s="44">
        <f>G7/RES_summary!G$6</f>
        <v>1.5665970915345455</v>
      </c>
      <c r="H16" s="44">
        <f>H7/RES_summary!H$6</f>
        <v>1.5555317668858</v>
      </c>
      <c r="I16" s="44">
        <f>I7/RES_summary!I$6</f>
        <v>1.5461243271333944</v>
      </c>
      <c r="J16" s="44">
        <f>J7/RES_summary!J$6</f>
        <v>1.5373561086813075</v>
      </c>
      <c r="K16" s="44">
        <f>K7/RES_summary!K$6</f>
        <v>1.5282081400072336</v>
      </c>
      <c r="L16" s="44">
        <f>L7/RES_summary!L$6</f>
        <v>1.5176617574496256</v>
      </c>
      <c r="M16" s="44">
        <f>M7/RES_summary!M$6</f>
        <v>1.5047804734259334</v>
      </c>
      <c r="N16" s="44">
        <f>N7/RES_summary!N$6</f>
        <v>1.490464610264943</v>
      </c>
      <c r="O16" s="44">
        <f>O7/RES_summary!O$6</f>
        <v>1.4757776750503104</v>
      </c>
      <c r="P16" s="44">
        <f>P7/RES_summary!P$6</f>
        <v>1.461737836576231</v>
      </c>
      <c r="Q16" s="44">
        <f>Q7/RES_summary!Q$6</f>
        <v>1.4507467282743509</v>
      </c>
      <c r="R16" s="44">
        <f>R7/RES_summary!R$6</f>
        <v>1.4782773673487883</v>
      </c>
      <c r="S16" s="44">
        <f>S7/RES_summary!S$6</f>
        <v>1.4952767723347282</v>
      </c>
      <c r="T16" s="44">
        <f>T7/RES_summary!T$6</f>
        <v>1.5082631464070517</v>
      </c>
      <c r="U16" s="44">
        <f>U7/RES_summary!U$6</f>
        <v>1.4992208944386132</v>
      </c>
      <c r="V16" s="44">
        <f>V7/RES_summary!V$6</f>
        <v>1.4985148469239862</v>
      </c>
      <c r="W16" s="44">
        <f>W7/RES_summary!W$6</f>
        <v>1.4989686622136509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91.608778539222072</v>
      </c>
      <c r="C17" s="52">
        <f t="shared" si="2"/>
        <v>89.852655545581243</v>
      </c>
      <c r="D17" s="52">
        <f t="shared" si="2"/>
        <v>87.877695916542777</v>
      </c>
      <c r="E17" s="52">
        <f t="shared" si="2"/>
        <v>85.805681522831236</v>
      </c>
      <c r="F17" s="52">
        <f t="shared" si="2"/>
        <v>83.684749427096463</v>
      </c>
      <c r="G17" s="52">
        <f t="shared" si="2"/>
        <v>81.538858624496001</v>
      </c>
      <c r="H17" s="52">
        <f t="shared" si="2"/>
        <v>79.510848710785737</v>
      </c>
      <c r="I17" s="52">
        <f t="shared" si="2"/>
        <v>77.461958231877361</v>
      </c>
      <c r="J17" s="52">
        <f t="shared" si="2"/>
        <v>75.317986388808364</v>
      </c>
      <c r="K17" s="52">
        <f t="shared" si="2"/>
        <v>72.99986012852996</v>
      </c>
      <c r="L17" s="52">
        <f t="shared" si="2"/>
        <v>70.487647550477121</v>
      </c>
      <c r="M17" s="52">
        <f t="shared" si="2"/>
        <v>67.833459910331385</v>
      </c>
      <c r="N17" s="52">
        <f t="shared" si="2"/>
        <v>65.062624563593985</v>
      </c>
      <c r="O17" s="52">
        <f t="shared" si="2"/>
        <v>62.1266209202212</v>
      </c>
      <c r="P17" s="52">
        <f t="shared" si="2"/>
        <v>59.136501220210619</v>
      </c>
      <c r="Q17" s="52">
        <f t="shared" si="2"/>
        <v>56.011921942124431</v>
      </c>
      <c r="R17" s="52">
        <f t="shared" ref="R17:V17" si="3">R13*R16</f>
        <v>53.819114389413748</v>
      </c>
      <c r="S17" s="52">
        <f t="shared" si="3"/>
        <v>51.399045004440843</v>
      </c>
      <c r="T17" s="52">
        <f t="shared" si="3"/>
        <v>48.809519376102529</v>
      </c>
      <c r="U17" s="52">
        <f t="shared" si="3"/>
        <v>46.999508550035692</v>
      </c>
      <c r="V17" s="52">
        <f t="shared" si="3"/>
        <v>45.640344313788034</v>
      </c>
      <c r="W17" s="52">
        <f t="shared" ref="W17" si="4">W13*W16</f>
        <v>44.418313905046084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802.49290000358451</v>
      </c>
      <c r="C18" s="36">
        <f>C3*11630*1000/RES_summary!C$6</f>
        <v>787.10926257929145</v>
      </c>
      <c r="D18" s="36">
        <f>D3*11630*1000/RES_summary!D$6</f>
        <v>769.80861622891405</v>
      </c>
      <c r="E18" s="36">
        <f>E3*11630*1000/RES_summary!E$6</f>
        <v>751.65777014000139</v>
      </c>
      <c r="F18" s="36">
        <f>F3*11630*1000/RES_summary!F$6</f>
        <v>733.07840498136432</v>
      </c>
      <c r="G18" s="36">
        <f>G3*11630*1000/RES_summary!G$6</f>
        <v>714.28040155058443</v>
      </c>
      <c r="H18" s="36">
        <f>H3*11630*1000/RES_summary!H$6</f>
        <v>696.51503470648242</v>
      </c>
      <c r="I18" s="36">
        <f>I3*11630*1000/RES_summary!I$6</f>
        <v>678.56675411124502</v>
      </c>
      <c r="J18" s="36">
        <f>J3*11630*1000/RES_summary!J$6</f>
        <v>659.78556076596101</v>
      </c>
      <c r="K18" s="36">
        <f>K3*11630*1000/RES_summary!K$6</f>
        <v>639.47877472592154</v>
      </c>
      <c r="L18" s="36">
        <f>L3*11630*1000/RES_summary!L$6</f>
        <v>617.47179254217906</v>
      </c>
      <c r="M18" s="36">
        <f>M3*11630*1000/RES_summary!M$6</f>
        <v>594.22110881450237</v>
      </c>
      <c r="N18" s="36">
        <f>N3*11630*1000/RES_summary!N$6</f>
        <v>569.94859117708268</v>
      </c>
      <c r="O18" s="36">
        <f>O3*11630*1000/RES_summary!O$6</f>
        <v>544.2291992611373</v>
      </c>
      <c r="P18" s="36">
        <f>P3*11630*1000/RES_summary!P$6</f>
        <v>518.03575068904456</v>
      </c>
      <c r="Q18" s="36">
        <f>Q3*11630*1000/RES_summary!Q$6</f>
        <v>490.66443621300959</v>
      </c>
      <c r="R18" s="36">
        <f>R3*11630*1000/RES_summary!R$6</f>
        <v>471.45544205126401</v>
      </c>
      <c r="S18" s="36">
        <f>S3*11630*1000/RES_summary!S$6</f>
        <v>450.25563423890162</v>
      </c>
      <c r="T18" s="36">
        <f>T3*11630*1000/RES_summary!T$6</f>
        <v>427.571389734658</v>
      </c>
      <c r="U18" s="36">
        <f>U3*11630*1000/RES_summary!U$6</f>
        <v>411.71569489831239</v>
      </c>
      <c r="V18" s="36">
        <f>V3*11630*1000/RES_summary!V$6</f>
        <v>399.80941618878268</v>
      </c>
      <c r="W18" s="36">
        <f>W3*11630*1000/RES_summary!W$6</f>
        <v>389.10442980820352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111.08363797324948</v>
      </c>
      <c r="C3" s="49">
        <f t="shared" ref="C3:W3" si="0">C5*C11/11630</f>
        <v>109.96945176846688</v>
      </c>
      <c r="D3" s="49">
        <f t="shared" si="0"/>
        <v>108.96058517580821</v>
      </c>
      <c r="E3" s="49">
        <f t="shared" si="0"/>
        <v>108.16960645365359</v>
      </c>
      <c r="F3" s="49">
        <f t="shared" si="0"/>
        <v>107.02951923237846</v>
      </c>
      <c r="G3" s="49">
        <f t="shared" si="0"/>
        <v>105.67272202871972</v>
      </c>
      <c r="H3" s="49">
        <f t="shared" si="0"/>
        <v>102.36705074489663</v>
      </c>
      <c r="I3" s="49">
        <f t="shared" si="0"/>
        <v>99.429131669728733</v>
      </c>
      <c r="J3" s="49">
        <f t="shared" si="0"/>
        <v>95.996360784039453</v>
      </c>
      <c r="K3" s="49">
        <f t="shared" si="0"/>
        <v>92.861038962827863</v>
      </c>
      <c r="L3" s="49">
        <f t="shared" si="0"/>
        <v>88.811766842384827</v>
      </c>
      <c r="M3" s="49">
        <f t="shared" si="0"/>
        <v>84.714039904891422</v>
      </c>
      <c r="N3" s="49">
        <f t="shared" si="0"/>
        <v>80.861820646414515</v>
      </c>
      <c r="O3" s="49">
        <f t="shared" si="0"/>
        <v>77.165178026329414</v>
      </c>
      <c r="P3" s="49">
        <f t="shared" si="0"/>
        <v>72.470617947131245</v>
      </c>
      <c r="Q3" s="49">
        <f t="shared" si="0"/>
        <v>68.777789982434797</v>
      </c>
      <c r="R3" s="49">
        <f t="shared" si="0"/>
        <v>67.153385648836945</v>
      </c>
      <c r="S3" s="49">
        <f t="shared" si="0"/>
        <v>64.806724042529638</v>
      </c>
      <c r="T3" s="49">
        <f t="shared" si="0"/>
        <v>62.906958383393835</v>
      </c>
      <c r="U3" s="49">
        <f t="shared" si="0"/>
        <v>60.705682230483362</v>
      </c>
      <c r="V3" s="49">
        <f t="shared" si="0"/>
        <v>59.799342580190149</v>
      </c>
      <c r="W3" s="49">
        <f t="shared" si="0"/>
        <v>58.964338502710106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3442.5338314827463</v>
      </c>
      <c r="C5" s="49">
        <f t="shared" ref="C5:W5" si="1">C7*C13/1000000</f>
        <v>3429.3640806620529</v>
      </c>
      <c r="D5" s="49">
        <f t="shared" si="1"/>
        <v>3395.2275264854038</v>
      </c>
      <c r="E5" s="49">
        <f t="shared" si="1"/>
        <v>3346.3657043684584</v>
      </c>
      <c r="F5" s="49">
        <f t="shared" si="1"/>
        <v>3288.6928487934219</v>
      </c>
      <c r="G5" s="49">
        <f t="shared" si="1"/>
        <v>3226.3033168609154</v>
      </c>
      <c r="H5" s="49">
        <f t="shared" si="1"/>
        <v>3146.3226000186473</v>
      </c>
      <c r="I5" s="49">
        <f t="shared" si="1"/>
        <v>3058.9921089736954</v>
      </c>
      <c r="J5" s="49">
        <f t="shared" si="1"/>
        <v>2964.5376617952584</v>
      </c>
      <c r="K5" s="49">
        <f t="shared" si="1"/>
        <v>2863.073039788002</v>
      </c>
      <c r="L5" s="49">
        <f t="shared" si="1"/>
        <v>2754.7622794103204</v>
      </c>
      <c r="M5" s="49">
        <f t="shared" si="1"/>
        <v>2636.5486887419565</v>
      </c>
      <c r="N5" s="49">
        <f t="shared" si="1"/>
        <v>2510.0759209841808</v>
      </c>
      <c r="O5" s="49">
        <f t="shared" si="1"/>
        <v>2381.8730890857305</v>
      </c>
      <c r="P5" s="49">
        <f t="shared" si="1"/>
        <v>2245.2078651993593</v>
      </c>
      <c r="Q5" s="49">
        <f t="shared" si="1"/>
        <v>2109.0144424259124</v>
      </c>
      <c r="R5" s="49">
        <f t="shared" si="1"/>
        <v>2036.3047982645378</v>
      </c>
      <c r="S5" s="49">
        <f t="shared" si="1"/>
        <v>1933.1987065640867</v>
      </c>
      <c r="T5" s="49">
        <f t="shared" si="1"/>
        <v>1887.5998584867182</v>
      </c>
      <c r="U5" s="49">
        <f t="shared" si="1"/>
        <v>1841.1364427422284</v>
      </c>
      <c r="V5" s="49">
        <f t="shared" si="1"/>
        <v>1804.8505056889769</v>
      </c>
      <c r="W5" s="49">
        <f t="shared" si="1"/>
        <v>1763.2370281288133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4130297</v>
      </c>
      <c r="C7" s="35">
        <v>4149263</v>
      </c>
      <c r="D7" s="35">
        <v>4166840</v>
      </c>
      <c r="E7" s="35">
        <v>4181918</v>
      </c>
      <c r="F7" s="35">
        <v>4200308</v>
      </c>
      <c r="G7" s="35">
        <v>4222046</v>
      </c>
      <c r="H7" s="35">
        <v>4224898</v>
      </c>
      <c r="I7" s="35">
        <v>4226437</v>
      </c>
      <c r="J7" s="35">
        <v>4225572</v>
      </c>
      <c r="K7" s="35">
        <v>4227918</v>
      </c>
      <c r="L7" s="35">
        <v>4228955</v>
      </c>
      <c r="M7" s="35">
        <v>4224038</v>
      </c>
      <c r="N7" s="35">
        <v>4213304</v>
      </c>
      <c r="O7" s="35">
        <v>4211760</v>
      </c>
      <c r="P7" s="35">
        <v>4201439</v>
      </c>
      <c r="Q7" s="35">
        <v>4205974</v>
      </c>
      <c r="R7" s="35">
        <v>4269243</v>
      </c>
      <c r="S7" s="35">
        <v>4202355</v>
      </c>
      <c r="T7" s="35">
        <v>4261538</v>
      </c>
      <c r="U7" s="35">
        <v>4297340</v>
      </c>
      <c r="V7" s="35">
        <v>4355432</v>
      </c>
      <c r="W7" s="35">
        <v>4373662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270285.0972687453</v>
      </c>
      <c r="D8" s="52">
        <v>272140.77026927238</v>
      </c>
      <c r="E8" s="52">
        <v>272928.3338503195</v>
      </c>
      <c r="F8" s="52">
        <v>279569.32884319266</v>
      </c>
      <c r="G8" s="52">
        <v>286289.30306163896</v>
      </c>
      <c r="H8" s="52">
        <v>270818.81139199249</v>
      </c>
      <c r="I8" s="52">
        <v>272965.41588448826</v>
      </c>
      <c r="J8" s="52">
        <v>274065.68584575038</v>
      </c>
      <c r="K8" s="52">
        <v>280826.19793247478</v>
      </c>
      <c r="L8" s="52">
        <v>283112.53624632675</v>
      </c>
      <c r="M8" s="52">
        <v>280800.29243005579</v>
      </c>
      <c r="N8" s="52">
        <v>278672.06576485839</v>
      </c>
      <c r="O8" s="52">
        <v>291598.46326899156</v>
      </c>
      <c r="P8" s="52">
        <v>286606.099797667</v>
      </c>
      <c r="Q8" s="52">
        <v>305295.59814422531</v>
      </c>
      <c r="R8" s="52">
        <v>333554.0972687453</v>
      </c>
      <c r="S8" s="52">
        <v>205252.77026927238</v>
      </c>
      <c r="T8" s="52">
        <v>332111.3338503195</v>
      </c>
      <c r="U8" s="52">
        <v>315371.32884319266</v>
      </c>
      <c r="V8" s="52">
        <v>344381.30306163896</v>
      </c>
      <c r="W8" s="52">
        <v>289048.81139199249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251319.0972687453</v>
      </c>
      <c r="D9" s="36">
        <v>254563.77026927285</v>
      </c>
      <c r="E9" s="36">
        <v>257850.3338503195</v>
      </c>
      <c r="F9" s="36">
        <v>261179.32884319313</v>
      </c>
      <c r="G9" s="36">
        <v>264551.30306163896</v>
      </c>
      <c r="H9" s="36">
        <v>267966.81139199249</v>
      </c>
      <c r="I9" s="36">
        <v>271426.41588448826</v>
      </c>
      <c r="J9" s="36">
        <v>274930.68584575038</v>
      </c>
      <c r="K9" s="36">
        <v>278480.19793247432</v>
      </c>
      <c r="L9" s="36">
        <v>282075.53624632675</v>
      </c>
      <c r="M9" s="36">
        <v>285717.29243005626</v>
      </c>
      <c r="N9" s="36">
        <v>289406.06576485839</v>
      </c>
      <c r="O9" s="36">
        <v>293142.46326899156</v>
      </c>
      <c r="P9" s="36">
        <v>296927.099797667</v>
      </c>
      <c r="Q9" s="36">
        <v>300760.59814422578</v>
      </c>
      <c r="R9" s="36">
        <v>270285.0972687453</v>
      </c>
      <c r="S9" s="36">
        <v>272140.77026927285</v>
      </c>
      <c r="T9" s="36">
        <v>272928.3338503195</v>
      </c>
      <c r="U9" s="36">
        <v>279569.32884319313</v>
      </c>
      <c r="V9" s="36">
        <v>286289.30306163896</v>
      </c>
      <c r="W9" s="36">
        <v>270818.81139199249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375.27669236367427</v>
      </c>
      <c r="C11" s="54">
        <v>372.93932460515077</v>
      </c>
      <c r="D11" s="54">
        <v>373.23319150466875</v>
      </c>
      <c r="E11" s="54">
        <v>375.93396364711106</v>
      </c>
      <c r="F11" s="54">
        <v>378.49485066057326</v>
      </c>
      <c r="G11" s="54">
        <v>380.92319180633035</v>
      </c>
      <c r="H11" s="54">
        <v>378.38739109463597</v>
      </c>
      <c r="I11" s="54">
        <v>378.02019754372918</v>
      </c>
      <c r="J11" s="54">
        <v>376.59756875623191</v>
      </c>
      <c r="K11" s="54">
        <v>377.20793990559713</v>
      </c>
      <c r="L11" s="54">
        <v>374.94373147799604</v>
      </c>
      <c r="M11" s="54">
        <v>373.67953351318243</v>
      </c>
      <c r="N11" s="54">
        <v>374.65917514919965</v>
      </c>
      <c r="O11" s="54">
        <v>376.77533054067345</v>
      </c>
      <c r="P11" s="54">
        <v>375.39209611235634</v>
      </c>
      <c r="Q11" s="54">
        <v>379.26990038799408</v>
      </c>
      <c r="R11" s="54">
        <v>383.53485969368825</v>
      </c>
      <c r="S11" s="54">
        <v>389.87311446850174</v>
      </c>
      <c r="T11" s="54">
        <v>387.58634289440857</v>
      </c>
      <c r="U11" s="54">
        <v>383.46266357586148</v>
      </c>
      <c r="V11" s="54">
        <v>385.33183330999856</v>
      </c>
      <c r="W11" s="54">
        <v>388.91836199371181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833.48336245135545</v>
      </c>
      <c r="C13" s="35">
        <v>826.49956887814835</v>
      </c>
      <c r="D13" s="35">
        <v>814.82070981496861</v>
      </c>
      <c r="E13" s="35">
        <v>800.19878543014431</v>
      </c>
      <c r="F13" s="35">
        <v>782.96468944501726</v>
      </c>
      <c r="G13" s="35">
        <v>764.15636325632533</v>
      </c>
      <c r="H13" s="35">
        <v>744.70971844021972</v>
      </c>
      <c r="I13" s="35">
        <v>723.77563157186421</v>
      </c>
      <c r="J13" s="35">
        <v>701.57073688373043</v>
      </c>
      <c r="K13" s="35">
        <v>677.18272676717049</v>
      </c>
      <c r="L13" s="35">
        <v>651.40496397108041</v>
      </c>
      <c r="M13" s="35">
        <v>624.17731297444686</v>
      </c>
      <c r="N13" s="35">
        <v>595.75001494888124</v>
      </c>
      <c r="O13" s="35">
        <v>565.52915861438703</v>
      </c>
      <c r="P13" s="35">
        <v>534.39020897348723</v>
      </c>
      <c r="Q13" s="35">
        <v>501.433066972338</v>
      </c>
      <c r="R13" s="35">
        <v>476.97092863173583</v>
      </c>
      <c r="S13" s="35">
        <v>460.02746235481931</v>
      </c>
      <c r="T13" s="35">
        <v>442.93864292345114</v>
      </c>
      <c r="U13" s="35">
        <v>428.43629844094909</v>
      </c>
      <c r="V13" s="35">
        <v>414.39069779736593</v>
      </c>
      <c r="W13" s="35">
        <v>403.14890088187275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726.27213783791194</v>
      </c>
      <c r="D14" s="36">
        <v>654.21330603833212</v>
      </c>
      <c r="E14" s="36">
        <v>608.40931686077852</v>
      </c>
      <c r="F14" s="36">
        <v>572.36525299142215</v>
      </c>
      <c r="G14" s="36">
        <v>552.27204088080862</v>
      </c>
      <c r="H14" s="36">
        <v>529.37667588602937</v>
      </c>
      <c r="I14" s="36">
        <v>508.85168098859037</v>
      </c>
      <c r="J14" s="36">
        <v>491.47234498063165</v>
      </c>
      <c r="K14" s="36">
        <v>465.21297052576034</v>
      </c>
      <c r="L14" s="36">
        <v>447.85903061479451</v>
      </c>
      <c r="M14" s="36">
        <v>427.09007849986097</v>
      </c>
      <c r="N14" s="36">
        <v>411.74694971599808</v>
      </c>
      <c r="O14" s="36">
        <v>398.24124161154538</v>
      </c>
      <c r="P14" s="36">
        <v>386.65811276923586</v>
      </c>
      <c r="Q14" s="36">
        <v>374.99896020970044</v>
      </c>
      <c r="R14" s="36">
        <v>370.52727659389916</v>
      </c>
      <c r="S14" s="36">
        <v>365.07191219355514</v>
      </c>
      <c r="T14" s="36">
        <v>362.68949835582055</v>
      </c>
      <c r="U14" s="36">
        <v>360.05921750720114</v>
      </c>
      <c r="V14" s="36">
        <v>353.74638387130994</v>
      </c>
      <c r="W14" s="36">
        <v>352.02249783322776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1.030000022443907</v>
      </c>
      <c r="C16" s="44">
        <f>C7/RES_summary!C$6</f>
        <v>1.0289187441291618</v>
      </c>
      <c r="D16" s="44">
        <f>D7/RES_summary!D$6</f>
        <v>1.0278314489033207</v>
      </c>
      <c r="E16" s="44">
        <f>E7/RES_summary!E$6</f>
        <v>1.0267707108771083</v>
      </c>
      <c r="F16" s="44">
        <f>F7/RES_summary!F$6</f>
        <v>1.0257565682069552</v>
      </c>
      <c r="G16" s="44">
        <f>G7/RES_summary!G$6</f>
        <v>1.0248264040175088</v>
      </c>
      <c r="H16" s="44">
        <f>H7/RES_summary!H$6</f>
        <v>1.0243967491045101</v>
      </c>
      <c r="I16" s="44">
        <f>I7/RES_summary!I$6</f>
        <v>1.0244338321983153</v>
      </c>
      <c r="J16" s="44">
        <f>J7/RES_summary!J$6</f>
        <v>1.0243408622497734</v>
      </c>
      <c r="K16" s="44">
        <f>K7/RES_summary!K$6</f>
        <v>1.0235211067799179</v>
      </c>
      <c r="L16" s="44">
        <f>L7/RES_summary!L$6</f>
        <v>1.0213774226574306</v>
      </c>
      <c r="M16" s="44">
        <f>M7/RES_summary!M$6</f>
        <v>1.0172490067823214</v>
      </c>
      <c r="N16" s="44">
        <f>N7/RES_summary!N$6</f>
        <v>1.011760598165995</v>
      </c>
      <c r="O16" s="44">
        <f>O7/RES_summary!O$6</f>
        <v>1.0056743129649599</v>
      </c>
      <c r="P16" s="44">
        <f>P7/RES_summary!P$6</f>
        <v>0.9995967294880439</v>
      </c>
      <c r="Q16" s="44">
        <f>Q7/RES_summary!Q$6</f>
        <v>0.99478009216554986</v>
      </c>
      <c r="R16" s="44">
        <f>R7/RES_summary!R$6</f>
        <v>1.004938015872362</v>
      </c>
      <c r="S16" s="44">
        <f>S7/RES_summary!S$6</f>
        <v>0.98951490080727422</v>
      </c>
      <c r="T16" s="44">
        <f>T7/RES_summary!T$6</f>
        <v>1.003396897326206</v>
      </c>
      <c r="U16" s="44">
        <f>U7/RES_summary!U$6</f>
        <v>1.0118106658115107</v>
      </c>
      <c r="V16" s="44">
        <f>V7/RES_summary!V$6</f>
        <v>1.0289482593127119</v>
      </c>
      <c r="W16" s="44">
        <f>W7/RES_summary!W$6</f>
        <v>1.0364712512222254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858.48788203151912</v>
      </c>
      <c r="C17" s="52">
        <f t="shared" si="2"/>
        <v>850.40089843339808</v>
      </c>
      <c r="D17" s="52">
        <f t="shared" si="2"/>
        <v>837.49835076555144</v>
      </c>
      <c r="E17" s="52">
        <f t="shared" si="2"/>
        <v>821.62067575910794</v>
      </c>
      <c r="F17" s="52">
        <f t="shared" si="2"/>
        <v>803.13117287234536</v>
      </c>
      <c r="G17" s="52">
        <f t="shared" si="2"/>
        <v>783.12761786307703</v>
      </c>
      <c r="H17" s="52">
        <f t="shared" si="2"/>
        <v>762.87821459669613</v>
      </c>
      <c r="I17" s="52">
        <f t="shared" si="2"/>
        <v>741.46024390292087</v>
      </c>
      <c r="J17" s="52">
        <f t="shared" si="2"/>
        <v>718.64757354868937</v>
      </c>
      <c r="K17" s="52">
        <f t="shared" si="2"/>
        <v>693.11081399297711</v>
      </c>
      <c r="L17" s="52">
        <f t="shared" si="2"/>
        <v>665.33032320703853</v>
      </c>
      <c r="M17" s="52">
        <f t="shared" si="2"/>
        <v>634.94375167931423</v>
      </c>
      <c r="N17" s="52">
        <f t="shared" si="2"/>
        <v>602.75639148208052</v>
      </c>
      <c r="O17" s="52">
        <f t="shared" si="2"/>
        <v>568.73814805117547</v>
      </c>
      <c r="P17" s="52">
        <f t="shared" si="2"/>
        <v>534.17470516033018</v>
      </c>
      <c r="Q17" s="52">
        <f t="shared" si="2"/>
        <v>498.81563257759672</v>
      </c>
      <c r="R17" s="52">
        <f t="shared" ref="R17:V17" si="3">R13*R16</f>
        <v>479.3262186479746</v>
      </c>
      <c r="S17" s="52">
        <f t="shared" si="3"/>
        <v>455.20402878065113</v>
      </c>
      <c r="T17" s="52">
        <f t="shared" si="3"/>
        <v>444.44326001527111</v>
      </c>
      <c r="U17" s="52">
        <f t="shared" si="3"/>
        <v>433.49641638335578</v>
      </c>
      <c r="V17" s="52">
        <f t="shared" si="3"/>
        <v>426.38658717397971</v>
      </c>
      <c r="W17" s="52">
        <f t="shared" ref="W17" si="4">W13*W16</f>
        <v>417.85224572589959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322.17049280308476</v>
      </c>
      <c r="C18" s="36">
        <f>C3*11630*1000/RES_summary!C$6</f>
        <v>317.14793670536494</v>
      </c>
      <c r="D18" s="36">
        <f>D3*11630*1000/RES_summary!D$6</f>
        <v>312.58218233612331</v>
      </c>
      <c r="E18" s="36">
        <f>E3*11630*1000/RES_summary!E$6</f>
        <v>308.87511725253927</v>
      </c>
      <c r="F18" s="36">
        <f>F3*11630*1000/RES_summary!F$6</f>
        <v>303.98101333716949</v>
      </c>
      <c r="G18" s="36">
        <f>G3*11630*1000/RES_summary!G$6</f>
        <v>298.31147178809147</v>
      </c>
      <c r="H18" s="36">
        <f>H3*11630*1000/RES_summary!H$6</f>
        <v>288.66349734417764</v>
      </c>
      <c r="I18" s="36">
        <f>I3*11630*1000/RES_summary!I$6</f>
        <v>280.2869478710038</v>
      </c>
      <c r="J18" s="36">
        <f>J3*11630*1000/RES_summary!J$6</f>
        <v>270.64092899100177</v>
      </c>
      <c r="K18" s="36">
        <f>K3*11630*1000/RES_summary!K$6</f>
        <v>261.44690227258246</v>
      </c>
      <c r="L18" s="36">
        <f>L3*11630*1000/RES_summary!L$6</f>
        <v>249.46143404870821</v>
      </c>
      <c r="M18" s="36">
        <f>M3*11630*1000/RES_summary!M$6</f>
        <v>237.26548493463613</v>
      </c>
      <c r="N18" s="36">
        <f>N3*11630*1000/RES_summary!N$6</f>
        <v>225.82821244858437</v>
      </c>
      <c r="O18" s="36">
        <f>O3*11630*1000/RES_summary!O$6</f>
        <v>214.28650372307212</v>
      </c>
      <c r="P18" s="36">
        <f>P3*11630*1000/RES_summary!P$6</f>
        <v>200.52496226033628</v>
      </c>
      <c r="Q18" s="36">
        <f>Q3*11630*1000/RES_summary!Q$6</f>
        <v>189.18575527967937</v>
      </c>
      <c r="R18" s="36">
        <f>R3*11630*1000/RES_summary!R$6</f>
        <v>183.83831401665708</v>
      </c>
      <c r="S18" s="36">
        <f>S3*11630*1000/RES_summary!S$6</f>
        <v>177.47181241932194</v>
      </c>
      <c r="T18" s="36">
        <f>T3*11630*1000/RES_summary!T$6</f>
        <v>172.26013777338767</v>
      </c>
      <c r="U18" s="36">
        <f>U3*11630*1000/RES_summary!U$6</f>
        <v>166.22969047695233</v>
      </c>
      <c r="V18" s="36">
        <f>V3*11630*1000/RES_summary!V$6</f>
        <v>164.30032533454309</v>
      </c>
      <c r="W18" s="36">
        <f>W3*11630*1000/RES_summary!W$6</f>
        <v>162.51041096311081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0.16929476394228979</v>
      </c>
      <c r="C3" s="49">
        <f t="shared" ref="C3:W3" si="0">C5*C11/11630</f>
        <v>0.31314251504137119</v>
      </c>
      <c r="D3" s="49">
        <f t="shared" si="0"/>
        <v>0.45166770891966129</v>
      </c>
      <c r="E3" s="49">
        <f t="shared" si="0"/>
        <v>0.58582178900055737</v>
      </c>
      <c r="F3" s="49">
        <f t="shared" si="0"/>
        <v>0.70370322174764133</v>
      </c>
      <c r="G3" s="49">
        <f t="shared" si="0"/>
        <v>0.8069839633267436</v>
      </c>
      <c r="H3" s="49">
        <f t="shared" si="0"/>
        <v>0.87150508566599671</v>
      </c>
      <c r="I3" s="49">
        <f t="shared" si="0"/>
        <v>0.90175313268985235</v>
      </c>
      <c r="J3" s="49">
        <f t="shared" si="0"/>
        <v>0.93077337074001465</v>
      </c>
      <c r="K3" s="49">
        <f t="shared" si="0"/>
        <v>0.98689306534820997</v>
      </c>
      <c r="L3" s="49">
        <f t="shared" si="0"/>
        <v>1.0994656373579985</v>
      </c>
      <c r="M3" s="49">
        <f t="shared" si="0"/>
        <v>1.267409195028421</v>
      </c>
      <c r="N3" s="49">
        <f t="shared" si="0"/>
        <v>1.4711117018307449</v>
      </c>
      <c r="O3" s="49">
        <f t="shared" si="0"/>
        <v>1.6712805476217092</v>
      </c>
      <c r="P3" s="49">
        <f t="shared" si="0"/>
        <v>1.8706238413634348</v>
      </c>
      <c r="Q3" s="49">
        <f t="shared" si="0"/>
        <v>2.0956064901775751</v>
      </c>
      <c r="R3" s="49">
        <f t="shared" si="0"/>
        <v>3.1048025372102468</v>
      </c>
      <c r="S3" s="49">
        <f t="shared" si="0"/>
        <v>3.1472676001256357</v>
      </c>
      <c r="T3" s="49">
        <f t="shared" si="0"/>
        <v>3.9349110230906259</v>
      </c>
      <c r="U3" s="49">
        <f t="shared" si="0"/>
        <v>4.7177447700591024</v>
      </c>
      <c r="V3" s="49">
        <f t="shared" si="0"/>
        <v>5.3807046117677251</v>
      </c>
      <c r="W3" s="49">
        <f t="shared" si="0"/>
        <v>6.0239746252477007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7.6873634871539078</v>
      </c>
      <c r="C5" s="49">
        <f t="shared" ref="C5:W5" si="1">C7*C13/1000000</f>
        <v>14.31636362658123</v>
      </c>
      <c r="D5" s="49">
        <f t="shared" si="1"/>
        <v>20.867654052830641</v>
      </c>
      <c r="E5" s="49">
        <f t="shared" si="1"/>
        <v>27.109699689354215</v>
      </c>
      <c r="F5" s="49">
        <f t="shared" si="1"/>
        <v>32.967129339540705</v>
      </c>
      <c r="G5" s="49">
        <f t="shared" si="1"/>
        <v>38.291994450117734</v>
      </c>
      <c r="H5" s="49">
        <f t="shared" si="1"/>
        <v>41.774521204242667</v>
      </c>
      <c r="I5" s="49">
        <f t="shared" si="1"/>
        <v>43.821330077896036</v>
      </c>
      <c r="J5" s="49">
        <f t="shared" si="1"/>
        <v>45.966005902164113</v>
      </c>
      <c r="K5" s="49">
        <f t="shared" si="1"/>
        <v>49.695931122044989</v>
      </c>
      <c r="L5" s="49">
        <f t="shared" si="1"/>
        <v>56.480499486926242</v>
      </c>
      <c r="M5" s="49">
        <f t="shared" si="1"/>
        <v>65.885346108285674</v>
      </c>
      <c r="N5" s="49">
        <f t="shared" si="1"/>
        <v>76.609173939949301</v>
      </c>
      <c r="O5" s="49">
        <f t="shared" si="1"/>
        <v>86.550187849209323</v>
      </c>
      <c r="P5" s="49">
        <f t="shared" si="1"/>
        <v>96.652822441977577</v>
      </c>
      <c r="Q5" s="49">
        <f t="shared" si="1"/>
        <v>107.82924961589013</v>
      </c>
      <c r="R5" s="49">
        <f t="shared" si="1"/>
        <v>156.93331826309799</v>
      </c>
      <c r="S5" s="49">
        <f t="shared" si="1"/>
        <v>156.16575763138971</v>
      </c>
      <c r="T5" s="49">
        <f t="shared" si="1"/>
        <v>196.17236026620981</v>
      </c>
      <c r="U5" s="49">
        <f t="shared" si="1"/>
        <v>236.81986643163475</v>
      </c>
      <c r="V5" s="49">
        <f t="shared" si="1"/>
        <v>270.95062413037067</v>
      </c>
      <c r="W5" s="49">
        <f t="shared" si="1"/>
        <v>300.00370677023648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4010</v>
      </c>
      <c r="C7" s="35">
        <v>7711</v>
      </c>
      <c r="D7" s="35">
        <v>11471</v>
      </c>
      <c r="E7" s="35">
        <v>15170</v>
      </c>
      <c r="F7" s="35">
        <v>18755</v>
      </c>
      <c r="G7" s="35">
        <v>22102</v>
      </c>
      <c r="H7" s="35">
        <v>24371</v>
      </c>
      <c r="I7" s="35">
        <v>25750</v>
      </c>
      <c r="J7" s="35">
        <v>27195</v>
      </c>
      <c r="K7" s="35">
        <v>29713</v>
      </c>
      <c r="L7" s="35">
        <v>34261</v>
      </c>
      <c r="M7" s="35">
        <v>40853</v>
      </c>
      <c r="N7" s="35">
        <v>48618</v>
      </c>
      <c r="O7" s="35">
        <v>57683</v>
      </c>
      <c r="P7" s="35">
        <v>68174</v>
      </c>
      <c r="Q7" s="35">
        <v>81833</v>
      </c>
      <c r="R7" s="35">
        <v>135679</v>
      </c>
      <c r="S7" s="35">
        <v>137528</v>
      </c>
      <c r="T7" s="35">
        <v>182892</v>
      </c>
      <c r="U7" s="35">
        <v>229440</v>
      </c>
      <c r="V7" s="35">
        <v>269277</v>
      </c>
      <c r="W7" s="35">
        <v>304707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3959.3571818248261</v>
      </c>
      <c r="D8" s="52">
        <v>4030.1484880120533</v>
      </c>
      <c r="E8" s="52">
        <v>3981.4779441381324</v>
      </c>
      <c r="F8" s="52">
        <v>3880.3701111254995</v>
      </c>
      <c r="G8" s="52">
        <v>3655.8506708461027</v>
      </c>
      <c r="H8" s="52">
        <v>2591.9464772810315</v>
      </c>
      <c r="I8" s="52">
        <v>1716.6856100150653</v>
      </c>
      <c r="J8" s="52">
        <v>1798.0974301726637</v>
      </c>
      <c r="K8" s="52">
        <v>2887.2126389068726</v>
      </c>
      <c r="L8" s="52">
        <v>4934.0633385576257</v>
      </c>
      <c r="M8" s="52">
        <v>6995.6830966012931</v>
      </c>
      <c r="N8" s="52">
        <v>8187.1070125188344</v>
      </c>
      <c r="O8" s="52">
        <v>13024.357181824824</v>
      </c>
      <c r="P8" s="52">
        <v>14521.148488012055</v>
      </c>
      <c r="Q8" s="52">
        <v>17640.477944138132</v>
      </c>
      <c r="R8" s="52">
        <v>57726.370111125492</v>
      </c>
      <c r="S8" s="52">
        <v>5504.8506708460918</v>
      </c>
      <c r="T8" s="52">
        <v>47955.946477281046</v>
      </c>
      <c r="U8" s="52">
        <v>48264.685610015062</v>
      </c>
      <c r="V8" s="52">
        <v>41635.097430172667</v>
      </c>
      <c r="W8" s="52">
        <v>38317.212638906902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258.3571818248256</v>
      </c>
      <c r="D9" s="36">
        <v>270.14848801205335</v>
      </c>
      <c r="E9" s="36">
        <v>282.47794413813244</v>
      </c>
      <c r="F9" s="36">
        <v>295.37011112549953</v>
      </c>
      <c r="G9" s="36">
        <v>308.85067084610273</v>
      </c>
      <c r="H9" s="36">
        <v>322.94647728103155</v>
      </c>
      <c r="I9" s="36">
        <v>337.68561001506532</v>
      </c>
      <c r="J9" s="36">
        <v>353.09743017266373</v>
      </c>
      <c r="K9" s="36">
        <v>369.2126389068726</v>
      </c>
      <c r="L9" s="36">
        <v>386.06333855762205</v>
      </c>
      <c r="M9" s="36">
        <v>403.68309660129307</v>
      </c>
      <c r="N9" s="36">
        <v>422.10701251883438</v>
      </c>
      <c r="O9" s="36">
        <v>3959.3571818248238</v>
      </c>
      <c r="P9" s="36">
        <v>4030.1484880120552</v>
      </c>
      <c r="Q9" s="36">
        <v>3981.4779441381397</v>
      </c>
      <c r="R9" s="36">
        <v>3880.3701111254923</v>
      </c>
      <c r="S9" s="36">
        <v>3655.8506708460918</v>
      </c>
      <c r="T9" s="36">
        <v>2591.9464772810461</v>
      </c>
      <c r="U9" s="36">
        <v>1716.6856100150617</v>
      </c>
      <c r="V9" s="36">
        <v>1798.0974301726674</v>
      </c>
      <c r="W9" s="36">
        <v>2887.2126389069017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256.12137476509196</v>
      </c>
      <c r="C11" s="54">
        <v>254.3835533186178</v>
      </c>
      <c r="D11" s="54">
        <v>251.72429260313137</v>
      </c>
      <c r="E11" s="54">
        <v>251.31622571060572</v>
      </c>
      <c r="F11" s="54">
        <v>248.24935118354736</v>
      </c>
      <c r="G11" s="54">
        <v>245.09623038089552</v>
      </c>
      <c r="H11" s="54">
        <v>242.62645876276753</v>
      </c>
      <c r="I11" s="54">
        <v>239.32155675194667</v>
      </c>
      <c r="J11" s="54">
        <v>235.49782255927366</v>
      </c>
      <c r="K11" s="54">
        <v>230.95585676446385</v>
      </c>
      <c r="L11" s="54">
        <v>226.39292284292441</v>
      </c>
      <c r="M11" s="54">
        <v>223.72150726740816</v>
      </c>
      <c r="N11" s="54">
        <v>223.32872438622832</v>
      </c>
      <c r="O11" s="54">
        <v>224.5748189790676</v>
      </c>
      <c r="P11" s="54">
        <v>225.08763557439698</v>
      </c>
      <c r="Q11" s="54">
        <v>226.02312051306032</v>
      </c>
      <c r="R11" s="54">
        <v>230.0904225272217</v>
      </c>
      <c r="S11" s="54">
        <v>234.38379030476975</v>
      </c>
      <c r="T11" s="54">
        <v>233.27962785604788</v>
      </c>
      <c r="U11" s="54">
        <v>231.68399046296437</v>
      </c>
      <c r="V11" s="54">
        <v>230.95571318835121</v>
      </c>
      <c r="W11" s="54">
        <v>233.52653087478896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1917.0482511605755</v>
      </c>
      <c r="C13" s="35">
        <v>1856.6156953159423</v>
      </c>
      <c r="D13" s="35">
        <v>1819.166075567138</v>
      </c>
      <c r="E13" s="35">
        <v>1787.0599663384453</v>
      </c>
      <c r="F13" s="35">
        <v>1757.7781572668998</v>
      </c>
      <c r="G13" s="35">
        <v>1732.5126436574851</v>
      </c>
      <c r="H13" s="35">
        <v>1714.1078004284875</v>
      </c>
      <c r="I13" s="35">
        <v>1701.7992263260596</v>
      </c>
      <c r="J13" s="35">
        <v>1690.2373929826849</v>
      </c>
      <c r="K13" s="35">
        <v>1672.5315896087568</v>
      </c>
      <c r="L13" s="35">
        <v>1648.5362215617245</v>
      </c>
      <c r="M13" s="35">
        <v>1612.7419310279704</v>
      </c>
      <c r="N13" s="35">
        <v>1575.7368452003229</v>
      </c>
      <c r="O13" s="35">
        <v>1500.4453278991959</v>
      </c>
      <c r="P13" s="35">
        <v>1417.7372963589869</v>
      </c>
      <c r="Q13" s="35">
        <v>1317.6744053852374</v>
      </c>
      <c r="R13" s="35">
        <v>1156.651495537983</v>
      </c>
      <c r="S13" s="35">
        <v>1135.5197314829686</v>
      </c>
      <c r="T13" s="35">
        <v>1072.6131283282473</v>
      </c>
      <c r="U13" s="35">
        <v>1032.164689817097</v>
      </c>
      <c r="V13" s="35">
        <v>1006.215250951142</v>
      </c>
      <c r="W13" s="35">
        <v>984.56453829494069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1799.3535303465278</v>
      </c>
      <c r="D14" s="36">
        <v>1754.0738595052599</v>
      </c>
      <c r="E14" s="36">
        <v>1703.781756549062</v>
      </c>
      <c r="F14" s="36">
        <v>1655.4267302356757</v>
      </c>
      <c r="G14" s="36">
        <v>1618.4869902311727</v>
      </c>
      <c r="H14" s="36">
        <v>1582.4519408740427</v>
      </c>
      <c r="I14" s="36">
        <v>1569.4012147927303</v>
      </c>
      <c r="J14" s="36">
        <v>1569.2034190822103</v>
      </c>
      <c r="K14" s="36">
        <v>1537.0269594288845</v>
      </c>
      <c r="L14" s="36">
        <v>1525.0453625307637</v>
      </c>
      <c r="M14" s="36">
        <v>1455.001099273228</v>
      </c>
      <c r="N14" s="36">
        <v>1408.6816410461495</v>
      </c>
      <c r="O14" s="36">
        <v>1310.2602296636655</v>
      </c>
      <c r="P14" s="36">
        <v>1182.5381938412829</v>
      </c>
      <c r="Q14" s="36">
        <v>1018.1128150898884</v>
      </c>
      <c r="R14" s="36">
        <v>961.91284755094728</v>
      </c>
      <c r="S14" s="36">
        <v>935.42703066504225</v>
      </c>
      <c r="T14" s="36">
        <v>919.76567263313711</v>
      </c>
      <c r="U14" s="36">
        <v>897.99973001805347</v>
      </c>
      <c r="V14" s="36">
        <v>887.52856639712616</v>
      </c>
      <c r="W14" s="36">
        <v>874.04077689782855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1.0000007481302355E-3</v>
      </c>
      <c r="C16" s="44">
        <f>C7/RES_summary!C$6</f>
        <v>1.9121449847792169E-3</v>
      </c>
      <c r="D16" s="44">
        <f>D7/RES_summary!D$6</f>
        <v>2.8295433830840618E-3</v>
      </c>
      <c r="E16" s="44">
        <f>E7/RES_summary!E$6</f>
        <v>3.7246334538376248E-3</v>
      </c>
      <c r="F16" s="44">
        <f>F7/RES_summary!F$6</f>
        <v>4.580155654471397E-3</v>
      </c>
      <c r="G16" s="44">
        <f>G7/RES_summary!G$6</f>
        <v>5.364866508227286E-3</v>
      </c>
      <c r="H16" s="44">
        <f>H7/RES_summary!H$6</f>
        <v>5.9091540606248999E-3</v>
      </c>
      <c r="I16" s="44">
        <f>I7/RES_summary!I$6</f>
        <v>6.2414679738764869E-3</v>
      </c>
      <c r="J16" s="44">
        <f>J7/RES_summary!J$6</f>
        <v>6.5924683685149822E-3</v>
      </c>
      <c r="K16" s="44">
        <f>K7/RES_summary!K$6</f>
        <v>7.1931108043608461E-3</v>
      </c>
      <c r="L16" s="44">
        <f>L7/RES_summary!L$6</f>
        <v>8.2747184298878167E-3</v>
      </c>
      <c r="M16" s="44">
        <f>M7/RES_summary!M$6</f>
        <v>9.8383759033602875E-3</v>
      </c>
      <c r="N16" s="44">
        <f>N7/RES_summary!N$6</f>
        <v>1.167487006910357E-2</v>
      </c>
      <c r="O16" s="44">
        <f>O7/RES_summary!O$6</f>
        <v>1.3773413346144552E-2</v>
      </c>
      <c r="P16" s="44">
        <f>P7/RES_summary!P$6</f>
        <v>1.6219801700350263E-2</v>
      </c>
      <c r="Q16" s="44">
        <f>Q7/RES_summary!Q$6</f>
        <v>1.9354812769214323E-2</v>
      </c>
      <c r="R16" s="44">
        <f>R7/RES_summary!R$6</f>
        <v>3.1937508606454633E-2</v>
      </c>
      <c r="S16" s="44">
        <f>S7/RES_summary!S$6</f>
        <v>3.2383272064883332E-2</v>
      </c>
      <c r="T16" s="44">
        <f>T7/RES_summary!T$6</f>
        <v>4.3062684257604761E-2</v>
      </c>
      <c r="U16" s="44">
        <f>U7/RES_summary!U$6</f>
        <v>5.4021752796798252E-2</v>
      </c>
      <c r="V16" s="44">
        <f>V7/RES_summary!V$6</f>
        <v>6.3615297041246216E-2</v>
      </c>
      <c r="W16" s="44">
        <f>W7/RES_summary!W$6</f>
        <v>7.2209522717157984E-2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1.9170496853623351</v>
      </c>
      <c r="C17" s="52">
        <f t="shared" si="2"/>
        <v>3.5501183904607578</v>
      </c>
      <c r="D17" s="52">
        <f t="shared" si="2"/>
        <v>5.1474093318519953</v>
      </c>
      <c r="E17" s="52">
        <f t="shared" si="2"/>
        <v>6.6561433346381129</v>
      </c>
      <c r="F17" s="52">
        <f t="shared" si="2"/>
        <v>8.0508975663123046</v>
      </c>
      <c r="G17" s="52">
        <f t="shared" si="2"/>
        <v>9.2946990570383559</v>
      </c>
      <c r="H17" s="52">
        <f t="shared" si="2"/>
        <v>10.128927069250812</v>
      </c>
      <c r="I17" s="52">
        <f t="shared" si="2"/>
        <v>10.621725369081885</v>
      </c>
      <c r="J17" s="52">
        <f t="shared" si="2"/>
        <v>11.142836548519577</v>
      </c>
      <c r="K17" s="52">
        <f t="shared" si="2"/>
        <v>12.030705047849569</v>
      </c>
      <c r="L17" s="52">
        <f t="shared" si="2"/>
        <v>13.641173054894427</v>
      </c>
      <c r="M17" s="52">
        <f t="shared" si="2"/>
        <v>15.866761352564323</v>
      </c>
      <c r="N17" s="52">
        <f t="shared" si="2"/>
        <v>18.396522930812935</v>
      </c>
      <c r="O17" s="52">
        <f t="shared" si="2"/>
        <v>20.666253704447023</v>
      </c>
      <c r="P17" s="52">
        <f t="shared" si="2"/>
        <v>22.995417810133482</v>
      </c>
      <c r="Q17" s="52">
        <f t="shared" si="2"/>
        <v>25.503341407017082</v>
      </c>
      <c r="R17" s="52">
        <f t="shared" ref="R17:V17" si="3">R13*R16</f>
        <v>36.940567093412952</v>
      </c>
      <c r="S17" s="52">
        <f t="shared" si="3"/>
        <v>36.771844399656239</v>
      </c>
      <c r="T17" s="52">
        <f t="shared" si="3"/>
        <v>46.189600475761011</v>
      </c>
      <c r="U17" s="52">
        <f t="shared" si="3"/>
        <v>55.759345718883161</v>
      </c>
      <c r="V17" s="52">
        <f t="shared" si="3"/>
        <v>64.010682076689008</v>
      </c>
      <c r="W17" s="52">
        <f t="shared" ref="W17" si="4">W13*W16</f>
        <v>71.094935394516682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0.49099740090798827</v>
      </c>
      <c r="C18" s="36">
        <f>C3*11630*1000/RES_summary!C$6</f>
        <v>0.90309173086717975</v>
      </c>
      <c r="D18" s="36">
        <f>D3*11630*1000/RES_summary!D$6</f>
        <v>1.2957279727992008</v>
      </c>
      <c r="E18" s="36">
        <f>E3*11630*1000/RES_summary!E$6</f>
        <v>1.6727968206500559</v>
      </c>
      <c r="F18" s="36">
        <f>F3*11630*1000/RES_summary!F$6</f>
        <v>1.9986300972822297</v>
      </c>
      <c r="G18" s="36">
        <f>G3*11630*1000/RES_summary!G$6</f>
        <v>2.2780957014049648</v>
      </c>
      <c r="H18" s="36">
        <f>H3*11630*1000/RES_summary!H$6</f>
        <v>2.4575457058786618</v>
      </c>
      <c r="I18" s="36">
        <f>I3*11630*1000/RES_summary!I$6</f>
        <v>2.5420078507203216</v>
      </c>
      <c r="J18" s="36">
        <f>J3*11630*1000/RES_summary!J$6</f>
        <v>2.6241137443102525</v>
      </c>
      <c r="K18" s="36">
        <f>K3*11630*1000/RES_summary!K$6</f>
        <v>2.778561791806657</v>
      </c>
      <c r="L18" s="36">
        <f>L3*11630*1000/RES_summary!L$6</f>
        <v>3.088265038903693</v>
      </c>
      <c r="M18" s="36">
        <f>M3*11630*1000/RES_summary!M$6</f>
        <v>3.54973576524795</v>
      </c>
      <c r="N18" s="36">
        <f>N3*11630*1000/RES_summary!N$6</f>
        <v>4.1084719992804519</v>
      </c>
      <c r="O18" s="36">
        <f>O3*11630*1000/RES_summary!O$6</f>
        <v>4.6411201846516752</v>
      </c>
      <c r="P18" s="36">
        <f>P3*11630*1000/RES_summary!P$6</f>
        <v>5.1759842239283227</v>
      </c>
      <c r="Q18" s="36">
        <f>Q3*11630*1000/RES_summary!Q$6</f>
        <v>5.7643448083239432</v>
      </c>
      <c r="R18" s="36">
        <f>R3*11630*1000/RES_summary!R$6</f>
        <v>8.4996706909185669</v>
      </c>
      <c r="S18" s="36">
        <f>S3*11630*1000/RES_summary!S$6</f>
        <v>8.6187242668886519</v>
      </c>
      <c r="T18" s="36">
        <f>T3*11630*1000/RES_summary!T$6</f>
        <v>10.775092809805061</v>
      </c>
      <c r="U18" s="36">
        <f>U3*11630*1000/RES_summary!U$6</f>
        <v>12.918547721754859</v>
      </c>
      <c r="V18" s="36">
        <f>V3*11630*1000/RES_summary!V$6</f>
        <v>14.783632730694521</v>
      </c>
      <c r="W18" s="36">
        <f>W3*11630*1000/RES_summary!W$6</f>
        <v>16.602553625448728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2.013727170295192</v>
      </c>
      <c r="C3" s="49">
        <f t="shared" ref="C3:W3" si="0">C5*C11/11630</f>
        <v>2.9625272824051159</v>
      </c>
      <c r="D3" s="49">
        <f t="shared" si="0"/>
        <v>3.8820893163597034</v>
      </c>
      <c r="E3" s="49">
        <f t="shared" si="0"/>
        <v>4.7542045127695065</v>
      </c>
      <c r="F3" s="49">
        <f t="shared" si="0"/>
        <v>5.5632555063084412</v>
      </c>
      <c r="G3" s="49">
        <f t="shared" si="0"/>
        <v>6.2963139180498038</v>
      </c>
      <c r="H3" s="49">
        <f t="shared" si="0"/>
        <v>6.8652984398495418</v>
      </c>
      <c r="I3" s="49">
        <f t="shared" si="0"/>
        <v>7.2846332665663658</v>
      </c>
      <c r="J3" s="49">
        <f t="shared" si="0"/>
        <v>7.6366613668428043</v>
      </c>
      <c r="K3" s="49">
        <f t="shared" si="0"/>
        <v>8.0131999623381578</v>
      </c>
      <c r="L3" s="49">
        <f t="shared" si="0"/>
        <v>8.5095762780909912</v>
      </c>
      <c r="M3" s="49">
        <f t="shared" si="0"/>
        <v>9.2008272543819469</v>
      </c>
      <c r="N3" s="49">
        <f t="shared" si="0"/>
        <v>10.008641737826705</v>
      </c>
      <c r="O3" s="49">
        <f t="shared" si="0"/>
        <v>10.885252891015165</v>
      </c>
      <c r="P3" s="49">
        <f t="shared" si="0"/>
        <v>11.764212681415074</v>
      </c>
      <c r="Q3" s="49">
        <f t="shared" si="0"/>
        <v>12.654965587631594</v>
      </c>
      <c r="R3" s="49">
        <f t="shared" si="0"/>
        <v>13.003745438315757</v>
      </c>
      <c r="S3" s="49">
        <f t="shared" si="0"/>
        <v>14.762658063222348</v>
      </c>
      <c r="T3" s="49">
        <f t="shared" si="0"/>
        <v>16.547246927102758</v>
      </c>
      <c r="U3" s="49">
        <f t="shared" si="0"/>
        <v>17.389462743040632</v>
      </c>
      <c r="V3" s="49">
        <f t="shared" si="0"/>
        <v>19.562800399336282</v>
      </c>
      <c r="W3" s="49">
        <f t="shared" si="0"/>
        <v>21.818942182143783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58.466788576112911</v>
      </c>
      <c r="C5" s="49">
        <f t="shared" ref="C5:W5" si="1">C7*C13/1000000</f>
        <v>86.153742457946734</v>
      </c>
      <c r="D5" s="49">
        <f t="shared" si="1"/>
        <v>113.20260541546132</v>
      </c>
      <c r="E5" s="49">
        <f t="shared" si="1"/>
        <v>138.82639007379959</v>
      </c>
      <c r="F5" s="49">
        <f t="shared" si="1"/>
        <v>162.65016228702203</v>
      </c>
      <c r="G5" s="49">
        <f t="shared" si="1"/>
        <v>184.14856374480695</v>
      </c>
      <c r="H5" s="49">
        <f t="shared" si="1"/>
        <v>200.30414274825625</v>
      </c>
      <c r="I5" s="49">
        <f t="shared" si="1"/>
        <v>212.84348156044237</v>
      </c>
      <c r="J5" s="49">
        <f t="shared" si="1"/>
        <v>224.05970961705253</v>
      </c>
      <c r="K5" s="49">
        <f t="shared" si="1"/>
        <v>236.50282958134486</v>
      </c>
      <c r="L5" s="49">
        <f t="shared" si="1"/>
        <v>251.84256937520982</v>
      </c>
      <c r="M5" s="49">
        <f t="shared" si="1"/>
        <v>270.80685164114118</v>
      </c>
      <c r="N5" s="49">
        <f t="shared" si="1"/>
        <v>292.10203761952994</v>
      </c>
      <c r="O5" s="49">
        <f t="shared" si="1"/>
        <v>314.61102176694351</v>
      </c>
      <c r="P5" s="49">
        <f t="shared" si="1"/>
        <v>337.16282003593602</v>
      </c>
      <c r="Q5" s="49">
        <f t="shared" si="1"/>
        <v>359.31959285366491</v>
      </c>
      <c r="R5" s="49">
        <f t="shared" si="1"/>
        <v>367.503640222223</v>
      </c>
      <c r="S5" s="49">
        <f t="shared" si="1"/>
        <v>407.24539734949144</v>
      </c>
      <c r="T5" s="49">
        <f t="shared" si="1"/>
        <v>454.39621135506616</v>
      </c>
      <c r="U5" s="49">
        <f t="shared" si="1"/>
        <v>476.43777285013556</v>
      </c>
      <c r="V5" s="49">
        <f t="shared" si="1"/>
        <v>512.78135584811821</v>
      </c>
      <c r="W5" s="49">
        <f t="shared" si="1"/>
        <v>534.12481817874891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80200</v>
      </c>
      <c r="C7" s="35">
        <v>122583</v>
      </c>
      <c r="D7" s="35">
        <v>165627</v>
      </c>
      <c r="E7" s="35">
        <v>207944</v>
      </c>
      <c r="F7" s="35">
        <v>248996</v>
      </c>
      <c r="G7" s="35">
        <v>287363</v>
      </c>
      <c r="H7" s="35">
        <v>317688</v>
      </c>
      <c r="I7" s="35">
        <v>342254</v>
      </c>
      <c r="J7" s="35">
        <v>365349</v>
      </c>
      <c r="K7" s="35">
        <v>391918</v>
      </c>
      <c r="L7" s="35">
        <v>426136</v>
      </c>
      <c r="M7" s="35">
        <v>470133</v>
      </c>
      <c r="N7" s="35">
        <v>519947</v>
      </c>
      <c r="O7" s="35">
        <v>574678</v>
      </c>
      <c r="P7" s="35">
        <v>630076</v>
      </c>
      <c r="Q7" s="35">
        <v>685981</v>
      </c>
      <c r="R7" s="35">
        <v>729297</v>
      </c>
      <c r="S7" s="35">
        <v>843964</v>
      </c>
      <c r="T7" s="35">
        <v>974307</v>
      </c>
      <c r="U7" s="35">
        <v>1045121</v>
      </c>
      <c r="V7" s="35">
        <v>1149512</v>
      </c>
      <c r="W7" s="35">
        <v>1213631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46048.534452127613</v>
      </c>
      <c r="D8" s="52">
        <v>46899.54833901336</v>
      </c>
      <c r="E8" s="52">
        <v>46372.412161203509</v>
      </c>
      <c r="F8" s="52">
        <v>45317.636519407737</v>
      </c>
      <c r="G8" s="52">
        <v>42853.758482843114</v>
      </c>
      <c r="H8" s="52">
        <v>35044.342961307848</v>
      </c>
      <c r="I8" s="52">
        <v>29529.984148380754</v>
      </c>
      <c r="J8" s="52">
        <v>28316.307039432984</v>
      </c>
      <c r="K8" s="52">
        <v>32060.969028330874</v>
      </c>
      <c r="L8" s="52">
        <v>39994.661586908158</v>
      </c>
      <c r="M8" s="52">
        <v>50073.112031498866</v>
      </c>
      <c r="N8" s="52">
        <v>56205.085381043609</v>
      </c>
      <c r="O8" s="52">
        <v>61453.386311516631</v>
      </c>
      <c r="P8" s="52">
        <v>62468.861211665906</v>
      </c>
      <c r="Q8" s="52">
        <v>63342.400345318951</v>
      </c>
      <c r="R8" s="52">
        <v>89364.534452127642</v>
      </c>
      <c r="S8" s="52">
        <v>161566.54833901336</v>
      </c>
      <c r="T8" s="52">
        <v>176715.41216120357</v>
      </c>
      <c r="U8" s="52">
        <v>116131.63651940774</v>
      </c>
      <c r="V8" s="52">
        <v>147244.75848284317</v>
      </c>
      <c r="W8" s="52">
        <v>99163.342961307848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3665.5344521276129</v>
      </c>
      <c r="D9" s="36">
        <v>3855.5483390133595</v>
      </c>
      <c r="E9" s="36">
        <v>4055.4121612035087</v>
      </c>
      <c r="F9" s="36">
        <v>4265.6365194077371</v>
      </c>
      <c r="G9" s="36">
        <v>4486.7584828431136</v>
      </c>
      <c r="H9" s="36">
        <v>4719.3429613078479</v>
      </c>
      <c r="I9" s="36">
        <v>4963.984148380754</v>
      </c>
      <c r="J9" s="36">
        <v>5221.3070394329843</v>
      </c>
      <c r="K9" s="36">
        <v>5491.9690283308737</v>
      </c>
      <c r="L9" s="36">
        <v>5776.6615869081579</v>
      </c>
      <c r="M9" s="36">
        <v>6076.1120314988657</v>
      </c>
      <c r="N9" s="36">
        <v>6391.0853810436092</v>
      </c>
      <c r="O9" s="36">
        <v>6722.3863115166314</v>
      </c>
      <c r="P9" s="36">
        <v>7070.861211665906</v>
      </c>
      <c r="Q9" s="36">
        <v>7437.4003453189507</v>
      </c>
      <c r="R9" s="36">
        <v>46048.534452127642</v>
      </c>
      <c r="S9" s="36">
        <v>46899.54833901336</v>
      </c>
      <c r="T9" s="36">
        <v>46372.412161203567</v>
      </c>
      <c r="U9" s="36">
        <v>45317.636519407853</v>
      </c>
      <c r="V9" s="36">
        <v>42853.758482843172</v>
      </c>
      <c r="W9" s="36">
        <v>35044.342961307848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400.56325241885048</v>
      </c>
      <c r="C11" s="54">
        <v>399.91521333143754</v>
      </c>
      <c r="D11" s="54">
        <v>398.8309154507931</v>
      </c>
      <c r="E11" s="54">
        <v>398.27729046413054</v>
      </c>
      <c r="F11" s="54">
        <v>397.79032881745661</v>
      </c>
      <c r="G11" s="54">
        <v>397.6470376841819</v>
      </c>
      <c r="H11" s="54">
        <v>398.61093115681575</v>
      </c>
      <c r="I11" s="54">
        <v>398.04030769017623</v>
      </c>
      <c r="J11" s="54">
        <v>396.38706953685357</v>
      </c>
      <c r="K11" s="54">
        <v>394.04820537227005</v>
      </c>
      <c r="L11" s="54">
        <v>392.96919642982328</v>
      </c>
      <c r="M11" s="54">
        <v>395.136313280065</v>
      </c>
      <c r="N11" s="54">
        <v>398.49261018349722</v>
      </c>
      <c r="O11" s="54">
        <v>402.38733662765748</v>
      </c>
      <c r="P11" s="54">
        <v>405.79146143775512</v>
      </c>
      <c r="Q11" s="54">
        <v>409.59984568415746</v>
      </c>
      <c r="R11" s="54">
        <v>411.51581343837569</v>
      </c>
      <c r="S11" s="54">
        <v>421.58785438140774</v>
      </c>
      <c r="T11" s="54">
        <v>423.51691531122503</v>
      </c>
      <c r="U11" s="54">
        <v>424.48240510346221</v>
      </c>
      <c r="V11" s="54">
        <v>443.68884720463438</v>
      </c>
      <c r="W11" s="54">
        <v>475.08426671424843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729.01232638544775</v>
      </c>
      <c r="C13" s="35">
        <v>702.81966062134825</v>
      </c>
      <c r="D13" s="35">
        <v>683.47917559009898</v>
      </c>
      <c r="E13" s="35">
        <v>667.61430997672244</v>
      </c>
      <c r="F13" s="35">
        <v>653.22399671891128</v>
      </c>
      <c r="G13" s="35">
        <v>640.82210912611208</v>
      </c>
      <c r="H13" s="35">
        <v>630.5058508607699</v>
      </c>
      <c r="I13" s="35">
        <v>621.8874916303165</v>
      </c>
      <c r="J13" s="35">
        <v>613.27582562714701</v>
      </c>
      <c r="K13" s="35">
        <v>603.44977669141213</v>
      </c>
      <c r="L13" s="35">
        <v>590.99106711286959</v>
      </c>
      <c r="M13" s="35">
        <v>576.02178881538032</v>
      </c>
      <c r="N13" s="35">
        <v>561.79194729372409</v>
      </c>
      <c r="O13" s="35">
        <v>547.45617853292367</v>
      </c>
      <c r="P13" s="35">
        <v>535.1145259237552</v>
      </c>
      <c r="Q13" s="35">
        <v>523.80400164678747</v>
      </c>
      <c r="R13" s="35">
        <v>503.91492111200648</v>
      </c>
      <c r="S13" s="35">
        <v>482.53882552987028</v>
      </c>
      <c r="T13" s="35">
        <v>466.37888402224985</v>
      </c>
      <c r="U13" s="35">
        <v>455.86852895515023</v>
      </c>
      <c r="V13" s="35">
        <v>446.08612685045324</v>
      </c>
      <c r="W13" s="35">
        <v>440.10479147183031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659.28642553840666</v>
      </c>
      <c r="D14" s="36">
        <v>636.6714878742572</v>
      </c>
      <c r="E14" s="36">
        <v>616.31967759356917</v>
      </c>
      <c r="F14" s="36">
        <v>594.32653342846049</v>
      </c>
      <c r="G14" s="36">
        <v>577.99606322065404</v>
      </c>
      <c r="H14" s="36">
        <v>559.17835915254534</v>
      </c>
      <c r="I14" s="36">
        <v>547.17755225153519</v>
      </c>
      <c r="J14" s="36">
        <v>530.5291126868932</v>
      </c>
      <c r="K14" s="36">
        <v>512.98615046660825</v>
      </c>
      <c r="L14" s="36">
        <v>488.84017317146498</v>
      </c>
      <c r="M14" s="36">
        <v>467.19370704734524</v>
      </c>
      <c r="N14" s="36">
        <v>461.7796739244003</v>
      </c>
      <c r="O14" s="36">
        <v>446.02402367690695</v>
      </c>
      <c r="P14" s="36">
        <v>443.52566563649162</v>
      </c>
      <c r="Q14" s="36">
        <v>435.39128917409232</v>
      </c>
      <c r="R14" s="36">
        <v>431.30332726604121</v>
      </c>
      <c r="S14" s="36">
        <v>430.79067458230838</v>
      </c>
      <c r="T14" s="36">
        <v>428.54804338695931</v>
      </c>
      <c r="U14" s="36">
        <v>421.72001341456451</v>
      </c>
      <c r="V14" s="36">
        <v>415.04286689020262</v>
      </c>
      <c r="W14" s="36">
        <v>412.84913661379784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2.0000014962604711E-2</v>
      </c>
      <c r="C16" s="44">
        <f>C7/RES_summary!C$6</f>
        <v>3.0397674577770813E-2</v>
      </c>
      <c r="D16" s="44">
        <f>D7/RES_summary!D$6</f>
        <v>4.0855093881097017E-2</v>
      </c>
      <c r="E16" s="44">
        <f>E7/RES_summary!E$6</f>
        <v>5.1055713838154979E-2</v>
      </c>
      <c r="F16" s="44">
        <f>F7/RES_summary!F$6</f>
        <v>6.0807274718248996E-2</v>
      </c>
      <c r="G16" s="44">
        <f>G7/RES_summary!G$6</f>
        <v>6.9752245697390164E-2</v>
      </c>
      <c r="H16" s="44">
        <f>H7/RES_summary!H$6</f>
        <v>7.7028736416716717E-2</v>
      </c>
      <c r="I16" s="44">
        <f>I7/RES_summary!I$6</f>
        <v>8.2957956502179547E-2</v>
      </c>
      <c r="J16" s="44">
        <f>J7/RES_summary!J$6</f>
        <v>8.8565976318020961E-2</v>
      </c>
      <c r="K16" s="44">
        <f>K7/RES_summary!K$6</f>
        <v>9.4877986074226567E-2</v>
      </c>
      <c r="L16" s="44">
        <f>L7/RES_summary!L$6</f>
        <v>0.10292038798746897</v>
      </c>
      <c r="M16" s="44">
        <f>M7/RES_summary!M$6</f>
        <v>0.11321922939746119</v>
      </c>
      <c r="N16" s="44">
        <f>N7/RES_summary!N$6</f>
        <v>0.12485732995639874</v>
      </c>
      <c r="O16" s="44">
        <f>O7/RES_summary!O$6</f>
        <v>0.13722028387801707</v>
      </c>
      <c r="P16" s="44">
        <f>P7/RES_summary!P$6</f>
        <v>0.1499062366319989</v>
      </c>
      <c r="Q16" s="44">
        <f>Q7/RES_summary!Q$6</f>
        <v>0.16224547332052364</v>
      </c>
      <c r="R16" s="44">
        <f>R7/RES_summary!R$6</f>
        <v>0.17166937561569254</v>
      </c>
      <c r="S16" s="44">
        <f>S7/RES_summary!S$6</f>
        <v>0.19872546554132395</v>
      </c>
      <c r="T16" s="44">
        <f>T7/RES_summary!T$6</f>
        <v>0.22940464706479299</v>
      </c>
      <c r="U16" s="44">
        <f>U7/RES_summary!U$6</f>
        <v>0.24607421680937319</v>
      </c>
      <c r="V16" s="44">
        <f>V7/RES_summary!V$6</f>
        <v>0.27156625828599185</v>
      </c>
      <c r="W16" s="44">
        <f>W7/RES_summary!W$6</f>
        <v>0.28760650482183592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14.580257435632225</v>
      </c>
      <c r="C17" s="52">
        <f t="shared" si="2"/>
        <v>21.364083330427068</v>
      </c>
      <c r="D17" s="52">
        <f t="shared" si="2"/>
        <v>27.923605884508287</v>
      </c>
      <c r="E17" s="52">
        <f t="shared" si="2"/>
        <v>34.085525164428837</v>
      </c>
      <c r="F17" s="52">
        <f t="shared" si="2"/>
        <v>39.720771021039418</v>
      </c>
      <c r="G17" s="52">
        <f t="shared" si="2"/>
        <v>44.698781204084341</v>
      </c>
      <c r="H17" s="52">
        <f t="shared" si="2"/>
        <v>48.567068995151942</v>
      </c>
      <c r="I17" s="52">
        <f t="shared" si="2"/>
        <v>51.590515479917343</v>
      </c>
      <c r="J17" s="52">
        <f t="shared" si="2"/>
        <v>54.315372248908652</v>
      </c>
      <c r="K17" s="52">
        <f t="shared" si="2"/>
        <v>57.254099509422929</v>
      </c>
      <c r="L17" s="52">
        <f t="shared" si="2"/>
        <v>60.82502992438485</v>
      </c>
      <c r="M17" s="52">
        <f t="shared" si="2"/>
        <v>65.216743045824487</v>
      </c>
      <c r="N17" s="52">
        <f t="shared" si="2"/>
        <v>70.143842530100287</v>
      </c>
      <c r="O17" s="52">
        <f t="shared" si="2"/>
        <v>75.12209222906219</v>
      </c>
      <c r="P17" s="52">
        <f t="shared" si="2"/>
        <v>80.217004748346355</v>
      </c>
      <c r="Q17" s="52">
        <f t="shared" si="2"/>
        <v>84.984828174367379</v>
      </c>
      <c r="R17" s="52">
        <f t="shared" ref="R17:V17" si="3">R13*R16</f>
        <v>86.506759870729113</v>
      </c>
      <c r="S17" s="52">
        <f t="shared" si="3"/>
        <v>95.892752745187167</v>
      </c>
      <c r="T17" s="52">
        <f t="shared" si="3"/>
        <v>106.98948328759626</v>
      </c>
      <c r="U17" s="52">
        <f t="shared" si="3"/>
        <v>112.17749123067966</v>
      </c>
      <c r="V17" s="52">
        <f t="shared" si="3"/>
        <v>121.14194034206791</v>
      </c>
      <c r="W17" s="52">
        <f t="shared" ref="W17" si="4">W13*W16</f>
        <v>126.57700083055606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5.8403153395209726</v>
      </c>
      <c r="C18" s="36">
        <f>C3*11630*1000/RES_summary!C$6</f>
        <v>8.543821942718349</v>
      </c>
      <c r="D18" s="36">
        <f>D3*11630*1000/RES_summary!D$6</f>
        <v>11.136797297605593</v>
      </c>
      <c r="E18" s="36">
        <f>E3*11630*1000/RES_summary!E$6</f>
        <v>13.575490606535652</v>
      </c>
      <c r="F18" s="36">
        <f>F3*11630*1000/RES_summary!F$6</f>
        <v>15.800538565342173</v>
      </c>
      <c r="G18" s="36">
        <f>G3*11630*1000/RES_summary!G$6</f>
        <v>17.774337933897527</v>
      </c>
      <c r="H18" s="36">
        <f>H3*11630*1000/RES_summary!H$6</f>
        <v>19.35936459571483</v>
      </c>
      <c r="I18" s="36">
        <f>I3*11630*1000/RES_summary!I$6</f>
        <v>20.535104655521103</v>
      </c>
      <c r="J18" s="36">
        <f>J3*11630*1000/RES_summary!J$6</f>
        <v>21.529911236548244</v>
      </c>
      <c r="K18" s="36">
        <f>K3*11630*1000/RES_summary!K$6</f>
        <v>22.560875161893474</v>
      </c>
      <c r="L18" s="36">
        <f>L3*11630*1000/RES_summary!L$6</f>
        <v>23.902363132205473</v>
      </c>
      <c r="M18" s="36">
        <f>M3*11630*1000/RES_summary!M$6</f>
        <v>25.769503411260402</v>
      </c>
      <c r="N18" s="36">
        <f>N3*11630*1000/RES_summary!N$6</f>
        <v>27.951802898119862</v>
      </c>
      <c r="O18" s="36">
        <f>O3*11630*1000/RES_summary!O$6</f>
        <v>30.228178613949574</v>
      </c>
      <c r="P18" s="36">
        <f>P3*11630*1000/RES_summary!P$6</f>
        <v>32.551375588990815</v>
      </c>
      <c r="Q18" s="36">
        <f>Q3*11630*1000/RES_summary!Q$6</f>
        <v>34.809772505715507</v>
      </c>
      <c r="R18" s="36">
        <f>R3*11630*1000/RES_summary!R$6</f>
        <v>35.598899656121326</v>
      </c>
      <c r="S18" s="36">
        <f>S3*11630*1000/RES_summary!S$6</f>
        <v>40.427219880570298</v>
      </c>
      <c r="T18" s="36">
        <f>T3*11630*1000/RES_summary!T$6</f>
        <v>45.311855932704624</v>
      </c>
      <c r="U18" s="36">
        <f>U3*11630*1000/RES_summary!U$6</f>
        <v>47.617371276071445</v>
      </c>
      <c r="V18" s="36">
        <f>V3*11630*1000/RES_summary!V$6</f>
        <v>53.749327858504699</v>
      </c>
      <c r="W18" s="36">
        <f>W3*11630*1000/RES_summary!W$6</f>
        <v>60.134741622473541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51.14666598344936</v>
      </c>
      <c r="C3" s="49">
        <f t="shared" ref="C3:W3" si="0">C5*C11/11630</f>
        <v>52.85538139847619</v>
      </c>
      <c r="D3" s="49">
        <f t="shared" si="0"/>
        <v>53.595838872296568</v>
      </c>
      <c r="E3" s="49">
        <f t="shared" si="0"/>
        <v>54.198262519240423</v>
      </c>
      <c r="F3" s="49">
        <f t="shared" si="0"/>
        <v>56.386750667405821</v>
      </c>
      <c r="G3" s="49">
        <f t="shared" si="0"/>
        <v>61.800202797693146</v>
      </c>
      <c r="H3" s="49">
        <f t="shared" si="0"/>
        <v>62.192196233374723</v>
      </c>
      <c r="I3" s="49">
        <f t="shared" si="0"/>
        <v>66.840590202168343</v>
      </c>
      <c r="J3" s="49">
        <f t="shared" si="0"/>
        <v>71.202770610343805</v>
      </c>
      <c r="K3" s="49">
        <f t="shared" si="0"/>
        <v>77.119580746771007</v>
      </c>
      <c r="L3" s="49">
        <f t="shared" si="0"/>
        <v>83.700017873383743</v>
      </c>
      <c r="M3" s="49">
        <f t="shared" si="0"/>
        <v>94.295096489210096</v>
      </c>
      <c r="N3" s="49">
        <f t="shared" si="0"/>
        <v>101.68150146398605</v>
      </c>
      <c r="O3" s="49">
        <f t="shared" si="0"/>
        <v>108.26941606191096</v>
      </c>
      <c r="P3" s="49">
        <f t="shared" si="0"/>
        <v>111.48403793460399</v>
      </c>
      <c r="Q3" s="49">
        <f t="shared" si="0"/>
        <v>110.86480493541205</v>
      </c>
      <c r="R3" s="49">
        <f t="shared" si="0"/>
        <v>121.87486836412489</v>
      </c>
      <c r="S3" s="49">
        <f t="shared" si="0"/>
        <v>140.32161398921937</v>
      </c>
      <c r="T3" s="49">
        <f t="shared" si="0"/>
        <v>152.60480717632373</v>
      </c>
      <c r="U3" s="49">
        <f t="shared" si="0"/>
        <v>166.33820245135226</v>
      </c>
      <c r="V3" s="49">
        <f t="shared" si="0"/>
        <v>173.95679445628826</v>
      </c>
      <c r="W3" s="49">
        <f t="shared" si="0"/>
        <v>187.0810884309515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481.16924478862057</v>
      </c>
      <c r="C5" s="49">
        <f t="shared" ref="C5:W5" si="1">C7*C13/1000000</f>
        <v>493.8510381318236</v>
      </c>
      <c r="D5" s="49">
        <f t="shared" si="1"/>
        <v>498.50144855070135</v>
      </c>
      <c r="E5" s="49">
        <f t="shared" si="1"/>
        <v>502.65154517701126</v>
      </c>
      <c r="F5" s="49">
        <f t="shared" si="1"/>
        <v>522.0587017298111</v>
      </c>
      <c r="G5" s="49">
        <f t="shared" si="1"/>
        <v>571.97090973340778</v>
      </c>
      <c r="H5" s="49">
        <f t="shared" si="1"/>
        <v>573.39577433376189</v>
      </c>
      <c r="I5" s="49">
        <f t="shared" si="1"/>
        <v>617.16033716165794</v>
      </c>
      <c r="J5" s="49">
        <f t="shared" si="1"/>
        <v>660.15036580239496</v>
      </c>
      <c r="K5" s="49">
        <f t="shared" si="1"/>
        <v>719.8399423897622</v>
      </c>
      <c r="L5" s="49">
        <f t="shared" si="1"/>
        <v>785.27758097011167</v>
      </c>
      <c r="M5" s="49">
        <f t="shared" si="1"/>
        <v>887.03547207792349</v>
      </c>
      <c r="N5" s="49">
        <f t="shared" si="1"/>
        <v>956.95957202415218</v>
      </c>
      <c r="O5" s="49">
        <f t="shared" si="1"/>
        <v>1018.6710893362664</v>
      </c>
      <c r="P5" s="49">
        <f t="shared" si="1"/>
        <v>1091.7391040728871</v>
      </c>
      <c r="Q5" s="49">
        <f t="shared" si="1"/>
        <v>1164.9899103720413</v>
      </c>
      <c r="R5" s="49">
        <f t="shared" si="1"/>
        <v>1244.0736615991727</v>
      </c>
      <c r="S5" s="49">
        <f t="shared" si="1"/>
        <v>1322.8817517541263</v>
      </c>
      <c r="T5" s="49">
        <f t="shared" si="1"/>
        <v>1395.0664652676687</v>
      </c>
      <c r="U5" s="49">
        <f t="shared" si="1"/>
        <v>1441.383617108208</v>
      </c>
      <c r="V5" s="49">
        <f t="shared" si="1"/>
        <v>1480.0615347442658</v>
      </c>
      <c r="W5" s="49">
        <f t="shared" si="1"/>
        <v>1497.9086574141725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1251900.3845537908</v>
      </c>
      <c r="C7" s="35">
        <v>1296035.9021462658</v>
      </c>
      <c r="D7" s="35">
        <v>1320681.4804970899</v>
      </c>
      <c r="E7" s="35">
        <v>1347541.2066843912</v>
      </c>
      <c r="F7" s="35">
        <v>1421411.4291591579</v>
      </c>
      <c r="G7" s="35">
        <v>1589533.3176552204</v>
      </c>
      <c r="H7" s="35">
        <v>1619735.9396667161</v>
      </c>
      <c r="I7" s="35">
        <v>1792070.9515842535</v>
      </c>
      <c r="J7" s="35">
        <v>1980914.5595578218</v>
      </c>
      <c r="K7" s="35">
        <v>2216955.0454462734</v>
      </c>
      <c r="L7" s="35">
        <v>2486060.5710378336</v>
      </c>
      <c r="M7" s="35">
        <v>2926677.3534600418</v>
      </c>
      <c r="N7" s="35">
        <v>3279056.282781289</v>
      </c>
      <c r="O7" s="35">
        <v>3691801.9393874495</v>
      </c>
      <c r="P7" s="35">
        <v>4191747.6061319578</v>
      </c>
      <c r="Q7" s="35">
        <v>4931646.3011724856</v>
      </c>
      <c r="R7" s="35">
        <v>5835560.2619007714</v>
      </c>
      <c r="S7" s="35">
        <v>6744349.9450426931</v>
      </c>
      <c r="T7" s="35">
        <v>7628860.5600670297</v>
      </c>
      <c r="U7" s="35">
        <v>8461270.7039282452</v>
      </c>
      <c r="V7" s="35">
        <v>9197481.4080288168</v>
      </c>
      <c r="W7" s="35">
        <v>9818236.9405240398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163021.22702668351</v>
      </c>
      <c r="D8" s="52">
        <v>152711.32662787871</v>
      </c>
      <c r="E8" s="52">
        <v>164814.37153379014</v>
      </c>
      <c r="F8" s="52">
        <v>222477.35926752724</v>
      </c>
      <c r="G8" s="52">
        <v>328204.07384238089</v>
      </c>
      <c r="H8" s="52">
        <v>202645.92869460676</v>
      </c>
      <c r="I8" s="52">
        <v>358093.93290848797</v>
      </c>
      <c r="J8" s="52">
        <v>388946.33965646639</v>
      </c>
      <c r="K8" s="52">
        <v>399061.71291513508</v>
      </c>
      <c r="L8" s="52">
        <v>421816.85221943888</v>
      </c>
      <c r="M8" s="52">
        <v>605431.15395599836</v>
      </c>
      <c r="N8" s="52">
        <v>574856.28858877439</v>
      </c>
      <c r="O8" s="52">
        <v>740949.7304485417</v>
      </c>
      <c r="P8" s="52">
        <v>702591.59543911507</v>
      </c>
      <c r="Q8" s="52">
        <v>1097992.6279490157</v>
      </c>
      <c r="R8" s="52">
        <v>1292860.3003847525</v>
      </c>
      <c r="S8" s="52">
        <v>1307851.3960570572</v>
      </c>
      <c r="T8" s="52">
        <v>1306327.4672437757</v>
      </c>
      <c r="U8" s="52">
        <v>1437841.2978172135</v>
      </c>
      <c r="V8" s="52">
        <v>1311066.992689346</v>
      </c>
      <c r="W8" s="52">
        <v>1361705.2629437651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118885.70943420846</v>
      </c>
      <c r="D9" s="36">
        <v>128065.74827705463</v>
      </c>
      <c r="E9" s="36">
        <v>137954.6453464888</v>
      </c>
      <c r="F9" s="36">
        <v>148607.13679276058</v>
      </c>
      <c r="G9" s="36">
        <v>160082.18534631841</v>
      </c>
      <c r="H9" s="36">
        <v>172443.306683111</v>
      </c>
      <c r="I9" s="36">
        <v>185758.92099095066</v>
      </c>
      <c r="J9" s="36">
        <v>200102.73168289824</v>
      </c>
      <c r="K9" s="36">
        <v>163021.22702668374</v>
      </c>
      <c r="L9" s="36">
        <v>152711.32662787847</v>
      </c>
      <c r="M9" s="36">
        <v>164814.37153379014</v>
      </c>
      <c r="N9" s="36">
        <v>222477.35926752724</v>
      </c>
      <c r="O9" s="36">
        <v>328204.07384238113</v>
      </c>
      <c r="P9" s="36">
        <v>202645.92869460676</v>
      </c>
      <c r="Q9" s="36">
        <v>358093.93290848844</v>
      </c>
      <c r="R9" s="36">
        <v>388946.33965646662</v>
      </c>
      <c r="S9" s="36">
        <v>399061.71291513555</v>
      </c>
      <c r="T9" s="36">
        <v>421816.85221943911</v>
      </c>
      <c r="U9" s="36">
        <v>605431.1539559979</v>
      </c>
      <c r="V9" s="36">
        <v>574856.28858877532</v>
      </c>
      <c r="W9" s="36">
        <v>740949.73044854216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1236.22972962212</v>
      </c>
      <c r="C11" s="54">
        <v>1244.7236883203518</v>
      </c>
      <c r="D11" s="54">
        <v>1250.3867499221776</v>
      </c>
      <c r="E11" s="54">
        <v>1254.0015029234492</v>
      </c>
      <c r="F11" s="54">
        <v>1256.1382620173706</v>
      </c>
      <c r="G11" s="54">
        <v>1256.5960021850935</v>
      </c>
      <c r="H11" s="54">
        <v>1261.4240888582704</v>
      </c>
      <c r="I11" s="54">
        <v>1259.5690572506742</v>
      </c>
      <c r="J11" s="54">
        <v>1254.393339904886</v>
      </c>
      <c r="K11" s="54">
        <v>1245.9724325762877</v>
      </c>
      <c r="L11" s="54">
        <v>1239.6014243331651</v>
      </c>
      <c r="M11" s="54">
        <v>1236.3112938432473</v>
      </c>
      <c r="N11" s="54">
        <v>1235.7427592524377</v>
      </c>
      <c r="O11" s="54">
        <v>1236.094085697928</v>
      </c>
      <c r="P11" s="54">
        <v>1187.6091607806723</v>
      </c>
      <c r="Q11" s="54">
        <v>1106.7543760847541</v>
      </c>
      <c r="R11" s="54">
        <v>1139.3253975434175</v>
      </c>
      <c r="S11" s="54">
        <v>1233.625279455769</v>
      </c>
      <c r="T11" s="54">
        <v>1272.1930830156673</v>
      </c>
      <c r="U11" s="54">
        <v>1342.1224381545044</v>
      </c>
      <c r="V11" s="54">
        <v>1366.9144640504419</v>
      </c>
      <c r="W11" s="54">
        <v>1452.5271936193699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384.35106397073406</v>
      </c>
      <c r="C13" s="35">
        <v>381.0473439153921</v>
      </c>
      <c r="D13" s="35">
        <v>377.45774125875602</v>
      </c>
      <c r="E13" s="35">
        <v>373.01385863648596</v>
      </c>
      <c r="F13" s="35">
        <v>367.28190798257282</v>
      </c>
      <c r="G13" s="35">
        <v>359.8357476250597</v>
      </c>
      <c r="H13" s="35">
        <v>354.00571185186294</v>
      </c>
      <c r="I13" s="35">
        <v>344.38387420769618</v>
      </c>
      <c r="J13" s="35">
        <v>333.25534542476845</v>
      </c>
      <c r="K13" s="35">
        <v>324.69758187850772</v>
      </c>
      <c r="L13" s="35">
        <v>315.87226398200301</v>
      </c>
      <c r="M13" s="35">
        <v>303.08618441634252</v>
      </c>
      <c r="N13" s="35">
        <v>291.83993487676918</v>
      </c>
      <c r="O13" s="35">
        <v>275.92788184766113</v>
      </c>
      <c r="P13" s="35">
        <v>260.44962785350458</v>
      </c>
      <c r="Q13" s="35">
        <v>236.22738518272652</v>
      </c>
      <c r="R13" s="35">
        <v>213.18838393658373</v>
      </c>
      <c r="S13" s="35">
        <v>196.14666536194278</v>
      </c>
      <c r="T13" s="35">
        <v>182.86695035036939</v>
      </c>
      <c r="U13" s="35">
        <v>170.35072715957764</v>
      </c>
      <c r="V13" s="35">
        <v>160.92030731937834</v>
      </c>
      <c r="W13" s="35">
        <v>152.56391412104409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358.08614203107226</v>
      </c>
      <c r="D14" s="36">
        <v>352.77420619000088</v>
      </c>
      <c r="E14" s="36">
        <v>346.89396812229182</v>
      </c>
      <c r="F14" s="36">
        <v>343.96519243435381</v>
      </c>
      <c r="G14" s="36">
        <v>339.5447380026522</v>
      </c>
      <c r="H14" s="36">
        <v>334.09816538022227</v>
      </c>
      <c r="I14" s="36">
        <v>321.59495364098569</v>
      </c>
      <c r="J14" s="36">
        <v>308.26804173657911</v>
      </c>
      <c r="K14" s="36">
        <v>295.85704421519318</v>
      </c>
      <c r="L14" s="36">
        <v>282.84848028227532</v>
      </c>
      <c r="M14" s="36">
        <v>262.50879462390668</v>
      </c>
      <c r="N14" s="36">
        <v>254.75683322259528</v>
      </c>
      <c r="O14" s="36">
        <v>233.68857084475837</v>
      </c>
      <c r="P14" s="36">
        <v>200.36056316227209</v>
      </c>
      <c r="Q14" s="36">
        <v>171.59678786179092</v>
      </c>
      <c r="R14" s="36">
        <v>153.9094963581322</v>
      </c>
      <c r="S14" s="36">
        <v>150.5318643930157</v>
      </c>
      <c r="T14" s="36">
        <v>146.59032587387878</v>
      </c>
      <c r="U14" s="36">
        <v>142.74743297808763</v>
      </c>
      <c r="V14" s="36">
        <v>141.20291816307952</v>
      </c>
      <c r="W14" s="36">
        <v>140.26427850717874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0.31219484317663848</v>
      </c>
      <c r="C16" s="44">
        <f>C7/RES_summary!C$6</f>
        <v>0.32138614322173387</v>
      </c>
      <c r="D16" s="44">
        <f>D7/RES_summary!D$6</f>
        <v>0.32577155821656378</v>
      </c>
      <c r="E16" s="44">
        <f>E7/RES_summary!E$6</f>
        <v>0.3308567606355573</v>
      </c>
      <c r="F16" s="44">
        <f>F7/RES_summary!F$6</f>
        <v>0.34712266566747996</v>
      </c>
      <c r="G16" s="44">
        <f>G7/RES_summary!G$6</f>
        <v>0.38583087773051739</v>
      </c>
      <c r="H16" s="44">
        <f>H7/RES_summary!H$6</f>
        <v>0.39273190287725834</v>
      </c>
      <c r="I16" s="44">
        <f>I7/RES_summary!I$6</f>
        <v>0.434374891309805</v>
      </c>
      <c r="J16" s="44">
        <f>J7/RES_summary!J$6</f>
        <v>0.48020285253229372</v>
      </c>
      <c r="K16" s="44">
        <f>K7/RES_summary!K$6</f>
        <v>0.53669448693103627</v>
      </c>
      <c r="L16" s="44">
        <f>L7/RES_summary!L$6</f>
        <v>0.60043347319063045</v>
      </c>
      <c r="M16" s="44">
        <f>M7/RES_summary!M$6</f>
        <v>0.70481364774169664</v>
      </c>
      <c r="N16" s="44">
        <f>N7/RES_summary!N$6</f>
        <v>0.78741527933582789</v>
      </c>
      <c r="O16" s="44">
        <f>O7/RES_summary!O$6</f>
        <v>0.88151992967219872</v>
      </c>
      <c r="P16" s="44">
        <f>P7/RES_summary!P$6</f>
        <v>0.99729097528938115</v>
      </c>
      <c r="Q16" s="44">
        <f>Q7/RES_summary!Q$6</f>
        <v>1.1664131927606443</v>
      </c>
      <c r="R16" s="44">
        <f>R7/RES_summary!R$6</f>
        <v>1.3736337685857101</v>
      </c>
      <c r="S16" s="44">
        <f>S7/RES_summary!S$6</f>
        <v>1.5880702051298536</v>
      </c>
      <c r="T16" s="44">
        <f>T7/RES_summary!T$6</f>
        <v>1.7962470394738987</v>
      </c>
      <c r="U16" s="44">
        <f>U7/RES_summary!U$6</f>
        <v>1.9922100519281851</v>
      </c>
      <c r="V16" s="44">
        <f>V7/RES_summary!V$6</f>
        <v>2.1728573617616531</v>
      </c>
      <c r="W16" s="44">
        <f>W7/RES_summary!W$6</f>
        <v>2.3267276544326529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119.99242014111746</v>
      </c>
      <c r="C17" s="52">
        <f t="shared" si="2"/>
        <v>122.46333624585348</v>
      </c>
      <c r="D17" s="52">
        <f t="shared" si="2"/>
        <v>122.96499653076951</v>
      </c>
      <c r="E17" s="52">
        <f t="shared" si="2"/>
        <v>123.41415694063744</v>
      </c>
      <c r="F17" s="52">
        <f t="shared" si="2"/>
        <v>127.49187495034876</v>
      </c>
      <c r="G17" s="52">
        <f t="shared" si="2"/>
        <v>138.83574234499372</v>
      </c>
      <c r="H17" s="52">
        <f t="shared" si="2"/>
        <v>139.02933684500053</v>
      </c>
      <c r="I17" s="52">
        <f t="shared" si="2"/>
        <v>149.59170792781759</v>
      </c>
      <c r="J17" s="52">
        <f t="shared" si="2"/>
        <v>160.03016749460869</v>
      </c>
      <c r="K17" s="52">
        <f t="shared" si="2"/>
        <v>174.26340211403385</v>
      </c>
      <c r="L17" s="52">
        <f t="shared" si="2"/>
        <v>189.66028054730174</v>
      </c>
      <c r="M17" s="52">
        <f t="shared" si="2"/>
        <v>213.61927921859495</v>
      </c>
      <c r="N17" s="52">
        <f t="shared" si="2"/>
        <v>229.79922384234104</v>
      </c>
      <c r="O17" s="52">
        <f t="shared" si="2"/>
        <v>243.235927000949</v>
      </c>
      <c r="P17" s="52">
        <f t="shared" si="2"/>
        <v>259.74406337577796</v>
      </c>
      <c r="Q17" s="52">
        <f t="shared" si="2"/>
        <v>275.53873856848253</v>
      </c>
      <c r="R17" s="52">
        <f t="shared" ref="R17:V17" si="3">R13*R16</f>
        <v>292.84276324550677</v>
      </c>
      <c r="S17" s="52">
        <f t="shared" si="3"/>
        <v>311.49467509687724</v>
      </c>
      <c r="T17" s="52">
        <f t="shared" si="3"/>
        <v>328.47421818447145</v>
      </c>
      <c r="U17" s="52">
        <f t="shared" si="3"/>
        <v>339.3744310005863</v>
      </c>
      <c r="V17" s="52">
        <f t="shared" si="3"/>
        <v>349.65687441585885</v>
      </c>
      <c r="W17" s="52">
        <f t="shared" ref="W17" si="4">W13*W16</f>
        <v>354.97467805392159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148.33819710775748</v>
      </c>
      <c r="C18" s="36">
        <f>C3*11630*1000/RES_summary!C$6</f>
        <v>152.43301557595419</v>
      </c>
      <c r="D18" s="36">
        <f>D3*11630*1000/RES_summary!D$6</f>
        <v>153.7538023663007</v>
      </c>
      <c r="E18" s="36">
        <f>E3*11630*1000/RES_summary!E$6</f>
        <v>154.76153828558978</v>
      </c>
      <c r="F18" s="36">
        <f>F3*11630*1000/RES_summary!F$6</f>
        <v>160.147422221467</v>
      </c>
      <c r="G18" s="36">
        <f>G3*11630*1000/RES_summary!G$6</f>
        <v>174.46043879111883</v>
      </c>
      <c r="H18" s="36">
        <f>H3*11630*1000/RES_summary!H$6</f>
        <v>175.37495455427435</v>
      </c>
      <c r="I18" s="36">
        <f>I3*11630*1000/RES_summary!I$6</f>
        <v>188.42108652715945</v>
      </c>
      <c r="J18" s="36">
        <f>J3*11630*1000/RES_summary!J$6</f>
        <v>200.74077628910052</v>
      </c>
      <c r="K18" s="36">
        <f>K3*11630*1000/RES_summary!K$6</f>
        <v>217.12739504104252</v>
      </c>
      <c r="L18" s="36">
        <f>L3*11630*1000/RES_summary!L$6</f>
        <v>235.10315390586294</v>
      </c>
      <c r="M18" s="36">
        <f>M3*11630*1000/RES_summary!M$6</f>
        <v>264.09992748060307</v>
      </c>
      <c r="N18" s="36">
        <f>N3*11630*1000/RES_summary!N$6</f>
        <v>283.9727269450031</v>
      </c>
      <c r="O18" s="36">
        <f>O3*11630*1000/RES_summary!O$6</f>
        <v>300.66249079512602</v>
      </c>
      <c r="P18" s="36">
        <f>P3*11630*1000/RES_summary!P$6</f>
        <v>308.47442912346941</v>
      </c>
      <c r="Q18" s="36">
        <f>Q3*11630*1000/RES_summary!Q$6</f>
        <v>304.95370469154113</v>
      </c>
      <c r="R18" s="36">
        <f>R3*11630*1000/RES_summary!R$6</f>
        <v>333.64319765239981</v>
      </c>
      <c r="S18" s="36">
        <f>S3*11630*1000/RES_summary!S$6</f>
        <v>384.26770561536915</v>
      </c>
      <c r="T18" s="36">
        <f>T3*11630*1000/RES_summary!T$6</f>
        <v>417.88262832326376</v>
      </c>
      <c r="U18" s="36">
        <f>U3*11630*1000/RES_summary!U$6</f>
        <v>455.48203878180448</v>
      </c>
      <c r="V18" s="36">
        <f>V3*11630*1000/RES_summary!V$6</f>
        <v>477.95103909370641</v>
      </c>
      <c r="W18" s="36">
        <f>W3*11630*1000/RES_summary!W$6</f>
        <v>515.61037291960201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10.51376914604217</v>
      </c>
      <c r="C3" s="49">
        <f t="shared" ref="C3:W3" si="0">C5*C11/11630</f>
        <v>13.861107181155251</v>
      </c>
      <c r="D3" s="49">
        <f t="shared" si="0"/>
        <v>16.528613514366032</v>
      </c>
      <c r="E3" s="49">
        <f t="shared" si="0"/>
        <v>19.053365371647033</v>
      </c>
      <c r="F3" s="49">
        <f t="shared" si="0"/>
        <v>21.488280360287021</v>
      </c>
      <c r="G3" s="49">
        <f t="shared" si="0"/>
        <v>23.357267411492316</v>
      </c>
      <c r="H3" s="49">
        <f t="shared" si="0"/>
        <v>24.001365340327624</v>
      </c>
      <c r="I3" s="49">
        <f t="shared" si="0"/>
        <v>25.756606311857762</v>
      </c>
      <c r="J3" s="49">
        <f t="shared" si="0"/>
        <v>27.326601008147172</v>
      </c>
      <c r="K3" s="49">
        <f t="shared" si="0"/>
        <v>28.441483159162537</v>
      </c>
      <c r="L3" s="49">
        <f t="shared" si="0"/>
        <v>30.13217908970568</v>
      </c>
      <c r="M3" s="49">
        <f t="shared" si="0"/>
        <v>32.812350526298104</v>
      </c>
      <c r="N3" s="49">
        <f t="shared" si="0"/>
        <v>34.728114521104466</v>
      </c>
      <c r="O3" s="49">
        <f t="shared" si="0"/>
        <v>36.739260324188841</v>
      </c>
      <c r="P3" s="49">
        <f t="shared" si="0"/>
        <v>37.97259231154392</v>
      </c>
      <c r="Q3" s="49">
        <f t="shared" si="0"/>
        <v>38.435026460749505</v>
      </c>
      <c r="R3" s="49">
        <f t="shared" si="0"/>
        <v>43.527512724398377</v>
      </c>
      <c r="S3" s="49">
        <f t="shared" si="0"/>
        <v>52.093557714746552</v>
      </c>
      <c r="T3" s="49">
        <f t="shared" si="0"/>
        <v>59.177877232057696</v>
      </c>
      <c r="U3" s="49">
        <f t="shared" si="0"/>
        <v>68.343798667926336</v>
      </c>
      <c r="V3" s="49">
        <f t="shared" si="0"/>
        <v>75.445597674190793</v>
      </c>
      <c r="W3" s="49">
        <f t="shared" si="0"/>
        <v>84.319894308031067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224.90920884134144</v>
      </c>
      <c r="C5" s="49">
        <f t="shared" ref="C5:W5" si="1">C7*C13/1000000</f>
        <v>290.72740401089465</v>
      </c>
      <c r="D5" s="49">
        <f t="shared" si="1"/>
        <v>340.58568252979302</v>
      </c>
      <c r="E5" s="49">
        <f t="shared" si="1"/>
        <v>386.19997892190742</v>
      </c>
      <c r="F5" s="49">
        <f t="shared" si="1"/>
        <v>428.87104034419633</v>
      </c>
      <c r="G5" s="49">
        <f t="shared" si="1"/>
        <v>459.52608413295712</v>
      </c>
      <c r="H5" s="49">
        <f t="shared" si="1"/>
        <v>463.51343869261132</v>
      </c>
      <c r="I5" s="49">
        <f t="shared" si="1"/>
        <v>490.92542783652618</v>
      </c>
      <c r="J5" s="49">
        <f t="shared" si="1"/>
        <v>515.35142918559211</v>
      </c>
      <c r="K5" s="49">
        <f t="shared" si="1"/>
        <v>531.94381916013231</v>
      </c>
      <c r="L5" s="49">
        <f t="shared" si="1"/>
        <v>557.95550911185956</v>
      </c>
      <c r="M5" s="49">
        <f t="shared" si="1"/>
        <v>602.28186171095922</v>
      </c>
      <c r="N5" s="49">
        <f t="shared" si="1"/>
        <v>630.2629635407792</v>
      </c>
      <c r="O5" s="49">
        <f t="shared" si="1"/>
        <v>658.75638406006249</v>
      </c>
      <c r="P5" s="49">
        <f t="shared" si="1"/>
        <v>700.3992374065956</v>
      </c>
      <c r="Q5" s="49">
        <f t="shared" si="1"/>
        <v>751.82736050076244</v>
      </c>
      <c r="R5" s="49">
        <f t="shared" si="1"/>
        <v>828.88935557559751</v>
      </c>
      <c r="S5" s="49">
        <f t="shared" si="1"/>
        <v>915.92799090510641</v>
      </c>
      <c r="T5" s="49">
        <f t="shared" si="1"/>
        <v>1012.715757491113</v>
      </c>
      <c r="U5" s="49">
        <f t="shared" si="1"/>
        <v>1111.5770323687589</v>
      </c>
      <c r="V5" s="49">
        <f t="shared" si="1"/>
        <v>1207.518459051543</v>
      </c>
      <c r="W5" s="49">
        <f t="shared" si="1"/>
        <v>1282.5636772848586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584616.7624362089</v>
      </c>
      <c r="C7" s="35">
        <v>783926.80768108345</v>
      </c>
      <c r="D7" s="35">
        <v>950362.8919704021</v>
      </c>
      <c r="E7" s="35">
        <v>1115615.5217370016</v>
      </c>
      <c r="F7" s="35">
        <v>1283178.5725864165</v>
      </c>
      <c r="G7" s="35">
        <v>1424096.799784333</v>
      </c>
      <c r="H7" s="35">
        <v>1509675.6894399091</v>
      </c>
      <c r="I7" s="35">
        <v>1681280.1776625304</v>
      </c>
      <c r="J7" s="35">
        <v>1856202.032441129</v>
      </c>
      <c r="K7" s="35">
        <v>2014372.9111155064</v>
      </c>
      <c r="L7" s="35">
        <v>2225482.6828407762</v>
      </c>
      <c r="M7" s="35">
        <v>2581699.4213827318</v>
      </c>
      <c r="N7" s="35">
        <v>2884155.0937208552</v>
      </c>
      <c r="O7" s="35">
        <v>3212105.2032380085</v>
      </c>
      <c r="P7" s="35">
        <v>3610553.5173908444</v>
      </c>
      <c r="Q7" s="35">
        <v>4054401.936292199</v>
      </c>
      <c r="R7" s="35">
        <v>4683430.4469049573</v>
      </c>
      <c r="S7" s="35">
        <v>5332900.4770287005</v>
      </c>
      <c r="T7" s="35">
        <v>5993699.3039982365</v>
      </c>
      <c r="U7" s="35">
        <v>6650578.3017214844</v>
      </c>
      <c r="V7" s="35">
        <v>7286177.7523829797</v>
      </c>
      <c r="W7" s="35">
        <v>7823444.2305984125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308376.62463717093</v>
      </c>
      <c r="D8" s="52">
        <v>279296.75388042897</v>
      </c>
      <c r="E8" s="52">
        <v>282039.37426271825</v>
      </c>
      <c r="F8" s="52">
        <v>288412.44629794278</v>
      </c>
      <c r="G8" s="52">
        <v>265971.60070607206</v>
      </c>
      <c r="H8" s="52">
        <v>393955.51429274702</v>
      </c>
      <c r="I8" s="52">
        <v>450901.24210305046</v>
      </c>
      <c r="J8" s="52">
        <v>456961.22904131678</v>
      </c>
      <c r="K8" s="52">
        <v>446583.32497232012</v>
      </c>
      <c r="L8" s="52">
        <v>477081.37243134179</v>
      </c>
      <c r="M8" s="52">
        <v>750172.25283470261</v>
      </c>
      <c r="N8" s="52">
        <v>753356.9144411739</v>
      </c>
      <c r="O8" s="52">
        <v>784911.3385584699</v>
      </c>
      <c r="P8" s="52">
        <v>845031.63912515622</v>
      </c>
      <c r="Q8" s="52">
        <v>920929.7913326961</v>
      </c>
      <c r="R8" s="52">
        <v>1379200.7634474607</v>
      </c>
      <c r="S8" s="52">
        <v>1402826.9445649171</v>
      </c>
      <c r="T8" s="52">
        <v>1445710.1655280059</v>
      </c>
      <c r="U8" s="52">
        <v>1501910.6368484041</v>
      </c>
      <c r="V8" s="52">
        <v>1556529.2419941919</v>
      </c>
      <c r="W8" s="52">
        <v>1916467.2416628934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109066.57939229638</v>
      </c>
      <c r="D9" s="36">
        <v>112860.6695911102</v>
      </c>
      <c r="E9" s="36">
        <v>116786.74449611874</v>
      </c>
      <c r="F9" s="36">
        <v>120849.395448528</v>
      </c>
      <c r="G9" s="36">
        <v>125053.37350815558</v>
      </c>
      <c r="H9" s="36">
        <v>308376.62463717093</v>
      </c>
      <c r="I9" s="36">
        <v>279296.75388042908</v>
      </c>
      <c r="J9" s="36">
        <v>282039.37426271848</v>
      </c>
      <c r="K9" s="36">
        <v>288412.44629794289</v>
      </c>
      <c r="L9" s="36">
        <v>265971.60070607206</v>
      </c>
      <c r="M9" s="36">
        <v>393955.51429274678</v>
      </c>
      <c r="N9" s="36">
        <v>450901.24210305046</v>
      </c>
      <c r="O9" s="36">
        <v>456961.22904131655</v>
      </c>
      <c r="P9" s="36">
        <v>446583.32497232035</v>
      </c>
      <c r="Q9" s="36">
        <v>477081.37243134202</v>
      </c>
      <c r="R9" s="36">
        <v>750172.25283470191</v>
      </c>
      <c r="S9" s="36">
        <v>753356.9144411739</v>
      </c>
      <c r="T9" s="36">
        <v>784911.3385584699</v>
      </c>
      <c r="U9" s="36">
        <v>845031.63912515622</v>
      </c>
      <c r="V9" s="36">
        <v>920929.79133269656</v>
      </c>
      <c r="W9" s="36">
        <v>1379200.7634474598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543.66442262809903</v>
      </c>
      <c r="C11" s="54">
        <v>554.48737990586756</v>
      </c>
      <c r="D11" s="54">
        <v>564.40357018020472</v>
      </c>
      <c r="E11" s="54">
        <v>573.77175392612412</v>
      </c>
      <c r="F11" s="54">
        <v>582.71293018425865</v>
      </c>
      <c r="G11" s="54">
        <v>591.14167699141785</v>
      </c>
      <c r="H11" s="54">
        <v>602.21744529207729</v>
      </c>
      <c r="I11" s="54">
        <v>610.17277660071227</v>
      </c>
      <c r="J11" s="54">
        <v>616.6828143408527</v>
      </c>
      <c r="K11" s="54">
        <v>621.82214968360495</v>
      </c>
      <c r="L11" s="54">
        <v>628.07381070776557</v>
      </c>
      <c r="M11" s="54">
        <v>633.60307005888887</v>
      </c>
      <c r="N11" s="54">
        <v>640.82453712879897</v>
      </c>
      <c r="O11" s="54">
        <v>648.6124581243663</v>
      </c>
      <c r="P11" s="54">
        <v>630.52788323766538</v>
      </c>
      <c r="Q11" s="54">
        <v>594.55053277229524</v>
      </c>
      <c r="R11" s="54">
        <v>610.72683534851319</v>
      </c>
      <c r="S11" s="54">
        <v>661.45819566428179</v>
      </c>
      <c r="T11" s="54">
        <v>679.59712003875927</v>
      </c>
      <c r="U11" s="54">
        <v>715.05469739167881</v>
      </c>
      <c r="V11" s="54">
        <v>726.64090091014145</v>
      </c>
      <c r="W11" s="54">
        <v>764.59390529317182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384.7122136972298</v>
      </c>
      <c r="C13" s="35">
        <v>370.86039303961167</v>
      </c>
      <c r="D13" s="35">
        <v>358.37434879601778</v>
      </c>
      <c r="E13" s="35">
        <v>346.1765916635851</v>
      </c>
      <c r="F13" s="35">
        <v>334.22553143149037</v>
      </c>
      <c r="G13" s="35">
        <v>322.67896690909515</v>
      </c>
      <c r="H13" s="35">
        <v>307.02848428630074</v>
      </c>
      <c r="I13" s="35">
        <v>291.99501329936311</v>
      </c>
      <c r="J13" s="35">
        <v>277.63757402411795</v>
      </c>
      <c r="K13" s="35">
        <v>264.07415241975025</v>
      </c>
      <c r="L13" s="35">
        <v>250.71213243485792</v>
      </c>
      <c r="M13" s="35">
        <v>233.28891687490994</v>
      </c>
      <c r="N13" s="35">
        <v>218.52603034869236</v>
      </c>
      <c r="O13" s="35">
        <v>205.08555678562263</v>
      </c>
      <c r="P13" s="35">
        <v>193.98666548854729</v>
      </c>
      <c r="Q13" s="35">
        <v>185.43483658364616</v>
      </c>
      <c r="R13" s="35">
        <v>176.98338108626524</v>
      </c>
      <c r="S13" s="35">
        <v>171.75043765591298</v>
      </c>
      <c r="T13" s="35">
        <v>168.96339074193418</v>
      </c>
      <c r="U13" s="35">
        <v>167.13990602607149</v>
      </c>
      <c r="V13" s="35">
        <v>165.72728529119649</v>
      </c>
      <c r="W13" s="35">
        <v>163.93849556293901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349.49938405596333</v>
      </c>
      <c r="D14" s="36">
        <v>333.97150257098713</v>
      </c>
      <c r="E14" s="36">
        <v>321.03171280392974</v>
      </c>
      <c r="F14" s="36">
        <v>309.15205294973407</v>
      </c>
      <c r="G14" s="36">
        <v>296.13915069238317</v>
      </c>
      <c r="H14" s="36">
        <v>283.69902405922517</v>
      </c>
      <c r="I14" s="36">
        <v>267.6620386709385</v>
      </c>
      <c r="J14" s="36">
        <v>251.59592858233455</v>
      </c>
      <c r="K14" s="36">
        <v>236.81065532475716</v>
      </c>
      <c r="L14" s="36">
        <v>219.61933529105832</v>
      </c>
      <c r="M14" s="36">
        <v>208.07374164650167</v>
      </c>
      <c r="N14" s="36">
        <v>197.34370877933966</v>
      </c>
      <c r="O14" s="36">
        <v>182.77606427438735</v>
      </c>
      <c r="P14" s="36">
        <v>174.4296146626366</v>
      </c>
      <c r="Q14" s="36">
        <v>169.61598859912809</v>
      </c>
      <c r="R14" s="36">
        <v>169.04945877404077</v>
      </c>
      <c r="S14" s="36">
        <v>168.02420553234694</v>
      </c>
      <c r="T14" s="36">
        <v>166.18183753610103</v>
      </c>
      <c r="U14" s="36">
        <v>163.96436114516945</v>
      </c>
      <c r="V14" s="36">
        <v>161.99235894021763</v>
      </c>
      <c r="W14" s="36">
        <v>160.81587732615409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0.14578982538795138</v>
      </c>
      <c r="C16" s="44">
        <f>C7/RES_summary!C$6</f>
        <v>0.19439524234747313</v>
      </c>
      <c r="D16" s="44">
        <f>D7/RES_summary!D$6</f>
        <v>0.23442533628310383</v>
      </c>
      <c r="E16" s="44">
        <f>E7/RES_summary!E$6</f>
        <v>0.27391291324206668</v>
      </c>
      <c r="F16" s="44">
        <f>F7/RES_summary!F$6</f>
        <v>0.3133648411052099</v>
      </c>
      <c r="G16" s="44">
        <f>G7/RES_summary!G$6</f>
        <v>0.34567411210010979</v>
      </c>
      <c r="H16" s="44">
        <f>H7/RES_summary!H$6</f>
        <v>0.36604596571665232</v>
      </c>
      <c r="I16" s="44">
        <f>I7/RES_summary!I$6</f>
        <v>0.40752063627161378</v>
      </c>
      <c r="J16" s="44">
        <f>J7/RES_summary!J$6</f>
        <v>0.44997069992430089</v>
      </c>
      <c r="K16" s="44">
        <f>K7/RES_summary!K$6</f>
        <v>0.48765212368178101</v>
      </c>
      <c r="L16" s="44">
        <f>L7/RES_summary!L$6</f>
        <v>0.53749868862843331</v>
      </c>
      <c r="M16" s="44">
        <f>M7/RES_summary!M$6</f>
        <v>0.62173474107289706</v>
      </c>
      <c r="N16" s="44">
        <f>N7/RES_summary!N$6</f>
        <v>0.69258579082508975</v>
      </c>
      <c r="O16" s="44">
        <f>O7/RES_summary!O$6</f>
        <v>0.76697905232908736</v>
      </c>
      <c r="P16" s="44">
        <f>P7/RES_summary!P$6</f>
        <v>0.85901461085724229</v>
      </c>
      <c r="Q16" s="44">
        <f>Q7/RES_summary!Q$6</f>
        <v>0.95893087590673109</v>
      </c>
      <c r="R16" s="44">
        <f>R7/RES_summary!R$6</f>
        <v>1.1024336869062916</v>
      </c>
      <c r="S16" s="44">
        <f>S7/RES_summary!S$6</f>
        <v>1.2557207771694967</v>
      </c>
      <c r="T16" s="44">
        <f>T7/RES_summary!T$6</f>
        <v>1.4112415013401431</v>
      </c>
      <c r="U16" s="44">
        <f>U7/RES_summary!U$6</f>
        <v>1.565881698794231</v>
      </c>
      <c r="V16" s="44">
        <f>V7/RES_summary!V$6</f>
        <v>1.7213217690822573</v>
      </c>
      <c r="W16" s="44">
        <f>W7/RES_summary!W$6</f>
        <v>1.8540012992672128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56.087126459531369</v>
      </c>
      <c r="C17" s="52">
        <f t="shared" si="2"/>
        <v>72.093495982014446</v>
      </c>
      <c r="D17" s="52">
        <f t="shared" si="2"/>
        <v>84.01202723174481</v>
      </c>
      <c r="E17" s="52">
        <f t="shared" si="2"/>
        <v>94.822238718781932</v>
      </c>
      <c r="F17" s="52">
        <f t="shared" si="2"/>
        <v>104.73453055033332</v>
      </c>
      <c r="G17" s="52">
        <f t="shared" si="2"/>
        <v>111.54176537968218</v>
      </c>
      <c r="H17" s="52">
        <f t="shared" si="2"/>
        <v>112.38653803309897</v>
      </c>
      <c r="I17" s="52">
        <f t="shared" si="2"/>
        <v>118.99399360789478</v>
      </c>
      <c r="J17" s="52">
        <f t="shared" si="2"/>
        <v>124.92877350891726</v>
      </c>
      <c r="K17" s="52">
        <f t="shared" si="2"/>
        <v>128.77632123695753</v>
      </c>
      <c r="L17" s="52">
        <f t="shared" si="2"/>
        <v>134.75744240697423</v>
      </c>
      <c r="M17" s="52">
        <f t="shared" si="2"/>
        <v>145.04382432839873</v>
      </c>
      <c r="N17" s="52">
        <f t="shared" si="2"/>
        <v>151.34802354491666</v>
      </c>
      <c r="O17" s="52">
        <f t="shared" si="2"/>
        <v>157.29632598982008</v>
      </c>
      <c r="P17" s="52">
        <f t="shared" si="2"/>
        <v>166.63737996613847</v>
      </c>
      <c r="Q17" s="52">
        <f t="shared" si="2"/>
        <v>177.81919026877736</v>
      </c>
      <c r="R17" s="52">
        <f t="shared" ref="R17:V17" si="3">R13*R16</f>
        <v>195.11244133207262</v>
      </c>
      <c r="S17" s="52">
        <f t="shared" si="3"/>
        <v>215.67059305248424</v>
      </c>
      <c r="T17" s="52">
        <f t="shared" si="3"/>
        <v>238.44814922216844</v>
      </c>
      <c r="U17" s="52">
        <f t="shared" si="3"/>
        <v>261.72131998441296</v>
      </c>
      <c r="V17" s="52">
        <f t="shared" si="3"/>
        <v>285.26998390264231</v>
      </c>
      <c r="W17" s="52">
        <f t="shared" ref="W17" si="4">W13*W16</f>
        <v>303.94218377360113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30.492575223490302</v>
      </c>
      <c r="C18" s="36">
        <f>C3*11630*1000/RES_summary!C$6</f>
        <v>39.974933695321376</v>
      </c>
      <c r="D18" s="36">
        <f>D3*11630*1000/RES_summary!D$6</f>
        <v>47.416688107673352</v>
      </c>
      <c r="E18" s="36">
        <f>E3*11630*1000/RES_summary!E$6</f>
        <v>54.406322220877144</v>
      </c>
      <c r="F18" s="36">
        <f>F3*11630*1000/RES_summary!F$6</f>
        <v>61.030165188457481</v>
      </c>
      <c r="G18" s="36">
        <f>G3*11630*1000/RES_summary!G$6</f>
        <v>65.936986241128608</v>
      </c>
      <c r="H18" s="36">
        <f>H3*11630*1000/RES_summary!H$6</f>
        <v>67.681133819513718</v>
      </c>
      <c r="I18" s="36">
        <f>I3*11630*1000/RES_summary!I$6</f>
        <v>72.606895478536572</v>
      </c>
      <c r="J18" s="36">
        <f>J3*11630*1000/RES_summary!J$6</f>
        <v>77.041427639630072</v>
      </c>
      <c r="K18" s="36">
        <f>K3*11630*1000/RES_summary!K$6</f>
        <v>80.075968899911416</v>
      </c>
      <c r="L18" s="36">
        <f>L3*11630*1000/RES_summary!L$6</f>
        <v>84.63762037378055</v>
      </c>
      <c r="M18" s="36">
        <f>M3*11630*1000/RES_summary!M$6</f>
        <v>91.900212387555598</v>
      </c>
      <c r="N18" s="36">
        <f>N3*11630*1000/RES_summary!N$6</f>
        <v>96.987527133529781</v>
      </c>
      <c r="O18" s="36">
        <f>O3*11630*1000/RES_summary!O$6</f>
        <v>102.02435665418884</v>
      </c>
      <c r="P18" s="36">
        <f>P3*11630*1000/RES_summary!P$6</f>
        <v>105.06951445831987</v>
      </c>
      <c r="Q18" s="36">
        <f>Q3*11630*1000/RES_summary!Q$6</f>
        <v>105.7224943114397</v>
      </c>
      <c r="R18" s="36">
        <f>R3*11630*1000/RES_summary!R$6</f>
        <v>119.16040383185916</v>
      </c>
      <c r="S18" s="36">
        <f>S3*11630*1000/RES_summary!S$6</f>
        <v>142.65708133834178</v>
      </c>
      <c r="T18" s="36">
        <f>T3*11630*1000/RES_summary!T$6</f>
        <v>162.04867548995799</v>
      </c>
      <c r="U18" s="36">
        <f>U3*11630*1000/RES_summary!U$6</f>
        <v>187.14505926240514</v>
      </c>
      <c r="V18" s="36">
        <f>V3*11630*1000/RES_summary!V$6</f>
        <v>207.28883810563755</v>
      </c>
      <c r="W18" s="36">
        <f>W3*11630*1000/RES_summary!W$6</f>
        <v>232.39234127479259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95.105432400120833</v>
      </c>
      <c r="C3" s="49">
        <f t="shared" ref="C3:W3" si="0">C5*C11/11630</f>
        <v>101.39794254524143</v>
      </c>
      <c r="D3" s="49">
        <f t="shared" si="0"/>
        <v>108.21866482590713</v>
      </c>
      <c r="E3" s="49">
        <f t="shared" si="0"/>
        <v>114.30497126749592</v>
      </c>
      <c r="F3" s="49">
        <f t="shared" si="0"/>
        <v>118.74373600488649</v>
      </c>
      <c r="G3" s="49">
        <f t="shared" si="0"/>
        <v>122.55271194161286</v>
      </c>
      <c r="H3" s="49">
        <f t="shared" si="0"/>
        <v>117.45967050092175</v>
      </c>
      <c r="I3" s="49">
        <f t="shared" si="0"/>
        <v>118.20289605344425</v>
      </c>
      <c r="J3" s="49">
        <f t="shared" si="0"/>
        <v>116.39166855686288</v>
      </c>
      <c r="K3" s="49">
        <f t="shared" si="0"/>
        <v>114.52057048911063</v>
      </c>
      <c r="L3" s="49">
        <f t="shared" si="0"/>
        <v>111.56184833782764</v>
      </c>
      <c r="M3" s="49">
        <f t="shared" si="0"/>
        <v>113.32238514527184</v>
      </c>
      <c r="N3" s="49">
        <f t="shared" si="0"/>
        <v>110.96531572534798</v>
      </c>
      <c r="O3" s="49">
        <f t="shared" si="0"/>
        <v>109.19745421020554</v>
      </c>
      <c r="P3" s="49">
        <f t="shared" si="0"/>
        <v>102.63021855984975</v>
      </c>
      <c r="Q3" s="49">
        <f t="shared" si="0"/>
        <v>92.16699043969912</v>
      </c>
      <c r="R3" s="49">
        <f t="shared" si="0"/>
        <v>88.438162171701123</v>
      </c>
      <c r="S3" s="49">
        <f t="shared" si="0"/>
        <v>88.167784768705957</v>
      </c>
      <c r="T3" s="49">
        <f t="shared" si="0"/>
        <v>83.382188755250439</v>
      </c>
      <c r="U3" s="49">
        <f t="shared" si="0"/>
        <v>80.77792753301236</v>
      </c>
      <c r="V3" s="49">
        <f t="shared" si="0"/>
        <v>76.33437179430193</v>
      </c>
      <c r="W3" s="49">
        <f t="shared" si="0"/>
        <v>76.40381777784286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2307.1578683142725</v>
      </c>
      <c r="C5" s="49">
        <f t="shared" ref="C5:W5" si="1">C7*C13/1000000</f>
        <v>2451.0702154102073</v>
      </c>
      <c r="D5" s="49">
        <f t="shared" si="1"/>
        <v>2613.6724679642566</v>
      </c>
      <c r="E5" s="49">
        <f t="shared" si="1"/>
        <v>2760.2763669244605</v>
      </c>
      <c r="F5" s="49">
        <f t="shared" si="1"/>
        <v>2857.969877175748</v>
      </c>
      <c r="G5" s="49">
        <f t="shared" si="1"/>
        <v>2941.7384006418401</v>
      </c>
      <c r="H5" s="49">
        <f t="shared" si="1"/>
        <v>2801.711200717044</v>
      </c>
      <c r="I5" s="49">
        <f t="shared" si="1"/>
        <v>2809.7778640506644</v>
      </c>
      <c r="J5" s="49">
        <f t="shared" si="1"/>
        <v>2760.1674312723412</v>
      </c>
      <c r="K5" s="49">
        <f t="shared" si="1"/>
        <v>2706.7543647737571</v>
      </c>
      <c r="L5" s="49">
        <f t="shared" si="1"/>
        <v>2627.881843353372</v>
      </c>
      <c r="M5" s="49">
        <f t="shared" si="1"/>
        <v>2664.5172919838492</v>
      </c>
      <c r="N5" s="49">
        <f t="shared" si="1"/>
        <v>2597.3370871948432</v>
      </c>
      <c r="O5" s="49">
        <f t="shared" si="1"/>
        <v>2545.1344329711419</v>
      </c>
      <c r="P5" s="49">
        <f t="shared" si="1"/>
        <v>2481.9534631627344</v>
      </c>
      <c r="Q5" s="49">
        <f t="shared" si="1"/>
        <v>2384.4979246224602</v>
      </c>
      <c r="R5" s="49">
        <f t="shared" si="1"/>
        <v>2267.3127797673797</v>
      </c>
      <c r="S5" s="49">
        <f t="shared" si="1"/>
        <v>2131.1934136569148</v>
      </c>
      <c r="T5" s="49">
        <f t="shared" si="1"/>
        <v>1971.3795526195784</v>
      </c>
      <c r="U5" s="49">
        <f t="shared" si="1"/>
        <v>1824.3472404647437</v>
      </c>
      <c r="V5" s="49">
        <f t="shared" si="1"/>
        <v>1703.920436739221</v>
      </c>
      <c r="W5" s="49">
        <f t="shared" si="1"/>
        <v>1623.0043059652153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32383607.032368209</v>
      </c>
      <c r="C7" s="35">
        <v>34713045.984819517</v>
      </c>
      <c r="D7" s="35">
        <v>37560891.147754356</v>
      </c>
      <c r="E7" s="35">
        <v>40466393.343348227</v>
      </c>
      <c r="F7" s="35">
        <v>42830135.388484754</v>
      </c>
      <c r="G7" s="35">
        <v>45135241.321024463</v>
      </c>
      <c r="H7" s="35">
        <v>43966812.381286979</v>
      </c>
      <c r="I7" s="35">
        <v>45438593.933257081</v>
      </c>
      <c r="J7" s="35">
        <v>46199694.136254795</v>
      </c>
      <c r="K7" s="35">
        <v>47422119.208012193</v>
      </c>
      <c r="L7" s="35">
        <v>48710128.23681327</v>
      </c>
      <c r="M7" s="35">
        <v>52545557.272597834</v>
      </c>
      <c r="N7" s="35">
        <v>53694564.167728581</v>
      </c>
      <c r="O7" s="35">
        <v>54263912.679064997</v>
      </c>
      <c r="P7" s="35">
        <v>54806221.104609974</v>
      </c>
      <c r="Q7" s="35">
        <v>55469678.015297152</v>
      </c>
      <c r="R7" s="35">
        <v>56267373.403775148</v>
      </c>
      <c r="S7" s="35">
        <v>56985054.018948235</v>
      </c>
      <c r="T7" s="35">
        <v>57698251.550502412</v>
      </c>
      <c r="U7" s="35">
        <v>58364202.103375234</v>
      </c>
      <c r="V7" s="35">
        <v>58928176.142369419</v>
      </c>
      <c r="W7" s="35">
        <v>60734683.80837138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10124612.28348992</v>
      </c>
      <c r="D8" s="52">
        <v>10718713.892484531</v>
      </c>
      <c r="E8" s="52">
        <v>10987163.084246151</v>
      </c>
      <c r="F8" s="52">
        <v>10736761.1379737</v>
      </c>
      <c r="G8" s="52">
        <v>11580804.321724921</v>
      </c>
      <c r="H8" s="52">
        <v>8902907.994704403</v>
      </c>
      <c r="I8" s="52">
        <v>12297459.898436632</v>
      </c>
      <c r="J8" s="52">
        <v>11676214.499591477</v>
      </c>
      <c r="K8" s="52">
        <v>12042555.848022789</v>
      </c>
      <c r="L8" s="52">
        <v>11826721.572532527</v>
      </c>
      <c r="M8" s="52">
        <v>14642418.221913308</v>
      </c>
      <c r="N8" s="52">
        <v>11324890.362084888</v>
      </c>
      <c r="O8" s="52">
        <v>8179504.7976875678</v>
      </c>
      <c r="P8" s="52">
        <v>8173238.6151291057</v>
      </c>
      <c r="Q8" s="52">
        <v>9772386.1709763482</v>
      </c>
      <c r="R8" s="52">
        <v>8687502.7046594322</v>
      </c>
      <c r="S8" s="52">
        <v>7481274.0769484937</v>
      </c>
      <c r="T8" s="52">
        <v>7067724.5700936392</v>
      </c>
      <c r="U8" s="52">
        <v>5816072.3748794571</v>
      </c>
      <c r="V8" s="52">
        <v>4638150.0135826021</v>
      </c>
      <c r="W8" s="52">
        <v>5121340.4926536083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7795173.3310386091</v>
      </c>
      <c r="D9" s="36">
        <v>7870868.7295496911</v>
      </c>
      <c r="E9" s="36">
        <v>8081660.88865228</v>
      </c>
      <c r="F9" s="36">
        <v>8373019.0928371772</v>
      </c>
      <c r="G9" s="36">
        <v>9275698.3891852126</v>
      </c>
      <c r="H9" s="36">
        <v>10071336.934441887</v>
      </c>
      <c r="I9" s="36">
        <v>10825678.346466534</v>
      </c>
      <c r="J9" s="36">
        <v>10915114.296593763</v>
      </c>
      <c r="K9" s="36">
        <v>10820130.77626539</v>
      </c>
      <c r="L9" s="36">
        <v>10538712.543731451</v>
      </c>
      <c r="M9" s="36">
        <v>10806989.186128743</v>
      </c>
      <c r="N9" s="36">
        <v>10175883.466954142</v>
      </c>
      <c r="O9" s="36">
        <v>7610156.2863511518</v>
      </c>
      <c r="P9" s="36">
        <v>7630930.1895841286</v>
      </c>
      <c r="Q9" s="36">
        <v>9108929.2602891698</v>
      </c>
      <c r="R9" s="36">
        <v>7889807.3161814362</v>
      </c>
      <c r="S9" s="36">
        <v>6763593.4617754072</v>
      </c>
      <c r="T9" s="36">
        <v>6354527.0385394618</v>
      </c>
      <c r="U9" s="36">
        <v>5150121.8220066354</v>
      </c>
      <c r="V9" s="36">
        <v>4074175.9745884165</v>
      </c>
      <c r="W9" s="36">
        <v>3314832.8266516477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479.41070440123855</v>
      </c>
      <c r="C11" s="54">
        <v>481.11966127571714</v>
      </c>
      <c r="D11" s="54">
        <v>481.53817563284355</v>
      </c>
      <c r="E11" s="54">
        <v>481.60641875225593</v>
      </c>
      <c r="F11" s="54">
        <v>483.206509895593</v>
      </c>
      <c r="G11" s="54">
        <v>484.50536579662639</v>
      </c>
      <c r="H11" s="54">
        <v>487.57915076190017</v>
      </c>
      <c r="I11" s="54">
        <v>489.25564497107479</v>
      </c>
      <c r="J11" s="54">
        <v>490.41775146674217</v>
      </c>
      <c r="K11" s="54">
        <v>492.05581862973395</v>
      </c>
      <c r="L11" s="54">
        <v>493.73007369055637</v>
      </c>
      <c r="M11" s="54">
        <v>494.6259283827909</v>
      </c>
      <c r="N11" s="54">
        <v>496.86528107893071</v>
      </c>
      <c r="O11" s="54">
        <v>498.97811919591044</v>
      </c>
      <c r="P11" s="54">
        <v>480.90726098065949</v>
      </c>
      <c r="Q11" s="54">
        <v>449.52947442108427</v>
      </c>
      <c r="R11" s="54">
        <v>453.6364965765373</v>
      </c>
      <c r="S11" s="54">
        <v>481.13480939328792</v>
      </c>
      <c r="T11" s="54">
        <v>491.90672285049038</v>
      </c>
      <c r="U11" s="54">
        <v>514.9498277365301</v>
      </c>
      <c r="V11" s="54">
        <v>521.01537420764043</v>
      </c>
      <c r="W11" s="54">
        <v>547.48862802792632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71.244622812036084</v>
      </c>
      <c r="C13" s="35">
        <v>70.609482569812329</v>
      </c>
      <c r="D13" s="35">
        <v>69.584942957896772</v>
      </c>
      <c r="E13" s="35">
        <v>68.211573576724206</v>
      </c>
      <c r="F13" s="35">
        <v>66.728014078240278</v>
      </c>
      <c r="G13" s="35">
        <v>65.176086679557599</v>
      </c>
      <c r="H13" s="35">
        <v>63.723318770989628</v>
      </c>
      <c r="I13" s="35">
        <v>61.836813616588444</v>
      </c>
      <c r="J13" s="35">
        <v>59.74427932643659</v>
      </c>
      <c r="K13" s="35">
        <v>57.077887069973833</v>
      </c>
      <c r="L13" s="35">
        <v>53.949392836279138</v>
      </c>
      <c r="M13" s="35">
        <v>50.70870745857286</v>
      </c>
      <c r="N13" s="35">
        <v>48.372440068260964</v>
      </c>
      <c r="O13" s="35">
        <v>46.9028919463276</v>
      </c>
      <c r="P13" s="35">
        <v>45.285980553655932</v>
      </c>
      <c r="Q13" s="35">
        <v>42.987412401508358</v>
      </c>
      <c r="R13" s="35">
        <v>40.295337112985955</v>
      </c>
      <c r="S13" s="35">
        <v>37.3991645765268</v>
      </c>
      <c r="T13" s="35">
        <v>34.167058786765132</v>
      </c>
      <c r="U13" s="35">
        <v>31.257983056693593</v>
      </c>
      <c r="V13" s="35">
        <v>28.915207431884195</v>
      </c>
      <c r="W13" s="35">
        <v>26.722857586384734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69.066993504583422</v>
      </c>
      <c r="D14" s="36">
        <v>67.483637799137043</v>
      </c>
      <c r="E14" s="36">
        <v>65.684163574316571</v>
      </c>
      <c r="F14" s="36">
        <v>64.170776949937746</v>
      </c>
      <c r="G14" s="36">
        <v>62.704021497000937</v>
      </c>
      <c r="H14" s="36">
        <v>60.663415442743954</v>
      </c>
      <c r="I14" s="36">
        <v>58.786419509169519</v>
      </c>
      <c r="J14" s="36">
        <v>55.992215638033642</v>
      </c>
      <c r="K14" s="36">
        <v>52.054420512415383</v>
      </c>
      <c r="L14" s="36">
        <v>47.687213392764427</v>
      </c>
      <c r="M14" s="36">
        <v>45.943089798093951</v>
      </c>
      <c r="N14" s="36">
        <v>45.169356601539533</v>
      </c>
      <c r="O14" s="36">
        <v>43.87706746211682</v>
      </c>
      <c r="P14" s="36">
        <v>39.53601020297647</v>
      </c>
      <c r="Q14" s="36">
        <v>35.734925972285161</v>
      </c>
      <c r="R14" s="36">
        <v>29.52308719249579</v>
      </c>
      <c r="S14" s="36">
        <v>23.433112633124903</v>
      </c>
      <c r="T14" s="36">
        <v>18.333262473874338</v>
      </c>
      <c r="U14" s="36">
        <v>14.639573451085765</v>
      </c>
      <c r="V14" s="36">
        <v>13.037303647717899</v>
      </c>
      <c r="W14" s="36">
        <v>12.278993013216761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8.0757185185844804</v>
      </c>
      <c r="C16" s="44">
        <f>C7/RES_summary!C$6</f>
        <v>8.6080115142371891</v>
      </c>
      <c r="D16" s="44">
        <f>D7/RES_summary!D$6</f>
        <v>9.2651182120014859</v>
      </c>
      <c r="E16" s="44">
        <f>E7/RES_summary!E$6</f>
        <v>9.9355624523920216</v>
      </c>
      <c r="F16" s="44">
        <f>F7/RES_summary!F$6</f>
        <v>10.459540750804795</v>
      </c>
      <c r="G16" s="44">
        <f>G7/RES_summary!G$6</f>
        <v>10.955775246761398</v>
      </c>
      <c r="H16" s="44">
        <f>H7/RES_summary!H$6</f>
        <v>10.660484506816095</v>
      </c>
      <c r="I16" s="44">
        <f>I7/RES_summary!I$6</f>
        <v>11.013729274268059</v>
      </c>
      <c r="J16" s="44">
        <f>J7/RES_summary!J$6</f>
        <v>11.199486016853349</v>
      </c>
      <c r="K16" s="44">
        <f>K7/RES_summary!K$6</f>
        <v>11.480246290877412</v>
      </c>
      <c r="L16" s="44">
        <f>L7/RES_summary!L$6</f>
        <v>11.764472602765759</v>
      </c>
      <c r="M16" s="44">
        <f>M7/RES_summary!M$6</f>
        <v>12.65422232147858</v>
      </c>
      <c r="N16" s="44">
        <f>N7/RES_summary!N$6</f>
        <v>12.893929410411276</v>
      </c>
      <c r="O16" s="44">
        <f>O7/RES_summary!O$6</f>
        <v>12.957011582404805</v>
      </c>
      <c r="P16" s="44">
        <f>P7/RES_summary!P$6</f>
        <v>13.039370408987669</v>
      </c>
      <c r="Q16" s="44">
        <f>Q7/RES_summary!Q$6</f>
        <v>13.119465647778773</v>
      </c>
      <c r="R16" s="44">
        <f>R7/RES_summary!R$6</f>
        <v>13.244788967678605</v>
      </c>
      <c r="S16" s="44">
        <f>S7/RES_summary!S$6</f>
        <v>13.418085829268762</v>
      </c>
      <c r="T16" s="44">
        <f>T7/RES_summary!T$6</f>
        <v>13.585293991728122</v>
      </c>
      <c r="U16" s="44">
        <f>U7/RES_summary!U$6</f>
        <v>13.741878043108915</v>
      </c>
      <c r="V16" s="44">
        <f>V7/RES_summary!V$6</f>
        <v>13.921476507075278</v>
      </c>
      <c r="W16" s="44">
        <f>W7/RES_summary!W$6</f>
        <v>14.392916901088588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575.35151979272609</v>
      </c>
      <c r="C17" s="52">
        <f t="shared" si="2"/>
        <v>607.80723897527469</v>
      </c>
      <c r="D17" s="52">
        <f t="shared" si="2"/>
        <v>644.71272228029397</v>
      </c>
      <c r="E17" s="52">
        <f t="shared" si="2"/>
        <v>677.72034924747675</v>
      </c>
      <c r="F17" s="52">
        <f t="shared" si="2"/>
        <v>697.94438247163021</v>
      </c>
      <c r="G17" s="52">
        <f t="shared" si="2"/>
        <v>714.05455712467244</v>
      </c>
      <c r="H17" s="52">
        <f t="shared" si="2"/>
        <v>679.32145248103814</v>
      </c>
      <c r="I17" s="52">
        <f t="shared" si="2"/>
        <v>681.05392435647786</v>
      </c>
      <c r="J17" s="52">
        <f t="shared" si="2"/>
        <v>669.10522090340726</v>
      </c>
      <c r="K17" s="52">
        <f t="shared" si="2"/>
        <v>655.26820132618695</v>
      </c>
      <c r="L17" s="52">
        <f t="shared" si="2"/>
        <v>634.68615395825316</v>
      </c>
      <c r="M17" s="52">
        <f t="shared" si="2"/>
        <v>641.67925781560007</v>
      </c>
      <c r="N17" s="52">
        <f t="shared" si="2"/>
        <v>623.71082764950688</v>
      </c>
      <c r="O17" s="52">
        <f t="shared" si="2"/>
        <v>607.72131419684774</v>
      </c>
      <c r="P17" s="52">
        <f t="shared" si="2"/>
        <v>590.50067477333221</v>
      </c>
      <c r="Q17" s="52">
        <f t="shared" si="2"/>
        <v>563.97188028848814</v>
      </c>
      <c r="R17" s="52">
        <f t="shared" ref="R17:V17" si="3">R13*R16</f>
        <v>533.70323644296661</v>
      </c>
      <c r="S17" s="52">
        <f t="shared" si="3"/>
        <v>501.8252002307845</v>
      </c>
      <c r="T17" s="52">
        <f t="shared" si="3"/>
        <v>464.16953845086186</v>
      </c>
      <c r="U17" s="52">
        <f t="shared" si="3"/>
        <v>429.54339103864817</v>
      </c>
      <c r="V17" s="52">
        <f t="shared" si="3"/>
        <v>402.54238096018429</v>
      </c>
      <c r="W17" s="52">
        <f t="shared" ref="W17" si="4">W13*W16</f>
        <v>384.61986860046022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275.82967738215399</v>
      </c>
      <c r="C18" s="52">
        <f>C3*11630*1000/RES_summary!C$6</f>
        <v>292.42801293671295</v>
      </c>
      <c r="D18" s="52">
        <f>D3*11630*1000/RES_summary!D$6</f>
        <v>310.45378809413688</v>
      </c>
      <c r="E18" s="52">
        <f>E3*11630*1000/RES_summary!E$6</f>
        <v>326.39447031660546</v>
      </c>
      <c r="F18" s="52">
        <f>F3*11630*1000/RES_summary!F$6</f>
        <v>337.25126915535134</v>
      </c>
      <c r="G18" s="52">
        <f>G3*11630*1000/RES_summary!G$6</f>
        <v>345.96326439843745</v>
      </c>
      <c r="H18" s="52">
        <f>H3*11630*1000/RES_summary!H$6</f>
        <v>331.22297689504518</v>
      </c>
      <c r="I18" s="52">
        <f>I3*11630*1000/RES_summary!I$6</f>
        <v>333.2094770211101</v>
      </c>
      <c r="J18" s="52">
        <f>J3*11630*1000/RES_summary!J$6</f>
        <v>328.14107793010686</v>
      </c>
      <c r="K18" s="52">
        <f>K3*11630*1000/RES_summary!K$6</f>
        <v>322.42853122559018</v>
      </c>
      <c r="L18" s="52">
        <f>L3*11630*1000/RES_summary!L$6</f>
        <v>313.36364156418421</v>
      </c>
      <c r="M18" s="52">
        <f>M3*11630*1000/RES_summary!M$6</f>
        <v>317.39119862102143</v>
      </c>
      <c r="N18" s="52">
        <f>N3*11630*1000/RES_summary!N$6</f>
        <v>309.90025569204477</v>
      </c>
      <c r="O18" s="52">
        <f>O3*11630*1000/RES_summary!O$6</f>
        <v>303.23963835321007</v>
      </c>
      <c r="P18" s="52">
        <f>P3*11630*1000/RES_summary!P$6</f>
        <v>283.97606211247432</v>
      </c>
      <c r="Q18" s="52">
        <f>Q3*11630*1000/RES_summary!Q$6</f>
        <v>253.52198293435467</v>
      </c>
      <c r="R18" s="52">
        <f>R3*11630*1000/RES_summary!R$6</f>
        <v>242.10726639154669</v>
      </c>
      <c r="S18" s="52">
        <f>S3*11630*1000/RES_summary!S$6</f>
        <v>241.44557206178703</v>
      </c>
      <c r="T18" s="52">
        <f>T3*11630*1000/RES_summary!T$6</f>
        <v>228.32811650638814</v>
      </c>
      <c r="U18" s="52">
        <f>U3*11630*1000/RES_summary!U$6</f>
        <v>221.19329522071683</v>
      </c>
      <c r="V18" s="52">
        <f>V3*11630*1000/RES_summary!V$6</f>
        <v>209.73076925040499</v>
      </c>
      <c r="W18" s="52">
        <f>W3*11630*1000/RES_summary!W$6</f>
        <v>210.57500417234723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113.99773625897029</v>
      </c>
      <c r="D19" s="36">
        <v>121.84646019396493</v>
      </c>
      <c r="E19" s="36">
        <v>129.57103909363619</v>
      </c>
      <c r="F19" s="36">
        <v>135.48312692205511</v>
      </c>
      <c r="G19" s="36">
        <v>141.11793278819414</v>
      </c>
      <c r="H19" s="36">
        <v>136.01413363052504</v>
      </c>
      <c r="I19" s="36">
        <v>140.08000532051238</v>
      </c>
      <c r="J19" s="36">
        <v>142.21076836994359</v>
      </c>
      <c r="K19" s="36">
        <v>145.88012790130659</v>
      </c>
      <c r="L19" s="36">
        <v>149.52037958381851</v>
      </c>
      <c r="M19" s="36">
        <v>160.70565045112872</v>
      </c>
      <c r="N19" s="36">
        <v>163.35529418110298</v>
      </c>
      <c r="O19" s="36">
        <v>163.88839238853473</v>
      </c>
      <c r="P19" s="36">
        <v>163.58836818621293</v>
      </c>
      <c r="Q19" s="36">
        <v>163.86521582168064</v>
      </c>
      <c r="R19" s="36">
        <v>164.25948726295286</v>
      </c>
      <c r="S19" s="36">
        <v>164.86808279372534</v>
      </c>
      <c r="T19" s="36">
        <v>166.59486888133065</v>
      </c>
      <c r="U19" s="36">
        <v>168.24948916772874</v>
      </c>
      <c r="V19" s="36">
        <v>169.69885697615155</v>
      </c>
      <c r="W19" s="36">
        <v>175.35866506468301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29.659131570088967</v>
      </c>
      <c r="C3" s="49">
        <f t="shared" ref="C3:W3" si="0">C5*C11/11630</f>
        <v>30.314604001743582</v>
      </c>
      <c r="D3" s="49">
        <f t="shared" si="0"/>
        <v>31.330080901200869</v>
      </c>
      <c r="E3" s="49">
        <f t="shared" si="0"/>
        <v>31.508531091040368</v>
      </c>
      <c r="F3" s="49">
        <f t="shared" si="0"/>
        <v>33.106869528634519</v>
      </c>
      <c r="G3" s="49">
        <f t="shared" si="0"/>
        <v>34.076755788135443</v>
      </c>
      <c r="H3" s="49">
        <f t="shared" si="0"/>
        <v>34.507620962133366</v>
      </c>
      <c r="I3" s="49">
        <f t="shared" si="0"/>
        <v>36.037974520445459</v>
      </c>
      <c r="J3" s="49">
        <f t="shared" si="0"/>
        <v>38.035769280269179</v>
      </c>
      <c r="K3" s="49">
        <f t="shared" si="0"/>
        <v>41.469885524197061</v>
      </c>
      <c r="L3" s="49">
        <f t="shared" si="0"/>
        <v>44.114760521160541</v>
      </c>
      <c r="M3" s="49">
        <f t="shared" si="0"/>
        <v>50.318978032096012</v>
      </c>
      <c r="N3" s="49">
        <f t="shared" si="0"/>
        <v>54.283196553081154</v>
      </c>
      <c r="O3" s="49">
        <f t="shared" si="0"/>
        <v>57.006198804313598</v>
      </c>
      <c r="P3" s="49">
        <f t="shared" si="0"/>
        <v>57.068431795132796</v>
      </c>
      <c r="Q3" s="49">
        <f t="shared" si="0"/>
        <v>54.915846677181079</v>
      </c>
      <c r="R3" s="49">
        <f t="shared" si="0"/>
        <v>58.195135786347791</v>
      </c>
      <c r="S3" s="49">
        <f t="shared" si="0"/>
        <v>64.838102423424388</v>
      </c>
      <c r="T3" s="49">
        <f t="shared" si="0"/>
        <v>68.399570513804377</v>
      </c>
      <c r="U3" s="49">
        <f t="shared" si="0"/>
        <v>72.980252449244603</v>
      </c>
      <c r="V3" s="49">
        <f t="shared" si="0"/>
        <v>75.099219999972945</v>
      </c>
      <c r="W3" s="49">
        <f t="shared" si="0"/>
        <v>79.661276718912987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10783.154084184358</v>
      </c>
      <c r="C5" s="49">
        <f t="shared" ref="C5:W5" si="1">C7*C13/1000000</f>
        <v>11020.099027282009</v>
      </c>
      <c r="D5" s="49">
        <f t="shared" si="1"/>
        <v>11407.411642119027</v>
      </c>
      <c r="E5" s="49">
        <f t="shared" si="1"/>
        <v>11502.927240726911</v>
      </c>
      <c r="F5" s="49">
        <f t="shared" si="1"/>
        <v>12122.775712806109</v>
      </c>
      <c r="G5" s="49">
        <f t="shared" si="1"/>
        <v>12524.657098591822</v>
      </c>
      <c r="H5" s="49">
        <f t="shared" si="1"/>
        <v>12658.464931469207</v>
      </c>
      <c r="I5" s="49">
        <f t="shared" si="1"/>
        <v>13279.038344805449</v>
      </c>
      <c r="J5" s="49">
        <f t="shared" si="1"/>
        <v>14110.434493412935</v>
      </c>
      <c r="K5" s="49">
        <f t="shared" si="1"/>
        <v>15524.851085716717</v>
      </c>
      <c r="L5" s="49">
        <f t="shared" si="1"/>
        <v>16637.068767586105</v>
      </c>
      <c r="M5" s="49">
        <f t="shared" si="1"/>
        <v>19006.918308025575</v>
      </c>
      <c r="N5" s="49">
        <f t="shared" si="1"/>
        <v>20464.372687532828</v>
      </c>
      <c r="O5" s="49">
        <f t="shared" si="1"/>
        <v>21435.494069555076</v>
      </c>
      <c r="P5" s="49">
        <f t="shared" si="1"/>
        <v>22285.029222547648</v>
      </c>
      <c r="Q5" s="49">
        <f t="shared" si="1"/>
        <v>22963.120964997015</v>
      </c>
      <c r="R5" s="49">
        <f t="shared" si="1"/>
        <v>23798.899446900741</v>
      </c>
      <c r="S5" s="49">
        <f t="shared" si="1"/>
        <v>24490.510789997286</v>
      </c>
      <c r="T5" s="49">
        <f t="shared" si="1"/>
        <v>25179.504915239406</v>
      </c>
      <c r="U5" s="49">
        <f t="shared" si="1"/>
        <v>25676.721219272549</v>
      </c>
      <c r="V5" s="49">
        <f t="shared" si="1"/>
        <v>26144.239799817824</v>
      </c>
      <c r="W5" s="49">
        <f t="shared" si="1"/>
        <v>26232.575738541218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1195772.4374648074</v>
      </c>
      <c r="C7" s="35">
        <v>1233534.1596119127</v>
      </c>
      <c r="D7" s="35">
        <v>1289729.8777801266</v>
      </c>
      <c r="E7" s="35">
        <v>1311629.8519774403</v>
      </c>
      <c r="F7" s="35">
        <v>1396091.5814951831</v>
      </c>
      <c r="G7" s="35">
        <v>1454853.1031462764</v>
      </c>
      <c r="H7" s="35">
        <v>1482043.9940625627</v>
      </c>
      <c r="I7" s="35">
        <v>1567914.9473169832</v>
      </c>
      <c r="J7" s="35">
        <v>1679471.6587777219</v>
      </c>
      <c r="K7" s="35">
        <v>1850952.5283151804</v>
      </c>
      <c r="L7" s="35">
        <v>1992042.7854864695</v>
      </c>
      <c r="M7" s="35">
        <v>2297547.6544820014</v>
      </c>
      <c r="N7" s="35">
        <v>2501115.1111784652</v>
      </c>
      <c r="O7" s="35">
        <v>2647381.9071768904</v>
      </c>
      <c r="P7" s="35">
        <v>2782729.1766672819</v>
      </c>
      <c r="Q7" s="35">
        <v>2908300.7433360177</v>
      </c>
      <c r="R7" s="35">
        <v>3065414.1421577046</v>
      </c>
      <c r="S7" s="35">
        <v>3222967.8702164283</v>
      </c>
      <c r="T7" s="35">
        <v>3381610.7661316814</v>
      </c>
      <c r="U7" s="35">
        <v>3535245.7052041078</v>
      </c>
      <c r="V7" s="35">
        <v>3680035.8336611814</v>
      </c>
      <c r="W7" s="35">
        <v>3752547.2213341333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178442.96949689183</v>
      </c>
      <c r="D8" s="52">
        <v>199302.98101738258</v>
      </c>
      <c r="E8" s="52">
        <v>167475.0886207791</v>
      </c>
      <c r="F8" s="52">
        <v>232547.25304383389</v>
      </c>
      <c r="G8" s="52">
        <v>209400.7457028497</v>
      </c>
      <c r="H8" s="52">
        <v>180427.8534673024</v>
      </c>
      <c r="I8" s="52">
        <v>241750.45170293748</v>
      </c>
      <c r="J8" s="52">
        <v>270124.3157257454</v>
      </c>
      <c r="K8" s="52">
        <v>349923.83903435036</v>
      </c>
      <c r="L8" s="52">
        <v>340393.23818867165</v>
      </c>
      <c r="M8" s="52">
        <v>472979.95761631103</v>
      </c>
      <c r="N8" s="52">
        <v>436114.70974029764</v>
      </c>
      <c r="O8" s="52">
        <v>355667.54170127492</v>
      </c>
      <c r="P8" s="52">
        <v>315775.12295769388</v>
      </c>
      <c r="Q8" s="52">
        <v>367322.0183716733</v>
      </c>
      <c r="R8" s="52">
        <v>427237.71454743203</v>
      </c>
      <c r="S8" s="52">
        <v>507477.56709307432</v>
      </c>
      <c r="T8" s="52">
        <v>499036.13410392497</v>
      </c>
      <c r="U8" s="52">
        <v>626614.89668873744</v>
      </c>
      <c r="V8" s="52">
        <v>580904.83819737146</v>
      </c>
      <c r="W8" s="52">
        <v>428178.92937422683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140681.24734978657</v>
      </c>
      <c r="D9" s="36">
        <v>143107.26284916862</v>
      </c>
      <c r="E9" s="36">
        <v>145575.11442346545</v>
      </c>
      <c r="F9" s="36">
        <v>148085.52352609113</v>
      </c>
      <c r="G9" s="36">
        <v>150639.22405175632</v>
      </c>
      <c r="H9" s="36">
        <v>153236.96255101613</v>
      </c>
      <c r="I9" s="36">
        <v>155879.49844851694</v>
      </c>
      <c r="J9" s="36">
        <v>158567.60426500672</v>
      </c>
      <c r="K9" s="36">
        <v>178442.96949689183</v>
      </c>
      <c r="L9" s="36">
        <v>199302.98101738235</v>
      </c>
      <c r="M9" s="36">
        <v>167475.0886207791</v>
      </c>
      <c r="N9" s="36">
        <v>232547.25304383412</v>
      </c>
      <c r="O9" s="36">
        <v>209400.7457028497</v>
      </c>
      <c r="P9" s="36">
        <v>180427.8534673024</v>
      </c>
      <c r="Q9" s="36">
        <v>241750.45170293748</v>
      </c>
      <c r="R9" s="36">
        <v>270124.31572574517</v>
      </c>
      <c r="S9" s="36">
        <v>349923.83903435059</v>
      </c>
      <c r="T9" s="36">
        <v>340393.23818867188</v>
      </c>
      <c r="U9" s="36">
        <v>472979.95761631103</v>
      </c>
      <c r="V9" s="36">
        <v>436114.70974029787</v>
      </c>
      <c r="W9" s="36">
        <v>355667.54170127492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31.98838646533407</v>
      </c>
      <c r="C11" s="54">
        <v>31.992348132939849</v>
      </c>
      <c r="D11" s="54">
        <v>31.941412505499926</v>
      </c>
      <c r="E11" s="54">
        <v>31.856605620470098</v>
      </c>
      <c r="F11" s="54">
        <v>31.761116574258082</v>
      </c>
      <c r="G11" s="54">
        <v>31.642596415719328</v>
      </c>
      <c r="H11" s="54">
        <v>31.703973109086252</v>
      </c>
      <c r="I11" s="54">
        <v>31.562650305677778</v>
      </c>
      <c r="J11" s="54">
        <v>31.349565949654647</v>
      </c>
      <c r="K11" s="54">
        <v>31.065983562968668</v>
      </c>
      <c r="L11" s="54">
        <v>30.838044371174217</v>
      </c>
      <c r="M11" s="54">
        <v>30.78930024475218</v>
      </c>
      <c r="N11" s="54">
        <v>30.84939790492276</v>
      </c>
      <c r="O11" s="54">
        <v>30.929172425085525</v>
      </c>
      <c r="P11" s="54">
        <v>29.782588802076468</v>
      </c>
      <c r="Q11" s="54">
        <v>27.812913489814861</v>
      </c>
      <c r="R11" s="54">
        <v>28.438686028540854</v>
      </c>
      <c r="S11" s="54">
        <v>30.790175739920091</v>
      </c>
      <c r="T11" s="54">
        <v>31.592638844701504</v>
      </c>
      <c r="U11" s="54">
        <v>33.055635442567656</v>
      </c>
      <c r="V11" s="54">
        <v>33.40712659030045</v>
      </c>
      <c r="W11" s="54">
        <v>35.317181868640937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9017.7309213164699</v>
      </c>
      <c r="C13" s="35">
        <v>8933.7607243475832</v>
      </c>
      <c r="D13" s="35">
        <v>8844.80683796624</v>
      </c>
      <c r="E13" s="35">
        <v>8769.9492531256892</v>
      </c>
      <c r="F13" s="35">
        <v>8683.367103913688</v>
      </c>
      <c r="G13" s="35">
        <v>8608.8809045434919</v>
      </c>
      <c r="H13" s="35">
        <v>8541.220761449842</v>
      </c>
      <c r="I13" s="35">
        <v>8469.2338494052528</v>
      </c>
      <c r="J13" s="35">
        <v>8401.7103948524873</v>
      </c>
      <c r="K13" s="35">
        <v>8387.4928439402647</v>
      </c>
      <c r="L13" s="35">
        <v>8351.7627677475939</v>
      </c>
      <c r="M13" s="35">
        <v>8272.6981836251925</v>
      </c>
      <c r="N13" s="35">
        <v>8182.0994947691588</v>
      </c>
      <c r="O13" s="35">
        <v>8096.8650618351521</v>
      </c>
      <c r="P13" s="35">
        <v>8008.3356330195147</v>
      </c>
      <c r="Q13" s="35">
        <v>7895.7174623752162</v>
      </c>
      <c r="R13" s="35">
        <v>7763.6816244832125</v>
      </c>
      <c r="S13" s="35">
        <v>7598.7449382648374</v>
      </c>
      <c r="T13" s="35">
        <v>7446.0092117706799</v>
      </c>
      <c r="U13" s="35">
        <v>7263.0655293562122</v>
      </c>
      <c r="V13" s="35">
        <v>7104.3438111871683</v>
      </c>
      <c r="W13" s="35">
        <v>6990.6050986920873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8437.2647553335755</v>
      </c>
      <c r="D14" s="36">
        <v>8418.4159992599143</v>
      </c>
      <c r="E14" s="36">
        <v>8408.8494648142187</v>
      </c>
      <c r="F14" s="36">
        <v>8407.9422611421378</v>
      </c>
      <c r="G14" s="36">
        <v>8406.3949656527057</v>
      </c>
      <c r="H14" s="36">
        <v>8400.3522695400643</v>
      </c>
      <c r="I14" s="36">
        <v>8381.5884198826298</v>
      </c>
      <c r="J14" s="36">
        <v>8371.3905230323799</v>
      </c>
      <c r="K14" s="36">
        <v>8344.6363006732063</v>
      </c>
      <c r="L14" s="36">
        <v>8196.4997331112336</v>
      </c>
      <c r="M14" s="36">
        <v>7987.9121491716505</v>
      </c>
      <c r="N14" s="36">
        <v>7825.2307933370339</v>
      </c>
      <c r="O14" s="36">
        <v>7679.7189404388555</v>
      </c>
      <c r="P14" s="36">
        <v>7490.117204931772</v>
      </c>
      <c r="Q14" s="36">
        <v>7362.3262251807664</v>
      </c>
      <c r="R14" s="36">
        <v>7249.1133463990964</v>
      </c>
      <c r="S14" s="36">
        <v>7116.7648522109484</v>
      </c>
      <c r="T14" s="36">
        <v>6971.4935922534269</v>
      </c>
      <c r="U14" s="36">
        <v>6822.9125678045957</v>
      </c>
      <c r="V14" s="36">
        <v>6679.6083996703355</v>
      </c>
      <c r="W14" s="36">
        <v>6585.4774763135074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0.29819783841853431</v>
      </c>
      <c r="C16" s="44">
        <f>C7/RES_summary!C$6</f>
        <v>0.30588719450859353</v>
      </c>
      <c r="D16" s="44">
        <f>D7/RES_summary!D$6</f>
        <v>0.31813674846469991</v>
      </c>
      <c r="E16" s="44">
        <f>E7/RES_summary!E$6</f>
        <v>0.32203957981063058</v>
      </c>
      <c r="F16" s="44">
        <f>F7/RES_summary!F$6</f>
        <v>0.34093930957851654</v>
      </c>
      <c r="G16" s="44">
        <f>G7/RES_summary!G$6</f>
        <v>0.35313965647724166</v>
      </c>
      <c r="H16" s="44">
        <f>H7/RES_summary!H$6</f>
        <v>0.35934620186038885</v>
      </c>
      <c r="I16" s="44">
        <f>I7/RES_summary!I$6</f>
        <v>0.38004236619189091</v>
      </c>
      <c r="J16" s="44">
        <f>J7/RES_summary!J$6</f>
        <v>0.40712865549952265</v>
      </c>
      <c r="K16" s="44">
        <f>K7/RES_summary!K$6</f>
        <v>0.44809028471655332</v>
      </c>
      <c r="L16" s="44">
        <f>L7/RES_summary!L$6</f>
        <v>0.48111827296897203</v>
      </c>
      <c r="M16" s="44">
        <f>M7/RES_summary!M$6</f>
        <v>0.55330422443095173</v>
      </c>
      <c r="N16" s="44">
        <f>N7/RES_summary!N$6</f>
        <v>0.60060458988193899</v>
      </c>
      <c r="O16" s="44">
        <f>O7/RES_summary!O$6</f>
        <v>0.6321357296370127</v>
      </c>
      <c r="P16" s="44">
        <f>P7/RES_summary!P$6</f>
        <v>0.66206054260161151</v>
      </c>
      <c r="Q16" s="44">
        <f>Q7/RES_summary!Q$6</f>
        <v>0.68785962098218889</v>
      </c>
      <c r="R16" s="44">
        <f>R7/RES_summary!R$6</f>
        <v>0.72156848552472708</v>
      </c>
      <c r="S16" s="44">
        <f>S7/RES_summary!S$6</f>
        <v>0.75890179016342996</v>
      </c>
      <c r="T16" s="44">
        <f>T7/RES_summary!T$6</f>
        <v>0.79621435986290012</v>
      </c>
      <c r="U16" s="44">
        <f>U7/RES_summary!U$6</f>
        <v>0.83237521601498876</v>
      </c>
      <c r="V16" s="44">
        <f>V7/RES_summary!V$6</f>
        <v>0.86938941194675456</v>
      </c>
      <c r="W16" s="44">
        <f>W7/RES_summary!W$6</f>
        <v>0.88927935303795169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2689.0678681765494</v>
      </c>
      <c r="C17" s="52">
        <f t="shared" si="2"/>
        <v>2732.7230043817426</v>
      </c>
      <c r="D17" s="52">
        <f t="shared" si="2"/>
        <v>2813.8580882289234</v>
      </c>
      <c r="E17" s="52">
        <f t="shared" si="2"/>
        <v>2824.2707724371503</v>
      </c>
      <c r="F17" s="52">
        <f t="shared" si="2"/>
        <v>2960.5011852251355</v>
      </c>
      <c r="G17" s="52">
        <f t="shared" si="2"/>
        <v>3040.1372452839742</v>
      </c>
      <c r="H17" s="52">
        <f t="shared" si="2"/>
        <v>3069.255239878099</v>
      </c>
      <c r="I17" s="52">
        <f t="shared" si="2"/>
        <v>3218.6676719604288</v>
      </c>
      <c r="J17" s="52">
        <f t="shared" si="2"/>
        <v>3420.5770569526567</v>
      </c>
      <c r="K17" s="52">
        <f t="shared" si="2"/>
        <v>3758.3540564992468</v>
      </c>
      <c r="L17" s="52">
        <f t="shared" si="2"/>
        <v>4018.1856790652841</v>
      </c>
      <c r="M17" s="52">
        <f t="shared" si="2"/>
        <v>4577.3188524420802</v>
      </c>
      <c r="N17" s="52">
        <f t="shared" si="2"/>
        <v>4914.2065114290508</v>
      </c>
      <c r="O17" s="52">
        <f t="shared" si="2"/>
        <v>5118.3177036356001</v>
      </c>
      <c r="P17" s="52">
        <f t="shared" si="2"/>
        <v>5302.0030345327195</v>
      </c>
      <c r="Q17" s="52">
        <f t="shared" si="2"/>
        <v>5431.1452210518664</v>
      </c>
      <c r="R17" s="52">
        <f t="shared" ref="R17:V17" si="3">R13*R16</f>
        <v>5602.0279918745046</v>
      </c>
      <c r="S17" s="52">
        <f t="shared" si="3"/>
        <v>5766.7011366444867</v>
      </c>
      <c r="T17" s="52">
        <f t="shared" si="3"/>
        <v>5928.6194580832498</v>
      </c>
      <c r="U17" s="52">
        <f t="shared" si="3"/>
        <v>6045.595738928896</v>
      </c>
      <c r="V17" s="52">
        <f t="shared" si="3"/>
        <v>6176.4412882755778</v>
      </c>
      <c r="W17" s="52">
        <f t="shared" ref="W17" si="4">W13*W16</f>
        <v>6216.6007795087062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86.01894219874346</v>
      </c>
      <c r="C18" s="36">
        <f>C3*11630*1000/RES_summary!C$6</f>
        <v>87.426225707074025</v>
      </c>
      <c r="D18" s="36">
        <f>D3*11630*1000/RES_summary!D$6</f>
        <v>89.878601928057449</v>
      </c>
      <c r="E18" s="36">
        <f>E3*11630*1000/RES_summary!E$6</f>
        <v>89.971680162950747</v>
      </c>
      <c r="F18" s="36">
        <f>F3*11630*1000/RES_summary!F$6</f>
        <v>94.02882326216475</v>
      </c>
      <c r="G18" s="36">
        <f>G3*11630*1000/RES_summary!G$6</f>
        <v>96.197835900917511</v>
      </c>
      <c r="H18" s="36">
        <f>H3*11630*1000/RES_summary!H$6</f>
        <v>97.307585590017325</v>
      </c>
      <c r="I18" s="36">
        <f>I3*11630*1000/RES_summary!I$6</f>
        <v>101.58968218027704</v>
      </c>
      <c r="J18" s="36">
        <f>J3*11630*1000/RES_summary!J$6</f>
        <v>107.23360603281292</v>
      </c>
      <c r="K18" s="36">
        <f>K3*11630*1000/RES_summary!K$6</f>
        <v>116.75696534302223</v>
      </c>
      <c r="L18" s="36">
        <f>L3*11630*1000/RES_summary!L$6</f>
        <v>123.91298826263207</v>
      </c>
      <c r="M18" s="36">
        <f>M3*11630*1000/RES_summary!M$6</f>
        <v>140.93244446380371</v>
      </c>
      <c r="N18" s="36">
        <f>N3*11630*1000/RES_summary!N$6</f>
        <v>151.60031205803716</v>
      </c>
      <c r="O18" s="36">
        <f>O3*11630*1000/RES_summary!O$6</f>
        <v>158.30533078211323</v>
      </c>
      <c r="P18" s="36">
        <f>P3*11630*1000/RES_summary!P$6</f>
        <v>157.90737620484961</v>
      </c>
      <c r="Q18" s="36">
        <f>Q3*11630*1000/RES_summary!Q$6</f>
        <v>151.05597218373697</v>
      </c>
      <c r="R18" s="36">
        <f>R3*11630*1000/RES_summary!R$6</f>
        <v>159.31431518401624</v>
      </c>
      <c r="S18" s="36">
        <f>S3*11630*1000/RES_summary!S$6</f>
        <v>177.55774143688072</v>
      </c>
      <c r="T18" s="36">
        <f>T3*11630*1000/RES_summary!T$6</f>
        <v>187.30073338689405</v>
      </c>
      <c r="U18" s="36">
        <f>U3*11630*1000/RES_summary!U$6</f>
        <v>199.84100877917399</v>
      </c>
      <c r="V18" s="36">
        <f>V3*11630*1000/RES_summary!V$6</f>
        <v>206.33715599498058</v>
      </c>
      <c r="W18" s="36">
        <f>W3*11630*1000/RES_summary!W$6</f>
        <v>219.552820334644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227073</v>
      </c>
      <c r="C3" s="120">
        <v>225526</v>
      </c>
      <c r="D3" s="120">
        <v>220543</v>
      </c>
      <c r="E3" s="120">
        <v>220109</v>
      </c>
      <c r="F3" s="120">
        <v>214083</v>
      </c>
      <c r="G3" s="120">
        <v>200354</v>
      </c>
      <c r="H3" s="120">
        <v>183374</v>
      </c>
      <c r="I3" s="120">
        <v>154632</v>
      </c>
      <c r="J3" s="120">
        <v>145427</v>
      </c>
      <c r="K3" s="120">
        <v>133624</v>
      </c>
      <c r="L3" s="120">
        <v>132456</v>
      </c>
      <c r="M3" s="120">
        <v>133406</v>
      </c>
      <c r="N3" s="120">
        <v>128197</v>
      </c>
      <c r="O3" s="120">
        <v>118490</v>
      </c>
      <c r="P3" s="120">
        <v>108514</v>
      </c>
      <c r="Q3" s="120">
        <v>103456</v>
      </c>
      <c r="R3" s="120">
        <v>101648</v>
      </c>
      <c r="S3" s="120">
        <v>101655</v>
      </c>
      <c r="T3" s="120">
        <v>92847</v>
      </c>
      <c r="U3" s="120">
        <v>74373</v>
      </c>
      <c r="V3" s="120">
        <v>54623</v>
      </c>
      <c r="W3" s="120">
        <v>43980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227073</v>
      </c>
      <c r="C5" s="52">
        <v>225526</v>
      </c>
      <c r="D5" s="52">
        <v>220543</v>
      </c>
      <c r="E5" s="52">
        <v>220109</v>
      </c>
      <c r="F5" s="52">
        <v>214083</v>
      </c>
      <c r="G5" s="52">
        <v>200354</v>
      </c>
      <c r="H5" s="52">
        <v>183374</v>
      </c>
      <c r="I5" s="52">
        <v>154632</v>
      </c>
      <c r="J5" s="52">
        <v>145427</v>
      </c>
      <c r="K5" s="52">
        <v>133624</v>
      </c>
      <c r="L5" s="52">
        <v>132456</v>
      </c>
      <c r="M5" s="52">
        <v>133406</v>
      </c>
      <c r="N5" s="52">
        <v>128197</v>
      </c>
      <c r="O5" s="52">
        <v>118490</v>
      </c>
      <c r="P5" s="52">
        <v>108514</v>
      </c>
      <c r="Q5" s="52">
        <v>103456</v>
      </c>
      <c r="R5" s="52">
        <v>101648</v>
      </c>
      <c r="S5" s="52">
        <v>101655</v>
      </c>
      <c r="T5" s="52">
        <v>92847</v>
      </c>
      <c r="U5" s="52">
        <v>74373</v>
      </c>
      <c r="V5" s="52">
        <v>54623</v>
      </c>
      <c r="W5" s="52">
        <v>43980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451</v>
      </c>
      <c r="C8" s="52">
        <v>944</v>
      </c>
      <c r="D8" s="52">
        <v>1357</v>
      </c>
      <c r="E8" s="52">
        <v>1799</v>
      </c>
      <c r="F8" s="52">
        <v>2207</v>
      </c>
      <c r="G8" s="52">
        <v>2482</v>
      </c>
      <c r="H8" s="52">
        <v>2576</v>
      </c>
      <c r="I8" s="52">
        <v>2428</v>
      </c>
      <c r="J8" s="52">
        <v>2210</v>
      </c>
      <c r="K8" s="52">
        <v>2074</v>
      </c>
      <c r="L8" s="52">
        <v>2711</v>
      </c>
      <c r="M8" s="52">
        <v>4024</v>
      </c>
      <c r="N8" s="52">
        <v>5684</v>
      </c>
      <c r="O8" s="52">
        <v>7151</v>
      </c>
      <c r="P8" s="52">
        <v>7759</v>
      </c>
      <c r="Q8" s="52">
        <v>7689</v>
      </c>
      <c r="R8" s="52">
        <v>7346</v>
      </c>
      <c r="S8" s="52">
        <v>7463</v>
      </c>
      <c r="T8" s="52">
        <v>7623</v>
      </c>
      <c r="U8" s="52">
        <v>6761</v>
      </c>
      <c r="V8" s="52">
        <v>5091</v>
      </c>
      <c r="W8" s="52">
        <v>3900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1060</v>
      </c>
    </row>
    <row r="11" spans="1:105" ht="12" customHeight="1" x14ac:dyDescent="0.25">
      <c r="A11" s="97" t="s">
        <v>124</v>
      </c>
      <c r="B11" s="52">
        <v>64156</v>
      </c>
      <c r="C11" s="52">
        <v>59888</v>
      </c>
      <c r="D11" s="52">
        <v>55608</v>
      </c>
      <c r="E11" s="52">
        <v>49548</v>
      </c>
      <c r="F11" s="52">
        <v>42158</v>
      </c>
      <c r="G11" s="52">
        <v>34012</v>
      </c>
      <c r="H11" s="52">
        <v>25365</v>
      </c>
      <c r="I11" s="52">
        <v>18916</v>
      </c>
      <c r="J11" s="52">
        <v>15953</v>
      </c>
      <c r="K11" s="52">
        <v>12372</v>
      </c>
      <c r="L11" s="52">
        <v>9847</v>
      </c>
      <c r="M11" s="52">
        <v>8100</v>
      </c>
      <c r="N11" s="52">
        <v>6541</v>
      </c>
      <c r="O11" s="52">
        <v>5321</v>
      </c>
      <c r="P11" s="52">
        <v>4831</v>
      </c>
      <c r="Q11" s="52">
        <v>4570</v>
      </c>
      <c r="R11" s="52">
        <v>4688</v>
      </c>
      <c r="S11" s="52">
        <v>5188</v>
      </c>
      <c r="T11" s="52">
        <v>5055</v>
      </c>
      <c r="U11" s="52">
        <v>4207</v>
      </c>
      <c r="V11" s="52">
        <v>3107</v>
      </c>
      <c r="W11" s="52">
        <v>2456</v>
      </c>
      <c r="DA11" s="63" t="s">
        <v>1061</v>
      </c>
    </row>
    <row r="12" spans="1:105" ht="12" customHeight="1" x14ac:dyDescent="0.25">
      <c r="A12" s="97" t="s">
        <v>123</v>
      </c>
      <c r="B12" s="52">
        <v>0</v>
      </c>
      <c r="C12" s="52">
        <v>9</v>
      </c>
      <c r="D12" s="52">
        <v>9</v>
      </c>
      <c r="E12" s="52">
        <v>9</v>
      </c>
      <c r="F12" s="52">
        <v>9</v>
      </c>
      <c r="G12" s="52">
        <v>8</v>
      </c>
      <c r="H12" s="52">
        <v>7</v>
      </c>
      <c r="I12" s="52">
        <v>6</v>
      </c>
      <c r="J12" s="52">
        <v>3</v>
      </c>
      <c r="K12" s="52">
        <v>0</v>
      </c>
      <c r="L12" s="52">
        <v>1</v>
      </c>
      <c r="M12" s="52">
        <v>1</v>
      </c>
      <c r="N12" s="52">
        <v>2</v>
      </c>
      <c r="O12" s="52">
        <v>2</v>
      </c>
      <c r="P12" s="52">
        <v>2</v>
      </c>
      <c r="Q12" s="52">
        <v>2</v>
      </c>
      <c r="R12" s="52">
        <v>2</v>
      </c>
      <c r="S12" s="52">
        <v>2</v>
      </c>
      <c r="T12" s="52">
        <v>2</v>
      </c>
      <c r="U12" s="52">
        <v>1</v>
      </c>
      <c r="V12" s="52">
        <v>1</v>
      </c>
      <c r="W12" s="52">
        <v>1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162917</v>
      </c>
      <c r="C15" s="52">
        <v>163573</v>
      </c>
      <c r="D15" s="52">
        <v>162665</v>
      </c>
      <c r="E15" s="52">
        <v>168173</v>
      </c>
      <c r="F15" s="52">
        <v>169594</v>
      </c>
      <c r="G15" s="52">
        <v>163959</v>
      </c>
      <c r="H15" s="52">
        <v>155721</v>
      </c>
      <c r="I15" s="52">
        <v>133766</v>
      </c>
      <c r="J15" s="52">
        <v>127074</v>
      </c>
      <c r="K15" s="52">
        <v>118461</v>
      </c>
      <c r="L15" s="52">
        <v>118943</v>
      </c>
      <c r="M15" s="52">
        <v>119892</v>
      </c>
      <c r="N15" s="52">
        <v>114030</v>
      </c>
      <c r="O15" s="52">
        <v>105324</v>
      </c>
      <c r="P15" s="52">
        <v>96385</v>
      </c>
      <c r="Q15" s="52">
        <v>91877</v>
      </c>
      <c r="R15" s="52">
        <v>89927</v>
      </c>
      <c r="S15" s="52">
        <v>89176</v>
      </c>
      <c r="T15" s="52">
        <v>80601</v>
      </c>
      <c r="U15" s="52">
        <v>64263</v>
      </c>
      <c r="V15" s="52">
        <v>47217</v>
      </c>
      <c r="W15" s="52">
        <v>37885</v>
      </c>
      <c r="DA15" s="63" t="s">
        <v>1063</v>
      </c>
    </row>
    <row r="16" spans="1:105" ht="12" customHeight="1" x14ac:dyDescent="0.25">
      <c r="A16" s="97" t="s">
        <v>121</v>
      </c>
      <c r="B16" s="52">
        <v>0</v>
      </c>
      <c r="C16" s="52">
        <v>2056</v>
      </c>
      <c r="D16" s="52">
        <v>2261</v>
      </c>
      <c r="E16" s="52">
        <v>2379</v>
      </c>
      <c r="F16" s="52">
        <v>2322</v>
      </c>
      <c r="G16" s="52">
        <v>2375</v>
      </c>
      <c r="H16" s="52">
        <v>2281</v>
      </c>
      <c r="I16" s="52">
        <v>1944</v>
      </c>
      <c r="J16" s="52">
        <v>2397</v>
      </c>
      <c r="K16" s="52">
        <v>2791</v>
      </c>
      <c r="L16" s="52">
        <v>3665</v>
      </c>
      <c r="M16" s="52">
        <v>5413</v>
      </c>
      <c r="N16" s="52">
        <v>7624</v>
      </c>
      <c r="O16" s="52">
        <v>7843</v>
      </c>
      <c r="P16" s="52">
        <v>7296</v>
      </c>
      <c r="Q16" s="52">
        <v>7007</v>
      </c>
      <c r="R16" s="52">
        <v>7031</v>
      </c>
      <c r="S16" s="52">
        <v>7289</v>
      </c>
      <c r="T16" s="52">
        <v>7189</v>
      </c>
      <c r="U16" s="52">
        <v>5902</v>
      </c>
      <c r="V16" s="52">
        <v>4298</v>
      </c>
      <c r="W16" s="52">
        <v>3638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1065</v>
      </c>
    </row>
    <row r="21" spans="1:105" ht="12" customHeight="1" x14ac:dyDescent="0.25">
      <c r="A21" s="97" t="s">
        <v>50</v>
      </c>
      <c r="B21" s="52">
        <v>203490</v>
      </c>
      <c r="C21" s="52">
        <v>201334</v>
      </c>
      <c r="D21" s="52">
        <v>200044</v>
      </c>
      <c r="E21" s="52">
        <v>204712</v>
      </c>
      <c r="F21" s="52">
        <v>200274</v>
      </c>
      <c r="G21" s="52">
        <v>183201</v>
      </c>
      <c r="H21" s="52">
        <v>163631</v>
      </c>
      <c r="I21" s="52">
        <v>137063</v>
      </c>
      <c r="J21" s="52">
        <v>126444</v>
      </c>
      <c r="K21" s="52">
        <v>109178</v>
      </c>
      <c r="L21" s="52">
        <v>98513</v>
      </c>
      <c r="M21" s="52">
        <v>88845</v>
      </c>
      <c r="N21" s="52">
        <v>79426</v>
      </c>
      <c r="O21" s="52">
        <v>71946</v>
      </c>
      <c r="P21" s="52">
        <v>65085</v>
      </c>
      <c r="Q21" s="52">
        <v>60583</v>
      </c>
      <c r="R21" s="52">
        <v>57215</v>
      </c>
      <c r="S21" s="52">
        <v>58506</v>
      </c>
      <c r="T21" s="52">
        <v>53377</v>
      </c>
      <c r="U21" s="52">
        <v>42678</v>
      </c>
      <c r="V21" s="52">
        <v>30879</v>
      </c>
      <c r="W21" s="52">
        <v>24415</v>
      </c>
      <c r="DA21" s="63" t="s">
        <v>1066</v>
      </c>
    </row>
    <row r="22" spans="1:105" ht="12" customHeight="1" x14ac:dyDescent="0.25">
      <c r="A22" s="109" t="s">
        <v>120</v>
      </c>
      <c r="B22" s="36">
        <v>23583</v>
      </c>
      <c r="C22" s="36">
        <v>24192</v>
      </c>
      <c r="D22" s="36">
        <v>20499</v>
      </c>
      <c r="E22" s="36">
        <v>15397</v>
      </c>
      <c r="F22" s="36">
        <v>13809</v>
      </c>
      <c r="G22" s="36">
        <v>17153</v>
      </c>
      <c r="H22" s="36">
        <v>19743</v>
      </c>
      <c r="I22" s="36">
        <v>17569</v>
      </c>
      <c r="J22" s="36">
        <v>18983</v>
      </c>
      <c r="K22" s="36">
        <v>24446</v>
      </c>
      <c r="L22" s="36">
        <v>33943</v>
      </c>
      <c r="M22" s="36">
        <v>44561</v>
      </c>
      <c r="N22" s="36">
        <v>48771</v>
      </c>
      <c r="O22" s="36">
        <v>46544</v>
      </c>
      <c r="P22" s="36">
        <v>43429</v>
      </c>
      <c r="Q22" s="36">
        <v>42873</v>
      </c>
      <c r="R22" s="36">
        <v>44433</v>
      </c>
      <c r="S22" s="36">
        <v>43149</v>
      </c>
      <c r="T22" s="36">
        <v>39470</v>
      </c>
      <c r="U22" s="36">
        <v>31695</v>
      </c>
      <c r="V22" s="36">
        <v>23744</v>
      </c>
      <c r="W22" s="36">
        <v>19565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123841</v>
      </c>
      <c r="C24" s="120">
        <v>108950</v>
      </c>
      <c r="D24" s="120">
        <v>93324</v>
      </c>
      <c r="E24" s="120">
        <v>72912</v>
      </c>
      <c r="F24" s="120">
        <v>55358</v>
      </c>
      <c r="G24" s="120">
        <v>42675</v>
      </c>
      <c r="H24" s="120">
        <v>31227</v>
      </c>
      <c r="I24" s="120">
        <v>20346</v>
      </c>
      <c r="J24" s="120">
        <v>15437</v>
      </c>
      <c r="K24" s="120">
        <v>14101</v>
      </c>
      <c r="L24" s="120">
        <v>13898</v>
      </c>
      <c r="M24" s="120">
        <v>13758</v>
      </c>
      <c r="N24" s="120">
        <v>11041</v>
      </c>
      <c r="O24" s="120">
        <v>9664</v>
      </c>
      <c r="P24" s="120">
        <v>8716</v>
      </c>
      <c r="Q24" s="120">
        <v>8292</v>
      </c>
      <c r="R24" s="120">
        <v>7688</v>
      </c>
      <c r="S24" s="120">
        <v>8015</v>
      </c>
      <c r="T24" s="120">
        <v>7782</v>
      </c>
      <c r="U24" s="120">
        <v>6693</v>
      </c>
      <c r="V24" s="120">
        <v>3662</v>
      </c>
      <c r="W24" s="120">
        <v>1823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123841</v>
      </c>
      <c r="C26" s="52">
        <v>108950</v>
      </c>
      <c r="D26" s="52">
        <v>93324</v>
      </c>
      <c r="E26" s="52">
        <v>72912</v>
      </c>
      <c r="F26" s="52">
        <v>55358</v>
      </c>
      <c r="G26" s="52">
        <v>42675</v>
      </c>
      <c r="H26" s="52">
        <v>31227</v>
      </c>
      <c r="I26" s="52">
        <v>20346</v>
      </c>
      <c r="J26" s="52">
        <v>15437</v>
      </c>
      <c r="K26" s="52">
        <v>14101</v>
      </c>
      <c r="L26" s="52">
        <v>13898</v>
      </c>
      <c r="M26" s="52">
        <v>13758</v>
      </c>
      <c r="N26" s="52">
        <v>11041</v>
      </c>
      <c r="O26" s="52">
        <v>9664</v>
      </c>
      <c r="P26" s="52">
        <v>8716</v>
      </c>
      <c r="Q26" s="52">
        <v>8292</v>
      </c>
      <c r="R26" s="52">
        <v>7688</v>
      </c>
      <c r="S26" s="52">
        <v>8015</v>
      </c>
      <c r="T26" s="52">
        <v>7782</v>
      </c>
      <c r="U26" s="52">
        <v>6693</v>
      </c>
      <c r="V26" s="52">
        <v>3662</v>
      </c>
      <c r="W26" s="52">
        <v>1823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246</v>
      </c>
      <c r="C29" s="52">
        <v>424</v>
      </c>
      <c r="D29" s="52">
        <v>532</v>
      </c>
      <c r="E29" s="52">
        <v>492</v>
      </c>
      <c r="F29" s="52">
        <v>444</v>
      </c>
      <c r="G29" s="52">
        <v>385</v>
      </c>
      <c r="H29" s="52">
        <v>311</v>
      </c>
      <c r="I29" s="52">
        <v>241</v>
      </c>
      <c r="J29" s="52">
        <v>162</v>
      </c>
      <c r="K29" s="52">
        <v>56</v>
      </c>
      <c r="L29" s="52">
        <v>6</v>
      </c>
      <c r="M29" s="52">
        <v>5</v>
      </c>
      <c r="N29" s="52">
        <v>148</v>
      </c>
      <c r="O29" s="52">
        <v>568</v>
      </c>
      <c r="P29" s="52">
        <v>935</v>
      </c>
      <c r="Q29" s="52">
        <v>1148</v>
      </c>
      <c r="R29" s="52">
        <v>1119</v>
      </c>
      <c r="S29" s="52">
        <v>1079</v>
      </c>
      <c r="T29" s="52">
        <v>997</v>
      </c>
      <c r="U29" s="52">
        <v>848</v>
      </c>
      <c r="V29" s="52">
        <v>579</v>
      </c>
      <c r="W29" s="52">
        <v>298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34989</v>
      </c>
      <c r="C31" s="52">
        <v>30278</v>
      </c>
      <c r="D31" s="52">
        <v>25513</v>
      </c>
      <c r="E31" s="52">
        <v>19765</v>
      </c>
      <c r="F31" s="52">
        <v>14625</v>
      </c>
      <c r="G31" s="52">
        <v>9785</v>
      </c>
      <c r="H31" s="52">
        <v>5053</v>
      </c>
      <c r="I31" s="52">
        <v>2424</v>
      </c>
      <c r="J31" s="52">
        <v>1778</v>
      </c>
      <c r="K31" s="52">
        <v>1497</v>
      </c>
      <c r="L31" s="52">
        <v>1310</v>
      </c>
      <c r="M31" s="52">
        <v>1224</v>
      </c>
      <c r="N31" s="52">
        <v>796</v>
      </c>
      <c r="O31" s="52">
        <v>492</v>
      </c>
      <c r="P31" s="52">
        <v>446</v>
      </c>
      <c r="Q31" s="52">
        <v>426</v>
      </c>
      <c r="R31" s="52">
        <v>397</v>
      </c>
      <c r="S31" s="52">
        <v>419</v>
      </c>
      <c r="T31" s="52">
        <v>415</v>
      </c>
      <c r="U31" s="52">
        <v>359</v>
      </c>
      <c r="V31" s="52">
        <v>203</v>
      </c>
      <c r="W31" s="52">
        <v>74</v>
      </c>
      <c r="DA31" s="63" t="s">
        <v>1070</v>
      </c>
    </row>
    <row r="32" spans="1:105" ht="12" customHeight="1" x14ac:dyDescent="0.25">
      <c r="A32" s="97" t="s">
        <v>140</v>
      </c>
      <c r="B32" s="52">
        <v>0</v>
      </c>
      <c r="C32" s="52">
        <v>1</v>
      </c>
      <c r="D32" s="52">
        <v>1</v>
      </c>
      <c r="E32" s="52">
        <v>1</v>
      </c>
      <c r="F32" s="52">
        <v>1</v>
      </c>
      <c r="G32" s="52">
        <v>1</v>
      </c>
      <c r="H32" s="52">
        <v>1</v>
      </c>
      <c r="I32" s="52">
        <v>1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88852</v>
      </c>
      <c r="C35" s="52">
        <v>78401</v>
      </c>
      <c r="D35" s="52">
        <v>67515</v>
      </c>
      <c r="E35" s="52">
        <v>52858</v>
      </c>
      <c r="F35" s="52">
        <v>40449</v>
      </c>
      <c r="G35" s="52">
        <v>32569</v>
      </c>
      <c r="H35" s="52">
        <v>25830</v>
      </c>
      <c r="I35" s="52">
        <v>17654</v>
      </c>
      <c r="J35" s="52">
        <v>13490</v>
      </c>
      <c r="K35" s="52">
        <v>12487</v>
      </c>
      <c r="L35" s="52">
        <v>12438</v>
      </c>
      <c r="M35" s="52">
        <v>12313</v>
      </c>
      <c r="N35" s="52">
        <v>9717</v>
      </c>
      <c r="O35" s="52">
        <v>8460</v>
      </c>
      <c r="P35" s="52">
        <v>7626</v>
      </c>
      <c r="Q35" s="52">
        <v>7250</v>
      </c>
      <c r="R35" s="52">
        <v>6718</v>
      </c>
      <c r="S35" s="52">
        <v>7009</v>
      </c>
      <c r="T35" s="52">
        <v>6808</v>
      </c>
      <c r="U35" s="52">
        <v>5847</v>
      </c>
      <c r="V35" s="52">
        <v>3194</v>
      </c>
      <c r="W35" s="52">
        <v>1569</v>
      </c>
      <c r="DA35" s="63" t="s">
        <v>1072</v>
      </c>
    </row>
    <row r="36" spans="1:105" ht="12" customHeight="1" x14ac:dyDescent="0.25">
      <c r="A36" s="97" t="s">
        <v>121</v>
      </c>
      <c r="B36" s="52">
        <v>0</v>
      </c>
      <c r="C36" s="52">
        <v>270</v>
      </c>
      <c r="D36" s="52">
        <v>295</v>
      </c>
      <c r="E36" s="52">
        <v>288</v>
      </c>
      <c r="F36" s="52">
        <v>283</v>
      </c>
      <c r="G36" s="52">
        <v>320</v>
      </c>
      <c r="H36" s="52">
        <v>343</v>
      </c>
      <c r="I36" s="52">
        <v>267</v>
      </c>
      <c r="J36" s="52">
        <v>169</v>
      </c>
      <c r="K36" s="52">
        <v>117</v>
      </c>
      <c r="L36" s="52">
        <v>150</v>
      </c>
      <c r="M36" s="52">
        <v>221</v>
      </c>
      <c r="N36" s="52">
        <v>528</v>
      </c>
      <c r="O36" s="52">
        <v>712</v>
      </c>
      <c r="P36" s="52">
        <v>644</v>
      </c>
      <c r="Q36" s="52">
        <v>616</v>
      </c>
      <c r="R36" s="52">
        <v>573</v>
      </c>
      <c r="S36" s="52">
        <v>587</v>
      </c>
      <c r="T36" s="52">
        <v>559</v>
      </c>
      <c r="U36" s="52">
        <v>487</v>
      </c>
      <c r="V36" s="52">
        <v>265</v>
      </c>
      <c r="W36" s="52">
        <v>180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110979</v>
      </c>
      <c r="C40" s="52">
        <v>97534</v>
      </c>
      <c r="D40" s="52">
        <v>83918</v>
      </c>
      <c r="E40" s="52">
        <v>66160</v>
      </c>
      <c r="F40" s="52">
        <v>49990</v>
      </c>
      <c r="G40" s="52">
        <v>37353</v>
      </c>
      <c r="H40" s="52">
        <v>25749</v>
      </c>
      <c r="I40" s="52">
        <v>16164</v>
      </c>
      <c r="J40" s="52">
        <v>12132</v>
      </c>
      <c r="K40" s="52">
        <v>10797</v>
      </c>
      <c r="L40" s="52">
        <v>10147</v>
      </c>
      <c r="M40" s="52">
        <v>9773</v>
      </c>
      <c r="N40" s="52">
        <v>7254</v>
      </c>
      <c r="O40" s="52">
        <v>6146</v>
      </c>
      <c r="P40" s="52">
        <v>5543</v>
      </c>
      <c r="Q40" s="52">
        <v>5272</v>
      </c>
      <c r="R40" s="52">
        <v>4887</v>
      </c>
      <c r="S40" s="52">
        <v>5112</v>
      </c>
      <c r="T40" s="52">
        <v>4959</v>
      </c>
      <c r="U40" s="52">
        <v>4196</v>
      </c>
      <c r="V40" s="52">
        <v>2258</v>
      </c>
      <c r="W40" s="52">
        <v>986</v>
      </c>
      <c r="DA40" s="63" t="s">
        <v>1074</v>
      </c>
    </row>
    <row r="41" spans="1:105" ht="12" customHeight="1" x14ac:dyDescent="0.25">
      <c r="A41" s="109" t="s">
        <v>120</v>
      </c>
      <c r="B41" s="36">
        <v>12862</v>
      </c>
      <c r="C41" s="36">
        <v>11416</v>
      </c>
      <c r="D41" s="36">
        <v>9406</v>
      </c>
      <c r="E41" s="36">
        <v>6752</v>
      </c>
      <c r="F41" s="36">
        <v>5368</v>
      </c>
      <c r="G41" s="36">
        <v>5322</v>
      </c>
      <c r="H41" s="36">
        <v>5478</v>
      </c>
      <c r="I41" s="36">
        <v>4182</v>
      </c>
      <c r="J41" s="36">
        <v>3305</v>
      </c>
      <c r="K41" s="36">
        <v>3304</v>
      </c>
      <c r="L41" s="36">
        <v>3751</v>
      </c>
      <c r="M41" s="36">
        <v>3985</v>
      </c>
      <c r="N41" s="36">
        <v>3787</v>
      </c>
      <c r="O41" s="36">
        <v>3518</v>
      </c>
      <c r="P41" s="36">
        <v>3173</v>
      </c>
      <c r="Q41" s="36">
        <v>3020</v>
      </c>
      <c r="R41" s="36">
        <v>2801</v>
      </c>
      <c r="S41" s="36">
        <v>2903</v>
      </c>
      <c r="T41" s="36">
        <v>2823</v>
      </c>
      <c r="U41" s="36">
        <v>2497</v>
      </c>
      <c r="V41" s="36">
        <v>1404</v>
      </c>
      <c r="W41" s="36">
        <v>837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25888</v>
      </c>
      <c r="C43" s="120">
        <v>25137</v>
      </c>
      <c r="D43" s="120">
        <v>18790</v>
      </c>
      <c r="E43" s="120">
        <v>11484</v>
      </c>
      <c r="F43" s="120">
        <v>6408</v>
      </c>
      <c r="G43" s="120">
        <v>2532</v>
      </c>
      <c r="H43" s="120">
        <v>0</v>
      </c>
      <c r="I43" s="120">
        <v>0</v>
      </c>
      <c r="J43" s="120">
        <v>0</v>
      </c>
      <c r="K43" s="120">
        <v>0</v>
      </c>
      <c r="L43" s="120">
        <v>0</v>
      </c>
      <c r="M43" s="120">
        <v>0</v>
      </c>
      <c r="N43" s="120">
        <v>0</v>
      </c>
      <c r="O43" s="120">
        <v>0</v>
      </c>
      <c r="P43" s="120">
        <v>0</v>
      </c>
      <c r="Q43" s="120">
        <v>0</v>
      </c>
      <c r="R43" s="120">
        <v>0</v>
      </c>
      <c r="S43" s="120">
        <v>0</v>
      </c>
      <c r="T43" s="120">
        <v>0</v>
      </c>
      <c r="U43" s="120">
        <v>0</v>
      </c>
      <c r="V43" s="120">
        <v>0</v>
      </c>
      <c r="W43" s="120">
        <v>0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25888</v>
      </c>
      <c r="C45" s="52">
        <v>25137</v>
      </c>
      <c r="D45" s="52">
        <v>18790</v>
      </c>
      <c r="E45" s="52">
        <v>11484</v>
      </c>
      <c r="F45" s="52">
        <v>6408</v>
      </c>
      <c r="G45" s="52">
        <v>2532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51</v>
      </c>
      <c r="C48" s="52">
        <v>102</v>
      </c>
      <c r="D48" s="52">
        <v>124</v>
      </c>
      <c r="E48" s="52">
        <v>120</v>
      </c>
      <c r="F48" s="52">
        <v>110</v>
      </c>
      <c r="G48" s="52">
        <v>97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1078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25888</v>
      </c>
      <c r="C54" s="52">
        <v>24896</v>
      </c>
      <c r="D54" s="52">
        <v>18581</v>
      </c>
      <c r="E54" s="52">
        <v>11344</v>
      </c>
      <c r="F54" s="52">
        <v>6330</v>
      </c>
      <c r="G54" s="52">
        <v>2500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1080</v>
      </c>
    </row>
    <row r="55" spans="1:105" ht="12" customHeight="1" x14ac:dyDescent="0.25">
      <c r="A55" s="97" t="s">
        <v>121</v>
      </c>
      <c r="B55" s="52">
        <v>0</v>
      </c>
      <c r="C55" s="52">
        <v>241</v>
      </c>
      <c r="D55" s="52">
        <v>209</v>
      </c>
      <c r="E55" s="52">
        <v>140</v>
      </c>
      <c r="F55" s="52">
        <v>78</v>
      </c>
      <c r="G55" s="52">
        <v>32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23199</v>
      </c>
      <c r="C59" s="52">
        <v>22451</v>
      </c>
      <c r="D59" s="52">
        <v>16772</v>
      </c>
      <c r="E59" s="52">
        <v>10337</v>
      </c>
      <c r="F59" s="52">
        <v>5768</v>
      </c>
      <c r="G59" s="52">
        <v>2278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1082</v>
      </c>
    </row>
    <row r="60" spans="1:105" ht="12" customHeight="1" x14ac:dyDescent="0.25">
      <c r="A60" s="109" t="s">
        <v>120</v>
      </c>
      <c r="B60" s="36">
        <v>2689</v>
      </c>
      <c r="C60" s="36">
        <v>2686</v>
      </c>
      <c r="D60" s="36">
        <v>2018</v>
      </c>
      <c r="E60" s="36">
        <v>1147</v>
      </c>
      <c r="F60" s="36">
        <v>640</v>
      </c>
      <c r="G60" s="36">
        <v>254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2381856</v>
      </c>
      <c r="C62" s="120">
        <v>2451193</v>
      </c>
      <c r="D62" s="120">
        <v>2584836</v>
      </c>
      <c r="E62" s="120">
        <v>2659745</v>
      </c>
      <c r="F62" s="120">
        <v>2664085</v>
      </c>
      <c r="G62" s="120">
        <v>2593659</v>
      </c>
      <c r="H62" s="120">
        <v>2527119</v>
      </c>
      <c r="I62" s="120">
        <v>2484026</v>
      </c>
      <c r="J62" s="120">
        <v>2443031</v>
      </c>
      <c r="K62" s="120">
        <v>2331904</v>
      </c>
      <c r="L62" s="120">
        <v>2217694</v>
      </c>
      <c r="M62" s="120">
        <v>2068121</v>
      </c>
      <c r="N62" s="120">
        <v>1977230</v>
      </c>
      <c r="O62" s="120">
        <v>1993068</v>
      </c>
      <c r="P62" s="120">
        <v>2024573</v>
      </c>
      <c r="Q62" s="120">
        <v>2105432</v>
      </c>
      <c r="R62" s="120">
        <v>2232931</v>
      </c>
      <c r="S62" s="120">
        <v>2336689</v>
      </c>
      <c r="T62" s="120">
        <v>2435520</v>
      </c>
      <c r="U62" s="120">
        <v>2515630</v>
      </c>
      <c r="V62" s="120">
        <v>2569534</v>
      </c>
      <c r="W62" s="120">
        <v>2598222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2381856</v>
      </c>
      <c r="C64" s="52">
        <v>2451193</v>
      </c>
      <c r="D64" s="52">
        <v>2584836</v>
      </c>
      <c r="E64" s="52">
        <v>2659745</v>
      </c>
      <c r="F64" s="52">
        <v>2664085</v>
      </c>
      <c r="G64" s="52">
        <v>2593659</v>
      </c>
      <c r="H64" s="52">
        <v>2527119</v>
      </c>
      <c r="I64" s="52">
        <v>2484026</v>
      </c>
      <c r="J64" s="52">
        <v>2443031</v>
      </c>
      <c r="K64" s="52">
        <v>2331904</v>
      </c>
      <c r="L64" s="52">
        <v>2217694</v>
      </c>
      <c r="M64" s="52">
        <v>2068121</v>
      </c>
      <c r="N64" s="52">
        <v>1977230</v>
      </c>
      <c r="O64" s="52">
        <v>1993068</v>
      </c>
      <c r="P64" s="52">
        <v>2024573</v>
      </c>
      <c r="Q64" s="52">
        <v>2105432</v>
      </c>
      <c r="R64" s="52">
        <v>2232931</v>
      </c>
      <c r="S64" s="52">
        <v>2336689</v>
      </c>
      <c r="T64" s="52">
        <v>2435520</v>
      </c>
      <c r="U64" s="52">
        <v>2515630</v>
      </c>
      <c r="V64" s="52">
        <v>2569534</v>
      </c>
      <c r="W64" s="52">
        <v>2598222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4727</v>
      </c>
      <c r="C67" s="52">
        <v>10665</v>
      </c>
      <c r="D67" s="52">
        <v>17439</v>
      </c>
      <c r="E67" s="52">
        <v>25628</v>
      </c>
      <c r="F67" s="52">
        <v>33573</v>
      </c>
      <c r="G67" s="52">
        <v>39847</v>
      </c>
      <c r="H67" s="52">
        <v>46319</v>
      </c>
      <c r="I67" s="52">
        <v>53285</v>
      </c>
      <c r="J67" s="52">
        <v>61964</v>
      </c>
      <c r="K67" s="52">
        <v>68038</v>
      </c>
      <c r="L67" s="52">
        <v>72717</v>
      </c>
      <c r="M67" s="52">
        <v>74652</v>
      </c>
      <c r="N67" s="52">
        <v>79580</v>
      </c>
      <c r="O67" s="52">
        <v>91494</v>
      </c>
      <c r="P67" s="52">
        <v>112528</v>
      </c>
      <c r="Q67" s="52">
        <v>143636</v>
      </c>
      <c r="R67" s="52">
        <v>182929</v>
      </c>
      <c r="S67" s="52">
        <v>233825</v>
      </c>
      <c r="T67" s="52">
        <v>317082</v>
      </c>
      <c r="U67" s="52">
        <v>387685</v>
      </c>
      <c r="V67" s="52">
        <v>458484</v>
      </c>
      <c r="W67" s="52">
        <v>513409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1524804</v>
      </c>
      <c r="C69" s="52">
        <v>1530189</v>
      </c>
      <c r="D69" s="52">
        <v>1513107</v>
      </c>
      <c r="E69" s="52">
        <v>1484092</v>
      </c>
      <c r="F69" s="52">
        <v>1473129</v>
      </c>
      <c r="G69" s="52">
        <v>1474948</v>
      </c>
      <c r="H69" s="52">
        <v>1438155</v>
      </c>
      <c r="I69" s="52">
        <v>1464026</v>
      </c>
      <c r="J69" s="52">
        <v>1488098</v>
      </c>
      <c r="K69" s="52">
        <v>1553346</v>
      </c>
      <c r="L69" s="52">
        <v>1619880</v>
      </c>
      <c r="M69" s="52">
        <v>1690473</v>
      </c>
      <c r="N69" s="52">
        <v>1785762</v>
      </c>
      <c r="O69" s="52">
        <v>1823983</v>
      </c>
      <c r="P69" s="52">
        <v>1847161</v>
      </c>
      <c r="Q69" s="52">
        <v>1810638</v>
      </c>
      <c r="R69" s="52">
        <v>1798992</v>
      </c>
      <c r="S69" s="52">
        <v>1786230</v>
      </c>
      <c r="T69" s="52">
        <v>1784881</v>
      </c>
      <c r="U69" s="52">
        <v>1802041</v>
      </c>
      <c r="V69" s="52">
        <v>1837927</v>
      </c>
      <c r="W69" s="52">
        <v>1842004</v>
      </c>
      <c r="DA69" s="63" t="s">
        <v>1086</v>
      </c>
    </row>
    <row r="70" spans="1:105" ht="12" customHeight="1" x14ac:dyDescent="0.25">
      <c r="A70" s="97" t="s">
        <v>133</v>
      </c>
      <c r="B70" s="52">
        <v>0</v>
      </c>
      <c r="C70" s="52">
        <v>212</v>
      </c>
      <c r="D70" s="52">
        <v>234</v>
      </c>
      <c r="E70" s="52">
        <v>234</v>
      </c>
      <c r="F70" s="52">
        <v>233</v>
      </c>
      <c r="G70" s="52">
        <v>230</v>
      </c>
      <c r="H70" s="52">
        <v>228</v>
      </c>
      <c r="I70" s="52">
        <v>253</v>
      </c>
      <c r="J70" s="52">
        <v>354</v>
      </c>
      <c r="K70" s="52">
        <v>477</v>
      </c>
      <c r="L70" s="52">
        <v>586</v>
      </c>
      <c r="M70" s="52">
        <v>756</v>
      </c>
      <c r="N70" s="52">
        <v>1350</v>
      </c>
      <c r="O70" s="52">
        <v>1339</v>
      </c>
      <c r="P70" s="52">
        <v>1554</v>
      </c>
      <c r="Q70" s="52">
        <v>1478</v>
      </c>
      <c r="R70" s="52">
        <v>1391</v>
      </c>
      <c r="S70" s="52">
        <v>1453</v>
      </c>
      <c r="T70" s="52">
        <v>1505</v>
      </c>
      <c r="U70" s="52">
        <v>1575</v>
      </c>
      <c r="V70" s="52">
        <v>1651</v>
      </c>
      <c r="W70" s="52">
        <v>2050</v>
      </c>
      <c r="DA70" s="63" t="s">
        <v>1087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857052</v>
      </c>
      <c r="C73" s="52">
        <v>906366</v>
      </c>
      <c r="D73" s="52">
        <v>1054681</v>
      </c>
      <c r="E73" s="52">
        <v>1157693</v>
      </c>
      <c r="F73" s="52">
        <v>1173438</v>
      </c>
      <c r="G73" s="52">
        <v>1101526</v>
      </c>
      <c r="H73" s="52">
        <v>1072564</v>
      </c>
      <c r="I73" s="52">
        <v>1003005</v>
      </c>
      <c r="J73" s="52">
        <v>934487</v>
      </c>
      <c r="K73" s="52">
        <v>761391</v>
      </c>
      <c r="L73" s="52">
        <v>580936</v>
      </c>
      <c r="M73" s="52">
        <v>362022</v>
      </c>
      <c r="N73" s="52">
        <v>177845</v>
      </c>
      <c r="O73" s="52">
        <v>156960</v>
      </c>
      <c r="P73" s="52">
        <v>163676</v>
      </c>
      <c r="Q73" s="52">
        <v>272786</v>
      </c>
      <c r="R73" s="52">
        <v>401392</v>
      </c>
      <c r="S73" s="52">
        <v>508592</v>
      </c>
      <c r="T73" s="52">
        <v>598313</v>
      </c>
      <c r="U73" s="52">
        <v>654070</v>
      </c>
      <c r="V73" s="52">
        <v>667864</v>
      </c>
      <c r="W73" s="52">
        <v>686167</v>
      </c>
      <c r="DA73" s="63" t="s">
        <v>1088</v>
      </c>
    </row>
    <row r="74" spans="1:105" ht="12" customHeight="1" x14ac:dyDescent="0.25">
      <c r="A74" s="97" t="s">
        <v>121</v>
      </c>
      <c r="B74" s="52">
        <v>0</v>
      </c>
      <c r="C74" s="52">
        <v>14426</v>
      </c>
      <c r="D74" s="52">
        <v>16814</v>
      </c>
      <c r="E74" s="52">
        <v>17726</v>
      </c>
      <c r="F74" s="52">
        <v>17285</v>
      </c>
      <c r="G74" s="52">
        <v>16955</v>
      </c>
      <c r="H74" s="52">
        <v>16172</v>
      </c>
      <c r="I74" s="52">
        <v>16742</v>
      </c>
      <c r="J74" s="52">
        <v>20092</v>
      </c>
      <c r="K74" s="52">
        <v>16690</v>
      </c>
      <c r="L74" s="52">
        <v>16292</v>
      </c>
      <c r="M74" s="52">
        <v>14870</v>
      </c>
      <c r="N74" s="52">
        <v>12273</v>
      </c>
      <c r="O74" s="52">
        <v>10786</v>
      </c>
      <c r="P74" s="52">
        <v>12182</v>
      </c>
      <c r="Q74" s="52">
        <v>20530</v>
      </c>
      <c r="R74" s="52">
        <v>31156</v>
      </c>
      <c r="S74" s="52">
        <v>40414</v>
      </c>
      <c r="T74" s="52">
        <v>50821</v>
      </c>
      <c r="U74" s="52">
        <v>57944</v>
      </c>
      <c r="V74" s="52">
        <v>62092</v>
      </c>
      <c r="W74" s="52">
        <v>68001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2339602</v>
      </c>
      <c r="C78" s="52">
        <v>2400170</v>
      </c>
      <c r="D78" s="52">
        <v>2470413</v>
      </c>
      <c r="E78" s="52">
        <v>2501509</v>
      </c>
      <c r="F78" s="52">
        <v>2509137</v>
      </c>
      <c r="G78" s="52">
        <v>2484155</v>
      </c>
      <c r="H78" s="52">
        <v>2444959</v>
      </c>
      <c r="I78" s="52">
        <v>2397228</v>
      </c>
      <c r="J78" s="52">
        <v>2377896</v>
      </c>
      <c r="K78" s="52">
        <v>2270837</v>
      </c>
      <c r="L78" s="52">
        <v>2157583</v>
      </c>
      <c r="M78" s="52">
        <v>2012830</v>
      </c>
      <c r="N78" s="52">
        <v>1913130</v>
      </c>
      <c r="O78" s="52">
        <v>1888676</v>
      </c>
      <c r="P78" s="52">
        <v>1944916</v>
      </c>
      <c r="Q78" s="52">
        <v>2049767</v>
      </c>
      <c r="R78" s="52">
        <v>2170616</v>
      </c>
      <c r="S78" s="52">
        <v>2272280</v>
      </c>
      <c r="T78" s="52">
        <v>2360750</v>
      </c>
      <c r="U78" s="52">
        <v>2418653</v>
      </c>
      <c r="V78" s="52">
        <v>2420520</v>
      </c>
      <c r="W78" s="52">
        <v>2434901</v>
      </c>
      <c r="DA78" s="63" t="s">
        <v>1090</v>
      </c>
    </row>
    <row r="79" spans="1:105" ht="12" customHeight="1" x14ac:dyDescent="0.25">
      <c r="A79" s="109" t="s">
        <v>120</v>
      </c>
      <c r="B79" s="36">
        <v>42254</v>
      </c>
      <c r="C79" s="36">
        <v>51023</v>
      </c>
      <c r="D79" s="36">
        <v>114423</v>
      </c>
      <c r="E79" s="36">
        <v>158236</v>
      </c>
      <c r="F79" s="36">
        <v>154948</v>
      </c>
      <c r="G79" s="36">
        <v>109504</v>
      </c>
      <c r="H79" s="36">
        <v>82160</v>
      </c>
      <c r="I79" s="36">
        <v>86798</v>
      </c>
      <c r="J79" s="36">
        <v>65135</v>
      </c>
      <c r="K79" s="36">
        <v>61067</v>
      </c>
      <c r="L79" s="36">
        <v>60111</v>
      </c>
      <c r="M79" s="36">
        <v>55291</v>
      </c>
      <c r="N79" s="36">
        <v>64100</v>
      </c>
      <c r="O79" s="36">
        <v>104392</v>
      </c>
      <c r="P79" s="36">
        <v>79657</v>
      </c>
      <c r="Q79" s="36">
        <v>55665</v>
      </c>
      <c r="R79" s="36">
        <v>62315</v>
      </c>
      <c r="S79" s="36">
        <v>64409</v>
      </c>
      <c r="T79" s="36">
        <v>74770</v>
      </c>
      <c r="U79" s="36">
        <v>96977</v>
      </c>
      <c r="V79" s="36">
        <v>149014</v>
      </c>
      <c r="W79" s="36">
        <v>163321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>
        <v>443806</v>
      </c>
      <c r="C81" s="120">
        <v>443020</v>
      </c>
      <c r="D81" s="120">
        <v>425835</v>
      </c>
      <c r="E81" s="120">
        <v>432223</v>
      </c>
      <c r="F81" s="120">
        <v>482268</v>
      </c>
      <c r="G81" s="120">
        <v>625457</v>
      </c>
      <c r="H81" s="120">
        <v>743307</v>
      </c>
      <c r="I81" s="120">
        <v>849965</v>
      </c>
      <c r="J81" s="120">
        <v>940057</v>
      </c>
      <c r="K81" s="120">
        <v>1108002</v>
      </c>
      <c r="L81" s="120">
        <v>1259779</v>
      </c>
      <c r="M81" s="120">
        <v>1440355</v>
      </c>
      <c r="N81" s="120">
        <v>1556734</v>
      </c>
      <c r="O81" s="120">
        <v>1582963</v>
      </c>
      <c r="P81" s="120">
        <v>1586465</v>
      </c>
      <c r="Q81" s="120">
        <v>1544189</v>
      </c>
      <c r="R81" s="120">
        <v>1442476</v>
      </c>
      <c r="S81" s="120">
        <v>1336709</v>
      </c>
      <c r="T81" s="120">
        <v>1241856</v>
      </c>
      <c r="U81" s="120">
        <v>1175509</v>
      </c>
      <c r="V81" s="120">
        <v>1124872</v>
      </c>
      <c r="W81" s="120">
        <v>1091933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443806</v>
      </c>
      <c r="C83" s="52">
        <v>443020</v>
      </c>
      <c r="D83" s="52">
        <v>425835</v>
      </c>
      <c r="E83" s="52">
        <v>432223</v>
      </c>
      <c r="F83" s="52">
        <v>482268</v>
      </c>
      <c r="G83" s="52">
        <v>625457</v>
      </c>
      <c r="H83" s="52">
        <v>743307</v>
      </c>
      <c r="I83" s="52">
        <v>849965</v>
      </c>
      <c r="J83" s="52">
        <v>940057</v>
      </c>
      <c r="K83" s="52">
        <v>1108002</v>
      </c>
      <c r="L83" s="52">
        <v>1259779</v>
      </c>
      <c r="M83" s="52">
        <v>1440355</v>
      </c>
      <c r="N83" s="52">
        <v>1556734</v>
      </c>
      <c r="O83" s="52">
        <v>1582963</v>
      </c>
      <c r="P83" s="52">
        <v>1586465</v>
      </c>
      <c r="Q83" s="52">
        <v>1544189</v>
      </c>
      <c r="R83" s="52">
        <v>1442476</v>
      </c>
      <c r="S83" s="52">
        <v>1336709</v>
      </c>
      <c r="T83" s="52">
        <v>1241856</v>
      </c>
      <c r="U83" s="52">
        <v>1175509</v>
      </c>
      <c r="V83" s="52">
        <v>1124872</v>
      </c>
      <c r="W83" s="52">
        <v>1091933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881</v>
      </c>
      <c r="C86" s="52">
        <v>1862</v>
      </c>
      <c r="D86" s="52">
        <v>2581</v>
      </c>
      <c r="E86" s="52">
        <v>3517</v>
      </c>
      <c r="F86" s="52">
        <v>5608</v>
      </c>
      <c r="G86" s="52">
        <v>11559</v>
      </c>
      <c r="H86" s="52">
        <v>20209</v>
      </c>
      <c r="I86" s="52">
        <v>31101</v>
      </c>
      <c r="J86" s="52">
        <v>42296</v>
      </c>
      <c r="K86" s="52">
        <v>57868</v>
      </c>
      <c r="L86" s="52">
        <v>73988</v>
      </c>
      <c r="M86" s="52">
        <v>92332</v>
      </c>
      <c r="N86" s="52">
        <v>107263</v>
      </c>
      <c r="O86" s="52">
        <v>116047</v>
      </c>
      <c r="P86" s="52">
        <v>118022</v>
      </c>
      <c r="Q86" s="52">
        <v>113065</v>
      </c>
      <c r="R86" s="52">
        <v>101855</v>
      </c>
      <c r="S86" s="52">
        <v>84086</v>
      </c>
      <c r="T86" s="52">
        <v>64824</v>
      </c>
      <c r="U86" s="52">
        <v>51404</v>
      </c>
      <c r="V86" s="52">
        <v>59165</v>
      </c>
      <c r="W86" s="52">
        <v>98146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29090</v>
      </c>
      <c r="C88" s="52">
        <v>28476</v>
      </c>
      <c r="D88" s="52">
        <v>26762</v>
      </c>
      <c r="E88" s="52">
        <v>27071</v>
      </c>
      <c r="F88" s="52">
        <v>30456</v>
      </c>
      <c r="G88" s="52">
        <v>41398</v>
      </c>
      <c r="H88" s="52">
        <v>49301</v>
      </c>
      <c r="I88" s="52">
        <v>58980</v>
      </c>
      <c r="J88" s="52">
        <v>65767</v>
      </c>
      <c r="K88" s="52">
        <v>83445</v>
      </c>
      <c r="L88" s="52">
        <v>102888</v>
      </c>
      <c r="M88" s="52">
        <v>127898</v>
      </c>
      <c r="N88" s="52">
        <v>143486</v>
      </c>
      <c r="O88" s="52">
        <v>149738</v>
      </c>
      <c r="P88" s="52">
        <v>147249</v>
      </c>
      <c r="Q88" s="52">
        <v>143841</v>
      </c>
      <c r="R88" s="52">
        <v>140909</v>
      </c>
      <c r="S88" s="52">
        <v>135233</v>
      </c>
      <c r="T88" s="52">
        <v>127146</v>
      </c>
      <c r="U88" s="52">
        <v>114906</v>
      </c>
      <c r="V88" s="52">
        <v>89043</v>
      </c>
      <c r="W88" s="52">
        <v>76419</v>
      </c>
      <c r="DA88" s="63" t="s">
        <v>1094</v>
      </c>
    </row>
    <row r="89" spans="1:105" ht="12" customHeight="1" x14ac:dyDescent="0.25">
      <c r="A89" s="97" t="s">
        <v>131</v>
      </c>
      <c r="B89" s="52">
        <v>0</v>
      </c>
      <c r="C89" s="52">
        <v>4</v>
      </c>
      <c r="D89" s="52">
        <v>4</v>
      </c>
      <c r="E89" s="52">
        <v>4</v>
      </c>
      <c r="F89" s="52">
        <v>4</v>
      </c>
      <c r="G89" s="52">
        <v>6</v>
      </c>
      <c r="H89" s="52">
        <v>6</v>
      </c>
      <c r="I89" s="52">
        <v>10</v>
      </c>
      <c r="J89" s="52">
        <v>11</v>
      </c>
      <c r="K89" s="52">
        <v>24</v>
      </c>
      <c r="L89" s="52">
        <v>34</v>
      </c>
      <c r="M89" s="52">
        <v>59</v>
      </c>
      <c r="N89" s="52">
        <v>111</v>
      </c>
      <c r="O89" s="52">
        <v>129</v>
      </c>
      <c r="P89" s="52">
        <v>129</v>
      </c>
      <c r="Q89" s="52">
        <v>129</v>
      </c>
      <c r="R89" s="52">
        <v>129</v>
      </c>
      <c r="S89" s="52">
        <v>129</v>
      </c>
      <c r="T89" s="52">
        <v>126</v>
      </c>
      <c r="U89" s="52">
        <v>122</v>
      </c>
      <c r="V89" s="52">
        <v>95</v>
      </c>
      <c r="W89" s="52">
        <v>79</v>
      </c>
      <c r="DA89" s="63" t="s">
        <v>1095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117171</v>
      </c>
      <c r="C92" s="52">
        <v>109824</v>
      </c>
      <c r="D92" s="52">
        <v>100811</v>
      </c>
      <c r="E92" s="52">
        <v>90523</v>
      </c>
      <c r="F92" s="52">
        <v>82446</v>
      </c>
      <c r="G92" s="52">
        <v>83169</v>
      </c>
      <c r="H92" s="52">
        <v>81596</v>
      </c>
      <c r="I92" s="52">
        <v>73711</v>
      </c>
      <c r="J92" s="52">
        <v>67608</v>
      </c>
      <c r="K92" s="52">
        <v>69451</v>
      </c>
      <c r="L92" s="52">
        <v>69935</v>
      </c>
      <c r="M92" s="52">
        <v>69669</v>
      </c>
      <c r="N92" s="52">
        <v>67193</v>
      </c>
      <c r="O92" s="52">
        <v>65086</v>
      </c>
      <c r="P92" s="52">
        <v>62973</v>
      </c>
      <c r="Q92" s="52">
        <v>60758</v>
      </c>
      <c r="R92" s="52">
        <v>58234</v>
      </c>
      <c r="S92" s="52">
        <v>56507</v>
      </c>
      <c r="T92" s="52">
        <v>55226</v>
      </c>
      <c r="U92" s="52">
        <v>53882</v>
      </c>
      <c r="V92" s="52">
        <v>50228</v>
      </c>
      <c r="W92" s="52">
        <v>45238</v>
      </c>
      <c r="DA92" s="63" t="s">
        <v>1096</v>
      </c>
    </row>
    <row r="93" spans="1:105" ht="12" customHeight="1" x14ac:dyDescent="0.25">
      <c r="A93" s="97" t="s">
        <v>123</v>
      </c>
      <c r="B93" s="52">
        <v>0</v>
      </c>
      <c r="C93" s="52">
        <v>17</v>
      </c>
      <c r="D93" s="52">
        <v>18</v>
      </c>
      <c r="E93" s="52">
        <v>18</v>
      </c>
      <c r="F93" s="52">
        <v>18</v>
      </c>
      <c r="G93" s="52">
        <v>16</v>
      </c>
      <c r="H93" s="52">
        <v>14</v>
      </c>
      <c r="I93" s="52">
        <v>11</v>
      </c>
      <c r="J93" s="52">
        <v>14</v>
      </c>
      <c r="K93" s="52">
        <v>20</v>
      </c>
      <c r="L93" s="52">
        <v>32</v>
      </c>
      <c r="M93" s="52">
        <v>35</v>
      </c>
      <c r="N93" s="52">
        <v>45</v>
      </c>
      <c r="O93" s="52">
        <v>51</v>
      </c>
      <c r="P93" s="52">
        <v>49</v>
      </c>
      <c r="Q93" s="52">
        <v>43</v>
      </c>
      <c r="R93" s="52">
        <v>35</v>
      </c>
      <c r="S93" s="52">
        <v>47</v>
      </c>
      <c r="T93" s="52">
        <v>56</v>
      </c>
      <c r="U93" s="52">
        <v>59</v>
      </c>
      <c r="V93" s="52">
        <v>51</v>
      </c>
      <c r="W93" s="52">
        <v>48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297545</v>
      </c>
      <c r="C96" s="52">
        <v>300784</v>
      </c>
      <c r="D96" s="52">
        <v>293993</v>
      </c>
      <c r="E96" s="52">
        <v>310119</v>
      </c>
      <c r="F96" s="52">
        <v>364924</v>
      </c>
      <c r="G96" s="52">
        <v>495072</v>
      </c>
      <c r="H96" s="52">
        <v>605861</v>
      </c>
      <c r="I96" s="52">
        <v>704850</v>
      </c>
      <c r="J96" s="52">
        <v>782394</v>
      </c>
      <c r="K96" s="52">
        <v>918495</v>
      </c>
      <c r="L96" s="52">
        <v>1042762</v>
      </c>
      <c r="M96" s="52">
        <v>1181839</v>
      </c>
      <c r="N96" s="52">
        <v>1257233</v>
      </c>
      <c r="O96" s="52">
        <v>1273679</v>
      </c>
      <c r="P96" s="52">
        <v>1275569</v>
      </c>
      <c r="Q96" s="52">
        <v>1240556</v>
      </c>
      <c r="R96" s="52">
        <v>1150438</v>
      </c>
      <c r="S96" s="52">
        <v>1057142</v>
      </c>
      <c r="T96" s="52">
        <v>973602</v>
      </c>
      <c r="U96" s="52">
        <v>922075</v>
      </c>
      <c r="V96" s="52">
        <v>898461</v>
      </c>
      <c r="W96" s="52">
        <v>877314</v>
      </c>
      <c r="DA96" s="63" t="s">
        <v>1098</v>
      </c>
    </row>
    <row r="97" spans="1:105" ht="12" customHeight="1" x14ac:dyDescent="0.25">
      <c r="A97" s="97" t="s">
        <v>121</v>
      </c>
      <c r="B97" s="52">
        <v>0</v>
      </c>
      <c r="C97" s="52">
        <v>3915</v>
      </c>
      <c r="D97" s="52">
        <v>4247</v>
      </c>
      <c r="E97" s="52">
        <v>4488</v>
      </c>
      <c r="F97" s="52">
        <v>4420</v>
      </c>
      <c r="G97" s="52">
        <v>5796</v>
      </c>
      <c r="H97" s="52">
        <v>6529</v>
      </c>
      <c r="I97" s="52">
        <v>12403</v>
      </c>
      <c r="J97" s="52">
        <v>24263</v>
      </c>
      <c r="K97" s="52">
        <v>36567</v>
      </c>
      <c r="L97" s="52">
        <v>44128</v>
      </c>
      <c r="M97" s="52">
        <v>60855</v>
      </c>
      <c r="N97" s="52">
        <v>88666</v>
      </c>
      <c r="O97" s="52">
        <v>94280</v>
      </c>
      <c r="P97" s="52">
        <v>100496</v>
      </c>
      <c r="Q97" s="52">
        <v>98862</v>
      </c>
      <c r="R97" s="52">
        <v>92731</v>
      </c>
      <c r="S97" s="52">
        <v>87651</v>
      </c>
      <c r="T97" s="52">
        <v>85700</v>
      </c>
      <c r="U97" s="52">
        <v>84465</v>
      </c>
      <c r="V97" s="52">
        <v>86994</v>
      </c>
      <c r="W97" s="52">
        <v>92835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2008</v>
      </c>
      <c r="C101" s="52">
        <v>1939</v>
      </c>
      <c r="D101" s="52">
        <v>1787</v>
      </c>
      <c r="E101" s="52">
        <v>1765</v>
      </c>
      <c r="F101" s="52">
        <v>1917</v>
      </c>
      <c r="G101" s="52">
        <v>2558</v>
      </c>
      <c r="H101" s="52">
        <v>3036</v>
      </c>
      <c r="I101" s="52">
        <v>3735</v>
      </c>
      <c r="J101" s="52">
        <v>4182</v>
      </c>
      <c r="K101" s="52">
        <v>5428</v>
      </c>
      <c r="L101" s="52">
        <v>6750</v>
      </c>
      <c r="M101" s="52">
        <v>8729</v>
      </c>
      <c r="N101" s="52">
        <v>9973</v>
      </c>
      <c r="O101" s="52">
        <v>10451</v>
      </c>
      <c r="P101" s="52">
        <v>10474</v>
      </c>
      <c r="Q101" s="52">
        <v>10239</v>
      </c>
      <c r="R101" s="52">
        <v>9655</v>
      </c>
      <c r="S101" s="52">
        <v>8957</v>
      </c>
      <c r="T101" s="52">
        <v>8278</v>
      </c>
      <c r="U101" s="52">
        <v>7072</v>
      </c>
      <c r="V101" s="52">
        <v>5299</v>
      </c>
      <c r="W101" s="52">
        <v>4433</v>
      </c>
      <c r="DA101" s="63" t="s">
        <v>1100</v>
      </c>
    </row>
    <row r="102" spans="1:105" ht="12" customHeight="1" x14ac:dyDescent="0.25">
      <c r="A102" s="97" t="s">
        <v>50</v>
      </c>
      <c r="B102" s="52">
        <v>395914</v>
      </c>
      <c r="C102" s="52">
        <v>393721</v>
      </c>
      <c r="D102" s="52">
        <v>383875</v>
      </c>
      <c r="E102" s="52">
        <v>400236</v>
      </c>
      <c r="F102" s="52">
        <v>451011</v>
      </c>
      <c r="G102" s="52">
        <v>539939</v>
      </c>
      <c r="H102" s="52">
        <v>613558</v>
      </c>
      <c r="I102" s="52">
        <v>680378</v>
      </c>
      <c r="J102" s="52">
        <v>738284</v>
      </c>
      <c r="K102" s="52">
        <v>814905</v>
      </c>
      <c r="L102" s="52">
        <v>879649</v>
      </c>
      <c r="M102" s="52">
        <v>939893</v>
      </c>
      <c r="N102" s="52">
        <v>968193</v>
      </c>
      <c r="O102" s="52">
        <v>977372</v>
      </c>
      <c r="P102" s="52">
        <v>928333</v>
      </c>
      <c r="Q102" s="52">
        <v>866134</v>
      </c>
      <c r="R102" s="52">
        <v>784906</v>
      </c>
      <c r="S102" s="52">
        <v>732379</v>
      </c>
      <c r="T102" s="52">
        <v>678344</v>
      </c>
      <c r="U102" s="52">
        <v>637026</v>
      </c>
      <c r="V102" s="52">
        <v>589735</v>
      </c>
      <c r="W102" s="52">
        <v>564981</v>
      </c>
      <c r="DA102" s="63" t="s">
        <v>1101</v>
      </c>
    </row>
    <row r="103" spans="1:105" ht="12" customHeight="1" x14ac:dyDescent="0.25">
      <c r="A103" s="109" t="s">
        <v>120</v>
      </c>
      <c r="B103" s="36">
        <v>45884</v>
      </c>
      <c r="C103" s="36">
        <v>47360</v>
      </c>
      <c r="D103" s="36">
        <v>40173</v>
      </c>
      <c r="E103" s="36">
        <v>30222</v>
      </c>
      <c r="F103" s="36">
        <v>29340</v>
      </c>
      <c r="G103" s="36">
        <v>82960</v>
      </c>
      <c r="H103" s="36">
        <v>126713</v>
      </c>
      <c r="I103" s="36">
        <v>165852</v>
      </c>
      <c r="J103" s="36">
        <v>197591</v>
      </c>
      <c r="K103" s="36">
        <v>287669</v>
      </c>
      <c r="L103" s="36">
        <v>373380</v>
      </c>
      <c r="M103" s="36">
        <v>491733</v>
      </c>
      <c r="N103" s="36">
        <v>578568</v>
      </c>
      <c r="O103" s="36">
        <v>595140</v>
      </c>
      <c r="P103" s="36">
        <v>647658</v>
      </c>
      <c r="Q103" s="36">
        <v>667816</v>
      </c>
      <c r="R103" s="36">
        <v>647915</v>
      </c>
      <c r="S103" s="36">
        <v>595373</v>
      </c>
      <c r="T103" s="36">
        <v>555234</v>
      </c>
      <c r="U103" s="36">
        <v>531411</v>
      </c>
      <c r="V103" s="36">
        <v>529838</v>
      </c>
      <c r="W103" s="36">
        <v>522519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1106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1107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1109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>
        <v>801355</v>
      </c>
      <c r="C124" s="120">
        <v>772641</v>
      </c>
      <c r="D124" s="120">
        <v>704334</v>
      </c>
      <c r="E124" s="120">
        <v>670013</v>
      </c>
      <c r="F124" s="120">
        <v>666043</v>
      </c>
      <c r="G124" s="120">
        <v>648539</v>
      </c>
      <c r="H124" s="120">
        <v>632435</v>
      </c>
      <c r="I124" s="120">
        <v>609639</v>
      </c>
      <c r="J124" s="120">
        <v>574042</v>
      </c>
      <c r="K124" s="120">
        <v>536193</v>
      </c>
      <c r="L124" s="120">
        <v>510058</v>
      </c>
      <c r="M124" s="120">
        <v>490633</v>
      </c>
      <c r="N124" s="120">
        <v>485074</v>
      </c>
      <c r="O124" s="120">
        <v>477002</v>
      </c>
      <c r="P124" s="120">
        <v>466524</v>
      </c>
      <c r="Q124" s="120">
        <v>456290</v>
      </c>
      <c r="R124" s="120">
        <v>451372</v>
      </c>
      <c r="S124" s="120">
        <v>449152</v>
      </c>
      <c r="T124" s="120">
        <v>449910</v>
      </c>
      <c r="U124" s="120">
        <v>447008</v>
      </c>
      <c r="V124" s="120">
        <v>440915</v>
      </c>
      <c r="W124" s="120">
        <v>433356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801355</v>
      </c>
      <c r="C126" s="52">
        <v>772641</v>
      </c>
      <c r="D126" s="52">
        <v>704334</v>
      </c>
      <c r="E126" s="52">
        <v>670013</v>
      </c>
      <c r="F126" s="52">
        <v>666043</v>
      </c>
      <c r="G126" s="52">
        <v>648539</v>
      </c>
      <c r="H126" s="52">
        <v>632435</v>
      </c>
      <c r="I126" s="52">
        <v>609639</v>
      </c>
      <c r="J126" s="52">
        <v>574042</v>
      </c>
      <c r="K126" s="52">
        <v>536193</v>
      </c>
      <c r="L126" s="52">
        <v>510058</v>
      </c>
      <c r="M126" s="52">
        <v>490633</v>
      </c>
      <c r="N126" s="52">
        <v>485074</v>
      </c>
      <c r="O126" s="52">
        <v>477002</v>
      </c>
      <c r="P126" s="52">
        <v>466524</v>
      </c>
      <c r="Q126" s="52">
        <v>456290</v>
      </c>
      <c r="R126" s="52">
        <v>451372</v>
      </c>
      <c r="S126" s="52">
        <v>449152</v>
      </c>
      <c r="T126" s="52">
        <v>449910</v>
      </c>
      <c r="U126" s="52">
        <v>447008</v>
      </c>
      <c r="V126" s="52">
        <v>440915</v>
      </c>
      <c r="W126" s="52">
        <v>433356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1590</v>
      </c>
      <c r="C129" s="52">
        <v>3115</v>
      </c>
      <c r="D129" s="52">
        <v>3970</v>
      </c>
      <c r="E129" s="52">
        <v>4356</v>
      </c>
      <c r="F129" s="52">
        <v>5456</v>
      </c>
      <c r="G129" s="52">
        <v>7117</v>
      </c>
      <c r="H129" s="52">
        <v>9680</v>
      </c>
      <c r="I129" s="52">
        <v>12249</v>
      </c>
      <c r="J129" s="52">
        <v>14547</v>
      </c>
      <c r="K129" s="52">
        <v>16345</v>
      </c>
      <c r="L129" s="52">
        <v>18538</v>
      </c>
      <c r="M129" s="52">
        <v>21286</v>
      </c>
      <c r="N129" s="52">
        <v>24973</v>
      </c>
      <c r="O129" s="52">
        <v>29008</v>
      </c>
      <c r="P129" s="52">
        <v>31310</v>
      </c>
      <c r="Q129" s="52">
        <v>31774</v>
      </c>
      <c r="R129" s="52">
        <v>31091</v>
      </c>
      <c r="S129" s="52">
        <v>31870</v>
      </c>
      <c r="T129" s="52">
        <v>37102</v>
      </c>
      <c r="U129" s="52">
        <v>43183</v>
      </c>
      <c r="V129" s="52">
        <v>53196</v>
      </c>
      <c r="W129" s="52">
        <v>65036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770710</v>
      </c>
      <c r="C131" s="52">
        <v>743199</v>
      </c>
      <c r="D131" s="52">
        <v>677764</v>
      </c>
      <c r="E131" s="52">
        <v>644789</v>
      </c>
      <c r="F131" s="52">
        <v>640807</v>
      </c>
      <c r="G131" s="52">
        <v>623627</v>
      </c>
      <c r="H131" s="52">
        <v>607854</v>
      </c>
      <c r="I131" s="52">
        <v>585701</v>
      </c>
      <c r="J131" s="52">
        <v>551366</v>
      </c>
      <c r="K131" s="52">
        <v>514501</v>
      </c>
      <c r="L131" s="52">
        <v>488897</v>
      </c>
      <c r="M131" s="52">
        <v>469453</v>
      </c>
      <c r="N131" s="52">
        <v>462496</v>
      </c>
      <c r="O131" s="52">
        <v>451223</v>
      </c>
      <c r="P131" s="52">
        <v>434471</v>
      </c>
      <c r="Q131" s="52">
        <v>421889</v>
      </c>
      <c r="R131" s="52">
        <v>416876</v>
      </c>
      <c r="S131" s="52">
        <v>415186</v>
      </c>
      <c r="T131" s="52">
        <v>413882</v>
      </c>
      <c r="U131" s="52">
        <v>409516</v>
      </c>
      <c r="V131" s="52">
        <v>402143</v>
      </c>
      <c r="W131" s="52">
        <v>396986</v>
      </c>
      <c r="DA131" s="63" t="s">
        <v>1113</v>
      </c>
    </row>
    <row r="132" spans="1:105" ht="12" customHeight="1" x14ac:dyDescent="0.25">
      <c r="A132" s="97" t="s">
        <v>127</v>
      </c>
      <c r="B132" s="52">
        <v>0</v>
      </c>
      <c r="C132" s="52">
        <v>111</v>
      </c>
      <c r="D132" s="52">
        <v>110</v>
      </c>
      <c r="E132" s="52">
        <v>110</v>
      </c>
      <c r="F132" s="52">
        <v>110</v>
      </c>
      <c r="G132" s="52">
        <v>109</v>
      </c>
      <c r="H132" s="52">
        <v>108</v>
      </c>
      <c r="I132" s="52">
        <v>105</v>
      </c>
      <c r="J132" s="52">
        <v>132</v>
      </c>
      <c r="K132" s="52">
        <v>150</v>
      </c>
      <c r="L132" s="52">
        <v>177</v>
      </c>
      <c r="M132" s="52">
        <v>208</v>
      </c>
      <c r="N132" s="52">
        <v>341</v>
      </c>
      <c r="O132" s="52">
        <v>340</v>
      </c>
      <c r="P132" s="52">
        <v>342</v>
      </c>
      <c r="Q132" s="52">
        <v>324</v>
      </c>
      <c r="R132" s="52">
        <v>321</v>
      </c>
      <c r="S132" s="52">
        <v>334</v>
      </c>
      <c r="T132" s="52">
        <v>353</v>
      </c>
      <c r="U132" s="52">
        <v>364</v>
      </c>
      <c r="V132" s="52">
        <v>361</v>
      </c>
      <c r="W132" s="52">
        <v>418</v>
      </c>
      <c r="DA132" s="63" t="s">
        <v>1114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30645</v>
      </c>
      <c r="C135" s="52">
        <v>29077</v>
      </c>
      <c r="D135" s="52">
        <v>26190</v>
      </c>
      <c r="E135" s="52">
        <v>24831</v>
      </c>
      <c r="F135" s="52">
        <v>24849</v>
      </c>
      <c r="G135" s="52">
        <v>24502</v>
      </c>
      <c r="H135" s="52">
        <v>24166</v>
      </c>
      <c r="I135" s="52">
        <v>23457</v>
      </c>
      <c r="J135" s="52">
        <v>22151</v>
      </c>
      <c r="K135" s="52">
        <v>21096</v>
      </c>
      <c r="L135" s="52">
        <v>20448</v>
      </c>
      <c r="M135" s="52">
        <v>20195</v>
      </c>
      <c r="N135" s="52">
        <v>20838</v>
      </c>
      <c r="O135" s="52">
        <v>23727</v>
      </c>
      <c r="P135" s="52">
        <v>29333</v>
      </c>
      <c r="Q135" s="52">
        <v>31519</v>
      </c>
      <c r="R135" s="52">
        <v>31590</v>
      </c>
      <c r="S135" s="52">
        <v>31068</v>
      </c>
      <c r="T135" s="52">
        <v>32804</v>
      </c>
      <c r="U135" s="52">
        <v>33997</v>
      </c>
      <c r="V135" s="52">
        <v>34930</v>
      </c>
      <c r="W135" s="52">
        <v>32473</v>
      </c>
      <c r="DA135" s="63" t="s">
        <v>1115</v>
      </c>
    </row>
    <row r="136" spans="1:105" ht="12" customHeight="1" x14ac:dyDescent="0.25">
      <c r="A136" s="97" t="s">
        <v>121</v>
      </c>
      <c r="B136" s="52">
        <v>0</v>
      </c>
      <c r="C136" s="52">
        <v>254</v>
      </c>
      <c r="D136" s="52">
        <v>270</v>
      </c>
      <c r="E136" s="52">
        <v>283</v>
      </c>
      <c r="F136" s="52">
        <v>277</v>
      </c>
      <c r="G136" s="52">
        <v>301</v>
      </c>
      <c r="H136" s="52">
        <v>307</v>
      </c>
      <c r="I136" s="52">
        <v>376</v>
      </c>
      <c r="J136" s="52">
        <v>393</v>
      </c>
      <c r="K136" s="52">
        <v>446</v>
      </c>
      <c r="L136" s="52">
        <v>536</v>
      </c>
      <c r="M136" s="52">
        <v>777</v>
      </c>
      <c r="N136" s="52">
        <v>1399</v>
      </c>
      <c r="O136" s="52">
        <v>1712</v>
      </c>
      <c r="P136" s="52">
        <v>2378</v>
      </c>
      <c r="Q136" s="52">
        <v>2558</v>
      </c>
      <c r="R136" s="52">
        <v>2585</v>
      </c>
      <c r="S136" s="52">
        <v>2564</v>
      </c>
      <c r="T136" s="52">
        <v>2871</v>
      </c>
      <c r="U136" s="52">
        <v>3131</v>
      </c>
      <c r="V136" s="52">
        <v>3481</v>
      </c>
      <c r="W136" s="52">
        <v>3479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718129</v>
      </c>
      <c r="C140" s="52">
        <v>690207</v>
      </c>
      <c r="D140" s="52">
        <v>634954</v>
      </c>
      <c r="E140" s="52">
        <v>618334</v>
      </c>
      <c r="F140" s="52">
        <v>619410</v>
      </c>
      <c r="G140" s="52">
        <v>582487</v>
      </c>
      <c r="H140" s="52">
        <v>547579</v>
      </c>
      <c r="I140" s="52">
        <v>515395</v>
      </c>
      <c r="J140" s="52">
        <v>476519</v>
      </c>
      <c r="K140" s="52">
        <v>426500</v>
      </c>
      <c r="L140" s="52">
        <v>383514</v>
      </c>
      <c r="M140" s="52">
        <v>338993</v>
      </c>
      <c r="N140" s="52">
        <v>308345</v>
      </c>
      <c r="O140" s="52">
        <v>297750</v>
      </c>
      <c r="P140" s="52">
        <v>278269</v>
      </c>
      <c r="Q140" s="52">
        <v>261379</v>
      </c>
      <c r="R140" s="52">
        <v>250494</v>
      </c>
      <c r="S140" s="52">
        <v>253208</v>
      </c>
      <c r="T140" s="52">
        <v>253642</v>
      </c>
      <c r="U140" s="52">
        <v>249310</v>
      </c>
      <c r="V140" s="52">
        <v>236463</v>
      </c>
      <c r="W140" s="52">
        <v>228286</v>
      </c>
      <c r="DA140" s="63" t="s">
        <v>1117</v>
      </c>
    </row>
    <row r="141" spans="1:105" ht="12" customHeight="1" x14ac:dyDescent="0.25">
      <c r="A141" s="109" t="s">
        <v>120</v>
      </c>
      <c r="B141" s="36">
        <v>83226</v>
      </c>
      <c r="C141" s="36">
        <v>82434</v>
      </c>
      <c r="D141" s="36">
        <v>69380</v>
      </c>
      <c r="E141" s="36">
        <v>51679</v>
      </c>
      <c r="F141" s="36">
        <v>46633</v>
      </c>
      <c r="G141" s="36">
        <v>66052</v>
      </c>
      <c r="H141" s="36">
        <v>84856</v>
      </c>
      <c r="I141" s="36">
        <v>94244</v>
      </c>
      <c r="J141" s="36">
        <v>97523</v>
      </c>
      <c r="K141" s="36">
        <v>109693</v>
      </c>
      <c r="L141" s="36">
        <v>126544</v>
      </c>
      <c r="M141" s="36">
        <v>151640</v>
      </c>
      <c r="N141" s="36">
        <v>176729</v>
      </c>
      <c r="O141" s="36">
        <v>179252</v>
      </c>
      <c r="P141" s="36">
        <v>188255</v>
      </c>
      <c r="Q141" s="36">
        <v>194911</v>
      </c>
      <c r="R141" s="36">
        <v>200878</v>
      </c>
      <c r="S141" s="36">
        <v>195944</v>
      </c>
      <c r="T141" s="36">
        <v>196268</v>
      </c>
      <c r="U141" s="36">
        <v>197698</v>
      </c>
      <c r="V141" s="36">
        <v>204452</v>
      </c>
      <c r="W141" s="36">
        <v>205070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936</v>
      </c>
      <c r="C143" s="120">
        <v>1077</v>
      </c>
      <c r="D143" s="120">
        <v>1363</v>
      </c>
      <c r="E143" s="120">
        <v>1609</v>
      </c>
      <c r="F143" s="120">
        <v>1854</v>
      </c>
      <c r="G143" s="120">
        <v>2008</v>
      </c>
      <c r="H143" s="120">
        <v>2233</v>
      </c>
      <c r="I143" s="120">
        <v>2379</v>
      </c>
      <c r="J143" s="120">
        <v>2569</v>
      </c>
      <c r="K143" s="120">
        <v>2677</v>
      </c>
      <c r="L143" s="120">
        <v>2878</v>
      </c>
      <c r="M143" s="120">
        <v>3007</v>
      </c>
      <c r="N143" s="120">
        <v>3346</v>
      </c>
      <c r="O143" s="120">
        <v>4270</v>
      </c>
      <c r="P143" s="120">
        <v>5813</v>
      </c>
      <c r="Q143" s="120">
        <v>7892</v>
      </c>
      <c r="R143" s="120">
        <v>9611</v>
      </c>
      <c r="S143" s="120">
        <v>11967</v>
      </c>
      <c r="T143" s="120">
        <v>15724</v>
      </c>
      <c r="U143" s="120">
        <v>21185</v>
      </c>
      <c r="V143" s="120">
        <v>27073</v>
      </c>
      <c r="W143" s="120">
        <v>33299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936</v>
      </c>
      <c r="C145" s="52">
        <v>1077</v>
      </c>
      <c r="D145" s="52">
        <v>1363</v>
      </c>
      <c r="E145" s="52">
        <v>1609</v>
      </c>
      <c r="F145" s="52">
        <v>1854</v>
      </c>
      <c r="G145" s="52">
        <v>2008</v>
      </c>
      <c r="H145" s="52">
        <v>2233</v>
      </c>
      <c r="I145" s="52">
        <v>2379</v>
      </c>
      <c r="J145" s="52">
        <v>2569</v>
      </c>
      <c r="K145" s="52">
        <v>2677</v>
      </c>
      <c r="L145" s="52">
        <v>2878</v>
      </c>
      <c r="M145" s="52">
        <v>3007</v>
      </c>
      <c r="N145" s="52">
        <v>3346</v>
      </c>
      <c r="O145" s="52">
        <v>4270</v>
      </c>
      <c r="P145" s="52">
        <v>5813</v>
      </c>
      <c r="Q145" s="52">
        <v>7892</v>
      </c>
      <c r="R145" s="52">
        <v>9611</v>
      </c>
      <c r="S145" s="52">
        <v>11967</v>
      </c>
      <c r="T145" s="52">
        <v>15724</v>
      </c>
      <c r="U145" s="52">
        <v>21185</v>
      </c>
      <c r="V145" s="52">
        <v>27073</v>
      </c>
      <c r="W145" s="52">
        <v>33299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19</v>
      </c>
      <c r="C147" s="52">
        <v>38</v>
      </c>
      <c r="D147" s="52">
        <v>58</v>
      </c>
      <c r="E147" s="52">
        <v>69</v>
      </c>
      <c r="F147" s="52">
        <v>86</v>
      </c>
      <c r="G147" s="52">
        <v>103</v>
      </c>
      <c r="H147" s="52">
        <v>125</v>
      </c>
      <c r="I147" s="52">
        <v>145</v>
      </c>
      <c r="J147" s="52">
        <v>170</v>
      </c>
      <c r="K147" s="52">
        <v>187</v>
      </c>
      <c r="L147" s="52">
        <v>219</v>
      </c>
      <c r="M147" s="52">
        <v>252</v>
      </c>
      <c r="N147" s="52">
        <v>309</v>
      </c>
      <c r="O147" s="52">
        <v>442</v>
      </c>
      <c r="P147" s="52">
        <v>886</v>
      </c>
      <c r="Q147" s="52">
        <v>1743</v>
      </c>
      <c r="R147" s="52">
        <v>2825</v>
      </c>
      <c r="S147" s="52">
        <v>3810</v>
      </c>
      <c r="T147" s="52">
        <v>4941</v>
      </c>
      <c r="U147" s="52">
        <v>6598</v>
      </c>
      <c r="V147" s="52">
        <v>9051</v>
      </c>
      <c r="W147" s="52">
        <v>12635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264</v>
      </c>
      <c r="C149" s="52">
        <v>272</v>
      </c>
      <c r="D149" s="52">
        <v>313</v>
      </c>
      <c r="E149" s="52">
        <v>316</v>
      </c>
      <c r="F149" s="52">
        <v>308</v>
      </c>
      <c r="G149" s="52">
        <v>294</v>
      </c>
      <c r="H149" s="52">
        <v>284</v>
      </c>
      <c r="I149" s="52">
        <v>253</v>
      </c>
      <c r="J149" s="52">
        <v>220</v>
      </c>
      <c r="K149" s="52">
        <v>192</v>
      </c>
      <c r="L149" s="52">
        <v>169</v>
      </c>
      <c r="M149" s="52">
        <v>154</v>
      </c>
      <c r="N149" s="52">
        <v>148</v>
      </c>
      <c r="O149" s="52">
        <v>193</v>
      </c>
      <c r="P149" s="52">
        <v>253</v>
      </c>
      <c r="Q149" s="52">
        <v>317</v>
      </c>
      <c r="R149" s="52">
        <v>408</v>
      </c>
      <c r="S149" s="52">
        <v>586</v>
      </c>
      <c r="T149" s="52">
        <v>837</v>
      </c>
      <c r="U149" s="52">
        <v>1111</v>
      </c>
      <c r="V149" s="52">
        <v>1271</v>
      </c>
      <c r="W149" s="52">
        <v>1369</v>
      </c>
      <c r="DA149" s="63" t="s">
        <v>1121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672</v>
      </c>
      <c r="C153" s="52">
        <v>789</v>
      </c>
      <c r="D153" s="52">
        <v>1030</v>
      </c>
      <c r="E153" s="52">
        <v>1272</v>
      </c>
      <c r="F153" s="52">
        <v>1525</v>
      </c>
      <c r="G153" s="52">
        <v>1691</v>
      </c>
      <c r="H153" s="52">
        <v>1926</v>
      </c>
      <c r="I153" s="52">
        <v>2091</v>
      </c>
      <c r="J153" s="52">
        <v>2278</v>
      </c>
      <c r="K153" s="52">
        <v>2393</v>
      </c>
      <c r="L153" s="52">
        <v>2598</v>
      </c>
      <c r="M153" s="52">
        <v>2711</v>
      </c>
      <c r="N153" s="52">
        <v>2977</v>
      </c>
      <c r="O153" s="52">
        <v>3800</v>
      </c>
      <c r="P153" s="52">
        <v>5156</v>
      </c>
      <c r="Q153" s="52">
        <v>7030</v>
      </c>
      <c r="R153" s="52">
        <v>8530</v>
      </c>
      <c r="S153" s="52">
        <v>10536</v>
      </c>
      <c r="T153" s="52">
        <v>13689</v>
      </c>
      <c r="U153" s="52">
        <v>18323</v>
      </c>
      <c r="V153" s="52">
        <v>23338</v>
      </c>
      <c r="W153" s="52">
        <v>28686</v>
      </c>
      <c r="DA153" s="63" t="s">
        <v>1123</v>
      </c>
    </row>
    <row r="154" spans="1:105" ht="12" customHeight="1" x14ac:dyDescent="0.25">
      <c r="A154" s="97" t="s">
        <v>121</v>
      </c>
      <c r="B154" s="52">
        <v>0</v>
      </c>
      <c r="C154" s="52">
        <v>16</v>
      </c>
      <c r="D154" s="52">
        <v>20</v>
      </c>
      <c r="E154" s="52">
        <v>21</v>
      </c>
      <c r="F154" s="52">
        <v>21</v>
      </c>
      <c r="G154" s="52">
        <v>23</v>
      </c>
      <c r="H154" s="52">
        <v>23</v>
      </c>
      <c r="I154" s="52">
        <v>35</v>
      </c>
      <c r="J154" s="52">
        <v>71</v>
      </c>
      <c r="K154" s="52">
        <v>92</v>
      </c>
      <c r="L154" s="52">
        <v>111</v>
      </c>
      <c r="M154" s="52">
        <v>142</v>
      </c>
      <c r="N154" s="52">
        <v>221</v>
      </c>
      <c r="O154" s="52">
        <v>277</v>
      </c>
      <c r="P154" s="52">
        <v>404</v>
      </c>
      <c r="Q154" s="52">
        <v>545</v>
      </c>
      <c r="R154" s="52">
        <v>673</v>
      </c>
      <c r="S154" s="52">
        <v>845</v>
      </c>
      <c r="T154" s="52">
        <v>1198</v>
      </c>
      <c r="U154" s="52">
        <v>1751</v>
      </c>
      <c r="V154" s="52">
        <v>2464</v>
      </c>
      <c r="W154" s="52">
        <v>3244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839</v>
      </c>
      <c r="C158" s="52">
        <v>959</v>
      </c>
      <c r="D158" s="52">
        <v>1260</v>
      </c>
      <c r="E158" s="52">
        <v>1528</v>
      </c>
      <c r="F158" s="52">
        <v>1770</v>
      </c>
      <c r="G158" s="52">
        <v>1843</v>
      </c>
      <c r="H158" s="52">
        <v>1968</v>
      </c>
      <c r="I158" s="52">
        <v>2032</v>
      </c>
      <c r="J158" s="52">
        <v>2125</v>
      </c>
      <c r="K158" s="52">
        <v>2074</v>
      </c>
      <c r="L158" s="52">
        <v>2066</v>
      </c>
      <c r="M158" s="52">
        <v>2008</v>
      </c>
      <c r="N158" s="52">
        <v>2106</v>
      </c>
      <c r="O158" s="52">
        <v>2708</v>
      </c>
      <c r="P158" s="52">
        <v>3242</v>
      </c>
      <c r="Q158" s="52">
        <v>4077</v>
      </c>
      <c r="R158" s="52">
        <v>4833</v>
      </c>
      <c r="S158" s="52">
        <v>6392</v>
      </c>
      <c r="T158" s="52">
        <v>8607</v>
      </c>
      <c r="U158" s="52">
        <v>11543</v>
      </c>
      <c r="V158" s="52">
        <v>14099</v>
      </c>
      <c r="W158" s="52">
        <v>17271</v>
      </c>
      <c r="DA158" s="63" t="s">
        <v>1125</v>
      </c>
    </row>
    <row r="159" spans="1:105" ht="12" customHeight="1" x14ac:dyDescent="0.25">
      <c r="A159" s="109" t="s">
        <v>120</v>
      </c>
      <c r="B159" s="36">
        <v>97</v>
      </c>
      <c r="C159" s="36">
        <v>118</v>
      </c>
      <c r="D159" s="36">
        <v>103</v>
      </c>
      <c r="E159" s="36">
        <v>81</v>
      </c>
      <c r="F159" s="36">
        <v>84</v>
      </c>
      <c r="G159" s="36">
        <v>165</v>
      </c>
      <c r="H159" s="36">
        <v>265</v>
      </c>
      <c r="I159" s="36">
        <v>347</v>
      </c>
      <c r="J159" s="36">
        <v>444</v>
      </c>
      <c r="K159" s="36">
        <v>603</v>
      </c>
      <c r="L159" s="36">
        <v>812</v>
      </c>
      <c r="M159" s="36">
        <v>999</v>
      </c>
      <c r="N159" s="36">
        <v>1240</v>
      </c>
      <c r="O159" s="36">
        <v>1562</v>
      </c>
      <c r="P159" s="36">
        <v>2571</v>
      </c>
      <c r="Q159" s="36">
        <v>3815</v>
      </c>
      <c r="R159" s="36">
        <v>4778</v>
      </c>
      <c r="S159" s="36">
        <v>5575</v>
      </c>
      <c r="T159" s="36">
        <v>7117</v>
      </c>
      <c r="U159" s="36">
        <v>9642</v>
      </c>
      <c r="V159" s="36">
        <v>12974</v>
      </c>
      <c r="W159" s="36">
        <v>16028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5242</v>
      </c>
      <c r="C161" s="120">
        <v>5100</v>
      </c>
      <c r="D161" s="120">
        <v>4986</v>
      </c>
      <c r="E161" s="120">
        <v>4789</v>
      </c>
      <c r="F161" s="120">
        <v>4740</v>
      </c>
      <c r="G161" s="120">
        <v>4543</v>
      </c>
      <c r="H161" s="120">
        <v>4584</v>
      </c>
      <c r="I161" s="120">
        <v>4645</v>
      </c>
      <c r="J161" s="120">
        <v>4599</v>
      </c>
      <c r="K161" s="120">
        <v>4257</v>
      </c>
      <c r="L161" s="120">
        <v>3680</v>
      </c>
      <c r="M161" s="120">
        <v>3133</v>
      </c>
      <c r="N161" s="120">
        <v>2707</v>
      </c>
      <c r="O161" s="120">
        <v>2539</v>
      </c>
      <c r="P161" s="120">
        <v>2529</v>
      </c>
      <c r="Q161" s="120">
        <v>2493</v>
      </c>
      <c r="R161" s="120">
        <v>2539</v>
      </c>
      <c r="S161" s="120">
        <v>2697</v>
      </c>
      <c r="T161" s="120">
        <v>3472</v>
      </c>
      <c r="U161" s="120">
        <v>6780</v>
      </c>
      <c r="V161" s="120">
        <v>12218</v>
      </c>
      <c r="W161" s="120">
        <v>17149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5242</v>
      </c>
      <c r="C163" s="52">
        <v>5100</v>
      </c>
      <c r="D163" s="52">
        <v>4986</v>
      </c>
      <c r="E163" s="52">
        <v>4789</v>
      </c>
      <c r="F163" s="52">
        <v>4740</v>
      </c>
      <c r="G163" s="52">
        <v>4543</v>
      </c>
      <c r="H163" s="52">
        <v>4584</v>
      </c>
      <c r="I163" s="52">
        <v>4645</v>
      </c>
      <c r="J163" s="52">
        <v>4599</v>
      </c>
      <c r="K163" s="52">
        <v>4257</v>
      </c>
      <c r="L163" s="52">
        <v>3680</v>
      </c>
      <c r="M163" s="52">
        <v>3133</v>
      </c>
      <c r="N163" s="52">
        <v>2707</v>
      </c>
      <c r="O163" s="52">
        <v>2539</v>
      </c>
      <c r="P163" s="52">
        <v>2529</v>
      </c>
      <c r="Q163" s="52">
        <v>2493</v>
      </c>
      <c r="R163" s="52">
        <v>2539</v>
      </c>
      <c r="S163" s="52">
        <v>2697</v>
      </c>
      <c r="T163" s="52">
        <v>3472</v>
      </c>
      <c r="U163" s="52">
        <v>6780</v>
      </c>
      <c r="V163" s="52">
        <v>12218</v>
      </c>
      <c r="W163" s="52">
        <v>17149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52</v>
      </c>
      <c r="C165" s="52">
        <v>96</v>
      </c>
      <c r="D165" s="52">
        <v>129</v>
      </c>
      <c r="E165" s="52">
        <v>132</v>
      </c>
      <c r="F165" s="52">
        <v>139</v>
      </c>
      <c r="G165" s="52">
        <v>148</v>
      </c>
      <c r="H165" s="52">
        <v>166</v>
      </c>
      <c r="I165" s="52">
        <v>193</v>
      </c>
      <c r="J165" s="52">
        <v>231</v>
      </c>
      <c r="K165" s="52">
        <v>245</v>
      </c>
      <c r="L165" s="52">
        <v>249</v>
      </c>
      <c r="M165" s="52">
        <v>233</v>
      </c>
      <c r="N165" s="52">
        <v>204</v>
      </c>
      <c r="O165" s="52">
        <v>188</v>
      </c>
      <c r="P165" s="52">
        <v>189</v>
      </c>
      <c r="Q165" s="52">
        <v>218</v>
      </c>
      <c r="R165" s="52">
        <v>268</v>
      </c>
      <c r="S165" s="52">
        <v>356</v>
      </c>
      <c r="T165" s="52">
        <v>604</v>
      </c>
      <c r="U165" s="52">
        <v>1460</v>
      </c>
      <c r="V165" s="52">
        <v>3461</v>
      </c>
      <c r="W165" s="52">
        <v>6006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1481</v>
      </c>
      <c r="C167" s="52">
        <v>1365</v>
      </c>
      <c r="D167" s="52">
        <v>1265</v>
      </c>
      <c r="E167" s="52">
        <v>1104</v>
      </c>
      <c r="F167" s="52">
        <v>940</v>
      </c>
      <c r="G167" s="52">
        <v>766</v>
      </c>
      <c r="H167" s="52">
        <v>612</v>
      </c>
      <c r="I167" s="52">
        <v>488</v>
      </c>
      <c r="J167" s="52">
        <v>413</v>
      </c>
      <c r="K167" s="52">
        <v>330</v>
      </c>
      <c r="L167" s="52">
        <v>250</v>
      </c>
      <c r="M167" s="52">
        <v>189</v>
      </c>
      <c r="N167" s="52">
        <v>135</v>
      </c>
      <c r="O167" s="52">
        <v>109</v>
      </c>
      <c r="P167" s="52">
        <v>100</v>
      </c>
      <c r="Q167" s="52">
        <v>100</v>
      </c>
      <c r="R167" s="52">
        <v>110</v>
      </c>
      <c r="S167" s="52">
        <v>129</v>
      </c>
      <c r="T167" s="52">
        <v>184</v>
      </c>
      <c r="U167" s="52">
        <v>346</v>
      </c>
      <c r="V167" s="52">
        <v>509</v>
      </c>
      <c r="W167" s="52">
        <v>612</v>
      </c>
      <c r="DA167" s="63" t="s">
        <v>1129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3761</v>
      </c>
      <c r="C171" s="52">
        <v>3693</v>
      </c>
      <c r="D171" s="52">
        <v>3674</v>
      </c>
      <c r="E171" s="52">
        <v>3635</v>
      </c>
      <c r="F171" s="52">
        <v>3752</v>
      </c>
      <c r="G171" s="52">
        <v>3726</v>
      </c>
      <c r="H171" s="52">
        <v>3920</v>
      </c>
      <c r="I171" s="52">
        <v>4087</v>
      </c>
      <c r="J171" s="52">
        <v>4079</v>
      </c>
      <c r="K171" s="52">
        <v>3815</v>
      </c>
      <c r="L171" s="52">
        <v>3316</v>
      </c>
      <c r="M171" s="52">
        <v>2825</v>
      </c>
      <c r="N171" s="52">
        <v>2426</v>
      </c>
      <c r="O171" s="52">
        <v>2272</v>
      </c>
      <c r="P171" s="52">
        <v>2252</v>
      </c>
      <c r="Q171" s="52">
        <v>2217</v>
      </c>
      <c r="R171" s="52">
        <v>2253</v>
      </c>
      <c r="S171" s="52">
        <v>2375</v>
      </c>
      <c r="T171" s="52">
        <v>3024</v>
      </c>
      <c r="U171" s="52">
        <v>5843</v>
      </c>
      <c r="V171" s="52">
        <v>10500</v>
      </c>
      <c r="W171" s="52">
        <v>14765</v>
      </c>
      <c r="DA171" s="63" t="s">
        <v>1131</v>
      </c>
    </row>
    <row r="172" spans="1:105" ht="12" customHeight="1" x14ac:dyDescent="0.25">
      <c r="A172" s="97" t="s">
        <v>121</v>
      </c>
      <c r="B172" s="52">
        <v>0</v>
      </c>
      <c r="C172" s="52">
        <v>42</v>
      </c>
      <c r="D172" s="52">
        <v>47</v>
      </c>
      <c r="E172" s="52">
        <v>50</v>
      </c>
      <c r="F172" s="52">
        <v>48</v>
      </c>
      <c r="G172" s="52">
        <v>51</v>
      </c>
      <c r="H172" s="52">
        <v>52</v>
      </c>
      <c r="I172" s="52">
        <v>70</v>
      </c>
      <c r="J172" s="52">
        <v>107</v>
      </c>
      <c r="K172" s="52">
        <v>112</v>
      </c>
      <c r="L172" s="52">
        <v>114</v>
      </c>
      <c r="M172" s="52">
        <v>119</v>
      </c>
      <c r="N172" s="52">
        <v>146</v>
      </c>
      <c r="O172" s="52">
        <v>158</v>
      </c>
      <c r="P172" s="52">
        <v>177</v>
      </c>
      <c r="Q172" s="52">
        <v>176</v>
      </c>
      <c r="R172" s="52">
        <v>176</v>
      </c>
      <c r="S172" s="52">
        <v>193</v>
      </c>
      <c r="T172" s="52">
        <v>264</v>
      </c>
      <c r="U172" s="52">
        <v>591</v>
      </c>
      <c r="V172" s="52">
        <v>1209</v>
      </c>
      <c r="W172" s="52">
        <v>1772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4698</v>
      </c>
      <c r="C176" s="52">
        <v>4555</v>
      </c>
      <c r="D176" s="52">
        <v>4526</v>
      </c>
      <c r="E176" s="52">
        <v>4445</v>
      </c>
      <c r="F176" s="52">
        <v>4430</v>
      </c>
      <c r="G176" s="52">
        <v>4123</v>
      </c>
      <c r="H176" s="52">
        <v>3995</v>
      </c>
      <c r="I176" s="52">
        <v>3925</v>
      </c>
      <c r="J176" s="52">
        <v>3795</v>
      </c>
      <c r="K176" s="52">
        <v>3373</v>
      </c>
      <c r="L176" s="52">
        <v>2786</v>
      </c>
      <c r="M176" s="52">
        <v>2246</v>
      </c>
      <c r="N176" s="52">
        <v>1826</v>
      </c>
      <c r="O176" s="52">
        <v>1673</v>
      </c>
      <c r="P176" s="52">
        <v>1523</v>
      </c>
      <c r="Q176" s="52">
        <v>1389</v>
      </c>
      <c r="R176" s="52">
        <v>1339</v>
      </c>
      <c r="S176" s="52">
        <v>1461</v>
      </c>
      <c r="T176" s="52">
        <v>1916</v>
      </c>
      <c r="U176" s="52">
        <v>3686</v>
      </c>
      <c r="V176" s="52">
        <v>6119</v>
      </c>
      <c r="W176" s="52">
        <v>8646</v>
      </c>
      <c r="DA176" s="63" t="s">
        <v>1133</v>
      </c>
    </row>
    <row r="177" spans="1:105" ht="12" customHeight="1" x14ac:dyDescent="0.25">
      <c r="A177" s="109" t="s">
        <v>120</v>
      </c>
      <c r="B177" s="36">
        <v>544</v>
      </c>
      <c r="C177" s="36">
        <v>545</v>
      </c>
      <c r="D177" s="36">
        <v>460</v>
      </c>
      <c r="E177" s="36">
        <v>344</v>
      </c>
      <c r="F177" s="36">
        <v>310</v>
      </c>
      <c r="G177" s="36">
        <v>420</v>
      </c>
      <c r="H177" s="36">
        <v>589</v>
      </c>
      <c r="I177" s="36">
        <v>720</v>
      </c>
      <c r="J177" s="36">
        <v>804</v>
      </c>
      <c r="K177" s="36">
        <v>884</v>
      </c>
      <c r="L177" s="36">
        <v>894</v>
      </c>
      <c r="M177" s="36">
        <v>887</v>
      </c>
      <c r="N177" s="36">
        <v>881</v>
      </c>
      <c r="O177" s="36">
        <v>866</v>
      </c>
      <c r="P177" s="36">
        <v>1006</v>
      </c>
      <c r="Q177" s="36">
        <v>1104</v>
      </c>
      <c r="R177" s="36">
        <v>1200</v>
      </c>
      <c r="S177" s="36">
        <v>1236</v>
      </c>
      <c r="T177" s="36">
        <v>1556</v>
      </c>
      <c r="U177" s="36">
        <v>3094</v>
      </c>
      <c r="V177" s="36">
        <v>6099</v>
      </c>
      <c r="W177" s="36">
        <v>8503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17740</v>
      </c>
      <c r="D5" s="52">
        <v>17744</v>
      </c>
      <c r="E5" s="52">
        <v>17771</v>
      </c>
      <c r="F5" s="52">
        <v>17841</v>
      </c>
      <c r="G5" s="52">
        <v>17977</v>
      </c>
      <c r="H5" s="52">
        <v>18199</v>
      </c>
      <c r="I5" s="52">
        <v>28742</v>
      </c>
      <c r="J5" s="52">
        <v>11350</v>
      </c>
      <c r="K5" s="52">
        <v>17959</v>
      </c>
      <c r="L5" s="52">
        <v>19163</v>
      </c>
      <c r="M5" s="52">
        <v>20412</v>
      </c>
      <c r="N5" s="52">
        <v>21465</v>
      </c>
      <c r="O5" s="52">
        <v>18982</v>
      </c>
      <c r="P5" s="52">
        <v>9978</v>
      </c>
      <c r="Q5" s="52">
        <v>5183</v>
      </c>
      <c r="R5" s="52">
        <v>7989</v>
      </c>
      <c r="S5" s="52">
        <v>10151</v>
      </c>
      <c r="T5" s="52">
        <v>9230</v>
      </c>
      <c r="U5" s="52">
        <v>18474</v>
      </c>
      <c r="V5" s="52">
        <v>19750</v>
      </c>
      <c r="W5" s="52">
        <v>10643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70</v>
      </c>
      <c r="D8" s="52">
        <v>72</v>
      </c>
      <c r="E8" s="52">
        <v>78</v>
      </c>
      <c r="F8" s="52">
        <v>100</v>
      </c>
      <c r="G8" s="52">
        <v>137</v>
      </c>
      <c r="H8" s="52">
        <v>200</v>
      </c>
      <c r="I8" s="52">
        <v>247</v>
      </c>
      <c r="J8" s="52">
        <v>344</v>
      </c>
      <c r="K8" s="52">
        <v>502</v>
      </c>
      <c r="L8" s="52">
        <v>458</v>
      </c>
      <c r="M8" s="52">
        <v>423</v>
      </c>
      <c r="N8" s="52">
        <v>373</v>
      </c>
      <c r="O8" s="52">
        <v>346</v>
      </c>
      <c r="P8" s="52">
        <v>361</v>
      </c>
      <c r="Q8" s="52">
        <v>485</v>
      </c>
      <c r="R8" s="52">
        <v>763</v>
      </c>
      <c r="S8" s="52">
        <v>1117</v>
      </c>
      <c r="T8" s="52">
        <v>1465</v>
      </c>
      <c r="U8" s="52">
        <v>1585</v>
      </c>
      <c r="V8" s="52">
        <v>1752</v>
      </c>
      <c r="W8" s="52">
        <v>1459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10024</v>
      </c>
      <c r="D11" s="52">
        <v>10037</v>
      </c>
      <c r="E11" s="52">
        <v>10114</v>
      </c>
      <c r="F11" s="52">
        <v>10324</v>
      </c>
      <c r="G11" s="52">
        <v>10712</v>
      </c>
      <c r="H11" s="52">
        <v>11321</v>
      </c>
      <c r="I11" s="52">
        <v>6505</v>
      </c>
      <c r="J11" s="52">
        <v>3127</v>
      </c>
      <c r="K11" s="52">
        <v>4640</v>
      </c>
      <c r="L11" s="52">
        <v>3945</v>
      </c>
      <c r="M11" s="52">
        <v>2983</v>
      </c>
      <c r="N11" s="52">
        <v>2451</v>
      </c>
      <c r="O11" s="52">
        <v>1907</v>
      </c>
      <c r="P11" s="52">
        <v>559</v>
      </c>
      <c r="Q11" s="52">
        <v>461</v>
      </c>
      <c r="R11" s="52">
        <v>767</v>
      </c>
      <c r="S11" s="52">
        <v>1113</v>
      </c>
      <c r="T11" s="52">
        <v>1093</v>
      </c>
      <c r="U11" s="52">
        <v>1174</v>
      </c>
      <c r="V11" s="52">
        <v>1191</v>
      </c>
      <c r="W11" s="52">
        <v>702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1</v>
      </c>
      <c r="H12" s="52">
        <v>1</v>
      </c>
      <c r="I12" s="52">
        <v>1</v>
      </c>
      <c r="J12" s="52">
        <v>3</v>
      </c>
      <c r="K12" s="52">
        <v>3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1</v>
      </c>
      <c r="T12" s="52">
        <v>0</v>
      </c>
      <c r="U12" s="52">
        <v>1</v>
      </c>
      <c r="V12" s="52">
        <v>0</v>
      </c>
      <c r="W12" s="52">
        <v>0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25456</v>
      </c>
      <c r="D15" s="52">
        <v>25507</v>
      </c>
      <c r="E15" s="52">
        <v>25859</v>
      </c>
      <c r="F15" s="52">
        <v>26824</v>
      </c>
      <c r="G15" s="52">
        <v>28736</v>
      </c>
      <c r="H15" s="52">
        <v>31944</v>
      </c>
      <c r="I15" s="52">
        <v>24043</v>
      </c>
      <c r="J15" s="52">
        <v>16712</v>
      </c>
      <c r="K15" s="52">
        <v>25987</v>
      </c>
      <c r="L15" s="52">
        <v>26030</v>
      </c>
      <c r="M15" s="52">
        <v>26364</v>
      </c>
      <c r="N15" s="52">
        <v>24095</v>
      </c>
      <c r="O15" s="52">
        <v>19695</v>
      </c>
      <c r="P15" s="52">
        <v>10510</v>
      </c>
      <c r="Q15" s="52">
        <v>10432</v>
      </c>
      <c r="R15" s="52">
        <v>16598</v>
      </c>
      <c r="S15" s="52">
        <v>21040</v>
      </c>
      <c r="T15" s="52">
        <v>21516</v>
      </c>
      <c r="U15" s="52">
        <v>22066</v>
      </c>
      <c r="V15" s="52">
        <v>19564</v>
      </c>
      <c r="W15" s="52">
        <v>11180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4</v>
      </c>
      <c r="E16" s="52">
        <v>28</v>
      </c>
      <c r="F16" s="52">
        <v>80</v>
      </c>
      <c r="G16" s="52">
        <v>157</v>
      </c>
      <c r="H16" s="52">
        <v>265</v>
      </c>
      <c r="I16" s="52">
        <v>434</v>
      </c>
      <c r="J16" s="52">
        <v>560</v>
      </c>
      <c r="K16" s="52">
        <v>776</v>
      </c>
      <c r="L16" s="52">
        <v>186</v>
      </c>
      <c r="M16" s="52">
        <v>205</v>
      </c>
      <c r="N16" s="52">
        <v>282</v>
      </c>
      <c r="O16" s="52">
        <v>424</v>
      </c>
      <c r="P16" s="52">
        <v>681</v>
      </c>
      <c r="Q16" s="52">
        <v>721</v>
      </c>
      <c r="R16" s="52">
        <v>1188</v>
      </c>
      <c r="S16" s="52">
        <v>1405</v>
      </c>
      <c r="T16" s="52">
        <v>1467</v>
      </c>
      <c r="U16" s="52">
        <v>1929</v>
      </c>
      <c r="V16" s="52">
        <v>1927</v>
      </c>
      <c r="W16" s="52">
        <v>894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31795</v>
      </c>
      <c r="D21" s="52">
        <v>31854</v>
      </c>
      <c r="E21" s="52">
        <v>32260</v>
      </c>
      <c r="F21" s="52">
        <v>33384</v>
      </c>
      <c r="G21" s="52">
        <v>35634</v>
      </c>
      <c r="H21" s="52">
        <v>39336</v>
      </c>
      <c r="I21" s="52">
        <v>28213</v>
      </c>
      <c r="J21" s="52">
        <v>19040</v>
      </c>
      <c r="K21" s="52">
        <v>29164</v>
      </c>
      <c r="L21" s="52">
        <v>28418</v>
      </c>
      <c r="M21" s="52">
        <v>26543</v>
      </c>
      <c r="N21" s="52">
        <v>21665</v>
      </c>
      <c r="O21" s="52">
        <v>15754</v>
      </c>
      <c r="P21" s="52">
        <v>7592</v>
      </c>
      <c r="Q21" s="52">
        <v>7445</v>
      </c>
      <c r="R21" s="52">
        <v>11597</v>
      </c>
      <c r="S21" s="52">
        <v>13801</v>
      </c>
      <c r="T21" s="52">
        <v>13999</v>
      </c>
      <c r="U21" s="52">
        <v>14294</v>
      </c>
      <c r="V21" s="52">
        <v>13131</v>
      </c>
      <c r="W21" s="52">
        <v>7564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3685</v>
      </c>
      <c r="D22" s="36">
        <v>3693</v>
      </c>
      <c r="E22" s="36">
        <v>5102</v>
      </c>
      <c r="F22" s="36">
        <v>2669</v>
      </c>
      <c r="G22" s="36">
        <v>3814</v>
      </c>
      <c r="H22" s="36">
        <v>4223</v>
      </c>
      <c r="I22" s="36">
        <v>2784</v>
      </c>
      <c r="J22" s="36">
        <v>1372</v>
      </c>
      <c r="K22" s="36">
        <v>2255</v>
      </c>
      <c r="L22" s="36">
        <v>1750</v>
      </c>
      <c r="M22" s="36">
        <v>3011</v>
      </c>
      <c r="N22" s="36">
        <v>5160</v>
      </c>
      <c r="O22" s="36">
        <v>6264</v>
      </c>
      <c r="P22" s="36">
        <v>4137</v>
      </c>
      <c r="Q22" s="36">
        <v>4188</v>
      </c>
      <c r="R22" s="36">
        <v>6967</v>
      </c>
      <c r="S22" s="36">
        <v>9766</v>
      </c>
      <c r="T22" s="36">
        <v>10060</v>
      </c>
      <c r="U22" s="36">
        <v>10877</v>
      </c>
      <c r="V22" s="36">
        <v>9546</v>
      </c>
      <c r="W22" s="36">
        <v>5219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14891</v>
      </c>
      <c r="D26" s="52">
        <v>15626</v>
      </c>
      <c r="E26" s="52">
        <v>20412</v>
      </c>
      <c r="F26" s="52">
        <v>17554</v>
      </c>
      <c r="G26" s="52">
        <v>12683</v>
      </c>
      <c r="H26" s="52">
        <v>11448</v>
      </c>
      <c r="I26" s="52">
        <v>10881</v>
      </c>
      <c r="J26" s="52">
        <v>4909</v>
      </c>
      <c r="K26" s="52">
        <v>1336</v>
      </c>
      <c r="L26" s="52">
        <v>203</v>
      </c>
      <c r="M26" s="52">
        <v>140</v>
      </c>
      <c r="N26" s="52">
        <v>6018</v>
      </c>
      <c r="O26" s="52">
        <v>7741</v>
      </c>
      <c r="P26" s="52">
        <v>949</v>
      </c>
      <c r="Q26" s="52">
        <v>424</v>
      </c>
      <c r="R26" s="52">
        <v>604</v>
      </c>
      <c r="S26" s="52">
        <v>0</v>
      </c>
      <c r="T26" s="52">
        <v>233</v>
      </c>
      <c r="U26" s="52">
        <v>1089</v>
      </c>
      <c r="V26" s="52">
        <v>3031</v>
      </c>
      <c r="W26" s="52">
        <v>1846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38</v>
      </c>
      <c r="D29" s="52">
        <v>39</v>
      </c>
      <c r="E29" s="52">
        <v>41</v>
      </c>
      <c r="F29" s="52">
        <v>49</v>
      </c>
      <c r="G29" s="52">
        <v>60</v>
      </c>
      <c r="H29" s="52">
        <v>75</v>
      </c>
      <c r="I29" s="52">
        <v>71</v>
      </c>
      <c r="J29" s="52">
        <v>80</v>
      </c>
      <c r="K29" s="52">
        <v>107</v>
      </c>
      <c r="L29" s="52">
        <v>50</v>
      </c>
      <c r="M29" s="52">
        <v>1</v>
      </c>
      <c r="N29" s="52">
        <v>1</v>
      </c>
      <c r="O29" s="52">
        <v>4</v>
      </c>
      <c r="P29" s="52">
        <v>3</v>
      </c>
      <c r="Q29" s="52">
        <v>13</v>
      </c>
      <c r="R29" s="52">
        <v>31</v>
      </c>
      <c r="S29" s="52">
        <v>63</v>
      </c>
      <c r="T29" s="52">
        <v>113</v>
      </c>
      <c r="U29" s="52">
        <v>171</v>
      </c>
      <c r="V29" s="52">
        <v>272</v>
      </c>
      <c r="W29" s="52">
        <v>292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5467</v>
      </c>
      <c r="D31" s="52">
        <v>5468</v>
      </c>
      <c r="E31" s="52">
        <v>5748</v>
      </c>
      <c r="F31" s="52">
        <v>5236</v>
      </c>
      <c r="G31" s="52">
        <v>5547</v>
      </c>
      <c r="H31" s="52">
        <v>5611</v>
      </c>
      <c r="I31" s="52">
        <v>2629</v>
      </c>
      <c r="J31" s="52">
        <v>646</v>
      </c>
      <c r="K31" s="52">
        <v>301</v>
      </c>
      <c r="L31" s="52">
        <v>244</v>
      </c>
      <c r="M31" s="52">
        <v>136</v>
      </c>
      <c r="N31" s="52">
        <v>564</v>
      </c>
      <c r="O31" s="52">
        <v>660</v>
      </c>
      <c r="P31" s="52">
        <v>46</v>
      </c>
      <c r="Q31" s="52">
        <v>20</v>
      </c>
      <c r="R31" s="52">
        <v>29</v>
      </c>
      <c r="S31" s="52">
        <v>6</v>
      </c>
      <c r="T31" s="52">
        <v>42</v>
      </c>
      <c r="U31" s="52">
        <v>98</v>
      </c>
      <c r="V31" s="52">
        <v>159</v>
      </c>
      <c r="W31" s="52">
        <v>144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1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13883</v>
      </c>
      <c r="D35" s="52">
        <v>13890</v>
      </c>
      <c r="E35" s="52">
        <v>14657</v>
      </c>
      <c r="F35" s="52">
        <v>13330</v>
      </c>
      <c r="G35" s="52">
        <v>14245</v>
      </c>
      <c r="H35" s="52">
        <v>14533</v>
      </c>
      <c r="I35" s="52">
        <v>8176</v>
      </c>
      <c r="J35" s="52">
        <v>4165</v>
      </c>
      <c r="K35" s="52">
        <v>1339</v>
      </c>
      <c r="L35" s="52">
        <v>1113</v>
      </c>
      <c r="M35" s="52">
        <v>1241</v>
      </c>
      <c r="N35" s="52">
        <v>5381</v>
      </c>
      <c r="O35" s="52">
        <v>6937</v>
      </c>
      <c r="P35" s="52">
        <v>836</v>
      </c>
      <c r="Q35" s="52">
        <v>376</v>
      </c>
      <c r="R35" s="52">
        <v>534</v>
      </c>
      <c r="S35" s="52">
        <v>99</v>
      </c>
      <c r="T35" s="52">
        <v>720</v>
      </c>
      <c r="U35" s="52">
        <v>1742</v>
      </c>
      <c r="V35" s="52">
        <v>2751</v>
      </c>
      <c r="W35" s="52">
        <v>2227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1</v>
      </c>
      <c r="E36" s="52">
        <v>7</v>
      </c>
      <c r="F36" s="52">
        <v>6</v>
      </c>
      <c r="G36" s="52">
        <v>21</v>
      </c>
      <c r="H36" s="52">
        <v>34</v>
      </c>
      <c r="I36" s="52">
        <v>76</v>
      </c>
      <c r="J36" s="52">
        <v>98</v>
      </c>
      <c r="K36" s="52">
        <v>75</v>
      </c>
      <c r="L36" s="52">
        <v>9</v>
      </c>
      <c r="M36" s="52">
        <v>9</v>
      </c>
      <c r="N36" s="52">
        <v>73</v>
      </c>
      <c r="O36" s="52">
        <v>148</v>
      </c>
      <c r="P36" s="52">
        <v>68</v>
      </c>
      <c r="Q36" s="52">
        <v>28</v>
      </c>
      <c r="R36" s="52">
        <v>43</v>
      </c>
      <c r="S36" s="52">
        <v>17</v>
      </c>
      <c r="T36" s="52">
        <v>82</v>
      </c>
      <c r="U36" s="52">
        <v>159</v>
      </c>
      <c r="V36" s="52">
        <v>233</v>
      </c>
      <c r="W36" s="52">
        <v>160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17340</v>
      </c>
      <c r="D40" s="52">
        <v>17349</v>
      </c>
      <c r="E40" s="52">
        <v>17759</v>
      </c>
      <c r="F40" s="52">
        <v>17177</v>
      </c>
      <c r="G40" s="52">
        <v>17763</v>
      </c>
      <c r="H40" s="52">
        <v>18099</v>
      </c>
      <c r="I40" s="52">
        <v>9585</v>
      </c>
      <c r="J40" s="52">
        <v>4032</v>
      </c>
      <c r="K40" s="52">
        <v>1566</v>
      </c>
      <c r="L40" s="52">
        <v>1364</v>
      </c>
      <c r="M40" s="52">
        <v>1066</v>
      </c>
      <c r="N40" s="52">
        <v>4390</v>
      </c>
      <c r="O40" s="52">
        <v>5387</v>
      </c>
      <c r="P40" s="52">
        <v>603</v>
      </c>
      <c r="Q40" s="52">
        <v>271</v>
      </c>
      <c r="R40" s="52">
        <v>385</v>
      </c>
      <c r="S40" s="52">
        <v>66</v>
      </c>
      <c r="T40" s="52">
        <v>511</v>
      </c>
      <c r="U40" s="52">
        <v>1255</v>
      </c>
      <c r="V40" s="52">
        <v>1988</v>
      </c>
      <c r="W40" s="52">
        <v>1624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2010</v>
      </c>
      <c r="D41" s="36">
        <v>2010</v>
      </c>
      <c r="E41" s="36">
        <v>2654</v>
      </c>
      <c r="F41" s="36">
        <v>1422</v>
      </c>
      <c r="G41" s="36">
        <v>2022</v>
      </c>
      <c r="H41" s="36">
        <v>2083</v>
      </c>
      <c r="I41" s="36">
        <v>1296</v>
      </c>
      <c r="J41" s="36">
        <v>877</v>
      </c>
      <c r="K41" s="36">
        <v>151</v>
      </c>
      <c r="L41" s="36">
        <v>5</v>
      </c>
      <c r="M41" s="36">
        <v>325</v>
      </c>
      <c r="N41" s="36">
        <v>1629</v>
      </c>
      <c r="O41" s="36">
        <v>2359</v>
      </c>
      <c r="P41" s="36">
        <v>346</v>
      </c>
      <c r="Q41" s="36">
        <v>153</v>
      </c>
      <c r="R41" s="36">
        <v>219</v>
      </c>
      <c r="S41" s="36">
        <v>56</v>
      </c>
      <c r="T41" s="36">
        <v>337</v>
      </c>
      <c r="U41" s="36">
        <v>743</v>
      </c>
      <c r="V41" s="36">
        <v>1156</v>
      </c>
      <c r="W41" s="36">
        <v>898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2022</v>
      </c>
      <c r="D45" s="52">
        <v>6347</v>
      </c>
      <c r="E45" s="52">
        <v>7306</v>
      </c>
      <c r="F45" s="52">
        <v>5077</v>
      </c>
      <c r="G45" s="52">
        <v>3876</v>
      </c>
      <c r="H45" s="52">
        <v>2532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8</v>
      </c>
      <c r="D48" s="52">
        <v>8</v>
      </c>
      <c r="E48" s="52">
        <v>9</v>
      </c>
      <c r="F48" s="52">
        <v>10</v>
      </c>
      <c r="G48" s="52">
        <v>13</v>
      </c>
      <c r="H48" s="52">
        <v>97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4045</v>
      </c>
      <c r="D54" s="52">
        <v>6315</v>
      </c>
      <c r="E54" s="52">
        <v>7237</v>
      </c>
      <c r="F54" s="52">
        <v>5015</v>
      </c>
      <c r="G54" s="52">
        <v>3830</v>
      </c>
      <c r="H54" s="52">
        <v>2500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32</v>
      </c>
      <c r="E55" s="52">
        <v>69</v>
      </c>
      <c r="F55" s="52">
        <v>62</v>
      </c>
      <c r="G55" s="52">
        <v>46</v>
      </c>
      <c r="H55" s="52">
        <v>32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3625</v>
      </c>
      <c r="D59" s="52">
        <v>5679</v>
      </c>
      <c r="E59" s="52">
        <v>6435</v>
      </c>
      <c r="F59" s="52">
        <v>4570</v>
      </c>
      <c r="G59" s="52">
        <v>3490</v>
      </c>
      <c r="H59" s="52">
        <v>2278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420</v>
      </c>
      <c r="D60" s="36">
        <v>668</v>
      </c>
      <c r="E60" s="36">
        <v>871</v>
      </c>
      <c r="F60" s="36">
        <v>507</v>
      </c>
      <c r="G60" s="36">
        <v>386</v>
      </c>
      <c r="H60" s="36">
        <v>254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186082</v>
      </c>
      <c r="D64" s="52">
        <v>186146</v>
      </c>
      <c r="E64" s="52">
        <v>186596</v>
      </c>
      <c r="F64" s="52">
        <v>187877</v>
      </c>
      <c r="G64" s="52">
        <v>190368</v>
      </c>
      <c r="H64" s="52">
        <v>194345</v>
      </c>
      <c r="I64" s="52">
        <v>200010</v>
      </c>
      <c r="J64" s="52">
        <v>207549</v>
      </c>
      <c r="K64" s="52">
        <v>217194</v>
      </c>
      <c r="L64" s="52">
        <v>229167</v>
      </c>
      <c r="M64" s="52">
        <v>243635</v>
      </c>
      <c r="N64" s="52">
        <v>260782</v>
      </c>
      <c r="O64" s="52">
        <v>243517</v>
      </c>
      <c r="P64" s="52">
        <v>117695</v>
      </c>
      <c r="Q64" s="52">
        <v>144140</v>
      </c>
      <c r="R64" s="52">
        <v>174244</v>
      </c>
      <c r="S64" s="52">
        <v>208374</v>
      </c>
      <c r="T64" s="52">
        <v>195973</v>
      </c>
      <c r="U64" s="52">
        <v>169234</v>
      </c>
      <c r="V64" s="52">
        <v>151103</v>
      </c>
      <c r="W64" s="52">
        <v>145103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739</v>
      </c>
      <c r="D67" s="52">
        <v>752</v>
      </c>
      <c r="E67" s="52">
        <v>844</v>
      </c>
      <c r="F67" s="52">
        <v>1106</v>
      </c>
      <c r="G67" s="52">
        <v>1641</v>
      </c>
      <c r="H67" s="52">
        <v>2553</v>
      </c>
      <c r="I67" s="52">
        <v>3493</v>
      </c>
      <c r="J67" s="52">
        <v>5156</v>
      </c>
      <c r="K67" s="52">
        <v>7830</v>
      </c>
      <c r="L67" s="52">
        <v>8528</v>
      </c>
      <c r="M67" s="52">
        <v>9195</v>
      </c>
      <c r="N67" s="52">
        <v>9521</v>
      </c>
      <c r="O67" s="52">
        <v>10139</v>
      </c>
      <c r="P67" s="52">
        <v>11268</v>
      </c>
      <c r="Q67" s="52">
        <v>12605</v>
      </c>
      <c r="R67" s="52">
        <v>14051</v>
      </c>
      <c r="S67" s="52">
        <v>15106</v>
      </c>
      <c r="T67" s="52">
        <v>17241</v>
      </c>
      <c r="U67" s="52">
        <v>21371</v>
      </c>
      <c r="V67" s="52">
        <v>29145</v>
      </c>
      <c r="W67" s="52">
        <v>41250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119125</v>
      </c>
      <c r="D69" s="52">
        <v>119156</v>
      </c>
      <c r="E69" s="52">
        <v>119364</v>
      </c>
      <c r="F69" s="52">
        <v>119898</v>
      </c>
      <c r="G69" s="52">
        <v>120906</v>
      </c>
      <c r="H69" s="52">
        <v>122534</v>
      </c>
      <c r="I69" s="52">
        <v>134203</v>
      </c>
      <c r="J69" s="52">
        <v>187067</v>
      </c>
      <c r="K69" s="52">
        <v>187792</v>
      </c>
      <c r="L69" s="52">
        <v>196871</v>
      </c>
      <c r="M69" s="52">
        <v>212769</v>
      </c>
      <c r="N69" s="52">
        <v>239661</v>
      </c>
      <c r="O69" s="52">
        <v>233860</v>
      </c>
      <c r="P69" s="52">
        <v>104327</v>
      </c>
      <c r="Q69" s="52">
        <v>146795</v>
      </c>
      <c r="R69" s="52">
        <v>153279</v>
      </c>
      <c r="S69" s="52">
        <v>197690</v>
      </c>
      <c r="T69" s="52">
        <v>188041</v>
      </c>
      <c r="U69" s="52">
        <v>162851</v>
      </c>
      <c r="V69" s="52">
        <v>141547</v>
      </c>
      <c r="W69" s="52">
        <v>130361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1</v>
      </c>
      <c r="G70" s="52">
        <v>3</v>
      </c>
      <c r="H70" s="52">
        <v>2</v>
      </c>
      <c r="I70" s="52">
        <v>6</v>
      </c>
      <c r="J70" s="52">
        <v>16</v>
      </c>
      <c r="K70" s="52">
        <v>19</v>
      </c>
      <c r="L70" s="52">
        <v>28</v>
      </c>
      <c r="M70" s="52">
        <v>39</v>
      </c>
      <c r="N70" s="52">
        <v>54</v>
      </c>
      <c r="O70" s="52">
        <v>89</v>
      </c>
      <c r="P70" s="52">
        <v>62</v>
      </c>
      <c r="Q70" s="52">
        <v>76</v>
      </c>
      <c r="R70" s="52">
        <v>107</v>
      </c>
      <c r="S70" s="52">
        <v>122</v>
      </c>
      <c r="T70" s="52">
        <v>122</v>
      </c>
      <c r="U70" s="52">
        <v>121</v>
      </c>
      <c r="V70" s="52">
        <v>114</v>
      </c>
      <c r="W70" s="52">
        <v>120</v>
      </c>
      <c r="DA70" s="63" t="s">
        <v>1169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133914</v>
      </c>
      <c r="D73" s="52">
        <v>134273</v>
      </c>
      <c r="E73" s="52">
        <v>136971</v>
      </c>
      <c r="F73" s="52">
        <v>145046</v>
      </c>
      <c r="G73" s="52">
        <v>161238</v>
      </c>
      <c r="H73" s="52">
        <v>187442</v>
      </c>
      <c r="I73" s="52">
        <v>144895</v>
      </c>
      <c r="J73" s="52">
        <v>143292</v>
      </c>
      <c r="K73" s="52">
        <v>208065</v>
      </c>
      <c r="L73" s="52">
        <v>210582</v>
      </c>
      <c r="M73" s="52">
        <v>218914</v>
      </c>
      <c r="N73" s="52">
        <v>184177</v>
      </c>
      <c r="O73" s="52">
        <v>24312</v>
      </c>
      <c r="P73" s="52">
        <v>38662</v>
      </c>
      <c r="Q73" s="52">
        <v>52039</v>
      </c>
      <c r="R73" s="52">
        <v>38924</v>
      </c>
      <c r="S73" s="52">
        <v>22374</v>
      </c>
      <c r="T73" s="52">
        <v>21174</v>
      </c>
      <c r="U73" s="52">
        <v>26303</v>
      </c>
      <c r="V73" s="52">
        <v>46799</v>
      </c>
      <c r="W73" s="52">
        <v>75706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28</v>
      </c>
      <c r="E74" s="52">
        <v>202</v>
      </c>
      <c r="F74" s="52">
        <v>570</v>
      </c>
      <c r="G74" s="52">
        <v>1148</v>
      </c>
      <c r="H74" s="52">
        <v>1937</v>
      </c>
      <c r="I74" s="52">
        <v>2952</v>
      </c>
      <c r="J74" s="52">
        <v>4215</v>
      </c>
      <c r="K74" s="52">
        <v>5755</v>
      </c>
      <c r="L74" s="52">
        <v>1601</v>
      </c>
      <c r="M74" s="52">
        <v>1422</v>
      </c>
      <c r="N74" s="52">
        <v>2597</v>
      </c>
      <c r="O74" s="52">
        <v>1688</v>
      </c>
      <c r="P74" s="52">
        <v>2600</v>
      </c>
      <c r="Q74" s="52">
        <v>3529</v>
      </c>
      <c r="R74" s="52">
        <v>3289</v>
      </c>
      <c r="S74" s="52">
        <v>1360</v>
      </c>
      <c r="T74" s="52">
        <v>1346</v>
      </c>
      <c r="U74" s="52">
        <v>2086</v>
      </c>
      <c r="V74" s="52">
        <v>3761</v>
      </c>
      <c r="W74" s="52">
        <v>6166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365563</v>
      </c>
      <c r="D78" s="52">
        <v>366394</v>
      </c>
      <c r="E78" s="52">
        <v>372242</v>
      </c>
      <c r="F78" s="52">
        <v>388132</v>
      </c>
      <c r="G78" s="52">
        <v>418849</v>
      </c>
      <c r="H78" s="52">
        <v>469034</v>
      </c>
      <c r="I78" s="52">
        <v>324046</v>
      </c>
      <c r="J78" s="52">
        <v>339601</v>
      </c>
      <c r="K78" s="52">
        <v>413232</v>
      </c>
      <c r="L78" s="52">
        <v>410006</v>
      </c>
      <c r="M78" s="52">
        <v>395402</v>
      </c>
      <c r="N78" s="52">
        <v>397155</v>
      </c>
      <c r="O78" s="52">
        <v>378569</v>
      </c>
      <c r="P78" s="52">
        <v>256578</v>
      </c>
      <c r="Q78" s="52">
        <v>279232</v>
      </c>
      <c r="R78" s="52">
        <v>308391</v>
      </c>
      <c r="S78" s="52">
        <v>326561</v>
      </c>
      <c r="T78" s="52">
        <v>325223</v>
      </c>
      <c r="U78" s="52">
        <v>319219</v>
      </c>
      <c r="V78" s="52">
        <v>336566</v>
      </c>
      <c r="W78" s="52">
        <v>353025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6602</v>
      </c>
      <c r="D79" s="36">
        <v>6632</v>
      </c>
      <c r="E79" s="36">
        <v>15656</v>
      </c>
      <c r="F79" s="36">
        <v>4899</v>
      </c>
      <c r="G79" s="36">
        <v>94800</v>
      </c>
      <c r="H79" s="36">
        <v>58658</v>
      </c>
      <c r="I79" s="36">
        <v>794</v>
      </c>
      <c r="J79" s="36">
        <v>50692</v>
      </c>
      <c r="K79" s="36">
        <v>30814</v>
      </c>
      <c r="L79" s="36">
        <v>5956</v>
      </c>
      <c r="M79" s="36">
        <v>28907</v>
      </c>
      <c r="N79" s="36">
        <v>992</v>
      </c>
      <c r="O79" s="36">
        <v>2576</v>
      </c>
      <c r="P79" s="36">
        <v>24915</v>
      </c>
      <c r="Q79" s="36">
        <v>28020</v>
      </c>
      <c r="R79" s="36">
        <v>2284</v>
      </c>
      <c r="S79" s="36">
        <v>4362</v>
      </c>
      <c r="T79" s="36">
        <v>7130</v>
      </c>
      <c r="U79" s="36">
        <v>10862</v>
      </c>
      <c r="V79" s="36">
        <v>15637</v>
      </c>
      <c r="W79" s="36">
        <v>17811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34672</v>
      </c>
      <c r="D83" s="52">
        <v>34681</v>
      </c>
      <c r="E83" s="52">
        <v>34734</v>
      </c>
      <c r="F83" s="52">
        <v>34869</v>
      </c>
      <c r="G83" s="52">
        <v>35152</v>
      </c>
      <c r="H83" s="52">
        <v>35713</v>
      </c>
      <c r="I83" s="52">
        <v>36793</v>
      </c>
      <c r="J83" s="52">
        <v>38618</v>
      </c>
      <c r="K83" s="52">
        <v>41389</v>
      </c>
      <c r="L83" s="52">
        <v>45333</v>
      </c>
      <c r="M83" s="52">
        <v>50715</v>
      </c>
      <c r="N83" s="52">
        <v>57860</v>
      </c>
      <c r="O83" s="52">
        <v>60117</v>
      </c>
      <c r="P83" s="52">
        <v>43895</v>
      </c>
      <c r="Q83" s="52">
        <v>57867</v>
      </c>
      <c r="R83" s="52">
        <v>101713</v>
      </c>
      <c r="S83" s="52">
        <v>105767</v>
      </c>
      <c r="T83" s="52">
        <v>94853</v>
      </c>
      <c r="U83" s="52">
        <v>105184</v>
      </c>
      <c r="V83" s="52">
        <v>142646</v>
      </c>
      <c r="W83" s="52">
        <v>154329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138</v>
      </c>
      <c r="D86" s="52">
        <v>140</v>
      </c>
      <c r="E86" s="52">
        <v>154</v>
      </c>
      <c r="F86" s="52">
        <v>193</v>
      </c>
      <c r="G86" s="52">
        <v>268</v>
      </c>
      <c r="H86" s="52">
        <v>420</v>
      </c>
      <c r="I86" s="52">
        <v>622</v>
      </c>
      <c r="J86" s="52">
        <v>1100</v>
      </c>
      <c r="K86" s="52">
        <v>2010</v>
      </c>
      <c r="L86" s="52">
        <v>2989</v>
      </c>
      <c r="M86" s="52">
        <v>4678</v>
      </c>
      <c r="N86" s="52">
        <v>7124</v>
      </c>
      <c r="O86" s="52">
        <v>10167</v>
      </c>
      <c r="P86" s="52">
        <v>12700</v>
      </c>
      <c r="Q86" s="52">
        <v>15019</v>
      </c>
      <c r="R86" s="52">
        <v>17065</v>
      </c>
      <c r="S86" s="52">
        <v>19335</v>
      </c>
      <c r="T86" s="52">
        <v>19713</v>
      </c>
      <c r="U86" s="52">
        <v>19175</v>
      </c>
      <c r="V86" s="52">
        <v>16341</v>
      </c>
      <c r="W86" s="52">
        <v>13120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2273</v>
      </c>
      <c r="D88" s="52">
        <v>2272</v>
      </c>
      <c r="E88" s="52">
        <v>2276</v>
      </c>
      <c r="F88" s="52">
        <v>2283</v>
      </c>
      <c r="G88" s="52">
        <v>2293</v>
      </c>
      <c r="H88" s="52">
        <v>2328</v>
      </c>
      <c r="I88" s="52">
        <v>2391</v>
      </c>
      <c r="J88" s="52">
        <v>4497</v>
      </c>
      <c r="K88" s="52">
        <v>3771</v>
      </c>
      <c r="L88" s="52">
        <v>4594</v>
      </c>
      <c r="M88" s="52">
        <v>6153</v>
      </c>
      <c r="N88" s="52">
        <v>8686</v>
      </c>
      <c r="O88" s="52">
        <v>10374</v>
      </c>
      <c r="P88" s="52">
        <v>4972</v>
      </c>
      <c r="Q88" s="52">
        <v>7993</v>
      </c>
      <c r="R88" s="52">
        <v>9262</v>
      </c>
      <c r="S88" s="52">
        <v>15931</v>
      </c>
      <c r="T88" s="52">
        <v>17566</v>
      </c>
      <c r="U88" s="52">
        <v>25021</v>
      </c>
      <c r="V88" s="52">
        <v>48548</v>
      </c>
      <c r="W88" s="52">
        <v>28988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1</v>
      </c>
      <c r="M89" s="52">
        <v>1</v>
      </c>
      <c r="N89" s="52">
        <v>1</v>
      </c>
      <c r="O89" s="52">
        <v>3</v>
      </c>
      <c r="P89" s="52">
        <v>0</v>
      </c>
      <c r="Q89" s="52">
        <v>0</v>
      </c>
      <c r="R89" s="52">
        <v>0</v>
      </c>
      <c r="S89" s="52">
        <v>0</v>
      </c>
      <c r="T89" s="52">
        <v>3</v>
      </c>
      <c r="U89" s="52">
        <v>4</v>
      </c>
      <c r="V89" s="52">
        <v>27</v>
      </c>
      <c r="W89" s="52">
        <v>18</v>
      </c>
      <c r="DA89" s="63" t="s">
        <v>1178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18308</v>
      </c>
      <c r="D92" s="52">
        <v>18329</v>
      </c>
      <c r="E92" s="52">
        <v>18476</v>
      </c>
      <c r="F92" s="52">
        <v>18858</v>
      </c>
      <c r="G92" s="52">
        <v>19578</v>
      </c>
      <c r="H92" s="52">
        <v>20779</v>
      </c>
      <c r="I92" s="52">
        <v>11685</v>
      </c>
      <c r="J92" s="52">
        <v>8238</v>
      </c>
      <c r="K92" s="52">
        <v>10831</v>
      </c>
      <c r="L92" s="52">
        <v>11013</v>
      </c>
      <c r="M92" s="52">
        <v>11985</v>
      </c>
      <c r="N92" s="52">
        <v>13568</v>
      </c>
      <c r="O92" s="52">
        <v>13924</v>
      </c>
      <c r="P92" s="52">
        <v>9567</v>
      </c>
      <c r="Q92" s="52">
        <v>7014</v>
      </c>
      <c r="R92" s="52">
        <v>9122</v>
      </c>
      <c r="S92" s="52">
        <v>11651</v>
      </c>
      <c r="T92" s="52">
        <v>10432</v>
      </c>
      <c r="U92" s="52">
        <v>9851</v>
      </c>
      <c r="V92" s="52">
        <v>9468</v>
      </c>
      <c r="W92" s="52">
        <v>8952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2</v>
      </c>
      <c r="H93" s="52">
        <v>2</v>
      </c>
      <c r="I93" s="52">
        <v>3</v>
      </c>
      <c r="J93" s="52">
        <v>4</v>
      </c>
      <c r="K93" s="52">
        <v>7</v>
      </c>
      <c r="L93" s="52">
        <v>0</v>
      </c>
      <c r="M93" s="52">
        <v>0</v>
      </c>
      <c r="N93" s="52">
        <v>1</v>
      </c>
      <c r="O93" s="52">
        <v>1</v>
      </c>
      <c r="P93" s="52">
        <v>5</v>
      </c>
      <c r="Q93" s="52">
        <v>6</v>
      </c>
      <c r="R93" s="52">
        <v>8</v>
      </c>
      <c r="S93" s="52">
        <v>9</v>
      </c>
      <c r="T93" s="52">
        <v>7</v>
      </c>
      <c r="U93" s="52">
        <v>7</v>
      </c>
      <c r="V93" s="52">
        <v>8</v>
      </c>
      <c r="W93" s="52">
        <v>5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46491</v>
      </c>
      <c r="D96" s="52">
        <v>46589</v>
      </c>
      <c r="E96" s="52">
        <v>47248</v>
      </c>
      <c r="F96" s="52">
        <v>49006</v>
      </c>
      <c r="G96" s="52">
        <v>52630</v>
      </c>
      <c r="H96" s="52">
        <v>59419</v>
      </c>
      <c r="I96" s="52">
        <v>43440</v>
      </c>
      <c r="J96" s="52">
        <v>52095</v>
      </c>
      <c r="K96" s="52">
        <v>72000</v>
      </c>
      <c r="L96" s="52">
        <v>90096</v>
      </c>
      <c r="M96" s="52">
        <v>119998</v>
      </c>
      <c r="N96" s="52">
        <v>150943</v>
      </c>
      <c r="O96" s="52">
        <v>171957</v>
      </c>
      <c r="P96" s="52">
        <v>159789</v>
      </c>
      <c r="Q96" s="52">
        <v>174395</v>
      </c>
      <c r="R96" s="52">
        <v>199007</v>
      </c>
      <c r="S96" s="52">
        <v>218101</v>
      </c>
      <c r="T96" s="52">
        <v>206944</v>
      </c>
      <c r="U96" s="52">
        <v>199463</v>
      </c>
      <c r="V96" s="52">
        <v>180280</v>
      </c>
      <c r="W96" s="52">
        <v>163254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8</v>
      </c>
      <c r="E97" s="52">
        <v>53</v>
      </c>
      <c r="F97" s="52">
        <v>151</v>
      </c>
      <c r="G97" s="52">
        <v>300</v>
      </c>
      <c r="H97" s="52">
        <v>506</v>
      </c>
      <c r="I97" s="52">
        <v>787</v>
      </c>
      <c r="J97" s="52">
        <v>1258</v>
      </c>
      <c r="K97" s="52">
        <v>1694</v>
      </c>
      <c r="L97" s="52">
        <v>995</v>
      </c>
      <c r="M97" s="52">
        <v>1819</v>
      </c>
      <c r="N97" s="52">
        <v>3195</v>
      </c>
      <c r="O97" s="52">
        <v>5431</v>
      </c>
      <c r="P97" s="52">
        <v>8019</v>
      </c>
      <c r="Q97" s="52">
        <v>11906</v>
      </c>
      <c r="R97" s="52">
        <v>15175</v>
      </c>
      <c r="S97" s="52">
        <v>15307</v>
      </c>
      <c r="T97" s="52">
        <v>15025</v>
      </c>
      <c r="U97" s="52">
        <v>17836</v>
      </c>
      <c r="V97" s="52">
        <v>17928</v>
      </c>
      <c r="W97" s="52">
        <v>12407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314</v>
      </c>
      <c r="D101" s="52">
        <v>313</v>
      </c>
      <c r="E101" s="52">
        <v>318</v>
      </c>
      <c r="F101" s="52">
        <v>325</v>
      </c>
      <c r="G101" s="52">
        <v>342</v>
      </c>
      <c r="H101" s="52">
        <v>369</v>
      </c>
      <c r="I101" s="52">
        <v>249</v>
      </c>
      <c r="J101" s="52">
        <v>298</v>
      </c>
      <c r="K101" s="52">
        <v>346</v>
      </c>
      <c r="L101" s="52">
        <v>450</v>
      </c>
      <c r="M101" s="52">
        <v>629</v>
      </c>
      <c r="N101" s="52">
        <v>861</v>
      </c>
      <c r="O101" s="52">
        <v>1070</v>
      </c>
      <c r="P101" s="52">
        <v>972</v>
      </c>
      <c r="Q101" s="52">
        <v>1217</v>
      </c>
      <c r="R101" s="52">
        <v>1541</v>
      </c>
      <c r="S101" s="52">
        <v>1860</v>
      </c>
      <c r="T101" s="52">
        <v>1880</v>
      </c>
      <c r="U101" s="52">
        <v>1891</v>
      </c>
      <c r="V101" s="52">
        <v>1893</v>
      </c>
      <c r="W101" s="52">
        <v>1090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61862</v>
      </c>
      <c r="D102" s="52">
        <v>61978</v>
      </c>
      <c r="E102" s="52">
        <v>62779</v>
      </c>
      <c r="F102" s="52">
        <v>64942</v>
      </c>
      <c r="G102" s="52">
        <v>69418</v>
      </c>
      <c r="H102" s="52">
        <v>77562</v>
      </c>
      <c r="I102" s="52">
        <v>54031</v>
      </c>
      <c r="J102" s="52">
        <v>59274</v>
      </c>
      <c r="K102" s="52">
        <v>78536</v>
      </c>
      <c r="L102" s="52">
        <v>93537</v>
      </c>
      <c r="M102" s="52">
        <v>117339</v>
      </c>
      <c r="N102" s="52">
        <v>139145</v>
      </c>
      <c r="O102" s="52">
        <v>147768</v>
      </c>
      <c r="P102" s="52">
        <v>129777</v>
      </c>
      <c r="Q102" s="52">
        <v>136264</v>
      </c>
      <c r="R102" s="52">
        <v>149492</v>
      </c>
      <c r="S102" s="52">
        <v>157567</v>
      </c>
      <c r="T102" s="52">
        <v>151266</v>
      </c>
      <c r="U102" s="52">
        <v>145218</v>
      </c>
      <c r="V102" s="52">
        <v>134489</v>
      </c>
      <c r="W102" s="52">
        <v>114633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7169</v>
      </c>
      <c r="D103" s="36">
        <v>7187</v>
      </c>
      <c r="E103" s="36">
        <v>9951</v>
      </c>
      <c r="F103" s="36">
        <v>5194</v>
      </c>
      <c r="G103" s="36">
        <v>7434</v>
      </c>
      <c r="H103" s="36">
        <v>8375</v>
      </c>
      <c r="I103" s="36">
        <v>5501</v>
      </c>
      <c r="J103" s="36">
        <v>7091</v>
      </c>
      <c r="K103" s="36">
        <v>10596</v>
      </c>
      <c r="L103" s="36">
        <v>14561</v>
      </c>
      <c r="M103" s="36">
        <v>25121</v>
      </c>
      <c r="N103" s="36">
        <v>41276</v>
      </c>
      <c r="O103" s="36">
        <v>60014</v>
      </c>
      <c r="P103" s="36">
        <v>58741</v>
      </c>
      <c r="Q103" s="36">
        <v>71018</v>
      </c>
      <c r="R103" s="36">
        <v>90451</v>
      </c>
      <c r="S103" s="36">
        <v>111590</v>
      </c>
      <c r="T103" s="36">
        <v>110117</v>
      </c>
      <c r="U103" s="36">
        <v>113609</v>
      </c>
      <c r="V103" s="36">
        <v>104996</v>
      </c>
      <c r="W103" s="36">
        <v>92954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1190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62606</v>
      </c>
      <c r="D126" s="52">
        <v>68307</v>
      </c>
      <c r="E126" s="52">
        <v>57185</v>
      </c>
      <c r="F126" s="52">
        <v>62611</v>
      </c>
      <c r="G126" s="52">
        <v>62908</v>
      </c>
      <c r="H126" s="52">
        <v>63328</v>
      </c>
      <c r="I126" s="52">
        <v>63927</v>
      </c>
      <c r="J126" s="52">
        <v>64830</v>
      </c>
      <c r="K126" s="52">
        <v>66088</v>
      </c>
      <c r="L126" s="52">
        <v>67763</v>
      </c>
      <c r="M126" s="52">
        <v>69889</v>
      </c>
      <c r="N126" s="52">
        <v>72522</v>
      </c>
      <c r="O126" s="52">
        <v>63231</v>
      </c>
      <c r="P126" s="52">
        <v>17042</v>
      </c>
      <c r="Q126" s="52">
        <v>21700</v>
      </c>
      <c r="R126" s="52">
        <v>27128</v>
      </c>
      <c r="S126" s="52">
        <v>33345</v>
      </c>
      <c r="T126" s="52">
        <v>33634</v>
      </c>
      <c r="U126" s="52">
        <v>40695</v>
      </c>
      <c r="V126" s="52">
        <v>44083</v>
      </c>
      <c r="W126" s="52">
        <v>40674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248</v>
      </c>
      <c r="D129" s="52">
        <v>253</v>
      </c>
      <c r="E129" s="52">
        <v>274</v>
      </c>
      <c r="F129" s="52">
        <v>331</v>
      </c>
      <c r="G129" s="52">
        <v>429</v>
      </c>
      <c r="H129" s="52">
        <v>586</v>
      </c>
      <c r="I129" s="52">
        <v>684</v>
      </c>
      <c r="J129" s="52">
        <v>946</v>
      </c>
      <c r="K129" s="52">
        <v>1466</v>
      </c>
      <c r="L129" s="52">
        <v>1428</v>
      </c>
      <c r="M129" s="52">
        <v>1730</v>
      </c>
      <c r="N129" s="52">
        <v>2349</v>
      </c>
      <c r="O129" s="52">
        <v>2911</v>
      </c>
      <c r="P129" s="52">
        <v>3327</v>
      </c>
      <c r="Q129" s="52">
        <v>3534</v>
      </c>
      <c r="R129" s="52">
        <v>3829</v>
      </c>
      <c r="S129" s="52">
        <v>4261</v>
      </c>
      <c r="T129" s="52">
        <v>4806</v>
      </c>
      <c r="U129" s="52">
        <v>5388</v>
      </c>
      <c r="V129" s="52">
        <v>5806</v>
      </c>
      <c r="W129" s="52">
        <v>6022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60212</v>
      </c>
      <c r="D131" s="52">
        <v>70611</v>
      </c>
      <c r="E131" s="52">
        <v>52332</v>
      </c>
      <c r="F131" s="52">
        <v>58229</v>
      </c>
      <c r="G131" s="52">
        <v>60279</v>
      </c>
      <c r="H131" s="52">
        <v>60929</v>
      </c>
      <c r="I131" s="52">
        <v>61642</v>
      </c>
      <c r="J131" s="52">
        <v>64248</v>
      </c>
      <c r="K131" s="52">
        <v>65256</v>
      </c>
      <c r="L131" s="52">
        <v>66784</v>
      </c>
      <c r="M131" s="52">
        <v>69377</v>
      </c>
      <c r="N131" s="52">
        <v>71992</v>
      </c>
      <c r="O131" s="52">
        <v>62754</v>
      </c>
      <c r="P131" s="52">
        <v>20523</v>
      </c>
      <c r="Q131" s="52">
        <v>19596</v>
      </c>
      <c r="R131" s="52">
        <v>25680</v>
      </c>
      <c r="S131" s="52">
        <v>32367</v>
      </c>
      <c r="T131" s="52">
        <v>32869</v>
      </c>
      <c r="U131" s="52">
        <v>39689</v>
      </c>
      <c r="V131" s="52">
        <v>42803</v>
      </c>
      <c r="W131" s="52">
        <v>39117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1</v>
      </c>
      <c r="E132" s="52">
        <v>0</v>
      </c>
      <c r="F132" s="52">
        <v>0</v>
      </c>
      <c r="G132" s="52">
        <v>1</v>
      </c>
      <c r="H132" s="52">
        <v>1</v>
      </c>
      <c r="I132" s="52">
        <v>3</v>
      </c>
      <c r="J132" s="52">
        <v>4</v>
      </c>
      <c r="K132" s="52">
        <v>3</v>
      </c>
      <c r="L132" s="52">
        <v>6</v>
      </c>
      <c r="M132" s="52">
        <v>9</v>
      </c>
      <c r="N132" s="52">
        <v>12</v>
      </c>
      <c r="O132" s="52">
        <v>15</v>
      </c>
      <c r="P132" s="52">
        <v>13</v>
      </c>
      <c r="Q132" s="52">
        <v>18</v>
      </c>
      <c r="R132" s="52">
        <v>22</v>
      </c>
      <c r="S132" s="52">
        <v>23</v>
      </c>
      <c r="T132" s="52">
        <v>6</v>
      </c>
      <c r="U132" s="52">
        <v>12</v>
      </c>
      <c r="V132" s="52">
        <v>18</v>
      </c>
      <c r="W132" s="52">
        <v>25</v>
      </c>
      <c r="DA132" s="63" t="s">
        <v>1199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4788</v>
      </c>
      <c r="D135" s="52">
        <v>4795</v>
      </c>
      <c r="E135" s="52">
        <v>4897</v>
      </c>
      <c r="F135" s="52">
        <v>4880</v>
      </c>
      <c r="G135" s="52">
        <v>5149</v>
      </c>
      <c r="H135" s="52">
        <v>5517</v>
      </c>
      <c r="I135" s="52">
        <v>3226</v>
      </c>
      <c r="J135" s="52">
        <v>2175</v>
      </c>
      <c r="K135" s="52">
        <v>3327</v>
      </c>
      <c r="L135" s="52">
        <v>3426</v>
      </c>
      <c r="M135" s="52">
        <v>4102</v>
      </c>
      <c r="N135" s="52">
        <v>4220</v>
      </c>
      <c r="O135" s="52">
        <v>3749</v>
      </c>
      <c r="P135" s="52">
        <v>3185</v>
      </c>
      <c r="Q135" s="52">
        <v>2398</v>
      </c>
      <c r="R135" s="52">
        <v>2531</v>
      </c>
      <c r="S135" s="52">
        <v>3567</v>
      </c>
      <c r="T135" s="52">
        <v>4392</v>
      </c>
      <c r="U135" s="52">
        <v>5207</v>
      </c>
      <c r="V135" s="52">
        <v>5771</v>
      </c>
      <c r="W135" s="52">
        <v>6055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4</v>
      </c>
      <c r="F136" s="52">
        <v>10</v>
      </c>
      <c r="G136" s="52">
        <v>19</v>
      </c>
      <c r="H136" s="52">
        <v>32</v>
      </c>
      <c r="I136" s="52">
        <v>48</v>
      </c>
      <c r="J136" s="52">
        <v>70</v>
      </c>
      <c r="K136" s="52">
        <v>100</v>
      </c>
      <c r="L136" s="52">
        <v>21</v>
      </c>
      <c r="M136" s="52">
        <v>34</v>
      </c>
      <c r="N136" s="52">
        <v>44</v>
      </c>
      <c r="O136" s="52">
        <v>75</v>
      </c>
      <c r="P136" s="52">
        <v>102</v>
      </c>
      <c r="Q136" s="52">
        <v>157</v>
      </c>
      <c r="R136" s="52">
        <v>189</v>
      </c>
      <c r="S136" s="52">
        <v>271</v>
      </c>
      <c r="T136" s="52">
        <v>341</v>
      </c>
      <c r="U136" s="52">
        <v>457</v>
      </c>
      <c r="V136" s="52">
        <v>524</v>
      </c>
      <c r="W136" s="52">
        <v>462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112208</v>
      </c>
      <c r="D140" s="52">
        <v>112559</v>
      </c>
      <c r="E140" s="52">
        <v>113284</v>
      </c>
      <c r="F140" s="52">
        <v>116310</v>
      </c>
      <c r="G140" s="52">
        <v>121973</v>
      </c>
      <c r="H140" s="52">
        <v>131748</v>
      </c>
      <c r="I140" s="52">
        <v>79385</v>
      </c>
      <c r="J140" s="52">
        <v>72763</v>
      </c>
      <c r="K140" s="52">
        <v>82407</v>
      </c>
      <c r="L140" s="52">
        <v>83155</v>
      </c>
      <c r="M140" s="52">
        <v>92553</v>
      </c>
      <c r="N140" s="52">
        <v>93162</v>
      </c>
      <c r="O140" s="52">
        <v>73506</v>
      </c>
      <c r="P140" s="52">
        <v>38110</v>
      </c>
      <c r="Q140" s="52">
        <v>37899</v>
      </c>
      <c r="R140" s="52">
        <v>39001</v>
      </c>
      <c r="S140" s="52">
        <v>43074</v>
      </c>
      <c r="T140" s="52">
        <v>46116</v>
      </c>
      <c r="U140" s="52">
        <v>49006</v>
      </c>
      <c r="V140" s="52">
        <v>49126</v>
      </c>
      <c r="W140" s="52">
        <v>39880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13004</v>
      </c>
      <c r="D141" s="36">
        <v>13054</v>
      </c>
      <c r="E141" s="36">
        <v>17701</v>
      </c>
      <c r="F141" s="36">
        <v>9422</v>
      </c>
      <c r="G141" s="36">
        <v>13373</v>
      </c>
      <c r="H141" s="36">
        <v>14584</v>
      </c>
      <c r="I141" s="36">
        <v>8046</v>
      </c>
      <c r="J141" s="36">
        <v>7952</v>
      </c>
      <c r="K141" s="36">
        <v>8845</v>
      </c>
      <c r="L141" s="36">
        <v>8596</v>
      </c>
      <c r="M141" s="36">
        <v>13706</v>
      </c>
      <c r="N141" s="36">
        <v>22737</v>
      </c>
      <c r="O141" s="36">
        <v>28182</v>
      </c>
      <c r="P141" s="36">
        <v>16685</v>
      </c>
      <c r="Q141" s="36">
        <v>19214</v>
      </c>
      <c r="R141" s="36">
        <v>23102</v>
      </c>
      <c r="S141" s="36">
        <v>30666</v>
      </c>
      <c r="T141" s="36">
        <v>33180</v>
      </c>
      <c r="U141" s="36">
        <v>37167</v>
      </c>
      <c r="V141" s="36">
        <v>36289</v>
      </c>
      <c r="W141" s="36">
        <v>29568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73</v>
      </c>
      <c r="D145" s="52">
        <v>73</v>
      </c>
      <c r="E145" s="52">
        <v>73</v>
      </c>
      <c r="F145" s="52">
        <v>74</v>
      </c>
      <c r="G145" s="52">
        <v>79</v>
      </c>
      <c r="H145" s="52">
        <v>81</v>
      </c>
      <c r="I145" s="52">
        <v>88</v>
      </c>
      <c r="J145" s="52">
        <v>97</v>
      </c>
      <c r="K145" s="52">
        <v>107</v>
      </c>
      <c r="L145" s="52">
        <v>125</v>
      </c>
      <c r="M145" s="52">
        <v>143</v>
      </c>
      <c r="N145" s="52">
        <v>164</v>
      </c>
      <c r="O145" s="52">
        <v>183</v>
      </c>
      <c r="P145" s="52">
        <v>151</v>
      </c>
      <c r="Q145" s="52">
        <v>192</v>
      </c>
      <c r="R145" s="52">
        <v>237</v>
      </c>
      <c r="S145" s="52">
        <v>305</v>
      </c>
      <c r="T145" s="52">
        <v>339</v>
      </c>
      <c r="U145" s="52">
        <v>363</v>
      </c>
      <c r="V145" s="52">
        <v>401</v>
      </c>
      <c r="W145" s="52">
        <v>488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3</v>
      </c>
      <c r="D147" s="52">
        <v>3</v>
      </c>
      <c r="E147" s="52">
        <v>3</v>
      </c>
      <c r="F147" s="52">
        <v>4</v>
      </c>
      <c r="G147" s="52">
        <v>5</v>
      </c>
      <c r="H147" s="52">
        <v>6</v>
      </c>
      <c r="I147" s="52">
        <v>11</v>
      </c>
      <c r="J147" s="52">
        <v>14</v>
      </c>
      <c r="K147" s="52">
        <v>24</v>
      </c>
      <c r="L147" s="52">
        <v>19</v>
      </c>
      <c r="M147" s="52">
        <v>23</v>
      </c>
      <c r="N147" s="52">
        <v>25</v>
      </c>
      <c r="O147" s="52">
        <v>30</v>
      </c>
      <c r="P147" s="52">
        <v>36</v>
      </c>
      <c r="Q147" s="52">
        <v>44</v>
      </c>
      <c r="R147" s="52">
        <v>60</v>
      </c>
      <c r="S147" s="52">
        <v>185</v>
      </c>
      <c r="T147" s="52">
        <v>349</v>
      </c>
      <c r="U147" s="52">
        <v>423</v>
      </c>
      <c r="V147" s="52">
        <v>525</v>
      </c>
      <c r="W147" s="52">
        <v>1054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41</v>
      </c>
      <c r="D149" s="52">
        <v>41</v>
      </c>
      <c r="E149" s="52">
        <v>42</v>
      </c>
      <c r="F149" s="52">
        <v>45</v>
      </c>
      <c r="G149" s="52">
        <v>47</v>
      </c>
      <c r="H149" s="52">
        <v>56</v>
      </c>
      <c r="I149" s="52">
        <v>39</v>
      </c>
      <c r="J149" s="52">
        <v>38</v>
      </c>
      <c r="K149" s="52">
        <v>52</v>
      </c>
      <c r="L149" s="52">
        <v>53</v>
      </c>
      <c r="M149" s="52">
        <v>34</v>
      </c>
      <c r="N149" s="52">
        <v>34</v>
      </c>
      <c r="O149" s="52">
        <v>28</v>
      </c>
      <c r="P149" s="52">
        <v>19</v>
      </c>
      <c r="Q149" s="52">
        <v>14</v>
      </c>
      <c r="R149" s="52">
        <v>26</v>
      </c>
      <c r="S149" s="52">
        <v>25</v>
      </c>
      <c r="T149" s="52">
        <v>39</v>
      </c>
      <c r="U149" s="52">
        <v>46</v>
      </c>
      <c r="V149" s="52">
        <v>71</v>
      </c>
      <c r="W149" s="52">
        <v>97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105</v>
      </c>
      <c r="D153" s="52">
        <v>105</v>
      </c>
      <c r="E153" s="52">
        <v>109</v>
      </c>
      <c r="F153" s="52">
        <v>118</v>
      </c>
      <c r="G153" s="52">
        <v>138</v>
      </c>
      <c r="H153" s="52">
        <v>176</v>
      </c>
      <c r="I153" s="52">
        <v>165</v>
      </c>
      <c r="J153" s="52">
        <v>221</v>
      </c>
      <c r="K153" s="52">
        <v>308</v>
      </c>
      <c r="L153" s="52">
        <v>358</v>
      </c>
      <c r="M153" s="52">
        <v>367</v>
      </c>
      <c r="N153" s="52">
        <v>376</v>
      </c>
      <c r="O153" s="52">
        <v>383</v>
      </c>
      <c r="P153" s="52">
        <v>368</v>
      </c>
      <c r="Q153" s="52">
        <v>428</v>
      </c>
      <c r="R153" s="52">
        <v>508</v>
      </c>
      <c r="S153" s="52">
        <v>647</v>
      </c>
      <c r="T153" s="52">
        <v>827</v>
      </c>
      <c r="U153" s="52">
        <v>1036</v>
      </c>
      <c r="V153" s="52">
        <v>1420</v>
      </c>
      <c r="W153" s="52">
        <v>1910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1</v>
      </c>
      <c r="H154" s="52">
        <v>3</v>
      </c>
      <c r="I154" s="52">
        <v>3</v>
      </c>
      <c r="J154" s="52">
        <v>5</v>
      </c>
      <c r="K154" s="52">
        <v>7</v>
      </c>
      <c r="L154" s="52">
        <v>2</v>
      </c>
      <c r="M154" s="52">
        <v>2</v>
      </c>
      <c r="N154" s="52">
        <v>7</v>
      </c>
      <c r="O154" s="52">
        <v>11</v>
      </c>
      <c r="P154" s="52">
        <v>22</v>
      </c>
      <c r="Q154" s="52">
        <v>26</v>
      </c>
      <c r="R154" s="52">
        <v>38</v>
      </c>
      <c r="S154" s="52">
        <v>42</v>
      </c>
      <c r="T154" s="52">
        <v>60</v>
      </c>
      <c r="U154" s="52">
        <v>80</v>
      </c>
      <c r="V154" s="52">
        <v>120</v>
      </c>
      <c r="W154" s="52">
        <v>142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131</v>
      </c>
      <c r="D158" s="52">
        <v>131</v>
      </c>
      <c r="E158" s="52">
        <v>135</v>
      </c>
      <c r="F158" s="52">
        <v>146</v>
      </c>
      <c r="G158" s="52">
        <v>172</v>
      </c>
      <c r="H158" s="52">
        <v>215</v>
      </c>
      <c r="I158" s="52">
        <v>192</v>
      </c>
      <c r="J158" s="52">
        <v>251</v>
      </c>
      <c r="K158" s="52">
        <v>339</v>
      </c>
      <c r="L158" s="52">
        <v>383</v>
      </c>
      <c r="M158" s="52">
        <v>353</v>
      </c>
      <c r="N158" s="52">
        <v>332</v>
      </c>
      <c r="O158" s="52">
        <v>296</v>
      </c>
      <c r="P158" s="52">
        <v>288</v>
      </c>
      <c r="Q158" s="52">
        <v>304</v>
      </c>
      <c r="R158" s="52">
        <v>362</v>
      </c>
      <c r="S158" s="52">
        <v>413</v>
      </c>
      <c r="T158" s="52">
        <v>509</v>
      </c>
      <c r="U158" s="52">
        <v>635</v>
      </c>
      <c r="V158" s="52">
        <v>855</v>
      </c>
      <c r="W158" s="52">
        <v>1136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15</v>
      </c>
      <c r="D159" s="36">
        <v>15</v>
      </c>
      <c r="E159" s="36">
        <v>22</v>
      </c>
      <c r="F159" s="36">
        <v>12</v>
      </c>
      <c r="G159" s="36">
        <v>16</v>
      </c>
      <c r="H159" s="36">
        <v>19</v>
      </c>
      <c r="I159" s="36">
        <v>15</v>
      </c>
      <c r="J159" s="36">
        <v>16</v>
      </c>
      <c r="K159" s="36">
        <v>27</v>
      </c>
      <c r="L159" s="36">
        <v>26</v>
      </c>
      <c r="M159" s="36">
        <v>48</v>
      </c>
      <c r="N159" s="36">
        <v>87</v>
      </c>
      <c r="O159" s="36">
        <v>119</v>
      </c>
      <c r="P159" s="36">
        <v>126</v>
      </c>
      <c r="Q159" s="36">
        <v>157</v>
      </c>
      <c r="R159" s="36">
        <v>215</v>
      </c>
      <c r="S159" s="36">
        <v>310</v>
      </c>
      <c r="T159" s="36">
        <v>412</v>
      </c>
      <c r="U159" s="36">
        <v>541</v>
      </c>
      <c r="V159" s="36">
        <v>744</v>
      </c>
      <c r="W159" s="36">
        <v>1021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410</v>
      </c>
      <c r="D163" s="52">
        <v>409</v>
      </c>
      <c r="E163" s="52">
        <v>410</v>
      </c>
      <c r="F163" s="52">
        <v>411</v>
      </c>
      <c r="G163" s="52">
        <v>414</v>
      </c>
      <c r="H163" s="52">
        <v>417</v>
      </c>
      <c r="I163" s="52">
        <v>425</v>
      </c>
      <c r="J163" s="52">
        <v>433</v>
      </c>
      <c r="K163" s="52">
        <v>443</v>
      </c>
      <c r="L163" s="52">
        <v>577</v>
      </c>
      <c r="M163" s="52">
        <v>547</v>
      </c>
      <c r="N163" s="52">
        <v>426</v>
      </c>
      <c r="O163" s="52">
        <v>401</v>
      </c>
      <c r="P163" s="52">
        <v>123</v>
      </c>
      <c r="Q163" s="52">
        <v>179</v>
      </c>
      <c r="R163" s="52">
        <v>227</v>
      </c>
      <c r="S163" s="52">
        <v>281</v>
      </c>
      <c r="T163" s="52">
        <v>276</v>
      </c>
      <c r="U163" s="52">
        <v>270</v>
      </c>
      <c r="V163" s="52">
        <v>277</v>
      </c>
      <c r="W163" s="52">
        <v>260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8</v>
      </c>
      <c r="D165" s="52">
        <v>8</v>
      </c>
      <c r="E165" s="52">
        <v>9</v>
      </c>
      <c r="F165" s="52">
        <v>11</v>
      </c>
      <c r="G165" s="52">
        <v>13</v>
      </c>
      <c r="H165" s="52">
        <v>16</v>
      </c>
      <c r="I165" s="52">
        <v>19</v>
      </c>
      <c r="J165" s="52">
        <v>24</v>
      </c>
      <c r="K165" s="52">
        <v>38</v>
      </c>
      <c r="L165" s="52">
        <v>26</v>
      </c>
      <c r="M165" s="52">
        <v>23</v>
      </c>
      <c r="N165" s="52">
        <v>29</v>
      </c>
      <c r="O165" s="52">
        <v>37</v>
      </c>
      <c r="P165" s="52">
        <v>43</v>
      </c>
      <c r="Q165" s="52">
        <v>45</v>
      </c>
      <c r="R165" s="52">
        <v>40</v>
      </c>
      <c r="S165" s="52">
        <v>33</v>
      </c>
      <c r="T165" s="52">
        <v>24</v>
      </c>
      <c r="U165" s="52">
        <v>37</v>
      </c>
      <c r="V165" s="52">
        <v>85</v>
      </c>
      <c r="W165" s="52">
        <v>426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231</v>
      </c>
      <c r="D167" s="52">
        <v>232</v>
      </c>
      <c r="E167" s="52">
        <v>232</v>
      </c>
      <c r="F167" s="52">
        <v>240</v>
      </c>
      <c r="G167" s="52">
        <v>245</v>
      </c>
      <c r="H167" s="52">
        <v>257</v>
      </c>
      <c r="I167" s="52">
        <v>139</v>
      </c>
      <c r="J167" s="52">
        <v>82</v>
      </c>
      <c r="K167" s="52">
        <v>103</v>
      </c>
      <c r="L167" s="52">
        <v>88</v>
      </c>
      <c r="M167" s="52">
        <v>69</v>
      </c>
      <c r="N167" s="52">
        <v>67</v>
      </c>
      <c r="O167" s="52">
        <v>55</v>
      </c>
      <c r="P167" s="52">
        <v>26</v>
      </c>
      <c r="Q167" s="52">
        <v>10</v>
      </c>
      <c r="R167" s="52">
        <v>11</v>
      </c>
      <c r="S167" s="52">
        <v>15</v>
      </c>
      <c r="T167" s="52">
        <v>13</v>
      </c>
      <c r="U167" s="52">
        <v>15</v>
      </c>
      <c r="V167" s="52">
        <v>21</v>
      </c>
      <c r="W167" s="52">
        <v>23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588</v>
      </c>
      <c r="D171" s="52">
        <v>588</v>
      </c>
      <c r="E171" s="52">
        <v>596</v>
      </c>
      <c r="F171" s="52">
        <v>616</v>
      </c>
      <c r="G171" s="52">
        <v>654</v>
      </c>
      <c r="H171" s="52">
        <v>723</v>
      </c>
      <c r="I171" s="52">
        <v>474</v>
      </c>
      <c r="J171" s="52">
        <v>501</v>
      </c>
      <c r="K171" s="52">
        <v>583</v>
      </c>
      <c r="L171" s="52">
        <v>683</v>
      </c>
      <c r="M171" s="52">
        <v>684</v>
      </c>
      <c r="N171" s="52">
        <v>679</v>
      </c>
      <c r="O171" s="52">
        <v>659</v>
      </c>
      <c r="P171" s="52">
        <v>450</v>
      </c>
      <c r="Q171" s="52">
        <v>429</v>
      </c>
      <c r="R171" s="52">
        <v>356</v>
      </c>
      <c r="S171" s="52">
        <v>313</v>
      </c>
      <c r="T171" s="52">
        <v>290</v>
      </c>
      <c r="U171" s="52">
        <v>321</v>
      </c>
      <c r="V171" s="52">
        <v>387</v>
      </c>
      <c r="W171" s="52">
        <v>498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2</v>
      </c>
      <c r="G172" s="52">
        <v>3</v>
      </c>
      <c r="H172" s="52">
        <v>5</v>
      </c>
      <c r="I172" s="52">
        <v>10</v>
      </c>
      <c r="J172" s="52">
        <v>10</v>
      </c>
      <c r="K172" s="52">
        <v>17</v>
      </c>
      <c r="L172" s="52">
        <v>4</v>
      </c>
      <c r="M172" s="52">
        <v>9</v>
      </c>
      <c r="N172" s="52">
        <v>9</v>
      </c>
      <c r="O172" s="52">
        <v>15</v>
      </c>
      <c r="P172" s="52">
        <v>19</v>
      </c>
      <c r="Q172" s="52">
        <v>27</v>
      </c>
      <c r="R172" s="52">
        <v>29</v>
      </c>
      <c r="S172" s="52">
        <v>17</v>
      </c>
      <c r="T172" s="52">
        <v>26</v>
      </c>
      <c r="U172" s="52">
        <v>24</v>
      </c>
      <c r="V172" s="52">
        <v>34</v>
      </c>
      <c r="W172" s="52">
        <v>37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734</v>
      </c>
      <c r="D176" s="52">
        <v>735</v>
      </c>
      <c r="E176" s="52">
        <v>743</v>
      </c>
      <c r="F176" s="52">
        <v>767</v>
      </c>
      <c r="G176" s="52">
        <v>813</v>
      </c>
      <c r="H176" s="52">
        <v>892</v>
      </c>
      <c r="I176" s="52">
        <v>566</v>
      </c>
      <c r="J176" s="52">
        <v>543</v>
      </c>
      <c r="K176" s="52">
        <v>640</v>
      </c>
      <c r="L176" s="52">
        <v>709</v>
      </c>
      <c r="M176" s="52">
        <v>659</v>
      </c>
      <c r="N176" s="52">
        <v>608</v>
      </c>
      <c r="O176" s="52">
        <v>531</v>
      </c>
      <c r="P176" s="52">
        <v>350</v>
      </c>
      <c r="Q176" s="52">
        <v>322</v>
      </c>
      <c r="R176" s="52">
        <v>262</v>
      </c>
      <c r="S176" s="52">
        <v>200</v>
      </c>
      <c r="T176" s="52">
        <v>185</v>
      </c>
      <c r="U176" s="52">
        <v>197</v>
      </c>
      <c r="V176" s="52">
        <v>253</v>
      </c>
      <c r="W176" s="52">
        <v>301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85</v>
      </c>
      <c r="D177" s="36">
        <v>85</v>
      </c>
      <c r="E177" s="36">
        <v>116</v>
      </c>
      <c r="F177" s="36">
        <v>62</v>
      </c>
      <c r="G177" s="36">
        <v>87</v>
      </c>
      <c r="H177" s="36">
        <v>96</v>
      </c>
      <c r="I177" s="36">
        <v>53</v>
      </c>
      <c r="J177" s="36">
        <v>54</v>
      </c>
      <c r="K177" s="36">
        <v>61</v>
      </c>
      <c r="L177" s="36">
        <v>67</v>
      </c>
      <c r="M177" s="36">
        <v>104</v>
      </c>
      <c r="N177" s="36">
        <v>149</v>
      </c>
      <c r="O177" s="36">
        <v>197</v>
      </c>
      <c r="P177" s="36">
        <v>139</v>
      </c>
      <c r="Q177" s="36">
        <v>142</v>
      </c>
      <c r="R177" s="36">
        <v>138</v>
      </c>
      <c r="S177" s="36">
        <v>146</v>
      </c>
      <c r="T177" s="36">
        <v>139</v>
      </c>
      <c r="U177" s="36">
        <v>154</v>
      </c>
      <c r="V177" s="36">
        <v>201</v>
      </c>
      <c r="W177" s="36">
        <v>255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16193</v>
      </c>
      <c r="D5" s="52">
        <v>12761</v>
      </c>
      <c r="E5" s="52">
        <v>17337</v>
      </c>
      <c r="F5" s="52">
        <v>11815</v>
      </c>
      <c r="G5" s="52">
        <v>4248</v>
      </c>
      <c r="H5" s="52">
        <v>1219</v>
      </c>
      <c r="I5" s="52">
        <v>0</v>
      </c>
      <c r="J5" s="52">
        <v>2145</v>
      </c>
      <c r="K5" s="52">
        <v>6156</v>
      </c>
      <c r="L5" s="52">
        <v>17995</v>
      </c>
      <c r="M5" s="52">
        <v>21362</v>
      </c>
      <c r="N5" s="52">
        <v>16256</v>
      </c>
      <c r="O5" s="52">
        <v>9275</v>
      </c>
      <c r="P5" s="52">
        <v>2</v>
      </c>
      <c r="Q5" s="52">
        <v>125</v>
      </c>
      <c r="R5" s="52">
        <v>6181</v>
      </c>
      <c r="S5" s="52">
        <v>10158</v>
      </c>
      <c r="T5" s="52">
        <v>422</v>
      </c>
      <c r="U5" s="52">
        <v>0</v>
      </c>
      <c r="V5" s="52">
        <v>0</v>
      </c>
      <c r="W5" s="52">
        <v>0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563</v>
      </c>
      <c r="D8" s="52">
        <v>485</v>
      </c>
      <c r="E8" s="52">
        <v>520</v>
      </c>
      <c r="F8" s="52">
        <v>508</v>
      </c>
      <c r="G8" s="52">
        <v>412</v>
      </c>
      <c r="H8" s="52">
        <v>294</v>
      </c>
      <c r="I8" s="52">
        <v>99</v>
      </c>
      <c r="J8" s="52">
        <v>126</v>
      </c>
      <c r="K8" s="52">
        <v>366</v>
      </c>
      <c r="L8" s="52">
        <v>1095</v>
      </c>
      <c r="M8" s="52">
        <v>1736</v>
      </c>
      <c r="N8" s="52">
        <v>2033</v>
      </c>
      <c r="O8" s="52">
        <v>1813</v>
      </c>
      <c r="P8" s="52">
        <v>969</v>
      </c>
      <c r="Q8" s="52">
        <v>415</v>
      </c>
      <c r="R8" s="52">
        <v>420</v>
      </c>
      <c r="S8" s="52">
        <v>1234</v>
      </c>
      <c r="T8" s="52">
        <v>1625</v>
      </c>
      <c r="U8" s="52">
        <v>723</v>
      </c>
      <c r="V8" s="52">
        <v>82</v>
      </c>
      <c r="W8" s="52">
        <v>268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5756</v>
      </c>
      <c r="D11" s="52">
        <v>5757</v>
      </c>
      <c r="E11" s="52">
        <v>4054</v>
      </c>
      <c r="F11" s="52">
        <v>2934</v>
      </c>
      <c r="G11" s="52">
        <v>2566</v>
      </c>
      <c r="H11" s="52">
        <v>2674</v>
      </c>
      <c r="I11" s="52">
        <v>56</v>
      </c>
      <c r="J11" s="52">
        <v>164</v>
      </c>
      <c r="K11" s="52">
        <v>1059</v>
      </c>
      <c r="L11" s="52">
        <v>1420</v>
      </c>
      <c r="M11" s="52">
        <v>1236</v>
      </c>
      <c r="N11" s="52">
        <v>892</v>
      </c>
      <c r="O11" s="52">
        <v>687</v>
      </c>
      <c r="P11" s="52">
        <v>69</v>
      </c>
      <c r="Q11" s="52">
        <v>200</v>
      </c>
      <c r="R11" s="52">
        <v>885</v>
      </c>
      <c r="S11" s="52">
        <v>1613</v>
      </c>
      <c r="T11" s="52">
        <v>960</v>
      </c>
      <c r="U11" s="52">
        <v>326</v>
      </c>
      <c r="V11" s="52">
        <v>91</v>
      </c>
      <c r="W11" s="52">
        <v>51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9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1</v>
      </c>
      <c r="M12" s="52">
        <v>0</v>
      </c>
      <c r="N12" s="52">
        <v>1</v>
      </c>
      <c r="O12" s="52">
        <v>0</v>
      </c>
      <c r="P12" s="52">
        <v>0</v>
      </c>
      <c r="Q12" s="52">
        <v>0</v>
      </c>
      <c r="R12" s="52">
        <v>0</v>
      </c>
      <c r="S12" s="52">
        <v>1</v>
      </c>
      <c r="T12" s="52">
        <v>0</v>
      </c>
      <c r="U12" s="52">
        <v>0</v>
      </c>
      <c r="V12" s="52">
        <v>0</v>
      </c>
      <c r="W12" s="52">
        <v>0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26112</v>
      </c>
      <c r="D15" s="52">
        <v>24599</v>
      </c>
      <c r="E15" s="52">
        <v>31367</v>
      </c>
      <c r="F15" s="52">
        <v>28245</v>
      </c>
      <c r="G15" s="52">
        <v>23101</v>
      </c>
      <c r="H15" s="52">
        <v>23706</v>
      </c>
      <c r="I15" s="52">
        <v>2088</v>
      </c>
      <c r="J15" s="52">
        <v>10020</v>
      </c>
      <c r="K15" s="52">
        <v>17374</v>
      </c>
      <c r="L15" s="52">
        <v>26512</v>
      </c>
      <c r="M15" s="52">
        <v>27313</v>
      </c>
      <c r="N15" s="52">
        <v>18233</v>
      </c>
      <c r="O15" s="52">
        <v>10989</v>
      </c>
      <c r="P15" s="52">
        <v>1571</v>
      </c>
      <c r="Q15" s="52">
        <v>5924</v>
      </c>
      <c r="R15" s="52">
        <v>14648</v>
      </c>
      <c r="S15" s="52">
        <v>20289</v>
      </c>
      <c r="T15" s="52">
        <v>12941</v>
      </c>
      <c r="U15" s="52">
        <v>5728</v>
      </c>
      <c r="V15" s="52">
        <v>2518</v>
      </c>
      <c r="W15" s="52">
        <v>1848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2056</v>
      </c>
      <c r="D16" s="52">
        <v>209</v>
      </c>
      <c r="E16" s="52">
        <v>146</v>
      </c>
      <c r="F16" s="52">
        <v>23</v>
      </c>
      <c r="G16" s="52">
        <v>210</v>
      </c>
      <c r="H16" s="52">
        <v>171</v>
      </c>
      <c r="I16" s="52">
        <v>97</v>
      </c>
      <c r="J16" s="52">
        <v>1013</v>
      </c>
      <c r="K16" s="52">
        <v>1170</v>
      </c>
      <c r="L16" s="52">
        <v>1060</v>
      </c>
      <c r="M16" s="52">
        <v>1953</v>
      </c>
      <c r="N16" s="52">
        <v>2493</v>
      </c>
      <c r="O16" s="52">
        <v>643</v>
      </c>
      <c r="P16" s="52">
        <v>134</v>
      </c>
      <c r="Q16" s="52">
        <v>432</v>
      </c>
      <c r="R16" s="52">
        <v>1212</v>
      </c>
      <c r="S16" s="52">
        <v>1663</v>
      </c>
      <c r="T16" s="52">
        <v>1367</v>
      </c>
      <c r="U16" s="52">
        <v>642</v>
      </c>
      <c r="V16" s="52">
        <v>323</v>
      </c>
      <c r="W16" s="52">
        <v>234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29639</v>
      </c>
      <c r="D21" s="52">
        <v>30564</v>
      </c>
      <c r="E21" s="52">
        <v>36928</v>
      </c>
      <c r="F21" s="52">
        <v>28946</v>
      </c>
      <c r="G21" s="52">
        <v>18561</v>
      </c>
      <c r="H21" s="52">
        <v>19766</v>
      </c>
      <c r="I21" s="52">
        <v>1645</v>
      </c>
      <c r="J21" s="52">
        <v>8421</v>
      </c>
      <c r="K21" s="52">
        <v>11898</v>
      </c>
      <c r="L21" s="52">
        <v>17753</v>
      </c>
      <c r="M21" s="52">
        <v>16875</v>
      </c>
      <c r="N21" s="52">
        <v>12246</v>
      </c>
      <c r="O21" s="52">
        <v>8274</v>
      </c>
      <c r="P21" s="52">
        <v>731</v>
      </c>
      <c r="Q21" s="52">
        <v>2943</v>
      </c>
      <c r="R21" s="52">
        <v>8229</v>
      </c>
      <c r="S21" s="52">
        <v>15092</v>
      </c>
      <c r="T21" s="52">
        <v>8870</v>
      </c>
      <c r="U21" s="52">
        <v>3595</v>
      </c>
      <c r="V21" s="52">
        <v>1332</v>
      </c>
      <c r="W21" s="52">
        <v>1100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4294</v>
      </c>
      <c r="D22" s="36">
        <v>0</v>
      </c>
      <c r="E22" s="36">
        <v>0</v>
      </c>
      <c r="F22" s="36">
        <v>1081</v>
      </c>
      <c r="G22" s="36">
        <v>7158</v>
      </c>
      <c r="H22" s="36">
        <v>6813</v>
      </c>
      <c r="I22" s="36">
        <v>610</v>
      </c>
      <c r="J22" s="36">
        <v>2786</v>
      </c>
      <c r="K22" s="36">
        <v>7718</v>
      </c>
      <c r="L22" s="36">
        <v>11247</v>
      </c>
      <c r="M22" s="36">
        <v>13629</v>
      </c>
      <c r="N22" s="36">
        <v>9370</v>
      </c>
      <c r="O22" s="36">
        <v>4037</v>
      </c>
      <c r="P22" s="36">
        <v>1022</v>
      </c>
      <c r="Q22" s="36">
        <v>3632</v>
      </c>
      <c r="R22" s="36">
        <v>8527</v>
      </c>
      <c r="S22" s="36">
        <v>8482</v>
      </c>
      <c r="T22" s="36">
        <v>6381</v>
      </c>
      <c r="U22" s="36">
        <v>3102</v>
      </c>
      <c r="V22" s="36">
        <v>1595</v>
      </c>
      <c r="W22" s="36">
        <v>1040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3301</v>
      </c>
      <c r="O26" s="52">
        <v>6364</v>
      </c>
      <c r="P26" s="52">
        <v>1</v>
      </c>
      <c r="Q26" s="52">
        <v>0</v>
      </c>
      <c r="R26" s="52">
        <v>0</v>
      </c>
      <c r="S26" s="52">
        <v>327</v>
      </c>
      <c r="T26" s="52">
        <v>0</v>
      </c>
      <c r="U26" s="52">
        <v>0</v>
      </c>
      <c r="V26" s="52">
        <v>0</v>
      </c>
      <c r="W26" s="52">
        <v>7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216</v>
      </c>
      <c r="D29" s="52">
        <v>147</v>
      </c>
      <c r="E29" s="52">
        <v>1</v>
      </c>
      <c r="F29" s="52">
        <v>1</v>
      </c>
      <c r="G29" s="52">
        <v>1</v>
      </c>
      <c r="H29" s="52">
        <v>1</v>
      </c>
      <c r="I29" s="52">
        <v>1</v>
      </c>
      <c r="J29" s="52">
        <v>1</v>
      </c>
      <c r="K29" s="52">
        <v>1</v>
      </c>
      <c r="L29" s="52">
        <v>0</v>
      </c>
      <c r="M29" s="52">
        <v>0</v>
      </c>
      <c r="N29" s="52">
        <v>144</v>
      </c>
      <c r="O29" s="52">
        <v>424</v>
      </c>
      <c r="P29" s="52">
        <v>370</v>
      </c>
      <c r="Q29" s="52">
        <v>226</v>
      </c>
      <c r="R29" s="52">
        <v>2</v>
      </c>
      <c r="S29" s="52">
        <v>23</v>
      </c>
      <c r="T29" s="52">
        <v>31</v>
      </c>
      <c r="U29" s="52">
        <v>22</v>
      </c>
      <c r="V29" s="52">
        <v>3</v>
      </c>
      <c r="W29" s="52">
        <v>11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756</v>
      </c>
      <c r="D31" s="52">
        <v>703</v>
      </c>
      <c r="E31" s="52">
        <v>0</v>
      </c>
      <c r="F31" s="52">
        <v>96</v>
      </c>
      <c r="G31" s="52">
        <v>707</v>
      </c>
      <c r="H31" s="52">
        <v>879</v>
      </c>
      <c r="I31" s="52">
        <v>0</v>
      </c>
      <c r="J31" s="52">
        <v>0</v>
      </c>
      <c r="K31" s="52">
        <v>20</v>
      </c>
      <c r="L31" s="52">
        <v>57</v>
      </c>
      <c r="M31" s="52">
        <v>50</v>
      </c>
      <c r="N31" s="52">
        <v>136</v>
      </c>
      <c r="O31" s="52">
        <v>356</v>
      </c>
      <c r="P31" s="52">
        <v>0</v>
      </c>
      <c r="Q31" s="52">
        <v>0</v>
      </c>
      <c r="R31" s="52">
        <v>0</v>
      </c>
      <c r="S31" s="52">
        <v>28</v>
      </c>
      <c r="T31" s="52">
        <v>38</v>
      </c>
      <c r="U31" s="52">
        <v>42</v>
      </c>
      <c r="V31" s="52">
        <v>3</v>
      </c>
      <c r="W31" s="52">
        <v>15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1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3432</v>
      </c>
      <c r="D35" s="52">
        <v>3004</v>
      </c>
      <c r="E35" s="52">
        <v>0</v>
      </c>
      <c r="F35" s="52">
        <v>921</v>
      </c>
      <c r="G35" s="52">
        <v>6365</v>
      </c>
      <c r="H35" s="52">
        <v>7794</v>
      </c>
      <c r="I35" s="52">
        <v>0</v>
      </c>
      <c r="J35" s="52">
        <v>1</v>
      </c>
      <c r="K35" s="52">
        <v>336</v>
      </c>
      <c r="L35" s="52">
        <v>1064</v>
      </c>
      <c r="M35" s="52">
        <v>1116</v>
      </c>
      <c r="N35" s="52">
        <v>2785</v>
      </c>
      <c r="O35" s="52">
        <v>5680</v>
      </c>
      <c r="P35" s="52">
        <v>2</v>
      </c>
      <c r="Q35" s="52">
        <v>0</v>
      </c>
      <c r="R35" s="52">
        <v>2</v>
      </c>
      <c r="S35" s="52">
        <v>390</v>
      </c>
      <c r="T35" s="52">
        <v>519</v>
      </c>
      <c r="U35" s="52">
        <v>781</v>
      </c>
      <c r="V35" s="52">
        <v>98</v>
      </c>
      <c r="W35" s="52">
        <v>602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270</v>
      </c>
      <c r="D36" s="52">
        <v>26</v>
      </c>
      <c r="E36" s="52">
        <v>0</v>
      </c>
      <c r="F36" s="52">
        <v>1</v>
      </c>
      <c r="G36" s="52">
        <v>58</v>
      </c>
      <c r="H36" s="52">
        <v>57</v>
      </c>
      <c r="I36" s="52">
        <v>0</v>
      </c>
      <c r="J36" s="52">
        <v>0</v>
      </c>
      <c r="K36" s="52">
        <v>23</v>
      </c>
      <c r="L36" s="52">
        <v>42</v>
      </c>
      <c r="M36" s="52">
        <v>80</v>
      </c>
      <c r="N36" s="52">
        <v>380</v>
      </c>
      <c r="O36" s="52">
        <v>332</v>
      </c>
      <c r="P36" s="52">
        <v>0</v>
      </c>
      <c r="Q36" s="52">
        <v>0</v>
      </c>
      <c r="R36" s="52">
        <v>0</v>
      </c>
      <c r="S36" s="52">
        <v>31</v>
      </c>
      <c r="T36" s="52">
        <v>54</v>
      </c>
      <c r="U36" s="52">
        <v>87</v>
      </c>
      <c r="V36" s="52">
        <v>11</v>
      </c>
      <c r="W36" s="52">
        <v>75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3895</v>
      </c>
      <c r="D40" s="52">
        <v>3733</v>
      </c>
      <c r="E40" s="52">
        <v>1</v>
      </c>
      <c r="F40" s="52">
        <v>1007</v>
      </c>
      <c r="G40" s="52">
        <v>5126</v>
      </c>
      <c r="H40" s="52">
        <v>6495</v>
      </c>
      <c r="I40" s="52">
        <v>0</v>
      </c>
      <c r="J40" s="52">
        <v>0</v>
      </c>
      <c r="K40" s="52">
        <v>231</v>
      </c>
      <c r="L40" s="52">
        <v>714</v>
      </c>
      <c r="M40" s="52">
        <v>692</v>
      </c>
      <c r="N40" s="52">
        <v>1871</v>
      </c>
      <c r="O40" s="52">
        <v>4279</v>
      </c>
      <c r="P40" s="52">
        <v>0</v>
      </c>
      <c r="Q40" s="52">
        <v>0</v>
      </c>
      <c r="R40" s="52">
        <v>0</v>
      </c>
      <c r="S40" s="52">
        <v>291</v>
      </c>
      <c r="T40" s="52">
        <v>358</v>
      </c>
      <c r="U40" s="52">
        <v>492</v>
      </c>
      <c r="V40" s="52">
        <v>50</v>
      </c>
      <c r="W40" s="52">
        <v>352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564</v>
      </c>
      <c r="D41" s="36">
        <v>0</v>
      </c>
      <c r="E41" s="36">
        <v>0</v>
      </c>
      <c r="F41" s="36">
        <v>38</v>
      </c>
      <c r="G41" s="36">
        <v>1976</v>
      </c>
      <c r="H41" s="36">
        <v>2239</v>
      </c>
      <c r="I41" s="36">
        <v>0</v>
      </c>
      <c r="J41" s="36">
        <v>0</v>
      </c>
      <c r="K41" s="36">
        <v>150</v>
      </c>
      <c r="L41" s="36">
        <v>452</v>
      </c>
      <c r="M41" s="36">
        <v>559</v>
      </c>
      <c r="N41" s="36">
        <v>1431</v>
      </c>
      <c r="O41" s="36">
        <v>2090</v>
      </c>
      <c r="P41" s="36">
        <v>1</v>
      </c>
      <c r="Q41" s="36">
        <v>0</v>
      </c>
      <c r="R41" s="36">
        <v>0</v>
      </c>
      <c r="S41" s="36">
        <v>158</v>
      </c>
      <c r="T41" s="36">
        <v>257</v>
      </c>
      <c r="U41" s="36">
        <v>417</v>
      </c>
      <c r="V41" s="36">
        <v>63</v>
      </c>
      <c r="W41" s="36">
        <v>331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1271</v>
      </c>
      <c r="D45" s="52">
        <v>0</v>
      </c>
      <c r="E45" s="52">
        <v>0</v>
      </c>
      <c r="F45" s="52">
        <v>1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59</v>
      </c>
      <c r="D48" s="52">
        <v>30</v>
      </c>
      <c r="E48" s="52">
        <v>5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3053</v>
      </c>
      <c r="D54" s="52">
        <v>0</v>
      </c>
      <c r="E54" s="52">
        <v>0</v>
      </c>
      <c r="F54" s="52">
        <v>1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241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2877</v>
      </c>
      <c r="D59" s="52">
        <v>0</v>
      </c>
      <c r="E59" s="52">
        <v>0</v>
      </c>
      <c r="F59" s="52">
        <v>1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417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255419</v>
      </c>
      <c r="D64" s="52">
        <v>319789</v>
      </c>
      <c r="E64" s="52">
        <v>261505</v>
      </c>
      <c r="F64" s="52">
        <v>192217</v>
      </c>
      <c r="G64" s="52">
        <v>119942</v>
      </c>
      <c r="H64" s="52">
        <v>127805</v>
      </c>
      <c r="I64" s="52">
        <v>156917</v>
      </c>
      <c r="J64" s="52">
        <v>166554</v>
      </c>
      <c r="K64" s="52">
        <v>106067</v>
      </c>
      <c r="L64" s="52">
        <v>114957</v>
      </c>
      <c r="M64" s="52">
        <v>94062</v>
      </c>
      <c r="N64" s="52">
        <v>169891</v>
      </c>
      <c r="O64" s="52">
        <v>259355</v>
      </c>
      <c r="P64" s="52">
        <v>149200</v>
      </c>
      <c r="Q64" s="52">
        <v>224999</v>
      </c>
      <c r="R64" s="52">
        <v>301743</v>
      </c>
      <c r="S64" s="52">
        <v>312132</v>
      </c>
      <c r="T64" s="52">
        <v>294804</v>
      </c>
      <c r="U64" s="52">
        <v>249344</v>
      </c>
      <c r="V64" s="52">
        <v>205007</v>
      </c>
      <c r="W64" s="52">
        <v>173791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6677</v>
      </c>
      <c r="D67" s="52">
        <v>7526</v>
      </c>
      <c r="E67" s="52">
        <v>9033</v>
      </c>
      <c r="F67" s="52">
        <v>9051</v>
      </c>
      <c r="G67" s="52">
        <v>7915</v>
      </c>
      <c r="H67" s="52">
        <v>9025</v>
      </c>
      <c r="I67" s="52">
        <v>10459</v>
      </c>
      <c r="J67" s="52">
        <v>13835</v>
      </c>
      <c r="K67" s="52">
        <v>13904</v>
      </c>
      <c r="L67" s="52">
        <v>13207</v>
      </c>
      <c r="M67" s="52">
        <v>11130</v>
      </c>
      <c r="N67" s="52">
        <v>14449</v>
      </c>
      <c r="O67" s="52">
        <v>22053</v>
      </c>
      <c r="P67" s="52">
        <v>32302</v>
      </c>
      <c r="Q67" s="52">
        <v>43713</v>
      </c>
      <c r="R67" s="52">
        <v>53344</v>
      </c>
      <c r="S67" s="52">
        <v>66002</v>
      </c>
      <c r="T67" s="52">
        <v>100498</v>
      </c>
      <c r="U67" s="52">
        <v>91974</v>
      </c>
      <c r="V67" s="52">
        <v>99944</v>
      </c>
      <c r="W67" s="52">
        <v>96175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124510</v>
      </c>
      <c r="D69" s="52">
        <v>102074</v>
      </c>
      <c r="E69" s="52">
        <v>90349</v>
      </c>
      <c r="F69" s="52">
        <v>108935</v>
      </c>
      <c r="G69" s="52">
        <v>122725</v>
      </c>
      <c r="H69" s="52">
        <v>85741</v>
      </c>
      <c r="I69" s="52">
        <v>160074</v>
      </c>
      <c r="J69" s="52">
        <v>211139</v>
      </c>
      <c r="K69" s="52">
        <v>253040</v>
      </c>
      <c r="L69" s="52">
        <v>263405</v>
      </c>
      <c r="M69" s="52">
        <v>283362</v>
      </c>
      <c r="N69" s="52">
        <v>334950</v>
      </c>
      <c r="O69" s="52">
        <v>272081</v>
      </c>
      <c r="P69" s="52">
        <v>127505</v>
      </c>
      <c r="Q69" s="52">
        <v>110272</v>
      </c>
      <c r="R69" s="52">
        <v>141633</v>
      </c>
      <c r="S69" s="52">
        <v>184928</v>
      </c>
      <c r="T69" s="52">
        <v>186692</v>
      </c>
      <c r="U69" s="52">
        <v>180011</v>
      </c>
      <c r="V69" s="52">
        <v>177433</v>
      </c>
      <c r="W69" s="52">
        <v>134438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212</v>
      </c>
      <c r="D70" s="52">
        <v>22</v>
      </c>
      <c r="E70" s="52">
        <v>0</v>
      </c>
      <c r="F70" s="52">
        <v>0</v>
      </c>
      <c r="G70" s="52">
        <v>0</v>
      </c>
      <c r="H70" s="52">
        <v>0</v>
      </c>
      <c r="I70" s="52">
        <v>31</v>
      </c>
      <c r="J70" s="52">
        <v>117</v>
      </c>
      <c r="K70" s="52">
        <v>142</v>
      </c>
      <c r="L70" s="52">
        <v>137</v>
      </c>
      <c r="M70" s="52">
        <v>209</v>
      </c>
      <c r="N70" s="52">
        <v>648</v>
      </c>
      <c r="O70" s="52">
        <v>78</v>
      </c>
      <c r="P70" s="52">
        <v>277</v>
      </c>
      <c r="Q70" s="52">
        <v>0</v>
      </c>
      <c r="R70" s="52">
        <v>20</v>
      </c>
      <c r="S70" s="52">
        <v>184</v>
      </c>
      <c r="T70" s="52">
        <v>174</v>
      </c>
      <c r="U70" s="52">
        <v>191</v>
      </c>
      <c r="V70" s="52">
        <v>190</v>
      </c>
      <c r="W70" s="52">
        <v>519</v>
      </c>
      <c r="DA70" s="63" t="s">
        <v>1256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183228</v>
      </c>
      <c r="D73" s="52">
        <v>282588</v>
      </c>
      <c r="E73" s="52">
        <v>239983</v>
      </c>
      <c r="F73" s="52">
        <v>160791</v>
      </c>
      <c r="G73" s="52">
        <v>89326</v>
      </c>
      <c r="H73" s="52">
        <v>158480</v>
      </c>
      <c r="I73" s="52">
        <v>75336</v>
      </c>
      <c r="J73" s="52">
        <v>74774</v>
      </c>
      <c r="K73" s="52">
        <v>34969</v>
      </c>
      <c r="L73" s="52">
        <v>30127</v>
      </c>
      <c r="M73" s="52">
        <v>0</v>
      </c>
      <c r="N73" s="52">
        <v>0</v>
      </c>
      <c r="O73" s="52">
        <v>3427</v>
      </c>
      <c r="P73" s="52">
        <v>45378</v>
      </c>
      <c r="Q73" s="52">
        <v>161149</v>
      </c>
      <c r="R73" s="52">
        <v>167530</v>
      </c>
      <c r="S73" s="52">
        <v>129574</v>
      </c>
      <c r="T73" s="52">
        <v>110895</v>
      </c>
      <c r="U73" s="52">
        <v>82060</v>
      </c>
      <c r="V73" s="52">
        <v>60593</v>
      </c>
      <c r="W73" s="52">
        <v>94009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14426</v>
      </c>
      <c r="D74" s="52">
        <v>2416</v>
      </c>
      <c r="E74" s="52">
        <v>1114</v>
      </c>
      <c r="F74" s="52">
        <v>129</v>
      </c>
      <c r="G74" s="52">
        <v>818</v>
      </c>
      <c r="H74" s="52">
        <v>1154</v>
      </c>
      <c r="I74" s="52">
        <v>3522</v>
      </c>
      <c r="J74" s="52">
        <v>7565</v>
      </c>
      <c r="K74" s="52">
        <v>2353</v>
      </c>
      <c r="L74" s="52">
        <v>1203</v>
      </c>
      <c r="M74" s="52">
        <v>0</v>
      </c>
      <c r="N74" s="52">
        <v>0</v>
      </c>
      <c r="O74" s="52">
        <v>201</v>
      </c>
      <c r="P74" s="52">
        <v>3996</v>
      </c>
      <c r="Q74" s="52">
        <v>11877</v>
      </c>
      <c r="R74" s="52">
        <v>13915</v>
      </c>
      <c r="S74" s="52">
        <v>10618</v>
      </c>
      <c r="T74" s="52">
        <v>11753</v>
      </c>
      <c r="U74" s="52">
        <v>9209</v>
      </c>
      <c r="V74" s="52">
        <v>7909</v>
      </c>
      <c r="W74" s="52">
        <v>12075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426131</v>
      </c>
      <c r="D78" s="52">
        <v>436637</v>
      </c>
      <c r="E78" s="52">
        <v>403338</v>
      </c>
      <c r="F78" s="52">
        <v>395760</v>
      </c>
      <c r="G78" s="52">
        <v>393867</v>
      </c>
      <c r="H78" s="52">
        <v>429838</v>
      </c>
      <c r="I78" s="52">
        <v>276315</v>
      </c>
      <c r="J78" s="52">
        <v>320269</v>
      </c>
      <c r="K78" s="52">
        <v>306173</v>
      </c>
      <c r="L78" s="52">
        <v>296752</v>
      </c>
      <c r="M78" s="52">
        <v>250649</v>
      </c>
      <c r="N78" s="52">
        <v>297455</v>
      </c>
      <c r="O78" s="52">
        <v>354115</v>
      </c>
      <c r="P78" s="52">
        <v>312818</v>
      </c>
      <c r="Q78" s="52">
        <v>384083</v>
      </c>
      <c r="R78" s="52">
        <v>429240</v>
      </c>
      <c r="S78" s="52">
        <v>428225</v>
      </c>
      <c r="T78" s="52">
        <v>413693</v>
      </c>
      <c r="U78" s="52">
        <v>377122</v>
      </c>
      <c r="V78" s="52">
        <v>338433</v>
      </c>
      <c r="W78" s="52">
        <v>367406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15371</v>
      </c>
      <c r="D79" s="36">
        <v>70032</v>
      </c>
      <c r="E79" s="36">
        <v>59469</v>
      </c>
      <c r="F79" s="36">
        <v>1611</v>
      </c>
      <c r="G79" s="36">
        <v>49356</v>
      </c>
      <c r="H79" s="36">
        <v>31314</v>
      </c>
      <c r="I79" s="36">
        <v>5432</v>
      </c>
      <c r="J79" s="36">
        <v>29029</v>
      </c>
      <c r="K79" s="36">
        <v>26746</v>
      </c>
      <c r="L79" s="36">
        <v>5000</v>
      </c>
      <c r="M79" s="36">
        <v>24087</v>
      </c>
      <c r="N79" s="36">
        <v>9801</v>
      </c>
      <c r="O79" s="36">
        <v>42868</v>
      </c>
      <c r="P79" s="36">
        <v>180</v>
      </c>
      <c r="Q79" s="36">
        <v>4028</v>
      </c>
      <c r="R79" s="36">
        <v>8934</v>
      </c>
      <c r="S79" s="36">
        <v>6456</v>
      </c>
      <c r="T79" s="36">
        <v>17491</v>
      </c>
      <c r="U79" s="36">
        <v>33069</v>
      </c>
      <c r="V79" s="36">
        <v>67674</v>
      </c>
      <c r="W79" s="36">
        <v>32118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33886</v>
      </c>
      <c r="D83" s="52">
        <v>17496</v>
      </c>
      <c r="E83" s="52">
        <v>41122</v>
      </c>
      <c r="F83" s="52">
        <v>84914</v>
      </c>
      <c r="G83" s="52">
        <v>178341</v>
      </c>
      <c r="H83" s="52">
        <v>153563</v>
      </c>
      <c r="I83" s="52">
        <v>143451</v>
      </c>
      <c r="J83" s="52">
        <v>128710</v>
      </c>
      <c r="K83" s="52">
        <v>209334</v>
      </c>
      <c r="L83" s="52">
        <v>197110</v>
      </c>
      <c r="M83" s="52">
        <v>231291</v>
      </c>
      <c r="N83" s="52">
        <v>174239</v>
      </c>
      <c r="O83" s="52">
        <v>86346</v>
      </c>
      <c r="P83" s="52">
        <v>47397</v>
      </c>
      <c r="Q83" s="52">
        <v>15591</v>
      </c>
      <c r="R83" s="52">
        <v>0</v>
      </c>
      <c r="S83" s="52">
        <v>0</v>
      </c>
      <c r="T83" s="52">
        <v>0</v>
      </c>
      <c r="U83" s="52">
        <v>38837</v>
      </c>
      <c r="V83" s="52">
        <v>92009</v>
      </c>
      <c r="W83" s="52">
        <v>121390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1119</v>
      </c>
      <c r="D86" s="52">
        <v>859</v>
      </c>
      <c r="E86" s="52">
        <v>1090</v>
      </c>
      <c r="F86" s="52">
        <v>2284</v>
      </c>
      <c r="G86" s="52">
        <v>6219</v>
      </c>
      <c r="H86" s="52">
        <v>9070</v>
      </c>
      <c r="I86" s="52">
        <v>11514</v>
      </c>
      <c r="J86" s="52">
        <v>12295</v>
      </c>
      <c r="K86" s="52">
        <v>17582</v>
      </c>
      <c r="L86" s="52">
        <v>19109</v>
      </c>
      <c r="M86" s="52">
        <v>23022</v>
      </c>
      <c r="N86" s="52">
        <v>22055</v>
      </c>
      <c r="O86" s="52">
        <v>18951</v>
      </c>
      <c r="P86" s="52">
        <v>14675</v>
      </c>
      <c r="Q86" s="52">
        <v>10062</v>
      </c>
      <c r="R86" s="52">
        <v>5855</v>
      </c>
      <c r="S86" s="52">
        <v>1566</v>
      </c>
      <c r="T86" s="52">
        <v>451</v>
      </c>
      <c r="U86" s="52">
        <v>5755</v>
      </c>
      <c r="V86" s="52">
        <v>24102</v>
      </c>
      <c r="W86" s="52">
        <v>52101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1659</v>
      </c>
      <c r="D88" s="52">
        <v>558</v>
      </c>
      <c r="E88" s="52">
        <v>2585</v>
      </c>
      <c r="F88" s="52">
        <v>5668</v>
      </c>
      <c r="G88" s="52">
        <v>13235</v>
      </c>
      <c r="H88" s="52">
        <v>10231</v>
      </c>
      <c r="I88" s="52">
        <v>12070</v>
      </c>
      <c r="J88" s="52">
        <v>11284</v>
      </c>
      <c r="K88" s="52">
        <v>21449</v>
      </c>
      <c r="L88" s="52">
        <v>24037</v>
      </c>
      <c r="M88" s="52">
        <v>31163</v>
      </c>
      <c r="N88" s="52">
        <v>24274</v>
      </c>
      <c r="O88" s="52">
        <v>16626</v>
      </c>
      <c r="P88" s="52">
        <v>2483</v>
      </c>
      <c r="Q88" s="52">
        <v>4585</v>
      </c>
      <c r="R88" s="52">
        <v>6330</v>
      </c>
      <c r="S88" s="52">
        <v>10255</v>
      </c>
      <c r="T88" s="52">
        <v>9479</v>
      </c>
      <c r="U88" s="52">
        <v>12781</v>
      </c>
      <c r="V88" s="52">
        <v>22685</v>
      </c>
      <c r="W88" s="52">
        <v>16364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4</v>
      </c>
      <c r="D89" s="52">
        <v>0</v>
      </c>
      <c r="E89" s="52">
        <v>0</v>
      </c>
      <c r="F89" s="52">
        <v>0</v>
      </c>
      <c r="G89" s="52">
        <v>2</v>
      </c>
      <c r="H89" s="52">
        <v>0</v>
      </c>
      <c r="I89" s="52">
        <v>4</v>
      </c>
      <c r="J89" s="52">
        <v>1</v>
      </c>
      <c r="K89" s="52">
        <v>13</v>
      </c>
      <c r="L89" s="52">
        <v>11</v>
      </c>
      <c r="M89" s="52">
        <v>26</v>
      </c>
      <c r="N89" s="52">
        <v>53</v>
      </c>
      <c r="O89" s="52">
        <v>21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2</v>
      </c>
      <c r="DA89" s="63" t="s">
        <v>1265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10961</v>
      </c>
      <c r="D92" s="52">
        <v>9316</v>
      </c>
      <c r="E92" s="52">
        <v>8188</v>
      </c>
      <c r="F92" s="52">
        <v>10781</v>
      </c>
      <c r="G92" s="52">
        <v>20301</v>
      </c>
      <c r="H92" s="52">
        <v>19206</v>
      </c>
      <c r="I92" s="52">
        <v>3800</v>
      </c>
      <c r="J92" s="52">
        <v>2135</v>
      </c>
      <c r="K92" s="52">
        <v>12674</v>
      </c>
      <c r="L92" s="52">
        <v>11497</v>
      </c>
      <c r="M92" s="52">
        <v>11719</v>
      </c>
      <c r="N92" s="52">
        <v>11092</v>
      </c>
      <c r="O92" s="52">
        <v>11817</v>
      </c>
      <c r="P92" s="52">
        <v>7454</v>
      </c>
      <c r="Q92" s="52">
        <v>4799</v>
      </c>
      <c r="R92" s="52">
        <v>6598</v>
      </c>
      <c r="S92" s="52">
        <v>9924</v>
      </c>
      <c r="T92" s="52">
        <v>9151</v>
      </c>
      <c r="U92" s="52">
        <v>8507</v>
      </c>
      <c r="V92" s="52">
        <v>5814</v>
      </c>
      <c r="W92" s="52">
        <v>3962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17</v>
      </c>
      <c r="D93" s="52">
        <v>1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7</v>
      </c>
      <c r="K93" s="52">
        <v>13</v>
      </c>
      <c r="L93" s="52">
        <v>12</v>
      </c>
      <c r="M93" s="52">
        <v>3</v>
      </c>
      <c r="N93" s="52">
        <v>11</v>
      </c>
      <c r="O93" s="52">
        <v>7</v>
      </c>
      <c r="P93" s="52">
        <v>3</v>
      </c>
      <c r="Q93" s="52">
        <v>0</v>
      </c>
      <c r="R93" s="52">
        <v>0</v>
      </c>
      <c r="S93" s="52">
        <v>21</v>
      </c>
      <c r="T93" s="52">
        <v>16</v>
      </c>
      <c r="U93" s="52">
        <v>10</v>
      </c>
      <c r="V93" s="52">
        <v>0</v>
      </c>
      <c r="W93" s="52">
        <v>2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49730</v>
      </c>
      <c r="D96" s="52">
        <v>39798</v>
      </c>
      <c r="E96" s="52">
        <v>63374</v>
      </c>
      <c r="F96" s="52">
        <v>103811</v>
      </c>
      <c r="G96" s="52">
        <v>182778</v>
      </c>
      <c r="H96" s="52">
        <v>170208</v>
      </c>
      <c r="I96" s="52">
        <v>142429</v>
      </c>
      <c r="J96" s="52">
        <v>129639</v>
      </c>
      <c r="K96" s="52">
        <v>208101</v>
      </c>
      <c r="L96" s="52">
        <v>214363</v>
      </c>
      <c r="M96" s="52">
        <v>259075</v>
      </c>
      <c r="N96" s="52">
        <v>226337</v>
      </c>
      <c r="O96" s="52">
        <v>188403</v>
      </c>
      <c r="P96" s="52">
        <v>161679</v>
      </c>
      <c r="Q96" s="52">
        <v>139382</v>
      </c>
      <c r="R96" s="52">
        <v>108889</v>
      </c>
      <c r="S96" s="52">
        <v>124805</v>
      </c>
      <c r="T96" s="52">
        <v>123404</v>
      </c>
      <c r="U96" s="52">
        <v>147936</v>
      </c>
      <c r="V96" s="52">
        <v>156666</v>
      </c>
      <c r="W96" s="52">
        <v>142107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3915</v>
      </c>
      <c r="D97" s="52">
        <v>340</v>
      </c>
      <c r="E97" s="52">
        <v>294</v>
      </c>
      <c r="F97" s="52">
        <v>83</v>
      </c>
      <c r="G97" s="52">
        <v>1676</v>
      </c>
      <c r="H97" s="52">
        <v>1239</v>
      </c>
      <c r="I97" s="52">
        <v>6661</v>
      </c>
      <c r="J97" s="52">
        <v>13118</v>
      </c>
      <c r="K97" s="52">
        <v>13998</v>
      </c>
      <c r="L97" s="52">
        <v>8556</v>
      </c>
      <c r="M97" s="52">
        <v>18546</v>
      </c>
      <c r="N97" s="52">
        <v>31006</v>
      </c>
      <c r="O97" s="52">
        <v>11045</v>
      </c>
      <c r="P97" s="52">
        <v>14235</v>
      </c>
      <c r="Q97" s="52">
        <v>10272</v>
      </c>
      <c r="R97" s="52">
        <v>9044</v>
      </c>
      <c r="S97" s="52">
        <v>10227</v>
      </c>
      <c r="T97" s="52">
        <v>13074</v>
      </c>
      <c r="U97" s="52">
        <v>16601</v>
      </c>
      <c r="V97" s="52">
        <v>20457</v>
      </c>
      <c r="W97" s="52">
        <v>18248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245</v>
      </c>
      <c r="D101" s="52">
        <v>161</v>
      </c>
      <c r="E101" s="52">
        <v>296</v>
      </c>
      <c r="F101" s="52">
        <v>477</v>
      </c>
      <c r="G101" s="52">
        <v>983</v>
      </c>
      <c r="H101" s="52">
        <v>847</v>
      </c>
      <c r="I101" s="52">
        <v>948</v>
      </c>
      <c r="J101" s="52">
        <v>745</v>
      </c>
      <c r="K101" s="52">
        <v>1592</v>
      </c>
      <c r="L101" s="52">
        <v>1772</v>
      </c>
      <c r="M101" s="52">
        <v>2608</v>
      </c>
      <c r="N101" s="52">
        <v>2105</v>
      </c>
      <c r="O101" s="52">
        <v>1548</v>
      </c>
      <c r="P101" s="52">
        <v>995</v>
      </c>
      <c r="Q101" s="52">
        <v>982</v>
      </c>
      <c r="R101" s="52">
        <v>957</v>
      </c>
      <c r="S101" s="52">
        <v>1162</v>
      </c>
      <c r="T101" s="52">
        <v>1201</v>
      </c>
      <c r="U101" s="52">
        <v>685</v>
      </c>
      <c r="V101" s="52">
        <v>120</v>
      </c>
      <c r="W101" s="52">
        <v>224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59669</v>
      </c>
      <c r="D102" s="52">
        <v>52132</v>
      </c>
      <c r="E102" s="52">
        <v>79140</v>
      </c>
      <c r="F102" s="52">
        <v>115717</v>
      </c>
      <c r="G102" s="52">
        <v>158346</v>
      </c>
      <c r="H102" s="52">
        <v>151181</v>
      </c>
      <c r="I102" s="52">
        <v>120851</v>
      </c>
      <c r="J102" s="52">
        <v>117180</v>
      </c>
      <c r="K102" s="52">
        <v>155157</v>
      </c>
      <c r="L102" s="52">
        <v>158281</v>
      </c>
      <c r="M102" s="52">
        <v>177583</v>
      </c>
      <c r="N102" s="52">
        <v>167445</v>
      </c>
      <c r="O102" s="52">
        <v>156947</v>
      </c>
      <c r="P102" s="52">
        <v>80738</v>
      </c>
      <c r="Q102" s="52">
        <v>74065</v>
      </c>
      <c r="R102" s="52">
        <v>68264</v>
      </c>
      <c r="S102" s="52">
        <v>105040</v>
      </c>
      <c r="T102" s="52">
        <v>97231</v>
      </c>
      <c r="U102" s="52">
        <v>103900</v>
      </c>
      <c r="V102" s="52">
        <v>87198</v>
      </c>
      <c r="W102" s="52">
        <v>89879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8645</v>
      </c>
      <c r="D103" s="36">
        <v>0</v>
      </c>
      <c r="E103" s="36">
        <v>0</v>
      </c>
      <c r="F103" s="36">
        <v>4312</v>
      </c>
      <c r="G103" s="36">
        <v>61054</v>
      </c>
      <c r="H103" s="36">
        <v>52128</v>
      </c>
      <c r="I103" s="36">
        <v>44640</v>
      </c>
      <c r="J103" s="36">
        <v>38830</v>
      </c>
      <c r="K103" s="36">
        <v>100674</v>
      </c>
      <c r="L103" s="36">
        <v>100272</v>
      </c>
      <c r="M103" s="36">
        <v>143474</v>
      </c>
      <c r="N103" s="36">
        <v>128111</v>
      </c>
      <c r="O103" s="36">
        <v>76586</v>
      </c>
      <c r="P103" s="36">
        <v>111259</v>
      </c>
      <c r="Q103" s="36">
        <v>91176</v>
      </c>
      <c r="R103" s="36">
        <v>70550</v>
      </c>
      <c r="S103" s="36">
        <v>59048</v>
      </c>
      <c r="T103" s="36">
        <v>69978</v>
      </c>
      <c r="U103" s="36">
        <v>89786</v>
      </c>
      <c r="V103" s="36">
        <v>103423</v>
      </c>
      <c r="W103" s="36">
        <v>85635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1277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33892</v>
      </c>
      <c r="D126" s="52">
        <v>0</v>
      </c>
      <c r="E126" s="52">
        <v>22864</v>
      </c>
      <c r="F126" s="52">
        <v>58641</v>
      </c>
      <c r="G126" s="52">
        <v>45404</v>
      </c>
      <c r="H126" s="52">
        <v>47224</v>
      </c>
      <c r="I126" s="52">
        <v>41131</v>
      </c>
      <c r="J126" s="52">
        <v>29233</v>
      </c>
      <c r="K126" s="52">
        <v>28239</v>
      </c>
      <c r="L126" s="52">
        <v>41628</v>
      </c>
      <c r="M126" s="52">
        <v>50464</v>
      </c>
      <c r="N126" s="52">
        <v>66963</v>
      </c>
      <c r="O126" s="52">
        <v>55159</v>
      </c>
      <c r="P126" s="52">
        <v>6564</v>
      </c>
      <c r="Q126" s="52">
        <v>11466</v>
      </c>
      <c r="R126" s="52">
        <v>22210</v>
      </c>
      <c r="S126" s="52">
        <v>31125</v>
      </c>
      <c r="T126" s="52">
        <v>34392</v>
      </c>
      <c r="U126" s="52">
        <v>37793</v>
      </c>
      <c r="V126" s="52">
        <v>37990</v>
      </c>
      <c r="W126" s="52">
        <v>33115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1773</v>
      </c>
      <c r="D129" s="52">
        <v>1108</v>
      </c>
      <c r="E129" s="52">
        <v>660</v>
      </c>
      <c r="F129" s="52">
        <v>1431</v>
      </c>
      <c r="G129" s="52">
        <v>2090</v>
      </c>
      <c r="H129" s="52">
        <v>3149</v>
      </c>
      <c r="I129" s="52">
        <v>3253</v>
      </c>
      <c r="J129" s="52">
        <v>3244</v>
      </c>
      <c r="K129" s="52">
        <v>3264</v>
      </c>
      <c r="L129" s="52">
        <v>3621</v>
      </c>
      <c r="M129" s="52">
        <v>4478</v>
      </c>
      <c r="N129" s="52">
        <v>6036</v>
      </c>
      <c r="O129" s="52">
        <v>6946</v>
      </c>
      <c r="P129" s="52">
        <v>5629</v>
      </c>
      <c r="Q129" s="52">
        <v>3998</v>
      </c>
      <c r="R129" s="52">
        <v>3146</v>
      </c>
      <c r="S129" s="52">
        <v>5040</v>
      </c>
      <c r="T129" s="52">
        <v>10038</v>
      </c>
      <c r="U129" s="52">
        <v>11469</v>
      </c>
      <c r="V129" s="52">
        <v>15819</v>
      </c>
      <c r="W129" s="52">
        <v>17862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32701</v>
      </c>
      <c r="D131" s="52">
        <v>5176</v>
      </c>
      <c r="E131" s="52">
        <v>19357</v>
      </c>
      <c r="F131" s="52">
        <v>54247</v>
      </c>
      <c r="G131" s="52">
        <v>43099</v>
      </c>
      <c r="H131" s="52">
        <v>45156</v>
      </c>
      <c r="I131" s="52">
        <v>39489</v>
      </c>
      <c r="J131" s="52">
        <v>29913</v>
      </c>
      <c r="K131" s="52">
        <v>28391</v>
      </c>
      <c r="L131" s="52">
        <v>41180</v>
      </c>
      <c r="M131" s="52">
        <v>49933</v>
      </c>
      <c r="N131" s="52">
        <v>65035</v>
      </c>
      <c r="O131" s="52">
        <v>51481</v>
      </c>
      <c r="P131" s="52">
        <v>3771</v>
      </c>
      <c r="Q131" s="52">
        <v>7014</v>
      </c>
      <c r="R131" s="52">
        <v>20667</v>
      </c>
      <c r="S131" s="52">
        <v>30677</v>
      </c>
      <c r="T131" s="52">
        <v>31565</v>
      </c>
      <c r="U131" s="52">
        <v>35323</v>
      </c>
      <c r="V131" s="52">
        <v>35430</v>
      </c>
      <c r="W131" s="52">
        <v>33960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111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31</v>
      </c>
      <c r="K132" s="52">
        <v>21</v>
      </c>
      <c r="L132" s="52">
        <v>33</v>
      </c>
      <c r="M132" s="52">
        <v>40</v>
      </c>
      <c r="N132" s="52">
        <v>145</v>
      </c>
      <c r="O132" s="52">
        <v>14</v>
      </c>
      <c r="P132" s="52">
        <v>15</v>
      </c>
      <c r="Q132" s="52">
        <v>0</v>
      </c>
      <c r="R132" s="52">
        <v>19</v>
      </c>
      <c r="S132" s="52">
        <v>36</v>
      </c>
      <c r="T132" s="52">
        <v>25</v>
      </c>
      <c r="U132" s="52">
        <v>23</v>
      </c>
      <c r="V132" s="52">
        <v>15</v>
      </c>
      <c r="W132" s="52">
        <v>82</v>
      </c>
      <c r="DA132" s="63" t="s">
        <v>1286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3220</v>
      </c>
      <c r="D135" s="52">
        <v>1908</v>
      </c>
      <c r="E135" s="52">
        <v>3538</v>
      </c>
      <c r="F135" s="52">
        <v>4898</v>
      </c>
      <c r="G135" s="52">
        <v>4802</v>
      </c>
      <c r="H135" s="52">
        <v>5181</v>
      </c>
      <c r="I135" s="52">
        <v>2517</v>
      </c>
      <c r="J135" s="52">
        <v>869</v>
      </c>
      <c r="K135" s="52">
        <v>2272</v>
      </c>
      <c r="L135" s="52">
        <v>2778</v>
      </c>
      <c r="M135" s="52">
        <v>3849</v>
      </c>
      <c r="N135" s="52">
        <v>4863</v>
      </c>
      <c r="O135" s="52">
        <v>6638</v>
      </c>
      <c r="P135" s="52">
        <v>8791</v>
      </c>
      <c r="Q135" s="52">
        <v>4584</v>
      </c>
      <c r="R135" s="52">
        <v>2602</v>
      </c>
      <c r="S135" s="52">
        <v>3045</v>
      </c>
      <c r="T135" s="52">
        <v>6128</v>
      </c>
      <c r="U135" s="52">
        <v>6400</v>
      </c>
      <c r="V135" s="52">
        <v>6704</v>
      </c>
      <c r="W135" s="52">
        <v>3598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254</v>
      </c>
      <c r="D136" s="52">
        <v>16</v>
      </c>
      <c r="E136" s="52">
        <v>17</v>
      </c>
      <c r="F136" s="52">
        <v>4</v>
      </c>
      <c r="G136" s="52">
        <v>43</v>
      </c>
      <c r="H136" s="52">
        <v>38</v>
      </c>
      <c r="I136" s="52">
        <v>117</v>
      </c>
      <c r="J136" s="52">
        <v>87</v>
      </c>
      <c r="K136" s="52">
        <v>153</v>
      </c>
      <c r="L136" s="52">
        <v>111</v>
      </c>
      <c r="M136" s="52">
        <v>275</v>
      </c>
      <c r="N136" s="52">
        <v>666</v>
      </c>
      <c r="O136" s="52">
        <v>388</v>
      </c>
      <c r="P136" s="52">
        <v>768</v>
      </c>
      <c r="Q136" s="52">
        <v>337</v>
      </c>
      <c r="R136" s="52">
        <v>216</v>
      </c>
      <c r="S136" s="52">
        <v>250</v>
      </c>
      <c r="T136" s="52">
        <v>648</v>
      </c>
      <c r="U136" s="52">
        <v>717</v>
      </c>
      <c r="V136" s="52">
        <v>874</v>
      </c>
      <c r="W136" s="52">
        <v>460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84286</v>
      </c>
      <c r="D140" s="52">
        <v>57306</v>
      </c>
      <c r="E140" s="52">
        <v>96664</v>
      </c>
      <c r="F140" s="52">
        <v>117386</v>
      </c>
      <c r="G140" s="52">
        <v>85050</v>
      </c>
      <c r="H140" s="52">
        <v>96840</v>
      </c>
      <c r="I140" s="52">
        <v>47201</v>
      </c>
      <c r="J140" s="52">
        <v>33887</v>
      </c>
      <c r="K140" s="52">
        <v>32388</v>
      </c>
      <c r="L140" s="52">
        <v>40169</v>
      </c>
      <c r="M140" s="52">
        <v>48032</v>
      </c>
      <c r="N140" s="52">
        <v>62514</v>
      </c>
      <c r="O140" s="52">
        <v>62911</v>
      </c>
      <c r="P140" s="52">
        <v>18629</v>
      </c>
      <c r="Q140" s="52">
        <v>21009</v>
      </c>
      <c r="R140" s="52">
        <v>28116</v>
      </c>
      <c r="S140" s="52">
        <v>45788</v>
      </c>
      <c r="T140" s="52">
        <v>46550</v>
      </c>
      <c r="U140" s="52">
        <v>44674</v>
      </c>
      <c r="V140" s="52">
        <v>36279</v>
      </c>
      <c r="W140" s="52">
        <v>31703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12212</v>
      </c>
      <c r="D141" s="36">
        <v>0</v>
      </c>
      <c r="E141" s="36">
        <v>0</v>
      </c>
      <c r="F141" s="36">
        <v>4376</v>
      </c>
      <c r="G141" s="36">
        <v>32792</v>
      </c>
      <c r="H141" s="36">
        <v>33388</v>
      </c>
      <c r="I141" s="36">
        <v>17434</v>
      </c>
      <c r="J141" s="36">
        <v>11231</v>
      </c>
      <c r="K141" s="36">
        <v>21015</v>
      </c>
      <c r="L141" s="36">
        <v>25447</v>
      </c>
      <c r="M141" s="36">
        <v>38802</v>
      </c>
      <c r="N141" s="36">
        <v>47826</v>
      </c>
      <c r="O141" s="36">
        <v>30705</v>
      </c>
      <c r="P141" s="36">
        <v>25688</v>
      </c>
      <c r="Q141" s="36">
        <v>25870</v>
      </c>
      <c r="R141" s="36">
        <v>29069</v>
      </c>
      <c r="S141" s="36">
        <v>25732</v>
      </c>
      <c r="T141" s="36">
        <v>33504</v>
      </c>
      <c r="U141" s="36">
        <v>38597</v>
      </c>
      <c r="V141" s="36">
        <v>43043</v>
      </c>
      <c r="W141" s="36">
        <v>30186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214</v>
      </c>
      <c r="D145" s="52">
        <v>359</v>
      </c>
      <c r="E145" s="52">
        <v>319</v>
      </c>
      <c r="F145" s="52">
        <v>319</v>
      </c>
      <c r="G145" s="52">
        <v>233</v>
      </c>
      <c r="H145" s="52">
        <v>306</v>
      </c>
      <c r="I145" s="52">
        <v>234</v>
      </c>
      <c r="J145" s="52">
        <v>287</v>
      </c>
      <c r="K145" s="52">
        <v>215</v>
      </c>
      <c r="L145" s="52">
        <v>326</v>
      </c>
      <c r="M145" s="52">
        <v>272</v>
      </c>
      <c r="N145" s="52">
        <v>503</v>
      </c>
      <c r="O145" s="52">
        <v>1107</v>
      </c>
      <c r="P145" s="52">
        <v>1694</v>
      </c>
      <c r="Q145" s="52">
        <v>2271</v>
      </c>
      <c r="R145" s="52">
        <v>1956</v>
      </c>
      <c r="S145" s="52">
        <v>2661</v>
      </c>
      <c r="T145" s="52">
        <v>4096</v>
      </c>
      <c r="U145" s="52">
        <v>5824</v>
      </c>
      <c r="V145" s="52">
        <v>6289</v>
      </c>
      <c r="W145" s="52">
        <v>6714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22</v>
      </c>
      <c r="D147" s="52">
        <v>23</v>
      </c>
      <c r="E147" s="52">
        <v>14</v>
      </c>
      <c r="F147" s="52">
        <v>21</v>
      </c>
      <c r="G147" s="52">
        <v>22</v>
      </c>
      <c r="H147" s="52">
        <v>28</v>
      </c>
      <c r="I147" s="52">
        <v>31</v>
      </c>
      <c r="J147" s="52">
        <v>39</v>
      </c>
      <c r="K147" s="52">
        <v>41</v>
      </c>
      <c r="L147" s="52">
        <v>51</v>
      </c>
      <c r="M147" s="52">
        <v>56</v>
      </c>
      <c r="N147" s="52">
        <v>82</v>
      </c>
      <c r="O147" s="52">
        <v>163</v>
      </c>
      <c r="P147" s="52">
        <v>480</v>
      </c>
      <c r="Q147" s="52">
        <v>901</v>
      </c>
      <c r="R147" s="52">
        <v>1142</v>
      </c>
      <c r="S147" s="52">
        <v>1170</v>
      </c>
      <c r="T147" s="52">
        <v>1480</v>
      </c>
      <c r="U147" s="52">
        <v>2080</v>
      </c>
      <c r="V147" s="52">
        <v>2978</v>
      </c>
      <c r="W147" s="52">
        <v>4638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49</v>
      </c>
      <c r="D149" s="52">
        <v>82</v>
      </c>
      <c r="E149" s="52">
        <v>45</v>
      </c>
      <c r="F149" s="52">
        <v>37</v>
      </c>
      <c r="G149" s="52">
        <v>33</v>
      </c>
      <c r="H149" s="52">
        <v>46</v>
      </c>
      <c r="I149" s="52">
        <v>8</v>
      </c>
      <c r="J149" s="52">
        <v>5</v>
      </c>
      <c r="K149" s="52">
        <v>24</v>
      </c>
      <c r="L149" s="52">
        <v>30</v>
      </c>
      <c r="M149" s="52">
        <v>19</v>
      </c>
      <c r="N149" s="52">
        <v>28</v>
      </c>
      <c r="O149" s="52">
        <v>73</v>
      </c>
      <c r="P149" s="52">
        <v>79</v>
      </c>
      <c r="Q149" s="52">
        <v>78</v>
      </c>
      <c r="R149" s="52">
        <v>117</v>
      </c>
      <c r="S149" s="52">
        <v>203</v>
      </c>
      <c r="T149" s="52">
        <v>290</v>
      </c>
      <c r="U149" s="52">
        <v>320</v>
      </c>
      <c r="V149" s="52">
        <v>231</v>
      </c>
      <c r="W149" s="52">
        <v>195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222</v>
      </c>
      <c r="D153" s="52">
        <v>346</v>
      </c>
      <c r="E153" s="52">
        <v>351</v>
      </c>
      <c r="F153" s="52">
        <v>371</v>
      </c>
      <c r="G153" s="52">
        <v>304</v>
      </c>
      <c r="H153" s="52">
        <v>411</v>
      </c>
      <c r="I153" s="52">
        <v>330</v>
      </c>
      <c r="J153" s="52">
        <v>408</v>
      </c>
      <c r="K153" s="52">
        <v>423</v>
      </c>
      <c r="L153" s="52">
        <v>563</v>
      </c>
      <c r="M153" s="52">
        <v>480</v>
      </c>
      <c r="N153" s="52">
        <v>642</v>
      </c>
      <c r="O153" s="52">
        <v>1206</v>
      </c>
      <c r="P153" s="52">
        <v>1724</v>
      </c>
      <c r="Q153" s="52">
        <v>2302</v>
      </c>
      <c r="R153" s="52">
        <v>2008</v>
      </c>
      <c r="S153" s="52">
        <v>2653</v>
      </c>
      <c r="T153" s="52">
        <v>3980</v>
      </c>
      <c r="U153" s="52">
        <v>5670</v>
      </c>
      <c r="V153" s="52">
        <v>6435</v>
      </c>
      <c r="W153" s="52">
        <v>7258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16</v>
      </c>
      <c r="D154" s="52">
        <v>4</v>
      </c>
      <c r="E154" s="52">
        <v>1</v>
      </c>
      <c r="F154" s="52">
        <v>0</v>
      </c>
      <c r="G154" s="52">
        <v>3</v>
      </c>
      <c r="H154" s="52">
        <v>3</v>
      </c>
      <c r="I154" s="52">
        <v>15</v>
      </c>
      <c r="J154" s="52">
        <v>41</v>
      </c>
      <c r="K154" s="52">
        <v>28</v>
      </c>
      <c r="L154" s="52">
        <v>21</v>
      </c>
      <c r="M154" s="52">
        <v>33</v>
      </c>
      <c r="N154" s="52">
        <v>86</v>
      </c>
      <c r="O154" s="52">
        <v>67</v>
      </c>
      <c r="P154" s="52">
        <v>149</v>
      </c>
      <c r="Q154" s="52">
        <v>167</v>
      </c>
      <c r="R154" s="52">
        <v>166</v>
      </c>
      <c r="S154" s="52">
        <v>214</v>
      </c>
      <c r="T154" s="52">
        <v>413</v>
      </c>
      <c r="U154" s="52">
        <v>633</v>
      </c>
      <c r="V154" s="52">
        <v>833</v>
      </c>
      <c r="W154" s="52">
        <v>922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251</v>
      </c>
      <c r="D158" s="52">
        <v>432</v>
      </c>
      <c r="E158" s="52">
        <v>403</v>
      </c>
      <c r="F158" s="52">
        <v>388</v>
      </c>
      <c r="G158" s="52">
        <v>245</v>
      </c>
      <c r="H158" s="52">
        <v>340</v>
      </c>
      <c r="I158" s="52">
        <v>256</v>
      </c>
      <c r="J158" s="52">
        <v>344</v>
      </c>
      <c r="K158" s="52">
        <v>288</v>
      </c>
      <c r="L158" s="52">
        <v>375</v>
      </c>
      <c r="M158" s="52">
        <v>295</v>
      </c>
      <c r="N158" s="52">
        <v>430</v>
      </c>
      <c r="O158" s="52">
        <v>898</v>
      </c>
      <c r="P158" s="52">
        <v>822</v>
      </c>
      <c r="Q158" s="52">
        <v>1139</v>
      </c>
      <c r="R158" s="52">
        <v>1118</v>
      </c>
      <c r="S158" s="52">
        <v>1972</v>
      </c>
      <c r="T158" s="52">
        <v>2724</v>
      </c>
      <c r="U158" s="52">
        <v>3571</v>
      </c>
      <c r="V158" s="52">
        <v>3411</v>
      </c>
      <c r="W158" s="52">
        <v>4308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36</v>
      </c>
      <c r="D159" s="36">
        <v>0</v>
      </c>
      <c r="E159" s="36">
        <v>0</v>
      </c>
      <c r="F159" s="36">
        <v>15</v>
      </c>
      <c r="G159" s="36">
        <v>97</v>
      </c>
      <c r="H159" s="36">
        <v>119</v>
      </c>
      <c r="I159" s="36">
        <v>97</v>
      </c>
      <c r="J159" s="36">
        <v>113</v>
      </c>
      <c r="K159" s="36">
        <v>186</v>
      </c>
      <c r="L159" s="36">
        <v>235</v>
      </c>
      <c r="M159" s="36">
        <v>235</v>
      </c>
      <c r="N159" s="36">
        <v>328</v>
      </c>
      <c r="O159" s="36">
        <v>441</v>
      </c>
      <c r="P159" s="36">
        <v>1135</v>
      </c>
      <c r="Q159" s="36">
        <v>1401</v>
      </c>
      <c r="R159" s="36">
        <v>1178</v>
      </c>
      <c r="S159" s="36">
        <v>1107</v>
      </c>
      <c r="T159" s="36">
        <v>1954</v>
      </c>
      <c r="U159" s="36">
        <v>3066</v>
      </c>
      <c r="V159" s="36">
        <v>4076</v>
      </c>
      <c r="W159" s="36">
        <v>4075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268</v>
      </c>
      <c r="D163" s="52">
        <v>295</v>
      </c>
      <c r="E163" s="52">
        <v>213</v>
      </c>
      <c r="F163" s="52">
        <v>362</v>
      </c>
      <c r="G163" s="52">
        <v>217</v>
      </c>
      <c r="H163" s="52">
        <v>458</v>
      </c>
      <c r="I163" s="52">
        <v>486</v>
      </c>
      <c r="J163" s="52">
        <v>387</v>
      </c>
      <c r="K163" s="52">
        <v>101</v>
      </c>
      <c r="L163" s="52">
        <v>0</v>
      </c>
      <c r="M163" s="52">
        <v>0</v>
      </c>
      <c r="N163" s="52">
        <v>0</v>
      </c>
      <c r="O163" s="52">
        <v>233</v>
      </c>
      <c r="P163" s="52">
        <v>113</v>
      </c>
      <c r="Q163" s="52">
        <v>143</v>
      </c>
      <c r="R163" s="52">
        <v>273</v>
      </c>
      <c r="S163" s="52">
        <v>439</v>
      </c>
      <c r="T163" s="52">
        <v>1051</v>
      </c>
      <c r="U163" s="52">
        <v>3578</v>
      </c>
      <c r="V163" s="52">
        <v>5715</v>
      </c>
      <c r="W163" s="52">
        <v>5191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52</v>
      </c>
      <c r="D165" s="52">
        <v>41</v>
      </c>
      <c r="E165" s="52">
        <v>12</v>
      </c>
      <c r="F165" s="52">
        <v>18</v>
      </c>
      <c r="G165" s="52">
        <v>22</v>
      </c>
      <c r="H165" s="52">
        <v>34</v>
      </c>
      <c r="I165" s="52">
        <v>46</v>
      </c>
      <c r="J165" s="52">
        <v>62</v>
      </c>
      <c r="K165" s="52">
        <v>52</v>
      </c>
      <c r="L165" s="52">
        <v>30</v>
      </c>
      <c r="M165" s="52">
        <v>7</v>
      </c>
      <c r="N165" s="52">
        <v>0</v>
      </c>
      <c r="O165" s="52">
        <v>21</v>
      </c>
      <c r="P165" s="52">
        <v>44</v>
      </c>
      <c r="Q165" s="52">
        <v>74</v>
      </c>
      <c r="R165" s="52">
        <v>90</v>
      </c>
      <c r="S165" s="52">
        <v>121</v>
      </c>
      <c r="T165" s="52">
        <v>272</v>
      </c>
      <c r="U165" s="52">
        <v>893</v>
      </c>
      <c r="V165" s="52">
        <v>2086</v>
      </c>
      <c r="W165" s="52">
        <v>2971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115</v>
      </c>
      <c r="D167" s="52">
        <v>132</v>
      </c>
      <c r="E167" s="52">
        <v>71</v>
      </c>
      <c r="F167" s="52">
        <v>76</v>
      </c>
      <c r="G167" s="52">
        <v>71</v>
      </c>
      <c r="H167" s="52">
        <v>103</v>
      </c>
      <c r="I167" s="52">
        <v>15</v>
      </c>
      <c r="J167" s="52">
        <v>7</v>
      </c>
      <c r="K167" s="52">
        <v>20</v>
      </c>
      <c r="L167" s="52">
        <v>8</v>
      </c>
      <c r="M167" s="52">
        <v>8</v>
      </c>
      <c r="N167" s="52">
        <v>13</v>
      </c>
      <c r="O167" s="52">
        <v>29</v>
      </c>
      <c r="P167" s="52">
        <v>17</v>
      </c>
      <c r="Q167" s="52">
        <v>10</v>
      </c>
      <c r="R167" s="52">
        <v>21</v>
      </c>
      <c r="S167" s="52">
        <v>34</v>
      </c>
      <c r="T167" s="52">
        <v>68</v>
      </c>
      <c r="U167" s="52">
        <v>177</v>
      </c>
      <c r="V167" s="52">
        <v>184</v>
      </c>
      <c r="W167" s="52">
        <v>126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520</v>
      </c>
      <c r="D171" s="52">
        <v>569</v>
      </c>
      <c r="E171" s="52">
        <v>557</v>
      </c>
      <c r="F171" s="52">
        <v>733</v>
      </c>
      <c r="G171" s="52">
        <v>628</v>
      </c>
      <c r="H171" s="52">
        <v>917</v>
      </c>
      <c r="I171" s="52">
        <v>641</v>
      </c>
      <c r="J171" s="52">
        <v>493</v>
      </c>
      <c r="K171" s="52">
        <v>319</v>
      </c>
      <c r="L171" s="52">
        <v>184</v>
      </c>
      <c r="M171" s="52">
        <v>193</v>
      </c>
      <c r="N171" s="52">
        <v>280</v>
      </c>
      <c r="O171" s="52">
        <v>505</v>
      </c>
      <c r="P171" s="52">
        <v>430</v>
      </c>
      <c r="Q171" s="52">
        <v>394</v>
      </c>
      <c r="R171" s="52">
        <v>392</v>
      </c>
      <c r="S171" s="52">
        <v>435</v>
      </c>
      <c r="T171" s="52">
        <v>939</v>
      </c>
      <c r="U171" s="52">
        <v>3140</v>
      </c>
      <c r="V171" s="52">
        <v>5044</v>
      </c>
      <c r="W171" s="52">
        <v>4763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42</v>
      </c>
      <c r="D172" s="52">
        <v>5</v>
      </c>
      <c r="E172" s="52">
        <v>3</v>
      </c>
      <c r="F172" s="52">
        <v>0</v>
      </c>
      <c r="G172" s="52">
        <v>6</v>
      </c>
      <c r="H172" s="52">
        <v>6</v>
      </c>
      <c r="I172" s="52">
        <v>28</v>
      </c>
      <c r="J172" s="52">
        <v>47</v>
      </c>
      <c r="K172" s="52">
        <v>22</v>
      </c>
      <c r="L172" s="52">
        <v>6</v>
      </c>
      <c r="M172" s="52">
        <v>14</v>
      </c>
      <c r="N172" s="52">
        <v>36</v>
      </c>
      <c r="O172" s="52">
        <v>27</v>
      </c>
      <c r="P172" s="52">
        <v>38</v>
      </c>
      <c r="Q172" s="52">
        <v>26</v>
      </c>
      <c r="R172" s="52">
        <v>29</v>
      </c>
      <c r="S172" s="52">
        <v>34</v>
      </c>
      <c r="T172" s="52">
        <v>97</v>
      </c>
      <c r="U172" s="52">
        <v>351</v>
      </c>
      <c r="V172" s="52">
        <v>652</v>
      </c>
      <c r="W172" s="52">
        <v>600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591</v>
      </c>
      <c r="D176" s="52">
        <v>706</v>
      </c>
      <c r="E176" s="52">
        <v>662</v>
      </c>
      <c r="F176" s="52">
        <v>752</v>
      </c>
      <c r="G176" s="52">
        <v>506</v>
      </c>
      <c r="H176" s="52">
        <v>764</v>
      </c>
      <c r="I176" s="52">
        <v>496</v>
      </c>
      <c r="J176" s="52">
        <v>413</v>
      </c>
      <c r="K176" s="52">
        <v>218</v>
      </c>
      <c r="L176" s="52">
        <v>122</v>
      </c>
      <c r="M176" s="52">
        <v>119</v>
      </c>
      <c r="N176" s="52">
        <v>188</v>
      </c>
      <c r="O176" s="52">
        <v>378</v>
      </c>
      <c r="P176" s="52">
        <v>200</v>
      </c>
      <c r="Q176" s="52">
        <v>188</v>
      </c>
      <c r="R176" s="52">
        <v>212</v>
      </c>
      <c r="S176" s="52">
        <v>322</v>
      </c>
      <c r="T176" s="52">
        <v>640</v>
      </c>
      <c r="U176" s="52">
        <v>1967</v>
      </c>
      <c r="V176" s="52">
        <v>2686</v>
      </c>
      <c r="W176" s="52">
        <v>2828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86</v>
      </c>
      <c r="D177" s="36">
        <v>0</v>
      </c>
      <c r="E177" s="36">
        <v>0</v>
      </c>
      <c r="F177" s="36">
        <v>28</v>
      </c>
      <c r="G177" s="36">
        <v>197</v>
      </c>
      <c r="H177" s="36">
        <v>265</v>
      </c>
      <c r="I177" s="36">
        <v>184</v>
      </c>
      <c r="J177" s="36">
        <v>138</v>
      </c>
      <c r="K177" s="36">
        <v>141</v>
      </c>
      <c r="L177" s="36">
        <v>77</v>
      </c>
      <c r="M177" s="36">
        <v>97</v>
      </c>
      <c r="N177" s="36">
        <v>143</v>
      </c>
      <c r="O177" s="36">
        <v>182</v>
      </c>
      <c r="P177" s="36">
        <v>279</v>
      </c>
      <c r="Q177" s="36">
        <v>240</v>
      </c>
      <c r="R177" s="36">
        <v>234</v>
      </c>
      <c r="S177" s="36">
        <v>182</v>
      </c>
      <c r="T177" s="36">
        <v>459</v>
      </c>
      <c r="U177" s="36">
        <v>1692</v>
      </c>
      <c r="V177" s="36">
        <v>3206</v>
      </c>
      <c r="W177" s="36">
        <v>2659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5606</v>
      </c>
      <c r="D5" s="52">
        <v>4271</v>
      </c>
      <c r="E5" s="52">
        <v>5826</v>
      </c>
      <c r="F5" s="52">
        <v>4034</v>
      </c>
      <c r="G5" s="52">
        <v>1492</v>
      </c>
      <c r="H5" s="52">
        <v>378</v>
      </c>
      <c r="I5" s="52">
        <v>0</v>
      </c>
      <c r="J5" s="52">
        <v>643</v>
      </c>
      <c r="K5" s="52">
        <v>1825</v>
      </c>
      <c r="L5" s="52">
        <v>5225</v>
      </c>
      <c r="M5" s="52">
        <v>5941</v>
      </c>
      <c r="N5" s="52">
        <v>4176</v>
      </c>
      <c r="O5" s="52">
        <v>2726</v>
      </c>
      <c r="P5" s="52">
        <v>1</v>
      </c>
      <c r="Q5" s="52">
        <v>61</v>
      </c>
      <c r="R5" s="52">
        <v>2248</v>
      </c>
      <c r="S5" s="52">
        <v>2879</v>
      </c>
      <c r="T5" s="52">
        <v>127</v>
      </c>
      <c r="U5" s="52">
        <v>0</v>
      </c>
      <c r="V5" s="52">
        <v>0</v>
      </c>
      <c r="W5" s="52">
        <v>0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126</v>
      </c>
      <c r="D8" s="52">
        <v>145</v>
      </c>
      <c r="E8" s="52">
        <v>271</v>
      </c>
      <c r="F8" s="52">
        <v>246</v>
      </c>
      <c r="G8" s="52">
        <v>117</v>
      </c>
      <c r="H8" s="52">
        <v>38</v>
      </c>
      <c r="I8" s="52">
        <v>0</v>
      </c>
      <c r="J8" s="52">
        <v>99</v>
      </c>
      <c r="K8" s="52">
        <v>304</v>
      </c>
      <c r="L8" s="52">
        <v>850</v>
      </c>
      <c r="M8" s="52">
        <v>976</v>
      </c>
      <c r="N8" s="52">
        <v>710</v>
      </c>
      <c r="O8" s="52">
        <v>434</v>
      </c>
      <c r="P8" s="52">
        <v>0</v>
      </c>
      <c r="Q8" s="52">
        <v>9</v>
      </c>
      <c r="R8" s="52">
        <v>373</v>
      </c>
      <c r="S8" s="52">
        <v>699</v>
      </c>
      <c r="T8" s="52">
        <v>59</v>
      </c>
      <c r="U8" s="52">
        <v>0</v>
      </c>
      <c r="V8" s="52">
        <v>0</v>
      </c>
      <c r="W8" s="52">
        <v>0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951</v>
      </c>
      <c r="D11" s="52">
        <v>805</v>
      </c>
      <c r="E11" s="52">
        <v>664</v>
      </c>
      <c r="F11" s="52">
        <v>379</v>
      </c>
      <c r="G11" s="52">
        <v>148</v>
      </c>
      <c r="H11" s="52">
        <v>38</v>
      </c>
      <c r="I11" s="52">
        <v>0</v>
      </c>
      <c r="J11" s="52">
        <v>10</v>
      </c>
      <c r="K11" s="52">
        <v>99</v>
      </c>
      <c r="L11" s="52">
        <v>257</v>
      </c>
      <c r="M11" s="52">
        <v>241</v>
      </c>
      <c r="N11" s="52">
        <v>173</v>
      </c>
      <c r="O11" s="52">
        <v>153</v>
      </c>
      <c r="P11" s="52">
        <v>0</v>
      </c>
      <c r="Q11" s="52">
        <v>2</v>
      </c>
      <c r="R11" s="52">
        <v>119</v>
      </c>
      <c r="S11" s="52">
        <v>198</v>
      </c>
      <c r="T11" s="52">
        <v>8</v>
      </c>
      <c r="U11" s="52">
        <v>0</v>
      </c>
      <c r="V11" s="52">
        <v>0</v>
      </c>
      <c r="W11" s="52">
        <v>0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1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4314</v>
      </c>
      <c r="D15" s="52">
        <v>3437</v>
      </c>
      <c r="E15" s="52">
        <v>5138</v>
      </c>
      <c r="F15" s="52">
        <v>3652</v>
      </c>
      <c r="G15" s="52">
        <v>1332</v>
      </c>
      <c r="H15" s="52">
        <v>338</v>
      </c>
      <c r="I15" s="52">
        <v>0</v>
      </c>
      <c r="J15" s="52">
        <v>575</v>
      </c>
      <c r="K15" s="52">
        <v>1617</v>
      </c>
      <c r="L15" s="52">
        <v>4777</v>
      </c>
      <c r="M15" s="52">
        <v>5319</v>
      </c>
      <c r="N15" s="52">
        <v>3521</v>
      </c>
      <c r="O15" s="52">
        <v>2430</v>
      </c>
      <c r="P15" s="52">
        <v>1</v>
      </c>
      <c r="Q15" s="52">
        <v>55</v>
      </c>
      <c r="R15" s="52">
        <v>1966</v>
      </c>
      <c r="S15" s="52">
        <v>2478</v>
      </c>
      <c r="T15" s="52">
        <v>108</v>
      </c>
      <c r="U15" s="52">
        <v>0</v>
      </c>
      <c r="V15" s="52">
        <v>0</v>
      </c>
      <c r="W15" s="52">
        <v>0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340</v>
      </c>
      <c r="D16" s="52">
        <v>29</v>
      </c>
      <c r="E16" s="52">
        <v>24</v>
      </c>
      <c r="F16" s="52">
        <v>3</v>
      </c>
      <c r="G16" s="52">
        <v>12</v>
      </c>
      <c r="H16" s="52">
        <v>2</v>
      </c>
      <c r="I16" s="52">
        <v>0</v>
      </c>
      <c r="J16" s="52">
        <v>58</v>
      </c>
      <c r="K16" s="52">
        <v>109</v>
      </c>
      <c r="L16" s="52">
        <v>191</v>
      </c>
      <c r="M16" s="52">
        <v>381</v>
      </c>
      <c r="N16" s="52">
        <v>482</v>
      </c>
      <c r="O16" s="52">
        <v>143</v>
      </c>
      <c r="P16" s="52">
        <v>0</v>
      </c>
      <c r="Q16" s="52">
        <v>4</v>
      </c>
      <c r="R16" s="52">
        <v>163</v>
      </c>
      <c r="S16" s="52">
        <v>203</v>
      </c>
      <c r="T16" s="52">
        <v>11</v>
      </c>
      <c r="U16" s="52">
        <v>0</v>
      </c>
      <c r="V16" s="52">
        <v>0</v>
      </c>
      <c r="W16" s="52">
        <v>0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4897</v>
      </c>
      <c r="D21" s="52">
        <v>4271</v>
      </c>
      <c r="E21" s="52">
        <v>5826</v>
      </c>
      <c r="F21" s="52">
        <v>3889</v>
      </c>
      <c r="G21" s="52">
        <v>1077</v>
      </c>
      <c r="H21" s="52">
        <v>281</v>
      </c>
      <c r="I21" s="52">
        <v>0</v>
      </c>
      <c r="J21" s="52">
        <v>483</v>
      </c>
      <c r="K21" s="52">
        <v>1107</v>
      </c>
      <c r="L21" s="52">
        <v>3199</v>
      </c>
      <c r="M21" s="52">
        <v>3286</v>
      </c>
      <c r="N21" s="52">
        <v>2366</v>
      </c>
      <c r="O21" s="52">
        <v>1832</v>
      </c>
      <c r="P21" s="52">
        <v>0</v>
      </c>
      <c r="Q21" s="52">
        <v>27</v>
      </c>
      <c r="R21" s="52">
        <v>1106</v>
      </c>
      <c r="S21" s="52">
        <v>1843</v>
      </c>
      <c r="T21" s="52">
        <v>74</v>
      </c>
      <c r="U21" s="52">
        <v>0</v>
      </c>
      <c r="V21" s="52">
        <v>0</v>
      </c>
      <c r="W21" s="52">
        <v>0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709</v>
      </c>
      <c r="D22" s="36">
        <v>0</v>
      </c>
      <c r="E22" s="36">
        <v>0</v>
      </c>
      <c r="F22" s="36">
        <v>145</v>
      </c>
      <c r="G22" s="36">
        <v>415</v>
      </c>
      <c r="H22" s="36">
        <v>97</v>
      </c>
      <c r="I22" s="36">
        <v>0</v>
      </c>
      <c r="J22" s="36">
        <v>160</v>
      </c>
      <c r="K22" s="36">
        <v>718</v>
      </c>
      <c r="L22" s="36">
        <v>2026</v>
      </c>
      <c r="M22" s="36">
        <v>2655</v>
      </c>
      <c r="N22" s="36">
        <v>1810</v>
      </c>
      <c r="O22" s="36">
        <v>894</v>
      </c>
      <c r="P22" s="36">
        <v>1</v>
      </c>
      <c r="Q22" s="36">
        <v>34</v>
      </c>
      <c r="R22" s="36">
        <v>1142</v>
      </c>
      <c r="S22" s="36">
        <v>1036</v>
      </c>
      <c r="T22" s="36">
        <v>53</v>
      </c>
      <c r="U22" s="36">
        <v>0</v>
      </c>
      <c r="V22" s="36">
        <v>0</v>
      </c>
      <c r="W22" s="36">
        <v>0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848</v>
      </c>
      <c r="O26" s="52">
        <v>1870</v>
      </c>
      <c r="P26" s="52">
        <v>0</v>
      </c>
      <c r="Q26" s="52">
        <v>0</v>
      </c>
      <c r="R26" s="52">
        <v>0</v>
      </c>
      <c r="S26" s="52">
        <v>92</v>
      </c>
      <c r="T26" s="52">
        <v>0</v>
      </c>
      <c r="U26" s="52">
        <v>0</v>
      </c>
      <c r="V26" s="52">
        <v>0</v>
      </c>
      <c r="W26" s="52">
        <v>2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144</v>
      </c>
      <c r="O29" s="52">
        <v>298</v>
      </c>
      <c r="P29" s="52">
        <v>0</v>
      </c>
      <c r="Q29" s="52">
        <v>0</v>
      </c>
      <c r="R29" s="52">
        <v>0</v>
      </c>
      <c r="S29" s="52">
        <v>22</v>
      </c>
      <c r="T29" s="52">
        <v>0</v>
      </c>
      <c r="U29" s="52">
        <v>0</v>
      </c>
      <c r="V29" s="52">
        <v>0</v>
      </c>
      <c r="W29" s="52">
        <v>1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35</v>
      </c>
      <c r="O31" s="52">
        <v>105</v>
      </c>
      <c r="P31" s="52">
        <v>0</v>
      </c>
      <c r="Q31" s="52">
        <v>0</v>
      </c>
      <c r="R31" s="52">
        <v>0</v>
      </c>
      <c r="S31" s="52">
        <v>6</v>
      </c>
      <c r="T31" s="52">
        <v>0</v>
      </c>
      <c r="U31" s="52">
        <v>0</v>
      </c>
      <c r="V31" s="52">
        <v>0</v>
      </c>
      <c r="W31" s="52">
        <v>0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715</v>
      </c>
      <c r="O35" s="52">
        <v>1667</v>
      </c>
      <c r="P35" s="52">
        <v>0</v>
      </c>
      <c r="Q35" s="52">
        <v>0</v>
      </c>
      <c r="R35" s="52">
        <v>0</v>
      </c>
      <c r="S35" s="52">
        <v>79</v>
      </c>
      <c r="T35" s="52">
        <v>0</v>
      </c>
      <c r="U35" s="52">
        <v>0</v>
      </c>
      <c r="V35" s="52">
        <v>0</v>
      </c>
      <c r="W35" s="52">
        <v>2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98</v>
      </c>
      <c r="O36" s="52">
        <v>98</v>
      </c>
      <c r="P36" s="52">
        <v>0</v>
      </c>
      <c r="Q36" s="52">
        <v>0</v>
      </c>
      <c r="R36" s="52">
        <v>0</v>
      </c>
      <c r="S36" s="52">
        <v>7</v>
      </c>
      <c r="T36" s="52">
        <v>0</v>
      </c>
      <c r="U36" s="52">
        <v>0</v>
      </c>
      <c r="V36" s="52">
        <v>0</v>
      </c>
      <c r="W36" s="52">
        <v>0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480</v>
      </c>
      <c r="O40" s="52">
        <v>1257</v>
      </c>
      <c r="P40" s="52">
        <v>0</v>
      </c>
      <c r="Q40" s="52">
        <v>0</v>
      </c>
      <c r="R40" s="52">
        <v>0</v>
      </c>
      <c r="S40" s="52">
        <v>59</v>
      </c>
      <c r="T40" s="52">
        <v>0</v>
      </c>
      <c r="U40" s="52">
        <v>0</v>
      </c>
      <c r="V40" s="52">
        <v>0</v>
      </c>
      <c r="W40" s="52">
        <v>1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368</v>
      </c>
      <c r="O41" s="36">
        <v>613</v>
      </c>
      <c r="P41" s="36">
        <v>0</v>
      </c>
      <c r="Q41" s="36">
        <v>0</v>
      </c>
      <c r="R41" s="36">
        <v>0</v>
      </c>
      <c r="S41" s="36">
        <v>33</v>
      </c>
      <c r="T41" s="36">
        <v>0</v>
      </c>
      <c r="U41" s="36">
        <v>0</v>
      </c>
      <c r="V41" s="36">
        <v>0</v>
      </c>
      <c r="W41" s="36">
        <v>1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440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10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408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32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384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56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88443</v>
      </c>
      <c r="D64" s="52">
        <v>107037</v>
      </c>
      <c r="E64" s="52">
        <v>87889</v>
      </c>
      <c r="F64" s="52">
        <v>65643</v>
      </c>
      <c r="G64" s="52">
        <v>42148</v>
      </c>
      <c r="H64" s="52">
        <v>39667</v>
      </c>
      <c r="I64" s="52">
        <v>45648</v>
      </c>
      <c r="J64" s="52">
        <v>49986</v>
      </c>
      <c r="K64" s="52">
        <v>31450</v>
      </c>
      <c r="L64" s="52">
        <v>33384</v>
      </c>
      <c r="M64" s="52">
        <v>26163</v>
      </c>
      <c r="N64" s="52">
        <v>43652</v>
      </c>
      <c r="O64" s="52">
        <v>76236</v>
      </c>
      <c r="P64" s="52">
        <v>83603</v>
      </c>
      <c r="Q64" s="52">
        <v>110459</v>
      </c>
      <c r="R64" s="52">
        <v>109753</v>
      </c>
      <c r="S64" s="52">
        <v>88478</v>
      </c>
      <c r="T64" s="52">
        <v>89248</v>
      </c>
      <c r="U64" s="52">
        <v>75234</v>
      </c>
      <c r="V64" s="52">
        <v>59744</v>
      </c>
      <c r="W64" s="52">
        <v>51487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1986</v>
      </c>
      <c r="D67" s="52">
        <v>3630</v>
      </c>
      <c r="E67" s="52">
        <v>4093</v>
      </c>
      <c r="F67" s="52">
        <v>4009</v>
      </c>
      <c r="G67" s="52">
        <v>3317</v>
      </c>
      <c r="H67" s="52">
        <v>4010</v>
      </c>
      <c r="I67" s="52">
        <v>5789</v>
      </c>
      <c r="J67" s="52">
        <v>7736</v>
      </c>
      <c r="K67" s="52">
        <v>5246</v>
      </c>
      <c r="L67" s="52">
        <v>5431</v>
      </c>
      <c r="M67" s="52">
        <v>4298</v>
      </c>
      <c r="N67" s="52">
        <v>7423</v>
      </c>
      <c r="O67" s="52">
        <v>12136</v>
      </c>
      <c r="P67" s="52">
        <v>13569</v>
      </c>
      <c r="Q67" s="52">
        <v>16960</v>
      </c>
      <c r="R67" s="52">
        <v>18188</v>
      </c>
      <c r="S67" s="52">
        <v>21477</v>
      </c>
      <c r="T67" s="52">
        <v>41602</v>
      </c>
      <c r="U67" s="52">
        <v>30168</v>
      </c>
      <c r="V67" s="52">
        <v>32890</v>
      </c>
      <c r="W67" s="52">
        <v>34275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19968</v>
      </c>
      <c r="D69" s="52">
        <v>11640</v>
      </c>
      <c r="E69" s="52">
        <v>8476</v>
      </c>
      <c r="F69" s="52">
        <v>10821</v>
      </c>
      <c r="G69" s="52">
        <v>10640</v>
      </c>
      <c r="H69" s="52">
        <v>3529</v>
      </c>
      <c r="I69" s="52">
        <v>26045</v>
      </c>
      <c r="J69" s="52">
        <v>30810</v>
      </c>
      <c r="K69" s="52">
        <v>25241</v>
      </c>
      <c r="L69" s="52">
        <v>28195</v>
      </c>
      <c r="M69" s="52">
        <v>26144</v>
      </c>
      <c r="N69" s="52">
        <v>43567</v>
      </c>
      <c r="O69" s="52">
        <v>75147</v>
      </c>
      <c r="P69" s="52">
        <v>56881</v>
      </c>
      <c r="Q69" s="52">
        <v>33708</v>
      </c>
      <c r="R69" s="52">
        <v>45442</v>
      </c>
      <c r="S69" s="52">
        <v>48690</v>
      </c>
      <c r="T69" s="52">
        <v>52068</v>
      </c>
      <c r="U69" s="52">
        <v>47644</v>
      </c>
      <c r="V69" s="52">
        <v>39865</v>
      </c>
      <c r="W69" s="52">
        <v>23344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34</v>
      </c>
      <c r="D70" s="52">
        <v>3</v>
      </c>
      <c r="E70" s="52">
        <v>0</v>
      </c>
      <c r="F70" s="52">
        <v>0</v>
      </c>
      <c r="G70" s="52">
        <v>0</v>
      </c>
      <c r="H70" s="52">
        <v>0</v>
      </c>
      <c r="I70" s="52">
        <v>5</v>
      </c>
      <c r="J70" s="52">
        <v>17</v>
      </c>
      <c r="K70" s="52">
        <v>14</v>
      </c>
      <c r="L70" s="52">
        <v>15</v>
      </c>
      <c r="M70" s="52">
        <v>19</v>
      </c>
      <c r="N70" s="52">
        <v>85</v>
      </c>
      <c r="O70" s="52">
        <v>22</v>
      </c>
      <c r="P70" s="52">
        <v>124</v>
      </c>
      <c r="Q70" s="52">
        <v>0</v>
      </c>
      <c r="R70" s="52">
        <v>7</v>
      </c>
      <c r="S70" s="52">
        <v>49</v>
      </c>
      <c r="T70" s="52">
        <v>50</v>
      </c>
      <c r="U70" s="52">
        <v>52</v>
      </c>
      <c r="V70" s="52">
        <v>44</v>
      </c>
      <c r="W70" s="52">
        <v>92</v>
      </c>
      <c r="DA70" s="63" t="s">
        <v>1343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63446</v>
      </c>
      <c r="D73" s="52">
        <v>94585</v>
      </c>
      <c r="E73" s="52">
        <v>79046</v>
      </c>
      <c r="F73" s="52">
        <v>54778</v>
      </c>
      <c r="G73" s="52">
        <v>31222</v>
      </c>
      <c r="H73" s="52">
        <v>35877</v>
      </c>
      <c r="I73" s="52">
        <v>18722</v>
      </c>
      <c r="J73" s="52">
        <v>17398</v>
      </c>
      <c r="K73" s="52">
        <v>5804</v>
      </c>
      <c r="L73" s="52">
        <v>4975</v>
      </c>
      <c r="M73" s="52">
        <v>0</v>
      </c>
      <c r="N73" s="52">
        <v>0</v>
      </c>
      <c r="O73" s="52">
        <v>1008</v>
      </c>
      <c r="P73" s="52">
        <v>24445</v>
      </c>
      <c r="Q73" s="52">
        <v>71482</v>
      </c>
      <c r="R73" s="52">
        <v>59372</v>
      </c>
      <c r="S73" s="52">
        <v>36729</v>
      </c>
      <c r="T73" s="52">
        <v>33572</v>
      </c>
      <c r="U73" s="52">
        <v>24759</v>
      </c>
      <c r="V73" s="52">
        <v>17545</v>
      </c>
      <c r="W73" s="52">
        <v>24858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4995</v>
      </c>
      <c r="D74" s="52">
        <v>809</v>
      </c>
      <c r="E74" s="52">
        <v>367</v>
      </c>
      <c r="F74" s="52">
        <v>44</v>
      </c>
      <c r="G74" s="52">
        <v>286</v>
      </c>
      <c r="H74" s="52">
        <v>261</v>
      </c>
      <c r="I74" s="52">
        <v>876</v>
      </c>
      <c r="J74" s="52">
        <v>1761</v>
      </c>
      <c r="K74" s="52">
        <v>391</v>
      </c>
      <c r="L74" s="52">
        <v>199</v>
      </c>
      <c r="M74" s="52">
        <v>0</v>
      </c>
      <c r="N74" s="52">
        <v>0</v>
      </c>
      <c r="O74" s="52">
        <v>59</v>
      </c>
      <c r="P74" s="52">
        <v>2153</v>
      </c>
      <c r="Q74" s="52">
        <v>5269</v>
      </c>
      <c r="R74" s="52">
        <v>4932</v>
      </c>
      <c r="S74" s="52">
        <v>3010</v>
      </c>
      <c r="T74" s="52">
        <v>3558</v>
      </c>
      <c r="U74" s="52">
        <v>2779</v>
      </c>
      <c r="V74" s="52">
        <v>2290</v>
      </c>
      <c r="W74" s="52">
        <v>3193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83121</v>
      </c>
      <c r="D78" s="52">
        <v>83596</v>
      </c>
      <c r="E78" s="52">
        <v>67902</v>
      </c>
      <c r="F78" s="52">
        <v>65093</v>
      </c>
      <c r="G78" s="52">
        <v>28100</v>
      </c>
      <c r="H78" s="52">
        <v>32130</v>
      </c>
      <c r="I78" s="52">
        <v>44185</v>
      </c>
      <c r="J78" s="52">
        <v>43830</v>
      </c>
      <c r="K78" s="52">
        <v>27225</v>
      </c>
      <c r="L78" s="52">
        <v>32509</v>
      </c>
      <c r="M78" s="52">
        <v>22480</v>
      </c>
      <c r="N78" s="52">
        <v>41636</v>
      </c>
      <c r="O78" s="52">
        <v>64311</v>
      </c>
      <c r="P78" s="52">
        <v>83524</v>
      </c>
      <c r="Q78" s="52">
        <v>108751</v>
      </c>
      <c r="R78" s="52">
        <v>106751</v>
      </c>
      <c r="S78" s="52">
        <v>86762</v>
      </c>
      <c r="T78" s="52">
        <v>84369</v>
      </c>
      <c r="U78" s="52">
        <v>66571</v>
      </c>
      <c r="V78" s="52">
        <v>45279</v>
      </c>
      <c r="W78" s="52">
        <v>44928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5322</v>
      </c>
      <c r="D79" s="36">
        <v>23441</v>
      </c>
      <c r="E79" s="36">
        <v>19987</v>
      </c>
      <c r="F79" s="36">
        <v>550</v>
      </c>
      <c r="G79" s="36">
        <v>14048</v>
      </c>
      <c r="H79" s="36">
        <v>7537</v>
      </c>
      <c r="I79" s="36">
        <v>1463</v>
      </c>
      <c r="J79" s="36">
        <v>6156</v>
      </c>
      <c r="K79" s="36">
        <v>4225</v>
      </c>
      <c r="L79" s="36">
        <v>875</v>
      </c>
      <c r="M79" s="36">
        <v>3683</v>
      </c>
      <c r="N79" s="36">
        <v>2016</v>
      </c>
      <c r="O79" s="36">
        <v>11925</v>
      </c>
      <c r="P79" s="36">
        <v>79</v>
      </c>
      <c r="Q79" s="36">
        <v>1708</v>
      </c>
      <c r="R79" s="36">
        <v>3002</v>
      </c>
      <c r="S79" s="36">
        <v>1716</v>
      </c>
      <c r="T79" s="36">
        <v>4879</v>
      </c>
      <c r="U79" s="36">
        <v>8663</v>
      </c>
      <c r="V79" s="36">
        <v>14465</v>
      </c>
      <c r="W79" s="36">
        <v>6559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11733</v>
      </c>
      <c r="D83" s="52">
        <v>5856</v>
      </c>
      <c r="E83" s="52">
        <v>13820</v>
      </c>
      <c r="F83" s="52">
        <v>28996</v>
      </c>
      <c r="G83" s="52">
        <v>62672</v>
      </c>
      <c r="H83" s="52">
        <v>47664</v>
      </c>
      <c r="I83" s="52">
        <v>41729</v>
      </c>
      <c r="J83" s="52">
        <v>38626</v>
      </c>
      <c r="K83" s="52">
        <v>62074</v>
      </c>
      <c r="L83" s="52">
        <v>57244</v>
      </c>
      <c r="M83" s="52">
        <v>64337</v>
      </c>
      <c r="N83" s="52">
        <v>44773</v>
      </c>
      <c r="O83" s="52">
        <v>25380</v>
      </c>
      <c r="P83" s="52">
        <v>26558</v>
      </c>
      <c r="Q83" s="52">
        <v>7653</v>
      </c>
      <c r="R83" s="52">
        <v>0</v>
      </c>
      <c r="S83" s="52">
        <v>0</v>
      </c>
      <c r="T83" s="52">
        <v>0</v>
      </c>
      <c r="U83" s="52">
        <v>11717</v>
      </c>
      <c r="V83" s="52">
        <v>26812</v>
      </c>
      <c r="W83" s="52">
        <v>35960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263</v>
      </c>
      <c r="D86" s="52">
        <v>199</v>
      </c>
      <c r="E86" s="52">
        <v>643</v>
      </c>
      <c r="F86" s="52">
        <v>1771</v>
      </c>
      <c r="G86" s="52">
        <v>4932</v>
      </c>
      <c r="H86" s="52">
        <v>4818</v>
      </c>
      <c r="I86" s="52">
        <v>5293</v>
      </c>
      <c r="J86" s="52">
        <v>5978</v>
      </c>
      <c r="K86" s="52">
        <v>10354</v>
      </c>
      <c r="L86" s="52">
        <v>9313</v>
      </c>
      <c r="M86" s="52">
        <v>10570</v>
      </c>
      <c r="N86" s="52">
        <v>7614</v>
      </c>
      <c r="O86" s="52">
        <v>4040</v>
      </c>
      <c r="P86" s="52">
        <v>4310</v>
      </c>
      <c r="Q86" s="52">
        <v>1175</v>
      </c>
      <c r="R86" s="52">
        <v>0</v>
      </c>
      <c r="S86" s="52">
        <v>0</v>
      </c>
      <c r="T86" s="52">
        <v>0</v>
      </c>
      <c r="U86" s="52">
        <v>4698</v>
      </c>
      <c r="V86" s="52">
        <v>14760</v>
      </c>
      <c r="W86" s="52">
        <v>23939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44</v>
      </c>
      <c r="D88" s="52">
        <v>8</v>
      </c>
      <c r="E88" s="52">
        <v>98</v>
      </c>
      <c r="F88" s="52">
        <v>444</v>
      </c>
      <c r="G88" s="52">
        <v>1930</v>
      </c>
      <c r="H88" s="52">
        <v>1221</v>
      </c>
      <c r="I88" s="52">
        <v>1225</v>
      </c>
      <c r="J88" s="52">
        <v>1372</v>
      </c>
      <c r="K88" s="52">
        <v>2702</v>
      </c>
      <c r="L88" s="52">
        <v>2722</v>
      </c>
      <c r="M88" s="52">
        <v>3143</v>
      </c>
      <c r="N88" s="52">
        <v>1596</v>
      </c>
      <c r="O88" s="52">
        <v>611</v>
      </c>
      <c r="P88" s="52">
        <v>103</v>
      </c>
      <c r="Q88" s="52">
        <v>77</v>
      </c>
      <c r="R88" s="52">
        <v>0</v>
      </c>
      <c r="S88" s="52">
        <v>0</v>
      </c>
      <c r="T88" s="52">
        <v>0</v>
      </c>
      <c r="U88" s="52">
        <v>445</v>
      </c>
      <c r="V88" s="52">
        <v>1044</v>
      </c>
      <c r="W88" s="52">
        <v>1687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1</v>
      </c>
      <c r="J89" s="52">
        <v>0</v>
      </c>
      <c r="K89" s="52">
        <v>2</v>
      </c>
      <c r="L89" s="52">
        <v>1</v>
      </c>
      <c r="M89" s="52">
        <v>3</v>
      </c>
      <c r="N89" s="52">
        <v>4</v>
      </c>
      <c r="O89" s="52">
        <v>1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1</v>
      </c>
      <c r="DA89" s="63" t="s">
        <v>1352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1983</v>
      </c>
      <c r="D92" s="52">
        <v>1102</v>
      </c>
      <c r="E92" s="52">
        <v>1564</v>
      </c>
      <c r="F92" s="52">
        <v>2684</v>
      </c>
      <c r="G92" s="52">
        <v>6022</v>
      </c>
      <c r="H92" s="52">
        <v>4678</v>
      </c>
      <c r="I92" s="52">
        <v>1007</v>
      </c>
      <c r="J92" s="52">
        <v>549</v>
      </c>
      <c r="K92" s="52">
        <v>3204</v>
      </c>
      <c r="L92" s="52">
        <v>2674</v>
      </c>
      <c r="M92" s="52">
        <v>2478</v>
      </c>
      <c r="N92" s="52">
        <v>1784</v>
      </c>
      <c r="O92" s="52">
        <v>1385</v>
      </c>
      <c r="P92" s="52">
        <v>1075</v>
      </c>
      <c r="Q92" s="52">
        <v>235</v>
      </c>
      <c r="R92" s="52">
        <v>0</v>
      </c>
      <c r="S92" s="52">
        <v>0</v>
      </c>
      <c r="T92" s="52">
        <v>0</v>
      </c>
      <c r="U92" s="52">
        <v>554</v>
      </c>
      <c r="V92" s="52">
        <v>819</v>
      </c>
      <c r="W92" s="52">
        <v>827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3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2</v>
      </c>
      <c r="K93" s="52">
        <v>4</v>
      </c>
      <c r="L93" s="52">
        <v>3</v>
      </c>
      <c r="M93" s="52">
        <v>1</v>
      </c>
      <c r="N93" s="52">
        <v>2</v>
      </c>
      <c r="O93" s="52">
        <v>1</v>
      </c>
      <c r="P93" s="52">
        <v>1</v>
      </c>
      <c r="Q93" s="52">
        <v>0</v>
      </c>
      <c r="R93" s="52">
        <v>0</v>
      </c>
      <c r="S93" s="52">
        <v>0</v>
      </c>
      <c r="T93" s="52">
        <v>0</v>
      </c>
      <c r="U93" s="52">
        <v>1</v>
      </c>
      <c r="V93" s="52">
        <v>0</v>
      </c>
      <c r="W93" s="52">
        <v>1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8995</v>
      </c>
      <c r="D96" s="52">
        <v>4706</v>
      </c>
      <c r="E96" s="52">
        <v>12102</v>
      </c>
      <c r="F96" s="52">
        <v>25847</v>
      </c>
      <c r="G96" s="52">
        <v>54223</v>
      </c>
      <c r="H96" s="52">
        <v>41463</v>
      </c>
      <c r="I96" s="52">
        <v>37731</v>
      </c>
      <c r="J96" s="52">
        <v>33330</v>
      </c>
      <c r="K96" s="52">
        <v>52622</v>
      </c>
      <c r="L96" s="52">
        <v>49854</v>
      </c>
      <c r="M96" s="52">
        <v>54789</v>
      </c>
      <c r="N96" s="52">
        <v>36400</v>
      </c>
      <c r="O96" s="52">
        <v>22087</v>
      </c>
      <c r="P96" s="52">
        <v>23325</v>
      </c>
      <c r="Q96" s="52">
        <v>6837</v>
      </c>
      <c r="R96" s="52">
        <v>0</v>
      </c>
      <c r="S96" s="52">
        <v>0</v>
      </c>
      <c r="T96" s="52">
        <v>0</v>
      </c>
      <c r="U96" s="52">
        <v>9635</v>
      </c>
      <c r="V96" s="52">
        <v>22068</v>
      </c>
      <c r="W96" s="52">
        <v>29637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708</v>
      </c>
      <c r="D97" s="52">
        <v>40</v>
      </c>
      <c r="E97" s="52">
        <v>56</v>
      </c>
      <c r="F97" s="52">
        <v>21</v>
      </c>
      <c r="G97" s="52">
        <v>497</v>
      </c>
      <c r="H97" s="52">
        <v>302</v>
      </c>
      <c r="I97" s="52">
        <v>1765</v>
      </c>
      <c r="J97" s="52">
        <v>3373</v>
      </c>
      <c r="K97" s="52">
        <v>3540</v>
      </c>
      <c r="L97" s="52">
        <v>1990</v>
      </c>
      <c r="M97" s="52">
        <v>3923</v>
      </c>
      <c r="N97" s="52">
        <v>4987</v>
      </c>
      <c r="O97" s="52">
        <v>1295</v>
      </c>
      <c r="P97" s="52">
        <v>2054</v>
      </c>
      <c r="Q97" s="52">
        <v>504</v>
      </c>
      <c r="R97" s="52">
        <v>0</v>
      </c>
      <c r="S97" s="52">
        <v>0</v>
      </c>
      <c r="T97" s="52">
        <v>0</v>
      </c>
      <c r="U97" s="52">
        <v>1082</v>
      </c>
      <c r="V97" s="52">
        <v>2881</v>
      </c>
      <c r="W97" s="52">
        <v>3807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6</v>
      </c>
      <c r="D101" s="52">
        <v>2</v>
      </c>
      <c r="E101" s="52">
        <v>9</v>
      </c>
      <c r="F101" s="52">
        <v>29</v>
      </c>
      <c r="G101" s="52">
        <v>98</v>
      </c>
      <c r="H101" s="52">
        <v>54</v>
      </c>
      <c r="I101" s="52">
        <v>47</v>
      </c>
      <c r="J101" s="52">
        <v>64</v>
      </c>
      <c r="K101" s="52">
        <v>135</v>
      </c>
      <c r="L101" s="52">
        <v>120</v>
      </c>
      <c r="M101" s="52">
        <v>158</v>
      </c>
      <c r="N101" s="52">
        <v>82</v>
      </c>
      <c r="O101" s="52">
        <v>37</v>
      </c>
      <c r="P101" s="52">
        <v>38</v>
      </c>
      <c r="Q101" s="52">
        <v>15</v>
      </c>
      <c r="R101" s="52">
        <v>0</v>
      </c>
      <c r="S101" s="52">
        <v>0</v>
      </c>
      <c r="T101" s="52">
        <v>0</v>
      </c>
      <c r="U101" s="52">
        <v>19</v>
      </c>
      <c r="V101" s="52">
        <v>10</v>
      </c>
      <c r="W101" s="52">
        <v>29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10243</v>
      </c>
      <c r="D102" s="52">
        <v>5854</v>
      </c>
      <c r="E102" s="52">
        <v>13811</v>
      </c>
      <c r="F102" s="52">
        <v>27926</v>
      </c>
      <c r="G102" s="52">
        <v>45161</v>
      </c>
      <c r="H102" s="52">
        <v>35403</v>
      </c>
      <c r="I102" s="52">
        <v>30439</v>
      </c>
      <c r="J102" s="52">
        <v>28963</v>
      </c>
      <c r="K102" s="52">
        <v>37565</v>
      </c>
      <c r="L102" s="52">
        <v>34970</v>
      </c>
      <c r="M102" s="52">
        <v>35498</v>
      </c>
      <c r="N102" s="52">
        <v>25319</v>
      </c>
      <c r="O102" s="52">
        <v>17032</v>
      </c>
      <c r="P102" s="52">
        <v>11152</v>
      </c>
      <c r="Q102" s="52">
        <v>3424</v>
      </c>
      <c r="R102" s="52">
        <v>0</v>
      </c>
      <c r="S102" s="52">
        <v>0</v>
      </c>
      <c r="T102" s="52">
        <v>0</v>
      </c>
      <c r="U102" s="52">
        <v>6275</v>
      </c>
      <c r="V102" s="52">
        <v>12261</v>
      </c>
      <c r="W102" s="52">
        <v>18399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1484</v>
      </c>
      <c r="D103" s="36">
        <v>0</v>
      </c>
      <c r="E103" s="36">
        <v>0</v>
      </c>
      <c r="F103" s="36">
        <v>1041</v>
      </c>
      <c r="G103" s="36">
        <v>17413</v>
      </c>
      <c r="H103" s="36">
        <v>12207</v>
      </c>
      <c r="I103" s="36">
        <v>11243</v>
      </c>
      <c r="J103" s="36">
        <v>9599</v>
      </c>
      <c r="K103" s="36">
        <v>24374</v>
      </c>
      <c r="L103" s="36">
        <v>22154</v>
      </c>
      <c r="M103" s="36">
        <v>28681</v>
      </c>
      <c r="N103" s="36">
        <v>19372</v>
      </c>
      <c r="O103" s="36">
        <v>8311</v>
      </c>
      <c r="P103" s="36">
        <v>15368</v>
      </c>
      <c r="Q103" s="36">
        <v>4214</v>
      </c>
      <c r="R103" s="36">
        <v>0</v>
      </c>
      <c r="S103" s="36">
        <v>0</v>
      </c>
      <c r="T103" s="36">
        <v>0</v>
      </c>
      <c r="U103" s="36">
        <v>5423</v>
      </c>
      <c r="V103" s="36">
        <v>14541</v>
      </c>
      <c r="W103" s="36">
        <v>17532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1364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11735</v>
      </c>
      <c r="D126" s="52">
        <v>0</v>
      </c>
      <c r="E126" s="52">
        <v>7684</v>
      </c>
      <c r="F126" s="52">
        <v>20024</v>
      </c>
      <c r="G126" s="52">
        <v>15955</v>
      </c>
      <c r="H126" s="52">
        <v>14657</v>
      </c>
      <c r="I126" s="52">
        <v>11964</v>
      </c>
      <c r="J126" s="52">
        <v>8772</v>
      </c>
      <c r="K126" s="52">
        <v>8373</v>
      </c>
      <c r="L126" s="52">
        <v>12089</v>
      </c>
      <c r="M126" s="52">
        <v>14036</v>
      </c>
      <c r="N126" s="52">
        <v>17205</v>
      </c>
      <c r="O126" s="52">
        <v>16213</v>
      </c>
      <c r="P126" s="52">
        <v>3678</v>
      </c>
      <c r="Q126" s="52">
        <v>5628</v>
      </c>
      <c r="R126" s="52">
        <v>8078</v>
      </c>
      <c r="S126" s="52">
        <v>8822</v>
      </c>
      <c r="T126" s="52">
        <v>10411</v>
      </c>
      <c r="U126" s="52">
        <v>11402</v>
      </c>
      <c r="V126" s="52">
        <v>11070</v>
      </c>
      <c r="W126" s="52">
        <v>9809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263</v>
      </c>
      <c r="D129" s="52">
        <v>0</v>
      </c>
      <c r="E129" s="52">
        <v>358</v>
      </c>
      <c r="F129" s="52">
        <v>1223</v>
      </c>
      <c r="G129" s="52">
        <v>1255</v>
      </c>
      <c r="H129" s="52">
        <v>1481</v>
      </c>
      <c r="I129" s="52">
        <v>1517</v>
      </c>
      <c r="J129" s="52">
        <v>1357</v>
      </c>
      <c r="K129" s="52">
        <v>1396</v>
      </c>
      <c r="L129" s="52">
        <v>1966</v>
      </c>
      <c r="M129" s="52">
        <v>2306</v>
      </c>
      <c r="N129" s="52">
        <v>2925</v>
      </c>
      <c r="O129" s="52">
        <v>2581</v>
      </c>
      <c r="P129" s="52">
        <v>597</v>
      </c>
      <c r="Q129" s="52">
        <v>864</v>
      </c>
      <c r="R129" s="52">
        <v>1338</v>
      </c>
      <c r="S129" s="52">
        <v>2142</v>
      </c>
      <c r="T129" s="52">
        <v>4853</v>
      </c>
      <c r="U129" s="52">
        <v>4572</v>
      </c>
      <c r="V129" s="52">
        <v>6094</v>
      </c>
      <c r="W129" s="52">
        <v>6530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10496</v>
      </c>
      <c r="D131" s="52">
        <v>0</v>
      </c>
      <c r="E131" s="52">
        <v>6489</v>
      </c>
      <c r="F131" s="52">
        <v>18350</v>
      </c>
      <c r="G131" s="52">
        <v>14252</v>
      </c>
      <c r="H131" s="52">
        <v>13037</v>
      </c>
      <c r="I131" s="52">
        <v>11198</v>
      </c>
      <c r="J131" s="52">
        <v>8476</v>
      </c>
      <c r="K131" s="52">
        <v>7648</v>
      </c>
      <c r="L131" s="52">
        <v>11240</v>
      </c>
      <c r="M131" s="52">
        <v>12878</v>
      </c>
      <c r="N131" s="52">
        <v>15749</v>
      </c>
      <c r="O131" s="52">
        <v>14143</v>
      </c>
      <c r="P131" s="52">
        <v>285</v>
      </c>
      <c r="Q131" s="52">
        <v>3213</v>
      </c>
      <c r="R131" s="52">
        <v>7045</v>
      </c>
      <c r="S131" s="52">
        <v>7878</v>
      </c>
      <c r="T131" s="52">
        <v>8353</v>
      </c>
      <c r="U131" s="52">
        <v>9256</v>
      </c>
      <c r="V131" s="52">
        <v>8884</v>
      </c>
      <c r="W131" s="52">
        <v>8617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36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9</v>
      </c>
      <c r="K132" s="52">
        <v>6</v>
      </c>
      <c r="L132" s="52">
        <v>10</v>
      </c>
      <c r="M132" s="52">
        <v>11</v>
      </c>
      <c r="N132" s="52">
        <v>35</v>
      </c>
      <c r="O132" s="52">
        <v>5</v>
      </c>
      <c r="P132" s="52">
        <v>1</v>
      </c>
      <c r="Q132" s="52">
        <v>0</v>
      </c>
      <c r="R132" s="52">
        <v>8</v>
      </c>
      <c r="S132" s="52">
        <v>10</v>
      </c>
      <c r="T132" s="52">
        <v>7</v>
      </c>
      <c r="U132" s="52">
        <v>7</v>
      </c>
      <c r="V132" s="52">
        <v>5</v>
      </c>
      <c r="W132" s="52">
        <v>22</v>
      </c>
      <c r="DA132" s="63" t="s">
        <v>1373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1115</v>
      </c>
      <c r="D135" s="52">
        <v>0</v>
      </c>
      <c r="E135" s="52">
        <v>1189</v>
      </c>
      <c r="F135" s="52">
        <v>1673</v>
      </c>
      <c r="G135" s="52">
        <v>1688</v>
      </c>
      <c r="H135" s="52">
        <v>1608</v>
      </c>
      <c r="I135" s="52">
        <v>732</v>
      </c>
      <c r="J135" s="52">
        <v>261</v>
      </c>
      <c r="K135" s="52">
        <v>674</v>
      </c>
      <c r="L135" s="52">
        <v>807</v>
      </c>
      <c r="M135" s="52">
        <v>1070</v>
      </c>
      <c r="N135" s="52">
        <v>1250</v>
      </c>
      <c r="O135" s="52">
        <v>1951</v>
      </c>
      <c r="P135" s="52">
        <v>3117</v>
      </c>
      <c r="Q135" s="52">
        <v>2249</v>
      </c>
      <c r="R135" s="52">
        <v>946</v>
      </c>
      <c r="S135" s="52">
        <v>863</v>
      </c>
      <c r="T135" s="52">
        <v>1854</v>
      </c>
      <c r="U135" s="52">
        <v>1923</v>
      </c>
      <c r="V135" s="52">
        <v>1929</v>
      </c>
      <c r="W135" s="52">
        <v>1037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88</v>
      </c>
      <c r="D136" s="52">
        <v>0</v>
      </c>
      <c r="E136" s="52">
        <v>6</v>
      </c>
      <c r="F136" s="52">
        <v>1</v>
      </c>
      <c r="G136" s="52">
        <v>15</v>
      </c>
      <c r="H136" s="52">
        <v>12</v>
      </c>
      <c r="I136" s="52">
        <v>34</v>
      </c>
      <c r="J136" s="52">
        <v>26</v>
      </c>
      <c r="K136" s="52">
        <v>45</v>
      </c>
      <c r="L136" s="52">
        <v>32</v>
      </c>
      <c r="M136" s="52">
        <v>77</v>
      </c>
      <c r="N136" s="52">
        <v>171</v>
      </c>
      <c r="O136" s="52">
        <v>114</v>
      </c>
      <c r="P136" s="52">
        <v>275</v>
      </c>
      <c r="Q136" s="52">
        <v>166</v>
      </c>
      <c r="R136" s="52">
        <v>79</v>
      </c>
      <c r="S136" s="52">
        <v>71</v>
      </c>
      <c r="T136" s="52">
        <v>197</v>
      </c>
      <c r="U136" s="52">
        <v>216</v>
      </c>
      <c r="V136" s="52">
        <v>252</v>
      </c>
      <c r="W136" s="52">
        <v>133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10250</v>
      </c>
      <c r="D140" s="52">
        <v>0</v>
      </c>
      <c r="E140" s="52">
        <v>7684</v>
      </c>
      <c r="F140" s="52">
        <v>19304</v>
      </c>
      <c r="G140" s="52">
        <v>11515</v>
      </c>
      <c r="H140" s="52">
        <v>10899</v>
      </c>
      <c r="I140" s="52">
        <v>8737</v>
      </c>
      <c r="J140" s="52">
        <v>6588</v>
      </c>
      <c r="K140" s="52">
        <v>5078</v>
      </c>
      <c r="L140" s="52">
        <v>7401</v>
      </c>
      <c r="M140" s="52">
        <v>7763</v>
      </c>
      <c r="N140" s="52">
        <v>9747</v>
      </c>
      <c r="O140" s="52">
        <v>10896</v>
      </c>
      <c r="P140" s="52">
        <v>1547</v>
      </c>
      <c r="Q140" s="52">
        <v>2523</v>
      </c>
      <c r="R140" s="52">
        <v>3973</v>
      </c>
      <c r="S140" s="52">
        <v>5647</v>
      </c>
      <c r="T140" s="52">
        <v>6054</v>
      </c>
      <c r="U140" s="52">
        <v>6116</v>
      </c>
      <c r="V140" s="52">
        <v>5064</v>
      </c>
      <c r="W140" s="52">
        <v>5023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1485</v>
      </c>
      <c r="D141" s="36">
        <v>0</v>
      </c>
      <c r="E141" s="36">
        <v>0</v>
      </c>
      <c r="F141" s="36">
        <v>720</v>
      </c>
      <c r="G141" s="36">
        <v>4440</v>
      </c>
      <c r="H141" s="36">
        <v>3758</v>
      </c>
      <c r="I141" s="36">
        <v>3227</v>
      </c>
      <c r="J141" s="36">
        <v>2184</v>
      </c>
      <c r="K141" s="36">
        <v>3295</v>
      </c>
      <c r="L141" s="36">
        <v>4688</v>
      </c>
      <c r="M141" s="36">
        <v>6273</v>
      </c>
      <c r="N141" s="36">
        <v>7458</v>
      </c>
      <c r="O141" s="36">
        <v>5317</v>
      </c>
      <c r="P141" s="36">
        <v>2131</v>
      </c>
      <c r="Q141" s="36">
        <v>3105</v>
      </c>
      <c r="R141" s="36">
        <v>4105</v>
      </c>
      <c r="S141" s="36">
        <v>3175</v>
      </c>
      <c r="T141" s="36">
        <v>4357</v>
      </c>
      <c r="U141" s="36">
        <v>5286</v>
      </c>
      <c r="V141" s="36">
        <v>6006</v>
      </c>
      <c r="W141" s="36">
        <v>4786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74</v>
      </c>
      <c r="D145" s="52">
        <v>120</v>
      </c>
      <c r="E145" s="52">
        <v>107</v>
      </c>
      <c r="F145" s="52">
        <v>108</v>
      </c>
      <c r="G145" s="52">
        <v>81</v>
      </c>
      <c r="H145" s="52">
        <v>94</v>
      </c>
      <c r="I145" s="52">
        <v>68</v>
      </c>
      <c r="J145" s="52">
        <v>86</v>
      </c>
      <c r="K145" s="52">
        <v>63</v>
      </c>
      <c r="L145" s="52">
        <v>94</v>
      </c>
      <c r="M145" s="52">
        <v>75</v>
      </c>
      <c r="N145" s="52">
        <v>129</v>
      </c>
      <c r="O145" s="52">
        <v>325</v>
      </c>
      <c r="P145" s="52">
        <v>949</v>
      </c>
      <c r="Q145" s="52">
        <v>1114</v>
      </c>
      <c r="R145" s="52">
        <v>711</v>
      </c>
      <c r="S145" s="52">
        <v>754</v>
      </c>
      <c r="T145" s="52">
        <v>1239</v>
      </c>
      <c r="U145" s="52">
        <v>1757</v>
      </c>
      <c r="V145" s="52">
        <v>1832</v>
      </c>
      <c r="W145" s="52">
        <v>1988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2</v>
      </c>
      <c r="D147" s="52">
        <v>4</v>
      </c>
      <c r="E147" s="52">
        <v>5</v>
      </c>
      <c r="F147" s="52">
        <v>7</v>
      </c>
      <c r="G147" s="52">
        <v>6</v>
      </c>
      <c r="H147" s="52">
        <v>9</v>
      </c>
      <c r="I147" s="52">
        <v>9</v>
      </c>
      <c r="J147" s="52">
        <v>13</v>
      </c>
      <c r="K147" s="52">
        <v>12</v>
      </c>
      <c r="L147" s="52">
        <v>20</v>
      </c>
      <c r="M147" s="52">
        <v>18</v>
      </c>
      <c r="N147" s="52">
        <v>35</v>
      </c>
      <c r="O147" s="52">
        <v>100</v>
      </c>
      <c r="P147" s="52">
        <v>323</v>
      </c>
      <c r="Q147" s="52">
        <v>416</v>
      </c>
      <c r="R147" s="52">
        <v>290</v>
      </c>
      <c r="S147" s="52">
        <v>339</v>
      </c>
      <c r="T147" s="52">
        <v>665</v>
      </c>
      <c r="U147" s="52">
        <v>1088</v>
      </c>
      <c r="V147" s="52">
        <v>1347</v>
      </c>
      <c r="W147" s="52">
        <v>1601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13</v>
      </c>
      <c r="D149" s="52">
        <v>23</v>
      </c>
      <c r="E149" s="52">
        <v>12</v>
      </c>
      <c r="F149" s="52">
        <v>10</v>
      </c>
      <c r="G149" s="52">
        <v>8</v>
      </c>
      <c r="H149" s="52">
        <v>9</v>
      </c>
      <c r="I149" s="52">
        <v>2</v>
      </c>
      <c r="J149" s="52">
        <v>1</v>
      </c>
      <c r="K149" s="52">
        <v>3</v>
      </c>
      <c r="L149" s="52">
        <v>5</v>
      </c>
      <c r="M149" s="52">
        <v>3</v>
      </c>
      <c r="N149" s="52">
        <v>5</v>
      </c>
      <c r="O149" s="52">
        <v>18</v>
      </c>
      <c r="P149" s="52">
        <v>39</v>
      </c>
      <c r="Q149" s="52">
        <v>35</v>
      </c>
      <c r="R149" s="52">
        <v>38</v>
      </c>
      <c r="S149" s="52">
        <v>52</v>
      </c>
      <c r="T149" s="52">
        <v>78</v>
      </c>
      <c r="U149" s="52">
        <v>86</v>
      </c>
      <c r="V149" s="52">
        <v>58</v>
      </c>
      <c r="W149" s="52">
        <v>48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57</v>
      </c>
      <c r="D153" s="52">
        <v>96</v>
      </c>
      <c r="E153" s="52">
        <v>95</v>
      </c>
      <c r="F153" s="52">
        <v>98</v>
      </c>
      <c r="G153" s="52">
        <v>72</v>
      </c>
      <c r="H153" s="52">
        <v>84</v>
      </c>
      <c r="I153" s="52">
        <v>63</v>
      </c>
      <c r="J153" s="52">
        <v>77</v>
      </c>
      <c r="K153" s="52">
        <v>56</v>
      </c>
      <c r="L153" s="52">
        <v>86</v>
      </c>
      <c r="M153" s="52">
        <v>67</v>
      </c>
      <c r="N153" s="52">
        <v>109</v>
      </c>
      <c r="O153" s="52">
        <v>290</v>
      </c>
      <c r="P153" s="52">
        <v>836</v>
      </c>
      <c r="Q153" s="52">
        <v>1005</v>
      </c>
      <c r="R153" s="52">
        <v>621</v>
      </c>
      <c r="S153" s="52">
        <v>649</v>
      </c>
      <c r="T153" s="52">
        <v>1050</v>
      </c>
      <c r="U153" s="52">
        <v>1502</v>
      </c>
      <c r="V153" s="52">
        <v>1569</v>
      </c>
      <c r="W153" s="52">
        <v>1719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4</v>
      </c>
      <c r="D154" s="52">
        <v>1</v>
      </c>
      <c r="E154" s="52">
        <v>0</v>
      </c>
      <c r="F154" s="52">
        <v>0</v>
      </c>
      <c r="G154" s="52">
        <v>1</v>
      </c>
      <c r="H154" s="52">
        <v>1</v>
      </c>
      <c r="I154" s="52">
        <v>3</v>
      </c>
      <c r="J154" s="52">
        <v>8</v>
      </c>
      <c r="K154" s="52">
        <v>4</v>
      </c>
      <c r="L154" s="52">
        <v>3</v>
      </c>
      <c r="M154" s="52">
        <v>5</v>
      </c>
      <c r="N154" s="52">
        <v>15</v>
      </c>
      <c r="O154" s="52">
        <v>17</v>
      </c>
      <c r="P154" s="52">
        <v>74</v>
      </c>
      <c r="Q154" s="52">
        <v>74</v>
      </c>
      <c r="R154" s="52">
        <v>52</v>
      </c>
      <c r="S154" s="52">
        <v>53</v>
      </c>
      <c r="T154" s="52">
        <v>111</v>
      </c>
      <c r="U154" s="52">
        <v>169</v>
      </c>
      <c r="V154" s="52">
        <v>205</v>
      </c>
      <c r="W154" s="52">
        <v>221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65</v>
      </c>
      <c r="D158" s="52">
        <v>120</v>
      </c>
      <c r="E158" s="52">
        <v>107</v>
      </c>
      <c r="F158" s="52">
        <v>104</v>
      </c>
      <c r="G158" s="52">
        <v>58</v>
      </c>
      <c r="H158" s="52">
        <v>70</v>
      </c>
      <c r="I158" s="52">
        <v>50</v>
      </c>
      <c r="J158" s="52">
        <v>65</v>
      </c>
      <c r="K158" s="52">
        <v>38</v>
      </c>
      <c r="L158" s="52">
        <v>58</v>
      </c>
      <c r="M158" s="52">
        <v>41</v>
      </c>
      <c r="N158" s="52">
        <v>73</v>
      </c>
      <c r="O158" s="52">
        <v>218</v>
      </c>
      <c r="P158" s="52">
        <v>399</v>
      </c>
      <c r="Q158" s="52">
        <v>499</v>
      </c>
      <c r="R158" s="52">
        <v>350</v>
      </c>
      <c r="S158" s="52">
        <v>483</v>
      </c>
      <c r="T158" s="52">
        <v>720</v>
      </c>
      <c r="U158" s="52">
        <v>942</v>
      </c>
      <c r="V158" s="52">
        <v>838</v>
      </c>
      <c r="W158" s="52">
        <v>1018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9</v>
      </c>
      <c r="D159" s="36">
        <v>0</v>
      </c>
      <c r="E159" s="36">
        <v>0</v>
      </c>
      <c r="F159" s="36">
        <v>4</v>
      </c>
      <c r="G159" s="36">
        <v>23</v>
      </c>
      <c r="H159" s="36">
        <v>24</v>
      </c>
      <c r="I159" s="36">
        <v>18</v>
      </c>
      <c r="J159" s="36">
        <v>21</v>
      </c>
      <c r="K159" s="36">
        <v>25</v>
      </c>
      <c r="L159" s="36">
        <v>36</v>
      </c>
      <c r="M159" s="36">
        <v>34</v>
      </c>
      <c r="N159" s="36">
        <v>56</v>
      </c>
      <c r="O159" s="36">
        <v>107</v>
      </c>
      <c r="P159" s="36">
        <v>550</v>
      </c>
      <c r="Q159" s="36">
        <v>615</v>
      </c>
      <c r="R159" s="36">
        <v>361</v>
      </c>
      <c r="S159" s="36">
        <v>271</v>
      </c>
      <c r="T159" s="36">
        <v>519</v>
      </c>
      <c r="U159" s="36">
        <v>815</v>
      </c>
      <c r="V159" s="36">
        <v>994</v>
      </c>
      <c r="W159" s="36">
        <v>970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92</v>
      </c>
      <c r="D163" s="52">
        <v>98</v>
      </c>
      <c r="E163" s="52">
        <v>71</v>
      </c>
      <c r="F163" s="52">
        <v>123</v>
      </c>
      <c r="G163" s="52">
        <v>76</v>
      </c>
      <c r="H163" s="52">
        <v>142</v>
      </c>
      <c r="I163" s="52">
        <v>141</v>
      </c>
      <c r="J163" s="52">
        <v>116</v>
      </c>
      <c r="K163" s="52">
        <v>29</v>
      </c>
      <c r="L163" s="52">
        <v>0</v>
      </c>
      <c r="M163" s="52">
        <v>0</v>
      </c>
      <c r="N163" s="52">
        <v>0</v>
      </c>
      <c r="O163" s="52">
        <v>68</v>
      </c>
      <c r="P163" s="52">
        <v>63</v>
      </c>
      <c r="Q163" s="52">
        <v>70</v>
      </c>
      <c r="R163" s="52">
        <v>99</v>
      </c>
      <c r="S163" s="52">
        <v>124</v>
      </c>
      <c r="T163" s="52">
        <v>318</v>
      </c>
      <c r="U163" s="52">
        <v>1079</v>
      </c>
      <c r="V163" s="52">
        <v>1665</v>
      </c>
      <c r="W163" s="52">
        <v>1537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2</v>
      </c>
      <c r="D165" s="52">
        <v>3</v>
      </c>
      <c r="E165" s="52">
        <v>3</v>
      </c>
      <c r="F165" s="52">
        <v>8</v>
      </c>
      <c r="G165" s="52">
        <v>6</v>
      </c>
      <c r="H165" s="52">
        <v>14</v>
      </c>
      <c r="I165" s="52">
        <v>18</v>
      </c>
      <c r="J165" s="52">
        <v>18</v>
      </c>
      <c r="K165" s="52">
        <v>5</v>
      </c>
      <c r="L165" s="52">
        <v>0</v>
      </c>
      <c r="M165" s="52">
        <v>0</v>
      </c>
      <c r="N165" s="52">
        <v>0</v>
      </c>
      <c r="O165" s="52">
        <v>21</v>
      </c>
      <c r="P165" s="52">
        <v>21</v>
      </c>
      <c r="Q165" s="52">
        <v>26</v>
      </c>
      <c r="R165" s="52">
        <v>40</v>
      </c>
      <c r="S165" s="52">
        <v>56</v>
      </c>
      <c r="T165" s="52">
        <v>170</v>
      </c>
      <c r="U165" s="52">
        <v>666</v>
      </c>
      <c r="V165" s="52">
        <v>1220</v>
      </c>
      <c r="W165" s="52">
        <v>1227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16</v>
      </c>
      <c r="D167" s="52">
        <v>18</v>
      </c>
      <c r="E167" s="52">
        <v>8</v>
      </c>
      <c r="F167" s="52">
        <v>12</v>
      </c>
      <c r="G167" s="52">
        <v>8</v>
      </c>
      <c r="H167" s="52">
        <v>14</v>
      </c>
      <c r="I167" s="52">
        <v>4</v>
      </c>
      <c r="J167" s="52">
        <v>2</v>
      </c>
      <c r="K167" s="52">
        <v>2</v>
      </c>
      <c r="L167" s="52">
        <v>0</v>
      </c>
      <c r="M167" s="52">
        <v>0</v>
      </c>
      <c r="N167" s="52">
        <v>0</v>
      </c>
      <c r="O167" s="52">
        <v>4</v>
      </c>
      <c r="P167" s="52">
        <v>3</v>
      </c>
      <c r="Q167" s="52">
        <v>2</v>
      </c>
      <c r="R167" s="52">
        <v>5</v>
      </c>
      <c r="S167" s="52">
        <v>9</v>
      </c>
      <c r="T167" s="52">
        <v>20</v>
      </c>
      <c r="U167" s="52">
        <v>53</v>
      </c>
      <c r="V167" s="52">
        <v>53</v>
      </c>
      <c r="W167" s="52">
        <v>37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70</v>
      </c>
      <c r="D171" s="52">
        <v>79</v>
      </c>
      <c r="E171" s="52">
        <v>63</v>
      </c>
      <c r="F171" s="52">
        <v>111</v>
      </c>
      <c r="G171" s="52">
        <v>67</v>
      </c>
      <c r="H171" s="52">
        <v>127</v>
      </c>
      <c r="I171" s="52">
        <v>131</v>
      </c>
      <c r="J171" s="52">
        <v>104</v>
      </c>
      <c r="K171" s="52">
        <v>25</v>
      </c>
      <c r="L171" s="52">
        <v>0</v>
      </c>
      <c r="M171" s="52">
        <v>0</v>
      </c>
      <c r="N171" s="52">
        <v>0</v>
      </c>
      <c r="O171" s="52">
        <v>60</v>
      </c>
      <c r="P171" s="52">
        <v>55</v>
      </c>
      <c r="Q171" s="52">
        <v>63</v>
      </c>
      <c r="R171" s="52">
        <v>87</v>
      </c>
      <c r="S171" s="52">
        <v>106</v>
      </c>
      <c r="T171" s="52">
        <v>269</v>
      </c>
      <c r="U171" s="52">
        <v>922</v>
      </c>
      <c r="V171" s="52">
        <v>1426</v>
      </c>
      <c r="W171" s="52">
        <v>1329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6</v>
      </c>
      <c r="D172" s="52">
        <v>1</v>
      </c>
      <c r="E172" s="52">
        <v>0</v>
      </c>
      <c r="F172" s="52">
        <v>0</v>
      </c>
      <c r="G172" s="52">
        <v>1</v>
      </c>
      <c r="H172" s="52">
        <v>1</v>
      </c>
      <c r="I172" s="52">
        <v>6</v>
      </c>
      <c r="J172" s="52">
        <v>10</v>
      </c>
      <c r="K172" s="52">
        <v>2</v>
      </c>
      <c r="L172" s="52">
        <v>0</v>
      </c>
      <c r="M172" s="52">
        <v>0</v>
      </c>
      <c r="N172" s="52">
        <v>0</v>
      </c>
      <c r="O172" s="52">
        <v>4</v>
      </c>
      <c r="P172" s="52">
        <v>5</v>
      </c>
      <c r="Q172" s="52">
        <v>5</v>
      </c>
      <c r="R172" s="52">
        <v>7</v>
      </c>
      <c r="S172" s="52">
        <v>9</v>
      </c>
      <c r="T172" s="52">
        <v>29</v>
      </c>
      <c r="U172" s="52">
        <v>104</v>
      </c>
      <c r="V172" s="52">
        <v>186</v>
      </c>
      <c r="W172" s="52">
        <v>171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80</v>
      </c>
      <c r="D176" s="52">
        <v>98</v>
      </c>
      <c r="E176" s="52">
        <v>71</v>
      </c>
      <c r="F176" s="52">
        <v>119</v>
      </c>
      <c r="G176" s="52">
        <v>55</v>
      </c>
      <c r="H176" s="52">
        <v>106</v>
      </c>
      <c r="I176" s="52">
        <v>103</v>
      </c>
      <c r="J176" s="52">
        <v>87</v>
      </c>
      <c r="K176" s="52">
        <v>18</v>
      </c>
      <c r="L176" s="52">
        <v>0</v>
      </c>
      <c r="M176" s="52">
        <v>0</v>
      </c>
      <c r="N176" s="52">
        <v>0</v>
      </c>
      <c r="O176" s="52">
        <v>46</v>
      </c>
      <c r="P176" s="52">
        <v>26</v>
      </c>
      <c r="Q176" s="52">
        <v>31</v>
      </c>
      <c r="R176" s="52">
        <v>49</v>
      </c>
      <c r="S176" s="52">
        <v>79</v>
      </c>
      <c r="T176" s="52">
        <v>185</v>
      </c>
      <c r="U176" s="52">
        <v>579</v>
      </c>
      <c r="V176" s="52">
        <v>762</v>
      </c>
      <c r="W176" s="52">
        <v>787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12</v>
      </c>
      <c r="D177" s="36">
        <v>0</v>
      </c>
      <c r="E177" s="36">
        <v>0</v>
      </c>
      <c r="F177" s="36">
        <v>4</v>
      </c>
      <c r="G177" s="36">
        <v>21</v>
      </c>
      <c r="H177" s="36">
        <v>36</v>
      </c>
      <c r="I177" s="36">
        <v>38</v>
      </c>
      <c r="J177" s="36">
        <v>29</v>
      </c>
      <c r="K177" s="36">
        <v>11</v>
      </c>
      <c r="L177" s="36">
        <v>0</v>
      </c>
      <c r="M177" s="36">
        <v>0</v>
      </c>
      <c r="N177" s="36">
        <v>0</v>
      </c>
      <c r="O177" s="36">
        <v>22</v>
      </c>
      <c r="P177" s="36">
        <v>37</v>
      </c>
      <c r="Q177" s="36">
        <v>39</v>
      </c>
      <c r="R177" s="36">
        <v>50</v>
      </c>
      <c r="S177" s="36">
        <v>45</v>
      </c>
      <c r="T177" s="36">
        <v>133</v>
      </c>
      <c r="U177" s="36">
        <v>500</v>
      </c>
      <c r="V177" s="36">
        <v>903</v>
      </c>
      <c r="W177" s="36">
        <v>750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10587</v>
      </c>
      <c r="D5" s="52">
        <v>8490</v>
      </c>
      <c r="E5" s="52">
        <v>11511</v>
      </c>
      <c r="F5" s="52">
        <v>7781</v>
      </c>
      <c r="G5" s="52">
        <v>2756</v>
      </c>
      <c r="H5" s="52">
        <v>841</v>
      </c>
      <c r="I5" s="52">
        <v>0</v>
      </c>
      <c r="J5" s="52">
        <v>1502</v>
      </c>
      <c r="K5" s="52">
        <v>4331</v>
      </c>
      <c r="L5" s="52">
        <v>12770</v>
      </c>
      <c r="M5" s="52">
        <v>15421</v>
      </c>
      <c r="N5" s="52">
        <v>12080</v>
      </c>
      <c r="O5" s="52">
        <v>6549</v>
      </c>
      <c r="P5" s="52">
        <v>1</v>
      </c>
      <c r="Q5" s="52">
        <v>64</v>
      </c>
      <c r="R5" s="52">
        <v>3933</v>
      </c>
      <c r="S5" s="52">
        <v>7279</v>
      </c>
      <c r="T5" s="52">
        <v>295</v>
      </c>
      <c r="U5" s="52">
        <v>0</v>
      </c>
      <c r="V5" s="52">
        <v>0</v>
      </c>
      <c r="W5" s="52">
        <v>0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437</v>
      </c>
      <c r="D8" s="52">
        <v>340</v>
      </c>
      <c r="E8" s="52">
        <v>249</v>
      </c>
      <c r="F8" s="52">
        <v>262</v>
      </c>
      <c r="G8" s="52">
        <v>295</v>
      </c>
      <c r="H8" s="52">
        <v>256</v>
      </c>
      <c r="I8" s="52">
        <v>99</v>
      </c>
      <c r="J8" s="52">
        <v>27</v>
      </c>
      <c r="K8" s="52">
        <v>62</v>
      </c>
      <c r="L8" s="52">
        <v>245</v>
      </c>
      <c r="M8" s="52">
        <v>760</v>
      </c>
      <c r="N8" s="52">
        <v>1323</v>
      </c>
      <c r="O8" s="52">
        <v>1379</v>
      </c>
      <c r="P8" s="52">
        <v>969</v>
      </c>
      <c r="Q8" s="52">
        <v>406</v>
      </c>
      <c r="R8" s="52">
        <v>47</v>
      </c>
      <c r="S8" s="52">
        <v>535</v>
      </c>
      <c r="T8" s="52">
        <v>1566</v>
      </c>
      <c r="U8" s="52">
        <v>723</v>
      </c>
      <c r="V8" s="52">
        <v>82</v>
      </c>
      <c r="W8" s="52">
        <v>268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0</v>
      </c>
      <c r="D10" s="52">
        <f>RES_hhdet_in!D10-RES_hhdet_in_new!D10</f>
        <v>0</v>
      </c>
      <c r="E10" s="52">
        <f>RES_hhdet_in!E10-RES_hhdet_in_new!E10</f>
        <v>0</v>
      </c>
      <c r="F10" s="52">
        <f>RES_hhdet_in!F10-RES_hhdet_in_new!F10</f>
        <v>0</v>
      </c>
      <c r="G10" s="52">
        <f>RES_hhdet_in!G10-RES_hhdet_in_new!G10</f>
        <v>0</v>
      </c>
      <c r="H10" s="52">
        <f>RES_hhdet_in!H10-RES_hhdet_in_new!H10</f>
        <v>0</v>
      </c>
      <c r="I10" s="52">
        <f>RES_hhdet_in!I10-RES_hhdet_in_new!I10</f>
        <v>0</v>
      </c>
      <c r="J10" s="52">
        <f>RES_hhdet_in!J10-RES_hhdet_in_new!J10</f>
        <v>0</v>
      </c>
      <c r="K10" s="52">
        <f>RES_hhdet_in!K10-RES_hhdet_in_new!K10</f>
        <v>0</v>
      </c>
      <c r="L10" s="52">
        <f>RES_hhdet_in!L10-RES_hhdet_in_new!L10</f>
        <v>0</v>
      </c>
      <c r="M10" s="52">
        <f>RES_hhdet_in!M10-RES_hhdet_in_new!M10</f>
        <v>0</v>
      </c>
      <c r="N10" s="52">
        <f>RES_hhdet_in!N10-RES_hhdet_in_new!N10</f>
        <v>0</v>
      </c>
      <c r="O10" s="52">
        <f>RES_hhdet_in!O10-RES_hhdet_in_new!O10</f>
        <v>0</v>
      </c>
      <c r="P10" s="52">
        <f>RES_hhdet_in!P10-RES_hhdet_in_new!P10</f>
        <v>0</v>
      </c>
      <c r="Q10" s="52">
        <f>RES_hhdet_in!Q10-RES_hhdet_in_new!Q10</f>
        <v>0</v>
      </c>
      <c r="R10" s="52">
        <f>RES_hhdet_in!R10-RES_hhdet_in_new!R10</f>
        <v>0</v>
      </c>
      <c r="S10" s="52">
        <f>RES_hhdet_in!S10-RES_hhdet_in_new!S10</f>
        <v>0</v>
      </c>
      <c r="T10" s="52">
        <f>RES_hhdet_in!T10-RES_hhdet_in_new!T10</f>
        <v>0</v>
      </c>
      <c r="U10" s="52">
        <f>RES_hhdet_in!U10-RES_hhdet_in_new!U10</f>
        <v>0</v>
      </c>
      <c r="V10" s="52">
        <f>RES_hhdet_in!V10-RES_hhdet_in_new!V10</f>
        <v>0</v>
      </c>
      <c r="W10" s="52">
        <f>RES_hhdet_in!W10-RES_hhdet_in_new!W10</f>
        <v>0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4805</v>
      </c>
      <c r="D11" s="52">
        <f>RES_hhdet_in!D11-RES_hhdet_in_new!D11</f>
        <v>4952</v>
      </c>
      <c r="E11" s="52">
        <f>RES_hhdet_in!E11-RES_hhdet_in_new!E11</f>
        <v>3390</v>
      </c>
      <c r="F11" s="52">
        <f>RES_hhdet_in!F11-RES_hhdet_in_new!F11</f>
        <v>2555</v>
      </c>
      <c r="G11" s="52">
        <f>RES_hhdet_in!G11-RES_hhdet_in_new!G11</f>
        <v>2418</v>
      </c>
      <c r="H11" s="52">
        <f>RES_hhdet_in!H11-RES_hhdet_in_new!H11</f>
        <v>2636</v>
      </c>
      <c r="I11" s="52">
        <f>RES_hhdet_in!I11-RES_hhdet_in_new!I11</f>
        <v>56</v>
      </c>
      <c r="J11" s="52">
        <f>RES_hhdet_in!J11-RES_hhdet_in_new!J11</f>
        <v>154</v>
      </c>
      <c r="K11" s="52">
        <f>RES_hhdet_in!K11-RES_hhdet_in_new!K11</f>
        <v>960</v>
      </c>
      <c r="L11" s="52">
        <f>RES_hhdet_in!L11-RES_hhdet_in_new!L11</f>
        <v>1163</v>
      </c>
      <c r="M11" s="52">
        <f>RES_hhdet_in!M11-RES_hhdet_in_new!M11</f>
        <v>995</v>
      </c>
      <c r="N11" s="52">
        <f>RES_hhdet_in!N11-RES_hhdet_in_new!N11</f>
        <v>719</v>
      </c>
      <c r="O11" s="52">
        <f>RES_hhdet_in!O11-RES_hhdet_in_new!O11</f>
        <v>534</v>
      </c>
      <c r="P11" s="52">
        <f>RES_hhdet_in!P11-RES_hhdet_in_new!P11</f>
        <v>69</v>
      </c>
      <c r="Q11" s="52">
        <f>RES_hhdet_in!Q11-RES_hhdet_in_new!Q11</f>
        <v>198</v>
      </c>
      <c r="R11" s="52">
        <f>RES_hhdet_in!R11-RES_hhdet_in_new!R11</f>
        <v>766</v>
      </c>
      <c r="S11" s="52">
        <f>RES_hhdet_in!S11-RES_hhdet_in_new!S11</f>
        <v>1415</v>
      </c>
      <c r="T11" s="52">
        <f>RES_hhdet_in!T11-RES_hhdet_in_new!T11</f>
        <v>952</v>
      </c>
      <c r="U11" s="52">
        <f>RES_hhdet_in!U11-RES_hhdet_in_new!U11</f>
        <v>326</v>
      </c>
      <c r="V11" s="52">
        <f>RES_hhdet_in!V11-RES_hhdet_in_new!V11</f>
        <v>91</v>
      </c>
      <c r="W11" s="52">
        <f>RES_hhdet_in!W11-RES_hhdet_in_new!W11</f>
        <v>51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8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1</v>
      </c>
      <c r="M12" s="52">
        <f>RES_hhdet_in!M12-RES_hhdet_in_new!M12</f>
        <v>0</v>
      </c>
      <c r="N12" s="52">
        <f>RES_hhdet_in!N12-RES_hhdet_in_new!N12</f>
        <v>1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1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21798</v>
      </c>
      <c r="D15" s="52">
        <f>RES_hhdet_in!D15-RES_hhdet_in_new!D15</f>
        <v>21162</v>
      </c>
      <c r="E15" s="52">
        <f>RES_hhdet_in!E15-RES_hhdet_in_new!E15</f>
        <v>26229</v>
      </c>
      <c r="F15" s="52">
        <f>RES_hhdet_in!F15-RES_hhdet_in_new!F15</f>
        <v>24593</v>
      </c>
      <c r="G15" s="52">
        <f>RES_hhdet_in!G15-RES_hhdet_in_new!G15</f>
        <v>21769</v>
      </c>
      <c r="H15" s="52">
        <f>RES_hhdet_in!H15-RES_hhdet_in_new!H15</f>
        <v>23368</v>
      </c>
      <c r="I15" s="52">
        <f>RES_hhdet_in!I15-RES_hhdet_in_new!I15</f>
        <v>2088</v>
      </c>
      <c r="J15" s="52">
        <f>RES_hhdet_in!J15-RES_hhdet_in_new!J15</f>
        <v>9445</v>
      </c>
      <c r="K15" s="52">
        <f>RES_hhdet_in!K15-RES_hhdet_in_new!K15</f>
        <v>15757</v>
      </c>
      <c r="L15" s="52">
        <f>RES_hhdet_in!L15-RES_hhdet_in_new!L15</f>
        <v>21735</v>
      </c>
      <c r="M15" s="52">
        <f>RES_hhdet_in!M15-RES_hhdet_in_new!M15</f>
        <v>21994</v>
      </c>
      <c r="N15" s="52">
        <f>RES_hhdet_in!N15-RES_hhdet_in_new!N15</f>
        <v>14712</v>
      </c>
      <c r="O15" s="52">
        <f>RES_hhdet_in!O15-RES_hhdet_in_new!O15</f>
        <v>8559</v>
      </c>
      <c r="P15" s="52">
        <f>RES_hhdet_in!P15-RES_hhdet_in_new!P15</f>
        <v>1570</v>
      </c>
      <c r="Q15" s="52">
        <f>RES_hhdet_in!Q15-RES_hhdet_in_new!Q15</f>
        <v>5869</v>
      </c>
      <c r="R15" s="52">
        <f>RES_hhdet_in!R15-RES_hhdet_in_new!R15</f>
        <v>12682</v>
      </c>
      <c r="S15" s="52">
        <f>RES_hhdet_in!S15-RES_hhdet_in_new!S15</f>
        <v>17811</v>
      </c>
      <c r="T15" s="52">
        <f>RES_hhdet_in!T15-RES_hhdet_in_new!T15</f>
        <v>12833</v>
      </c>
      <c r="U15" s="52">
        <f>RES_hhdet_in!U15-RES_hhdet_in_new!U15</f>
        <v>5728</v>
      </c>
      <c r="V15" s="52">
        <f>RES_hhdet_in!V15-RES_hhdet_in_new!V15</f>
        <v>2518</v>
      </c>
      <c r="W15" s="52">
        <f>RES_hhdet_in!W15-RES_hhdet_in_new!W15</f>
        <v>1848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1716</v>
      </c>
      <c r="D16" s="52">
        <f>RES_hhdet_in!D16-RES_hhdet_in_new!D16</f>
        <v>180</v>
      </c>
      <c r="E16" s="52">
        <f>RES_hhdet_in!E16-RES_hhdet_in_new!E16</f>
        <v>122</v>
      </c>
      <c r="F16" s="52">
        <f>RES_hhdet_in!F16-RES_hhdet_in_new!F16</f>
        <v>20</v>
      </c>
      <c r="G16" s="52">
        <f>RES_hhdet_in!G16-RES_hhdet_in_new!G16</f>
        <v>198</v>
      </c>
      <c r="H16" s="52">
        <f>RES_hhdet_in!H16-RES_hhdet_in_new!H16</f>
        <v>169</v>
      </c>
      <c r="I16" s="52">
        <f>RES_hhdet_in!I16-RES_hhdet_in_new!I16</f>
        <v>97</v>
      </c>
      <c r="J16" s="52">
        <f>RES_hhdet_in!J16-RES_hhdet_in_new!J16</f>
        <v>955</v>
      </c>
      <c r="K16" s="52">
        <f>RES_hhdet_in!K16-RES_hhdet_in_new!K16</f>
        <v>1061</v>
      </c>
      <c r="L16" s="52">
        <f>RES_hhdet_in!L16-RES_hhdet_in_new!L16</f>
        <v>869</v>
      </c>
      <c r="M16" s="52">
        <f>RES_hhdet_in!M16-RES_hhdet_in_new!M16</f>
        <v>1572</v>
      </c>
      <c r="N16" s="52">
        <f>RES_hhdet_in!N16-RES_hhdet_in_new!N16</f>
        <v>2011</v>
      </c>
      <c r="O16" s="52">
        <f>RES_hhdet_in!O16-RES_hhdet_in_new!O16</f>
        <v>500</v>
      </c>
      <c r="P16" s="52">
        <f>RES_hhdet_in!P16-RES_hhdet_in_new!P16</f>
        <v>134</v>
      </c>
      <c r="Q16" s="52">
        <f>RES_hhdet_in!Q16-RES_hhdet_in_new!Q16</f>
        <v>428</v>
      </c>
      <c r="R16" s="52">
        <f>RES_hhdet_in!R16-RES_hhdet_in_new!R16</f>
        <v>1049</v>
      </c>
      <c r="S16" s="52">
        <f>RES_hhdet_in!S16-RES_hhdet_in_new!S16</f>
        <v>1460</v>
      </c>
      <c r="T16" s="52">
        <f>RES_hhdet_in!T16-RES_hhdet_in_new!T16</f>
        <v>1356</v>
      </c>
      <c r="U16" s="52">
        <f>RES_hhdet_in!U16-RES_hhdet_in_new!U16</f>
        <v>642</v>
      </c>
      <c r="V16" s="52">
        <f>RES_hhdet_in!V16-RES_hhdet_in_new!V16</f>
        <v>323</v>
      </c>
      <c r="W16" s="52">
        <f>RES_hhdet_in!W16-RES_hhdet_in_new!W16</f>
        <v>234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24742</v>
      </c>
      <c r="D21" s="52">
        <v>26293</v>
      </c>
      <c r="E21" s="52">
        <v>31102</v>
      </c>
      <c r="F21" s="52">
        <v>25057</v>
      </c>
      <c r="G21" s="52">
        <v>17484</v>
      </c>
      <c r="H21" s="52">
        <v>19485</v>
      </c>
      <c r="I21" s="52">
        <v>1645</v>
      </c>
      <c r="J21" s="52">
        <v>7938</v>
      </c>
      <c r="K21" s="52">
        <v>10791</v>
      </c>
      <c r="L21" s="52">
        <v>14554</v>
      </c>
      <c r="M21" s="52">
        <v>13589</v>
      </c>
      <c r="N21" s="52">
        <v>9880</v>
      </c>
      <c r="O21" s="52">
        <v>6442</v>
      </c>
      <c r="P21" s="52">
        <v>731</v>
      </c>
      <c r="Q21" s="52">
        <v>2916</v>
      </c>
      <c r="R21" s="52">
        <v>7123</v>
      </c>
      <c r="S21" s="52">
        <v>13249</v>
      </c>
      <c r="T21" s="52">
        <v>8796</v>
      </c>
      <c r="U21" s="52">
        <v>3595</v>
      </c>
      <c r="V21" s="52">
        <v>1332</v>
      </c>
      <c r="W21" s="52">
        <v>1100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3585</v>
      </c>
      <c r="D22" s="36">
        <v>0</v>
      </c>
      <c r="E22" s="36">
        <v>0</v>
      </c>
      <c r="F22" s="36">
        <v>936</v>
      </c>
      <c r="G22" s="36">
        <v>6743</v>
      </c>
      <c r="H22" s="36">
        <v>6716</v>
      </c>
      <c r="I22" s="36">
        <v>610</v>
      </c>
      <c r="J22" s="36">
        <v>2626</v>
      </c>
      <c r="K22" s="36">
        <v>7000</v>
      </c>
      <c r="L22" s="36">
        <v>9221</v>
      </c>
      <c r="M22" s="36">
        <v>10974</v>
      </c>
      <c r="N22" s="36">
        <v>7560</v>
      </c>
      <c r="O22" s="36">
        <v>3143</v>
      </c>
      <c r="P22" s="36">
        <v>1021</v>
      </c>
      <c r="Q22" s="36">
        <v>3598</v>
      </c>
      <c r="R22" s="36">
        <v>7385</v>
      </c>
      <c r="S22" s="36">
        <v>7446</v>
      </c>
      <c r="T22" s="36">
        <v>6328</v>
      </c>
      <c r="U22" s="36">
        <v>3102</v>
      </c>
      <c r="V22" s="36">
        <v>1595</v>
      </c>
      <c r="W22" s="36">
        <v>1040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2453</v>
      </c>
      <c r="O26" s="52">
        <v>4494</v>
      </c>
      <c r="P26" s="52">
        <v>1</v>
      </c>
      <c r="Q26" s="52">
        <v>0</v>
      </c>
      <c r="R26" s="52">
        <v>0</v>
      </c>
      <c r="S26" s="52">
        <v>235</v>
      </c>
      <c r="T26" s="52">
        <v>0</v>
      </c>
      <c r="U26" s="52">
        <v>0</v>
      </c>
      <c r="V26" s="52">
        <v>0</v>
      </c>
      <c r="W26" s="52">
        <v>5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216</v>
      </c>
      <c r="D29" s="52">
        <v>147</v>
      </c>
      <c r="E29" s="52">
        <v>1</v>
      </c>
      <c r="F29" s="52">
        <v>1</v>
      </c>
      <c r="G29" s="52">
        <v>1</v>
      </c>
      <c r="H29" s="52">
        <v>1</v>
      </c>
      <c r="I29" s="52">
        <v>1</v>
      </c>
      <c r="J29" s="52">
        <v>1</v>
      </c>
      <c r="K29" s="52">
        <v>1</v>
      </c>
      <c r="L29" s="52">
        <v>0</v>
      </c>
      <c r="M29" s="52">
        <v>0</v>
      </c>
      <c r="N29" s="52">
        <v>0</v>
      </c>
      <c r="O29" s="52">
        <v>126</v>
      </c>
      <c r="P29" s="52">
        <v>370</v>
      </c>
      <c r="Q29" s="52">
        <v>226</v>
      </c>
      <c r="R29" s="52">
        <v>2</v>
      </c>
      <c r="S29" s="52">
        <v>1</v>
      </c>
      <c r="T29" s="52">
        <v>31</v>
      </c>
      <c r="U29" s="52">
        <v>22</v>
      </c>
      <c r="V29" s="52">
        <v>3</v>
      </c>
      <c r="W29" s="52">
        <v>10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756</v>
      </c>
      <c r="D31" s="52">
        <f>RES_hhdet_in!D31-RES_hhdet_in_new!D31</f>
        <v>703</v>
      </c>
      <c r="E31" s="52">
        <f>RES_hhdet_in!E31-RES_hhdet_in_new!E31</f>
        <v>0</v>
      </c>
      <c r="F31" s="52">
        <f>RES_hhdet_in!F31-RES_hhdet_in_new!F31</f>
        <v>96</v>
      </c>
      <c r="G31" s="52">
        <f>RES_hhdet_in!G31-RES_hhdet_in_new!G31</f>
        <v>707</v>
      </c>
      <c r="H31" s="52">
        <f>RES_hhdet_in!H31-RES_hhdet_in_new!H31</f>
        <v>879</v>
      </c>
      <c r="I31" s="52">
        <f>RES_hhdet_in!I31-RES_hhdet_in_new!I31</f>
        <v>0</v>
      </c>
      <c r="J31" s="52">
        <f>RES_hhdet_in!J31-RES_hhdet_in_new!J31</f>
        <v>0</v>
      </c>
      <c r="K31" s="52">
        <f>RES_hhdet_in!K31-RES_hhdet_in_new!K31</f>
        <v>20</v>
      </c>
      <c r="L31" s="52">
        <f>RES_hhdet_in!L31-RES_hhdet_in_new!L31</f>
        <v>57</v>
      </c>
      <c r="M31" s="52">
        <f>RES_hhdet_in!M31-RES_hhdet_in_new!M31</f>
        <v>50</v>
      </c>
      <c r="N31" s="52">
        <f>RES_hhdet_in!N31-RES_hhdet_in_new!N31</f>
        <v>101</v>
      </c>
      <c r="O31" s="52">
        <f>RES_hhdet_in!O31-RES_hhdet_in_new!O31</f>
        <v>251</v>
      </c>
      <c r="P31" s="52">
        <f>RES_hhdet_in!P31-RES_hhdet_in_new!P31</f>
        <v>0</v>
      </c>
      <c r="Q31" s="52">
        <f>RES_hhdet_in!Q31-RES_hhdet_in_new!Q31</f>
        <v>0</v>
      </c>
      <c r="R31" s="52">
        <f>RES_hhdet_in!R31-RES_hhdet_in_new!R31</f>
        <v>0</v>
      </c>
      <c r="S31" s="52">
        <f>RES_hhdet_in!S31-RES_hhdet_in_new!S31</f>
        <v>22</v>
      </c>
      <c r="T31" s="52">
        <f>RES_hhdet_in!T31-RES_hhdet_in_new!T31</f>
        <v>38</v>
      </c>
      <c r="U31" s="52">
        <f>RES_hhdet_in!U31-RES_hhdet_in_new!U31</f>
        <v>42</v>
      </c>
      <c r="V31" s="52">
        <f>RES_hhdet_in!V31-RES_hhdet_in_new!V31</f>
        <v>3</v>
      </c>
      <c r="W31" s="52">
        <f>RES_hhdet_in!W31-RES_hhdet_in_new!W31</f>
        <v>15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1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0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3432</v>
      </c>
      <c r="D35" s="52">
        <f>RES_hhdet_in!D35-RES_hhdet_in_new!D35</f>
        <v>3004</v>
      </c>
      <c r="E35" s="52">
        <f>RES_hhdet_in!E35-RES_hhdet_in_new!E35</f>
        <v>0</v>
      </c>
      <c r="F35" s="52">
        <f>RES_hhdet_in!F35-RES_hhdet_in_new!F35</f>
        <v>921</v>
      </c>
      <c r="G35" s="52">
        <f>RES_hhdet_in!G35-RES_hhdet_in_new!G35</f>
        <v>6365</v>
      </c>
      <c r="H35" s="52">
        <f>RES_hhdet_in!H35-RES_hhdet_in_new!H35</f>
        <v>7794</v>
      </c>
      <c r="I35" s="52">
        <f>RES_hhdet_in!I35-RES_hhdet_in_new!I35</f>
        <v>0</v>
      </c>
      <c r="J35" s="52">
        <f>RES_hhdet_in!J35-RES_hhdet_in_new!J35</f>
        <v>1</v>
      </c>
      <c r="K35" s="52">
        <f>RES_hhdet_in!K35-RES_hhdet_in_new!K35</f>
        <v>336</v>
      </c>
      <c r="L35" s="52">
        <f>RES_hhdet_in!L35-RES_hhdet_in_new!L35</f>
        <v>1064</v>
      </c>
      <c r="M35" s="52">
        <f>RES_hhdet_in!M35-RES_hhdet_in_new!M35</f>
        <v>1116</v>
      </c>
      <c r="N35" s="52">
        <f>RES_hhdet_in!N35-RES_hhdet_in_new!N35</f>
        <v>2070</v>
      </c>
      <c r="O35" s="52">
        <f>RES_hhdet_in!O35-RES_hhdet_in_new!O35</f>
        <v>4013</v>
      </c>
      <c r="P35" s="52">
        <f>RES_hhdet_in!P35-RES_hhdet_in_new!P35</f>
        <v>2</v>
      </c>
      <c r="Q35" s="52">
        <f>RES_hhdet_in!Q35-RES_hhdet_in_new!Q35</f>
        <v>0</v>
      </c>
      <c r="R35" s="52">
        <f>RES_hhdet_in!R35-RES_hhdet_in_new!R35</f>
        <v>2</v>
      </c>
      <c r="S35" s="52">
        <f>RES_hhdet_in!S35-RES_hhdet_in_new!S35</f>
        <v>311</v>
      </c>
      <c r="T35" s="52">
        <f>RES_hhdet_in!T35-RES_hhdet_in_new!T35</f>
        <v>519</v>
      </c>
      <c r="U35" s="52">
        <f>RES_hhdet_in!U35-RES_hhdet_in_new!U35</f>
        <v>781</v>
      </c>
      <c r="V35" s="52">
        <f>RES_hhdet_in!V35-RES_hhdet_in_new!V35</f>
        <v>98</v>
      </c>
      <c r="W35" s="52">
        <f>RES_hhdet_in!W35-RES_hhdet_in_new!W35</f>
        <v>600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270</v>
      </c>
      <c r="D36" s="52">
        <f>RES_hhdet_in!D36-RES_hhdet_in_new!D36</f>
        <v>26</v>
      </c>
      <c r="E36" s="52">
        <f>RES_hhdet_in!E36-RES_hhdet_in_new!E36</f>
        <v>0</v>
      </c>
      <c r="F36" s="52">
        <f>RES_hhdet_in!F36-RES_hhdet_in_new!F36</f>
        <v>1</v>
      </c>
      <c r="G36" s="52">
        <f>RES_hhdet_in!G36-RES_hhdet_in_new!G36</f>
        <v>58</v>
      </c>
      <c r="H36" s="52">
        <f>RES_hhdet_in!H36-RES_hhdet_in_new!H36</f>
        <v>57</v>
      </c>
      <c r="I36" s="52">
        <f>RES_hhdet_in!I36-RES_hhdet_in_new!I36</f>
        <v>0</v>
      </c>
      <c r="J36" s="52">
        <f>RES_hhdet_in!J36-RES_hhdet_in_new!J36</f>
        <v>0</v>
      </c>
      <c r="K36" s="52">
        <f>RES_hhdet_in!K36-RES_hhdet_in_new!K36</f>
        <v>23</v>
      </c>
      <c r="L36" s="52">
        <f>RES_hhdet_in!L36-RES_hhdet_in_new!L36</f>
        <v>42</v>
      </c>
      <c r="M36" s="52">
        <f>RES_hhdet_in!M36-RES_hhdet_in_new!M36</f>
        <v>80</v>
      </c>
      <c r="N36" s="52">
        <f>RES_hhdet_in!N36-RES_hhdet_in_new!N36</f>
        <v>282</v>
      </c>
      <c r="O36" s="52">
        <f>RES_hhdet_in!O36-RES_hhdet_in_new!O36</f>
        <v>234</v>
      </c>
      <c r="P36" s="52">
        <f>RES_hhdet_in!P36-RES_hhdet_in_new!P36</f>
        <v>0</v>
      </c>
      <c r="Q36" s="52">
        <f>RES_hhdet_in!Q36-RES_hhdet_in_new!Q36</f>
        <v>0</v>
      </c>
      <c r="R36" s="52">
        <f>RES_hhdet_in!R36-RES_hhdet_in_new!R36</f>
        <v>0</v>
      </c>
      <c r="S36" s="52">
        <f>RES_hhdet_in!S36-RES_hhdet_in_new!S36</f>
        <v>24</v>
      </c>
      <c r="T36" s="52">
        <f>RES_hhdet_in!T36-RES_hhdet_in_new!T36</f>
        <v>54</v>
      </c>
      <c r="U36" s="52">
        <f>RES_hhdet_in!U36-RES_hhdet_in_new!U36</f>
        <v>87</v>
      </c>
      <c r="V36" s="52">
        <f>RES_hhdet_in!V36-RES_hhdet_in_new!V36</f>
        <v>11</v>
      </c>
      <c r="W36" s="52">
        <f>RES_hhdet_in!W36-RES_hhdet_in_new!W36</f>
        <v>75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3895</v>
      </c>
      <c r="D40" s="52">
        <v>3733</v>
      </c>
      <c r="E40" s="52">
        <v>1</v>
      </c>
      <c r="F40" s="52">
        <v>1007</v>
      </c>
      <c r="G40" s="52">
        <v>5126</v>
      </c>
      <c r="H40" s="52">
        <v>6495</v>
      </c>
      <c r="I40" s="52">
        <v>0</v>
      </c>
      <c r="J40" s="52">
        <v>0</v>
      </c>
      <c r="K40" s="52">
        <v>231</v>
      </c>
      <c r="L40" s="52">
        <v>714</v>
      </c>
      <c r="M40" s="52">
        <v>692</v>
      </c>
      <c r="N40" s="52">
        <v>1391</v>
      </c>
      <c r="O40" s="52">
        <v>3022</v>
      </c>
      <c r="P40" s="52">
        <v>0</v>
      </c>
      <c r="Q40" s="52">
        <v>0</v>
      </c>
      <c r="R40" s="52">
        <v>0</v>
      </c>
      <c r="S40" s="52">
        <v>232</v>
      </c>
      <c r="T40" s="52">
        <v>358</v>
      </c>
      <c r="U40" s="52">
        <v>492</v>
      </c>
      <c r="V40" s="52">
        <v>50</v>
      </c>
      <c r="W40" s="52">
        <v>351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564</v>
      </c>
      <c r="D41" s="36">
        <v>0</v>
      </c>
      <c r="E41" s="36">
        <v>0</v>
      </c>
      <c r="F41" s="36">
        <v>38</v>
      </c>
      <c r="G41" s="36">
        <v>1976</v>
      </c>
      <c r="H41" s="36">
        <v>2239</v>
      </c>
      <c r="I41" s="36">
        <v>0</v>
      </c>
      <c r="J41" s="36">
        <v>0</v>
      </c>
      <c r="K41" s="36">
        <v>150</v>
      </c>
      <c r="L41" s="36">
        <v>452</v>
      </c>
      <c r="M41" s="36">
        <v>559</v>
      </c>
      <c r="N41" s="36">
        <v>1063</v>
      </c>
      <c r="O41" s="36">
        <v>1477</v>
      </c>
      <c r="P41" s="36">
        <v>1</v>
      </c>
      <c r="Q41" s="36">
        <v>0</v>
      </c>
      <c r="R41" s="36">
        <v>0</v>
      </c>
      <c r="S41" s="36">
        <v>125</v>
      </c>
      <c r="T41" s="36">
        <v>257</v>
      </c>
      <c r="U41" s="36">
        <v>417</v>
      </c>
      <c r="V41" s="36">
        <v>63</v>
      </c>
      <c r="W41" s="36">
        <v>330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831</v>
      </c>
      <c r="D45" s="52">
        <v>0</v>
      </c>
      <c r="E45" s="52">
        <v>0</v>
      </c>
      <c r="F45" s="52">
        <v>1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49</v>
      </c>
      <c r="D48" s="52">
        <v>30</v>
      </c>
      <c r="E48" s="52">
        <v>5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0</v>
      </c>
      <c r="D50" s="52">
        <f>RES_hhdet_in!D50-RES_hhdet_in_new!D50</f>
        <v>0</v>
      </c>
      <c r="E50" s="52">
        <f>RES_hhdet_in!E50-RES_hhdet_in_new!E50</f>
        <v>0</v>
      </c>
      <c r="F50" s="52">
        <f>RES_hhdet_in!F50-RES_hhdet_in_new!F50</f>
        <v>0</v>
      </c>
      <c r="G50" s="52">
        <f>RES_hhdet_in!G50-RES_hhdet_in_new!G50</f>
        <v>0</v>
      </c>
      <c r="H50" s="52">
        <f>RES_hhdet_in!H50-RES_hhdet_in_new!H50</f>
        <v>0</v>
      </c>
      <c r="I50" s="52">
        <f>RES_hhdet_in!I50-RES_hhdet_in_new!I50</f>
        <v>0</v>
      </c>
      <c r="J50" s="52">
        <f>RES_hhdet_in!J50-RES_hhdet_in_new!J50</f>
        <v>0</v>
      </c>
      <c r="K50" s="52">
        <f>RES_hhdet_in!K50-RES_hhdet_in_new!K50</f>
        <v>0</v>
      </c>
      <c r="L50" s="52">
        <f>RES_hhdet_in!L50-RES_hhdet_in_new!L50</f>
        <v>0</v>
      </c>
      <c r="M50" s="52">
        <f>RES_hhdet_in!M50-RES_hhdet_in_new!M50</f>
        <v>0</v>
      </c>
      <c r="N50" s="52">
        <f>RES_hhdet_in!N50-RES_hhdet_in_new!N50</f>
        <v>0</v>
      </c>
      <c r="O50" s="52">
        <f>RES_hhdet_in!O50-RES_hhdet_in_new!O50</f>
        <v>0</v>
      </c>
      <c r="P50" s="52">
        <f>RES_hhdet_in!P50-RES_hhdet_in_new!P50</f>
        <v>0</v>
      </c>
      <c r="Q50" s="52">
        <f>RES_hhdet_in!Q50-RES_hhdet_in_new!Q50</f>
        <v>0</v>
      </c>
      <c r="R50" s="52">
        <f>RES_hhdet_in!R50-RES_hhdet_in_new!R50</f>
        <v>0</v>
      </c>
      <c r="S50" s="52">
        <f>RES_hhdet_in!S50-RES_hhdet_in_new!S50</f>
        <v>0</v>
      </c>
      <c r="T50" s="52">
        <f>RES_hhdet_in!T50-RES_hhdet_in_new!T50</f>
        <v>0</v>
      </c>
      <c r="U50" s="52">
        <f>RES_hhdet_in!U50-RES_hhdet_in_new!U50</f>
        <v>0</v>
      </c>
      <c r="V50" s="52">
        <f>RES_hhdet_in!V50-RES_hhdet_in_new!V50</f>
        <v>0</v>
      </c>
      <c r="W50" s="52">
        <f>RES_hhdet_in!W50-RES_hhdet_in_new!W50</f>
        <v>0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0</v>
      </c>
      <c r="D51" s="52">
        <f>RES_hhdet_in!D51-RES_hhdet_in_new!D51</f>
        <v>0</v>
      </c>
      <c r="E51" s="52">
        <f>RES_hhdet_in!E51-RES_hhdet_in_new!E51</f>
        <v>0</v>
      </c>
      <c r="F51" s="52">
        <f>RES_hhdet_in!F51-RES_hhdet_in_new!F51</f>
        <v>0</v>
      </c>
      <c r="G51" s="52">
        <f>RES_hhdet_in!G51-RES_hhdet_in_new!G51</f>
        <v>0</v>
      </c>
      <c r="H51" s="52">
        <f>RES_hhdet_in!H51-RES_hhdet_in_new!H51</f>
        <v>0</v>
      </c>
      <c r="I51" s="52">
        <f>RES_hhdet_in!I51-RES_hhdet_in_new!I51</f>
        <v>0</v>
      </c>
      <c r="J51" s="52">
        <f>RES_hhdet_in!J51-RES_hhdet_in_new!J51</f>
        <v>0</v>
      </c>
      <c r="K51" s="52">
        <f>RES_hhdet_in!K51-RES_hhdet_in_new!K51</f>
        <v>0</v>
      </c>
      <c r="L51" s="52">
        <f>RES_hhdet_in!L51-RES_hhdet_in_new!L51</f>
        <v>0</v>
      </c>
      <c r="M51" s="52">
        <f>RES_hhdet_in!M51-RES_hhdet_in_new!M51</f>
        <v>0</v>
      </c>
      <c r="N51" s="52">
        <f>RES_hhdet_in!N51-RES_hhdet_in_new!N51</f>
        <v>0</v>
      </c>
      <c r="O51" s="52">
        <f>RES_hhdet_in!O51-RES_hhdet_in_new!O51</f>
        <v>0</v>
      </c>
      <c r="P51" s="52">
        <f>RES_hhdet_in!P51-RES_hhdet_in_new!P51</f>
        <v>0</v>
      </c>
      <c r="Q51" s="52">
        <f>RES_hhdet_in!Q51-RES_hhdet_in_new!Q51</f>
        <v>0</v>
      </c>
      <c r="R51" s="52">
        <f>RES_hhdet_in!R51-RES_hhdet_in_new!R51</f>
        <v>0</v>
      </c>
      <c r="S51" s="52">
        <f>RES_hhdet_in!S51-RES_hhdet_in_new!S51</f>
        <v>0</v>
      </c>
      <c r="T51" s="52">
        <f>RES_hhdet_in!T51-RES_hhdet_in_new!T51</f>
        <v>0</v>
      </c>
      <c r="U51" s="52">
        <f>RES_hhdet_in!U51-RES_hhdet_in_new!U51</f>
        <v>0</v>
      </c>
      <c r="V51" s="52">
        <f>RES_hhdet_in!V51-RES_hhdet_in_new!V51</f>
        <v>0</v>
      </c>
      <c r="W51" s="52">
        <f>RES_hhdet_in!W51-RES_hhdet_in_new!W51</f>
        <v>0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2645</v>
      </c>
      <c r="D54" s="52">
        <f>RES_hhdet_in!D54-RES_hhdet_in_new!D54</f>
        <v>0</v>
      </c>
      <c r="E54" s="52">
        <f>RES_hhdet_in!E54-RES_hhdet_in_new!E54</f>
        <v>0</v>
      </c>
      <c r="F54" s="52">
        <f>RES_hhdet_in!F54-RES_hhdet_in_new!F54</f>
        <v>1</v>
      </c>
      <c r="G54" s="52">
        <f>RES_hhdet_in!G54-RES_hhdet_in_new!G54</f>
        <v>0</v>
      </c>
      <c r="H54" s="52">
        <f>RES_hhdet_in!H54-RES_hhdet_in_new!H54</f>
        <v>0</v>
      </c>
      <c r="I54" s="52">
        <f>RES_hhdet_in!I54-RES_hhdet_in_new!I54</f>
        <v>0</v>
      </c>
      <c r="J54" s="52">
        <f>RES_hhdet_in!J54-RES_hhdet_in_new!J54</f>
        <v>0</v>
      </c>
      <c r="K54" s="52">
        <f>RES_hhdet_in!K54-RES_hhdet_in_new!K54</f>
        <v>0</v>
      </c>
      <c r="L54" s="52">
        <f>RES_hhdet_in!L54-RES_hhdet_in_new!L54</f>
        <v>0</v>
      </c>
      <c r="M54" s="52">
        <f>RES_hhdet_in!M54-RES_hhdet_in_new!M54</f>
        <v>0</v>
      </c>
      <c r="N54" s="52">
        <f>RES_hhdet_in!N54-RES_hhdet_in_new!N54</f>
        <v>0</v>
      </c>
      <c r="O54" s="52">
        <f>RES_hhdet_in!O54-RES_hhdet_in_new!O54</f>
        <v>0</v>
      </c>
      <c r="P54" s="52">
        <f>RES_hhdet_in!P54-RES_hhdet_in_new!P54</f>
        <v>0</v>
      </c>
      <c r="Q54" s="52">
        <f>RES_hhdet_in!Q54-RES_hhdet_in_new!Q54</f>
        <v>0</v>
      </c>
      <c r="R54" s="52">
        <f>RES_hhdet_in!R54-RES_hhdet_in_new!R54</f>
        <v>0</v>
      </c>
      <c r="S54" s="52">
        <f>RES_hhdet_in!S54-RES_hhdet_in_new!S54</f>
        <v>0</v>
      </c>
      <c r="T54" s="52">
        <f>RES_hhdet_in!T54-RES_hhdet_in_new!T54</f>
        <v>0</v>
      </c>
      <c r="U54" s="52">
        <f>RES_hhdet_in!U54-RES_hhdet_in_new!U54</f>
        <v>0</v>
      </c>
      <c r="V54" s="52">
        <f>RES_hhdet_in!V54-RES_hhdet_in_new!V54</f>
        <v>0</v>
      </c>
      <c r="W54" s="52">
        <f>RES_hhdet_in!W54-RES_hhdet_in_new!W54</f>
        <v>0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209</v>
      </c>
      <c r="D55" s="52">
        <f>RES_hhdet_in!D55-RES_hhdet_in_new!D55</f>
        <v>0</v>
      </c>
      <c r="E55" s="52">
        <f>RES_hhdet_in!E55-RES_hhdet_in_new!E55</f>
        <v>0</v>
      </c>
      <c r="F55" s="52">
        <f>RES_hhdet_in!F55-RES_hhdet_in_new!F55</f>
        <v>0</v>
      </c>
      <c r="G55" s="52">
        <f>RES_hhdet_in!G55-RES_hhdet_in_new!G55</f>
        <v>0</v>
      </c>
      <c r="H55" s="52">
        <f>RES_hhdet_in!H55-RES_hhdet_in_new!H55</f>
        <v>0</v>
      </c>
      <c r="I55" s="52">
        <f>RES_hhdet_in!I55-RES_hhdet_in_new!I55</f>
        <v>0</v>
      </c>
      <c r="J55" s="52">
        <f>RES_hhdet_in!J55-RES_hhdet_in_new!J55</f>
        <v>0</v>
      </c>
      <c r="K55" s="52">
        <f>RES_hhdet_in!K55-RES_hhdet_in_new!K55</f>
        <v>0</v>
      </c>
      <c r="L55" s="52">
        <f>RES_hhdet_in!L55-RES_hhdet_in_new!L55</f>
        <v>0</v>
      </c>
      <c r="M55" s="52">
        <f>RES_hhdet_in!M55-RES_hhdet_in_new!M55</f>
        <v>0</v>
      </c>
      <c r="N55" s="52">
        <f>RES_hhdet_in!N55-RES_hhdet_in_new!N55</f>
        <v>0</v>
      </c>
      <c r="O55" s="52">
        <f>RES_hhdet_in!O55-RES_hhdet_in_new!O55</f>
        <v>0</v>
      </c>
      <c r="P55" s="52">
        <f>RES_hhdet_in!P55-RES_hhdet_in_new!P55</f>
        <v>0</v>
      </c>
      <c r="Q55" s="52">
        <f>RES_hhdet_in!Q55-RES_hhdet_in_new!Q55</f>
        <v>0</v>
      </c>
      <c r="R55" s="52">
        <f>RES_hhdet_in!R55-RES_hhdet_in_new!R55</f>
        <v>0</v>
      </c>
      <c r="S55" s="52">
        <f>RES_hhdet_in!S55-RES_hhdet_in_new!S55</f>
        <v>0</v>
      </c>
      <c r="T55" s="52">
        <f>RES_hhdet_in!T55-RES_hhdet_in_new!T55</f>
        <v>0</v>
      </c>
      <c r="U55" s="52">
        <f>RES_hhdet_in!U55-RES_hhdet_in_new!U55</f>
        <v>0</v>
      </c>
      <c r="V55" s="52">
        <f>RES_hhdet_in!V55-RES_hhdet_in_new!V55</f>
        <v>0</v>
      </c>
      <c r="W55" s="52">
        <f>RES_hhdet_in!W55-RES_hhdet_in_new!W55</f>
        <v>0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2493</v>
      </c>
      <c r="D59" s="52">
        <v>0</v>
      </c>
      <c r="E59" s="52">
        <v>0</v>
      </c>
      <c r="F59" s="52">
        <v>1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361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166976</v>
      </c>
      <c r="D64" s="52">
        <v>212752</v>
      </c>
      <c r="E64" s="52">
        <v>173616</v>
      </c>
      <c r="F64" s="52">
        <v>126574</v>
      </c>
      <c r="G64" s="52">
        <v>77794</v>
      </c>
      <c r="H64" s="52">
        <v>88138</v>
      </c>
      <c r="I64" s="52">
        <v>111269</v>
      </c>
      <c r="J64" s="52">
        <v>116568</v>
      </c>
      <c r="K64" s="52">
        <v>74617</v>
      </c>
      <c r="L64" s="52">
        <v>81573</v>
      </c>
      <c r="M64" s="52">
        <v>67899</v>
      </c>
      <c r="N64" s="52">
        <v>126239</v>
      </c>
      <c r="O64" s="52">
        <v>183119</v>
      </c>
      <c r="P64" s="52">
        <v>65597</v>
      </c>
      <c r="Q64" s="52">
        <v>114540</v>
      </c>
      <c r="R64" s="52">
        <v>191990</v>
      </c>
      <c r="S64" s="52">
        <v>223654</v>
      </c>
      <c r="T64" s="52">
        <v>205556</v>
      </c>
      <c r="U64" s="52">
        <v>174110</v>
      </c>
      <c r="V64" s="52">
        <v>145263</v>
      </c>
      <c r="W64" s="52">
        <v>122304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4691</v>
      </c>
      <c r="D67" s="52">
        <v>3896</v>
      </c>
      <c r="E67" s="52">
        <v>4940</v>
      </c>
      <c r="F67" s="52">
        <v>5042</v>
      </c>
      <c r="G67" s="52">
        <v>4598</v>
      </c>
      <c r="H67" s="52">
        <v>5015</v>
      </c>
      <c r="I67" s="52">
        <v>4670</v>
      </c>
      <c r="J67" s="52">
        <v>6099</v>
      </c>
      <c r="K67" s="52">
        <v>8658</v>
      </c>
      <c r="L67" s="52">
        <v>7776</v>
      </c>
      <c r="M67" s="52">
        <v>6832</v>
      </c>
      <c r="N67" s="52">
        <v>7026</v>
      </c>
      <c r="O67" s="52">
        <v>9917</v>
      </c>
      <c r="P67" s="52">
        <v>18733</v>
      </c>
      <c r="Q67" s="52">
        <v>26753</v>
      </c>
      <c r="R67" s="52">
        <v>35156</v>
      </c>
      <c r="S67" s="52">
        <v>44525</v>
      </c>
      <c r="T67" s="52">
        <v>58896</v>
      </c>
      <c r="U67" s="52">
        <v>61806</v>
      </c>
      <c r="V67" s="52">
        <v>67054</v>
      </c>
      <c r="W67" s="52">
        <v>61900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104542</v>
      </c>
      <c r="D69" s="52">
        <f>RES_hhdet_in!D69-RES_hhdet_in_new!D69</f>
        <v>90434</v>
      </c>
      <c r="E69" s="52">
        <f>RES_hhdet_in!E69-RES_hhdet_in_new!E69</f>
        <v>81873</v>
      </c>
      <c r="F69" s="52">
        <f>RES_hhdet_in!F69-RES_hhdet_in_new!F69</f>
        <v>98114</v>
      </c>
      <c r="G69" s="52">
        <f>RES_hhdet_in!G69-RES_hhdet_in_new!G69</f>
        <v>112085</v>
      </c>
      <c r="H69" s="52">
        <f>RES_hhdet_in!H69-RES_hhdet_in_new!H69</f>
        <v>82212</v>
      </c>
      <c r="I69" s="52">
        <f>RES_hhdet_in!I69-RES_hhdet_in_new!I69</f>
        <v>134029</v>
      </c>
      <c r="J69" s="52">
        <f>RES_hhdet_in!J69-RES_hhdet_in_new!J69</f>
        <v>180329</v>
      </c>
      <c r="K69" s="52">
        <f>RES_hhdet_in!K69-RES_hhdet_in_new!K69</f>
        <v>227799</v>
      </c>
      <c r="L69" s="52">
        <f>RES_hhdet_in!L69-RES_hhdet_in_new!L69</f>
        <v>235210</v>
      </c>
      <c r="M69" s="52">
        <f>RES_hhdet_in!M69-RES_hhdet_in_new!M69</f>
        <v>257218</v>
      </c>
      <c r="N69" s="52">
        <f>RES_hhdet_in!N69-RES_hhdet_in_new!N69</f>
        <v>291383</v>
      </c>
      <c r="O69" s="52">
        <f>RES_hhdet_in!O69-RES_hhdet_in_new!O69</f>
        <v>196934</v>
      </c>
      <c r="P69" s="52">
        <f>RES_hhdet_in!P69-RES_hhdet_in_new!P69</f>
        <v>70624</v>
      </c>
      <c r="Q69" s="52">
        <f>RES_hhdet_in!Q69-RES_hhdet_in_new!Q69</f>
        <v>76564</v>
      </c>
      <c r="R69" s="52">
        <f>RES_hhdet_in!R69-RES_hhdet_in_new!R69</f>
        <v>96191</v>
      </c>
      <c r="S69" s="52">
        <f>RES_hhdet_in!S69-RES_hhdet_in_new!S69</f>
        <v>136238</v>
      </c>
      <c r="T69" s="52">
        <f>RES_hhdet_in!T69-RES_hhdet_in_new!T69</f>
        <v>134624</v>
      </c>
      <c r="U69" s="52">
        <f>RES_hhdet_in!U69-RES_hhdet_in_new!U69</f>
        <v>132367</v>
      </c>
      <c r="V69" s="52">
        <f>RES_hhdet_in!V69-RES_hhdet_in_new!V69</f>
        <v>137568</v>
      </c>
      <c r="W69" s="52">
        <f>RES_hhdet_in!W69-RES_hhdet_in_new!W69</f>
        <v>111094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178</v>
      </c>
      <c r="D70" s="52">
        <f>RES_hhdet_in!D70-RES_hhdet_in_new!D70</f>
        <v>19</v>
      </c>
      <c r="E70" s="52">
        <f>RES_hhdet_in!E70-RES_hhdet_in_new!E70</f>
        <v>0</v>
      </c>
      <c r="F70" s="52">
        <f>RES_hhdet_in!F70-RES_hhdet_in_new!F70</f>
        <v>0</v>
      </c>
      <c r="G70" s="52">
        <f>RES_hhdet_in!G70-RES_hhdet_in_new!G70</f>
        <v>0</v>
      </c>
      <c r="H70" s="52">
        <f>RES_hhdet_in!H70-RES_hhdet_in_new!H70</f>
        <v>0</v>
      </c>
      <c r="I70" s="52">
        <f>RES_hhdet_in!I70-RES_hhdet_in_new!I70</f>
        <v>26</v>
      </c>
      <c r="J70" s="52">
        <f>RES_hhdet_in!J70-RES_hhdet_in_new!J70</f>
        <v>100</v>
      </c>
      <c r="K70" s="52">
        <f>RES_hhdet_in!K70-RES_hhdet_in_new!K70</f>
        <v>128</v>
      </c>
      <c r="L70" s="52">
        <f>RES_hhdet_in!L70-RES_hhdet_in_new!L70</f>
        <v>122</v>
      </c>
      <c r="M70" s="52">
        <f>RES_hhdet_in!M70-RES_hhdet_in_new!M70</f>
        <v>190</v>
      </c>
      <c r="N70" s="52">
        <f>RES_hhdet_in!N70-RES_hhdet_in_new!N70</f>
        <v>563</v>
      </c>
      <c r="O70" s="52">
        <f>RES_hhdet_in!O70-RES_hhdet_in_new!O70</f>
        <v>56</v>
      </c>
      <c r="P70" s="52">
        <f>RES_hhdet_in!P70-RES_hhdet_in_new!P70</f>
        <v>153</v>
      </c>
      <c r="Q70" s="52">
        <f>RES_hhdet_in!Q70-RES_hhdet_in_new!Q70</f>
        <v>0</v>
      </c>
      <c r="R70" s="52">
        <f>RES_hhdet_in!R70-RES_hhdet_in_new!R70</f>
        <v>13</v>
      </c>
      <c r="S70" s="52">
        <f>RES_hhdet_in!S70-RES_hhdet_in_new!S70</f>
        <v>135</v>
      </c>
      <c r="T70" s="52">
        <f>RES_hhdet_in!T70-RES_hhdet_in_new!T70</f>
        <v>124</v>
      </c>
      <c r="U70" s="52">
        <f>RES_hhdet_in!U70-RES_hhdet_in_new!U70</f>
        <v>139</v>
      </c>
      <c r="V70" s="52">
        <f>RES_hhdet_in!V70-RES_hhdet_in_new!V70</f>
        <v>146</v>
      </c>
      <c r="W70" s="52">
        <f>RES_hhdet_in!W70-RES_hhdet_in_new!W70</f>
        <v>427</v>
      </c>
      <c r="DA70" s="63" t="s">
        <v>1430</v>
      </c>
    </row>
    <row r="71" spans="1:105" ht="12" hidden="1" customHeight="1" x14ac:dyDescent="0.25">
      <c r="A71" s="108" t="s">
        <v>192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119782</v>
      </c>
      <c r="D73" s="52">
        <f>RES_hhdet_in!D73-RES_hhdet_in_new!D73</f>
        <v>188003</v>
      </c>
      <c r="E73" s="52">
        <f>RES_hhdet_in!E73-RES_hhdet_in_new!E73</f>
        <v>160937</v>
      </c>
      <c r="F73" s="52">
        <f>RES_hhdet_in!F73-RES_hhdet_in_new!F73</f>
        <v>106013</v>
      </c>
      <c r="G73" s="52">
        <f>RES_hhdet_in!G73-RES_hhdet_in_new!G73</f>
        <v>58104</v>
      </c>
      <c r="H73" s="52">
        <f>RES_hhdet_in!H73-RES_hhdet_in_new!H73</f>
        <v>122603</v>
      </c>
      <c r="I73" s="52">
        <f>RES_hhdet_in!I73-RES_hhdet_in_new!I73</f>
        <v>56614</v>
      </c>
      <c r="J73" s="52">
        <f>RES_hhdet_in!J73-RES_hhdet_in_new!J73</f>
        <v>57376</v>
      </c>
      <c r="K73" s="52">
        <f>RES_hhdet_in!K73-RES_hhdet_in_new!K73</f>
        <v>29165</v>
      </c>
      <c r="L73" s="52">
        <f>RES_hhdet_in!L73-RES_hhdet_in_new!L73</f>
        <v>25152</v>
      </c>
      <c r="M73" s="52">
        <f>RES_hhdet_in!M73-RES_hhdet_in_new!M73</f>
        <v>0</v>
      </c>
      <c r="N73" s="52">
        <f>RES_hhdet_in!N73-RES_hhdet_in_new!N73</f>
        <v>0</v>
      </c>
      <c r="O73" s="52">
        <f>RES_hhdet_in!O73-RES_hhdet_in_new!O73</f>
        <v>2419</v>
      </c>
      <c r="P73" s="52">
        <f>RES_hhdet_in!P73-RES_hhdet_in_new!P73</f>
        <v>20933</v>
      </c>
      <c r="Q73" s="52">
        <f>RES_hhdet_in!Q73-RES_hhdet_in_new!Q73</f>
        <v>89667</v>
      </c>
      <c r="R73" s="52">
        <f>RES_hhdet_in!R73-RES_hhdet_in_new!R73</f>
        <v>108158</v>
      </c>
      <c r="S73" s="52">
        <f>RES_hhdet_in!S73-RES_hhdet_in_new!S73</f>
        <v>92845</v>
      </c>
      <c r="T73" s="52">
        <f>RES_hhdet_in!T73-RES_hhdet_in_new!T73</f>
        <v>77323</v>
      </c>
      <c r="U73" s="52">
        <f>RES_hhdet_in!U73-RES_hhdet_in_new!U73</f>
        <v>57301</v>
      </c>
      <c r="V73" s="52">
        <f>RES_hhdet_in!V73-RES_hhdet_in_new!V73</f>
        <v>43048</v>
      </c>
      <c r="W73" s="52">
        <f>RES_hhdet_in!W73-RES_hhdet_in_new!W73</f>
        <v>69151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9431</v>
      </c>
      <c r="D74" s="52">
        <f>RES_hhdet_in!D74-RES_hhdet_in_new!D74</f>
        <v>1607</v>
      </c>
      <c r="E74" s="52">
        <f>RES_hhdet_in!E74-RES_hhdet_in_new!E74</f>
        <v>747</v>
      </c>
      <c r="F74" s="52">
        <f>RES_hhdet_in!F74-RES_hhdet_in_new!F74</f>
        <v>85</v>
      </c>
      <c r="G74" s="52">
        <f>RES_hhdet_in!G74-RES_hhdet_in_new!G74</f>
        <v>532</v>
      </c>
      <c r="H74" s="52">
        <f>RES_hhdet_in!H74-RES_hhdet_in_new!H74</f>
        <v>893</v>
      </c>
      <c r="I74" s="52">
        <f>RES_hhdet_in!I74-RES_hhdet_in_new!I74</f>
        <v>2646</v>
      </c>
      <c r="J74" s="52">
        <f>RES_hhdet_in!J74-RES_hhdet_in_new!J74</f>
        <v>5804</v>
      </c>
      <c r="K74" s="52">
        <f>RES_hhdet_in!K74-RES_hhdet_in_new!K74</f>
        <v>1962</v>
      </c>
      <c r="L74" s="52">
        <f>RES_hhdet_in!L74-RES_hhdet_in_new!L74</f>
        <v>1004</v>
      </c>
      <c r="M74" s="52">
        <f>RES_hhdet_in!M74-RES_hhdet_in_new!M74</f>
        <v>0</v>
      </c>
      <c r="N74" s="52">
        <f>RES_hhdet_in!N74-RES_hhdet_in_new!N74</f>
        <v>0</v>
      </c>
      <c r="O74" s="52">
        <f>RES_hhdet_in!O74-RES_hhdet_in_new!O74</f>
        <v>142</v>
      </c>
      <c r="P74" s="52">
        <f>RES_hhdet_in!P74-RES_hhdet_in_new!P74</f>
        <v>1843</v>
      </c>
      <c r="Q74" s="52">
        <f>RES_hhdet_in!Q74-RES_hhdet_in_new!Q74</f>
        <v>6608</v>
      </c>
      <c r="R74" s="52">
        <f>RES_hhdet_in!R74-RES_hhdet_in_new!R74</f>
        <v>8983</v>
      </c>
      <c r="S74" s="52">
        <f>RES_hhdet_in!S74-RES_hhdet_in_new!S74</f>
        <v>7608</v>
      </c>
      <c r="T74" s="52">
        <f>RES_hhdet_in!T74-RES_hhdet_in_new!T74</f>
        <v>8195</v>
      </c>
      <c r="U74" s="52">
        <f>RES_hhdet_in!U74-RES_hhdet_in_new!U74</f>
        <v>6430</v>
      </c>
      <c r="V74" s="52">
        <f>RES_hhdet_in!V74-RES_hhdet_in_new!V74</f>
        <v>5619</v>
      </c>
      <c r="W74" s="52">
        <f>RES_hhdet_in!W74-RES_hhdet_in_new!W74</f>
        <v>8882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343010</v>
      </c>
      <c r="D78" s="52">
        <v>353041</v>
      </c>
      <c r="E78" s="52">
        <v>335436</v>
      </c>
      <c r="F78" s="52">
        <v>330667</v>
      </c>
      <c r="G78" s="52">
        <v>365767</v>
      </c>
      <c r="H78" s="52">
        <v>397708</v>
      </c>
      <c r="I78" s="52">
        <v>232130</v>
      </c>
      <c r="J78" s="52">
        <v>276439</v>
      </c>
      <c r="K78" s="52">
        <v>278948</v>
      </c>
      <c r="L78" s="52">
        <v>264243</v>
      </c>
      <c r="M78" s="52">
        <v>228169</v>
      </c>
      <c r="N78" s="52">
        <v>255819</v>
      </c>
      <c r="O78" s="52">
        <v>289804</v>
      </c>
      <c r="P78" s="52">
        <v>229294</v>
      </c>
      <c r="Q78" s="52">
        <v>275332</v>
      </c>
      <c r="R78" s="52">
        <v>322489</v>
      </c>
      <c r="S78" s="52">
        <v>341463</v>
      </c>
      <c r="T78" s="52">
        <v>329324</v>
      </c>
      <c r="U78" s="52">
        <v>310551</v>
      </c>
      <c r="V78" s="52">
        <v>293154</v>
      </c>
      <c r="W78" s="52">
        <v>322478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10049</v>
      </c>
      <c r="D79" s="36">
        <v>46591</v>
      </c>
      <c r="E79" s="36">
        <v>39482</v>
      </c>
      <c r="F79" s="36">
        <v>1061</v>
      </c>
      <c r="G79" s="36">
        <v>35308</v>
      </c>
      <c r="H79" s="36">
        <v>23777</v>
      </c>
      <c r="I79" s="36">
        <v>3969</v>
      </c>
      <c r="J79" s="36">
        <v>22873</v>
      </c>
      <c r="K79" s="36">
        <v>22521</v>
      </c>
      <c r="L79" s="36">
        <v>4125</v>
      </c>
      <c r="M79" s="36">
        <v>20404</v>
      </c>
      <c r="N79" s="36">
        <v>7785</v>
      </c>
      <c r="O79" s="36">
        <v>30943</v>
      </c>
      <c r="P79" s="36">
        <v>101</v>
      </c>
      <c r="Q79" s="36">
        <v>2320</v>
      </c>
      <c r="R79" s="36">
        <v>5932</v>
      </c>
      <c r="S79" s="36">
        <v>4740</v>
      </c>
      <c r="T79" s="36">
        <v>12612</v>
      </c>
      <c r="U79" s="36">
        <v>24406</v>
      </c>
      <c r="V79" s="36">
        <v>53209</v>
      </c>
      <c r="W79" s="36">
        <v>25559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22153</v>
      </c>
      <c r="D83" s="52">
        <v>11640</v>
      </c>
      <c r="E83" s="52">
        <v>27302</v>
      </c>
      <c r="F83" s="52">
        <v>55918</v>
      </c>
      <c r="G83" s="52">
        <v>115669</v>
      </c>
      <c r="H83" s="52">
        <v>105899</v>
      </c>
      <c r="I83" s="52">
        <v>101722</v>
      </c>
      <c r="J83" s="52">
        <v>90084</v>
      </c>
      <c r="K83" s="52">
        <v>147260</v>
      </c>
      <c r="L83" s="52">
        <v>139866</v>
      </c>
      <c r="M83" s="52">
        <v>166954</v>
      </c>
      <c r="N83" s="52">
        <v>129466</v>
      </c>
      <c r="O83" s="52">
        <v>60966</v>
      </c>
      <c r="P83" s="52">
        <v>20839</v>
      </c>
      <c r="Q83" s="52">
        <v>7938</v>
      </c>
      <c r="R83" s="52">
        <v>0</v>
      </c>
      <c r="S83" s="52">
        <v>0</v>
      </c>
      <c r="T83" s="52">
        <v>0</v>
      </c>
      <c r="U83" s="52">
        <v>27120</v>
      </c>
      <c r="V83" s="52">
        <v>65197</v>
      </c>
      <c r="W83" s="52">
        <v>85430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856</v>
      </c>
      <c r="D86" s="52">
        <v>660</v>
      </c>
      <c r="E86" s="52">
        <v>447</v>
      </c>
      <c r="F86" s="52">
        <v>513</v>
      </c>
      <c r="G86" s="52">
        <v>1287</v>
      </c>
      <c r="H86" s="52">
        <v>4252</v>
      </c>
      <c r="I86" s="52">
        <v>6221</v>
      </c>
      <c r="J86" s="52">
        <v>6317</v>
      </c>
      <c r="K86" s="52">
        <v>7228</v>
      </c>
      <c r="L86" s="52">
        <v>9796</v>
      </c>
      <c r="M86" s="52">
        <v>12452</v>
      </c>
      <c r="N86" s="52">
        <v>14441</v>
      </c>
      <c r="O86" s="52">
        <v>14911</v>
      </c>
      <c r="P86" s="52">
        <v>10365</v>
      </c>
      <c r="Q86" s="52">
        <v>8887</v>
      </c>
      <c r="R86" s="52">
        <v>5855</v>
      </c>
      <c r="S86" s="52">
        <v>1566</v>
      </c>
      <c r="T86" s="52">
        <v>451</v>
      </c>
      <c r="U86" s="52">
        <v>1057</v>
      </c>
      <c r="V86" s="52">
        <v>9342</v>
      </c>
      <c r="W86" s="52">
        <v>28162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1615</v>
      </c>
      <c r="D88" s="52">
        <f>RES_hhdet_in!D88-RES_hhdet_in_new!D88</f>
        <v>550</v>
      </c>
      <c r="E88" s="52">
        <f>RES_hhdet_in!E88-RES_hhdet_in_new!E88</f>
        <v>2487</v>
      </c>
      <c r="F88" s="52">
        <f>RES_hhdet_in!F88-RES_hhdet_in_new!F88</f>
        <v>5224</v>
      </c>
      <c r="G88" s="52">
        <f>RES_hhdet_in!G88-RES_hhdet_in_new!G88</f>
        <v>11305</v>
      </c>
      <c r="H88" s="52">
        <f>RES_hhdet_in!H88-RES_hhdet_in_new!H88</f>
        <v>9010</v>
      </c>
      <c r="I88" s="52">
        <f>RES_hhdet_in!I88-RES_hhdet_in_new!I88</f>
        <v>10845</v>
      </c>
      <c r="J88" s="52">
        <f>RES_hhdet_in!J88-RES_hhdet_in_new!J88</f>
        <v>9912</v>
      </c>
      <c r="K88" s="52">
        <f>RES_hhdet_in!K88-RES_hhdet_in_new!K88</f>
        <v>18747</v>
      </c>
      <c r="L88" s="52">
        <f>RES_hhdet_in!L88-RES_hhdet_in_new!L88</f>
        <v>21315</v>
      </c>
      <c r="M88" s="52">
        <f>RES_hhdet_in!M88-RES_hhdet_in_new!M88</f>
        <v>28020</v>
      </c>
      <c r="N88" s="52">
        <f>RES_hhdet_in!N88-RES_hhdet_in_new!N88</f>
        <v>22678</v>
      </c>
      <c r="O88" s="52">
        <f>RES_hhdet_in!O88-RES_hhdet_in_new!O88</f>
        <v>16015</v>
      </c>
      <c r="P88" s="52">
        <f>RES_hhdet_in!P88-RES_hhdet_in_new!P88</f>
        <v>2380</v>
      </c>
      <c r="Q88" s="52">
        <f>RES_hhdet_in!Q88-RES_hhdet_in_new!Q88</f>
        <v>4508</v>
      </c>
      <c r="R88" s="52">
        <f>RES_hhdet_in!R88-RES_hhdet_in_new!R88</f>
        <v>6330</v>
      </c>
      <c r="S88" s="52">
        <f>RES_hhdet_in!S88-RES_hhdet_in_new!S88</f>
        <v>10255</v>
      </c>
      <c r="T88" s="52">
        <f>RES_hhdet_in!T88-RES_hhdet_in_new!T88</f>
        <v>9479</v>
      </c>
      <c r="U88" s="52">
        <f>RES_hhdet_in!U88-RES_hhdet_in_new!U88</f>
        <v>12336</v>
      </c>
      <c r="V88" s="52">
        <f>RES_hhdet_in!V88-RES_hhdet_in_new!V88</f>
        <v>21641</v>
      </c>
      <c r="W88" s="52">
        <f>RES_hhdet_in!W88-RES_hhdet_in_new!W88</f>
        <v>14677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4</v>
      </c>
      <c r="D89" s="52">
        <f>RES_hhdet_in!D89-RES_hhdet_in_new!D89</f>
        <v>0</v>
      </c>
      <c r="E89" s="52">
        <f>RES_hhdet_in!E89-RES_hhdet_in_new!E89</f>
        <v>0</v>
      </c>
      <c r="F89" s="52">
        <f>RES_hhdet_in!F89-RES_hhdet_in_new!F89</f>
        <v>0</v>
      </c>
      <c r="G89" s="52">
        <f>RES_hhdet_in!G89-RES_hhdet_in_new!G89</f>
        <v>2</v>
      </c>
      <c r="H89" s="52">
        <f>RES_hhdet_in!H89-RES_hhdet_in_new!H89</f>
        <v>0</v>
      </c>
      <c r="I89" s="52">
        <f>RES_hhdet_in!I89-RES_hhdet_in_new!I89</f>
        <v>3</v>
      </c>
      <c r="J89" s="52">
        <f>RES_hhdet_in!J89-RES_hhdet_in_new!J89</f>
        <v>1</v>
      </c>
      <c r="K89" s="52">
        <f>RES_hhdet_in!K89-RES_hhdet_in_new!K89</f>
        <v>11</v>
      </c>
      <c r="L89" s="52">
        <f>RES_hhdet_in!L89-RES_hhdet_in_new!L89</f>
        <v>10</v>
      </c>
      <c r="M89" s="52">
        <f>RES_hhdet_in!M89-RES_hhdet_in_new!M89</f>
        <v>23</v>
      </c>
      <c r="N89" s="52">
        <f>RES_hhdet_in!N89-RES_hhdet_in_new!N89</f>
        <v>49</v>
      </c>
      <c r="O89" s="52">
        <f>RES_hhdet_in!O89-RES_hhdet_in_new!O89</f>
        <v>20</v>
      </c>
      <c r="P89" s="52">
        <f>RES_hhdet_in!P89-RES_hhdet_in_new!P89</f>
        <v>0</v>
      </c>
      <c r="Q89" s="52">
        <f>RES_hhdet_in!Q89-RES_hhdet_in_new!Q89</f>
        <v>0</v>
      </c>
      <c r="R89" s="52">
        <f>RES_hhdet_in!R89-RES_hhdet_in_new!R89</f>
        <v>0</v>
      </c>
      <c r="S89" s="52">
        <f>RES_hhdet_in!S89-RES_hhdet_in_new!S89</f>
        <v>0</v>
      </c>
      <c r="T89" s="52">
        <f>RES_hhdet_in!T89-RES_hhdet_in_new!T89</f>
        <v>0</v>
      </c>
      <c r="U89" s="52">
        <f>RES_hhdet_in!U89-RES_hhdet_in_new!U89</f>
        <v>0</v>
      </c>
      <c r="V89" s="52">
        <f>RES_hhdet_in!V89-RES_hhdet_in_new!V89</f>
        <v>0</v>
      </c>
      <c r="W89" s="52">
        <f>RES_hhdet_in!W89-RES_hhdet_in_new!W89</f>
        <v>1</v>
      </c>
      <c r="DA89" s="63" t="s">
        <v>1439</v>
      </c>
    </row>
    <row r="90" spans="1:105" ht="12" hidden="1" customHeight="1" x14ac:dyDescent="0.25">
      <c r="A90" s="108" t="s">
        <v>207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8978</v>
      </c>
      <c r="D92" s="52">
        <f>RES_hhdet_in!D92-RES_hhdet_in_new!D92</f>
        <v>8214</v>
      </c>
      <c r="E92" s="52">
        <f>RES_hhdet_in!E92-RES_hhdet_in_new!E92</f>
        <v>6624</v>
      </c>
      <c r="F92" s="52">
        <f>RES_hhdet_in!F92-RES_hhdet_in_new!F92</f>
        <v>8097</v>
      </c>
      <c r="G92" s="52">
        <f>RES_hhdet_in!G92-RES_hhdet_in_new!G92</f>
        <v>14279</v>
      </c>
      <c r="H92" s="52">
        <f>RES_hhdet_in!H92-RES_hhdet_in_new!H92</f>
        <v>14528</v>
      </c>
      <c r="I92" s="52">
        <f>RES_hhdet_in!I92-RES_hhdet_in_new!I92</f>
        <v>2793</v>
      </c>
      <c r="J92" s="52">
        <f>RES_hhdet_in!J92-RES_hhdet_in_new!J92</f>
        <v>1586</v>
      </c>
      <c r="K92" s="52">
        <f>RES_hhdet_in!K92-RES_hhdet_in_new!K92</f>
        <v>9470</v>
      </c>
      <c r="L92" s="52">
        <f>RES_hhdet_in!L92-RES_hhdet_in_new!L92</f>
        <v>8823</v>
      </c>
      <c r="M92" s="52">
        <f>RES_hhdet_in!M92-RES_hhdet_in_new!M92</f>
        <v>9241</v>
      </c>
      <c r="N92" s="52">
        <f>RES_hhdet_in!N92-RES_hhdet_in_new!N92</f>
        <v>9308</v>
      </c>
      <c r="O92" s="52">
        <f>RES_hhdet_in!O92-RES_hhdet_in_new!O92</f>
        <v>10432</v>
      </c>
      <c r="P92" s="52">
        <f>RES_hhdet_in!P92-RES_hhdet_in_new!P92</f>
        <v>6379</v>
      </c>
      <c r="Q92" s="52">
        <f>RES_hhdet_in!Q92-RES_hhdet_in_new!Q92</f>
        <v>4564</v>
      </c>
      <c r="R92" s="52">
        <f>RES_hhdet_in!R92-RES_hhdet_in_new!R92</f>
        <v>6598</v>
      </c>
      <c r="S92" s="52">
        <f>RES_hhdet_in!S92-RES_hhdet_in_new!S92</f>
        <v>9924</v>
      </c>
      <c r="T92" s="52">
        <f>RES_hhdet_in!T92-RES_hhdet_in_new!T92</f>
        <v>9151</v>
      </c>
      <c r="U92" s="52">
        <f>RES_hhdet_in!U92-RES_hhdet_in_new!U92</f>
        <v>7953</v>
      </c>
      <c r="V92" s="52">
        <f>RES_hhdet_in!V92-RES_hhdet_in_new!V92</f>
        <v>4995</v>
      </c>
      <c r="W92" s="52">
        <f>RES_hhdet_in!W92-RES_hhdet_in_new!W92</f>
        <v>3135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14</v>
      </c>
      <c r="D93" s="52">
        <f>RES_hhdet_in!D93-RES_hhdet_in_new!D93</f>
        <v>1</v>
      </c>
      <c r="E93" s="52">
        <f>RES_hhdet_in!E93-RES_hhdet_in_new!E93</f>
        <v>0</v>
      </c>
      <c r="F93" s="52">
        <f>RES_hhdet_in!F93-RES_hhdet_in_new!F93</f>
        <v>0</v>
      </c>
      <c r="G93" s="52">
        <f>RES_hhdet_in!G93-RES_hhdet_in_new!G93</f>
        <v>0</v>
      </c>
      <c r="H93" s="52">
        <f>RES_hhdet_in!H93-RES_hhdet_in_new!H93</f>
        <v>0</v>
      </c>
      <c r="I93" s="52">
        <f>RES_hhdet_in!I93-RES_hhdet_in_new!I93</f>
        <v>0</v>
      </c>
      <c r="J93" s="52">
        <f>RES_hhdet_in!J93-RES_hhdet_in_new!J93</f>
        <v>5</v>
      </c>
      <c r="K93" s="52">
        <f>RES_hhdet_in!K93-RES_hhdet_in_new!K93</f>
        <v>9</v>
      </c>
      <c r="L93" s="52">
        <f>RES_hhdet_in!L93-RES_hhdet_in_new!L93</f>
        <v>9</v>
      </c>
      <c r="M93" s="52">
        <f>RES_hhdet_in!M93-RES_hhdet_in_new!M93</f>
        <v>2</v>
      </c>
      <c r="N93" s="52">
        <f>RES_hhdet_in!N93-RES_hhdet_in_new!N93</f>
        <v>9</v>
      </c>
      <c r="O93" s="52">
        <f>RES_hhdet_in!O93-RES_hhdet_in_new!O93</f>
        <v>6</v>
      </c>
      <c r="P93" s="52">
        <f>RES_hhdet_in!P93-RES_hhdet_in_new!P93</f>
        <v>2</v>
      </c>
      <c r="Q93" s="52">
        <f>RES_hhdet_in!Q93-RES_hhdet_in_new!Q93</f>
        <v>0</v>
      </c>
      <c r="R93" s="52">
        <f>RES_hhdet_in!R93-RES_hhdet_in_new!R93</f>
        <v>0</v>
      </c>
      <c r="S93" s="52">
        <f>RES_hhdet_in!S93-RES_hhdet_in_new!S93</f>
        <v>21</v>
      </c>
      <c r="T93" s="52">
        <f>RES_hhdet_in!T93-RES_hhdet_in_new!T93</f>
        <v>16</v>
      </c>
      <c r="U93" s="52">
        <f>RES_hhdet_in!U93-RES_hhdet_in_new!U93</f>
        <v>9</v>
      </c>
      <c r="V93" s="52">
        <f>RES_hhdet_in!V93-RES_hhdet_in_new!V93</f>
        <v>0</v>
      </c>
      <c r="W93" s="52">
        <f>RES_hhdet_in!W93-RES_hhdet_in_new!W93</f>
        <v>1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40735</v>
      </c>
      <c r="D96" s="52">
        <f>RES_hhdet_in!D96-RES_hhdet_in_new!D96</f>
        <v>35092</v>
      </c>
      <c r="E96" s="52">
        <f>RES_hhdet_in!E96-RES_hhdet_in_new!E96</f>
        <v>51272</v>
      </c>
      <c r="F96" s="52">
        <f>RES_hhdet_in!F96-RES_hhdet_in_new!F96</f>
        <v>77964</v>
      </c>
      <c r="G96" s="52">
        <f>RES_hhdet_in!G96-RES_hhdet_in_new!G96</f>
        <v>128555</v>
      </c>
      <c r="H96" s="52">
        <f>RES_hhdet_in!H96-RES_hhdet_in_new!H96</f>
        <v>128745</v>
      </c>
      <c r="I96" s="52">
        <f>RES_hhdet_in!I96-RES_hhdet_in_new!I96</f>
        <v>104698</v>
      </c>
      <c r="J96" s="52">
        <f>RES_hhdet_in!J96-RES_hhdet_in_new!J96</f>
        <v>96309</v>
      </c>
      <c r="K96" s="52">
        <f>RES_hhdet_in!K96-RES_hhdet_in_new!K96</f>
        <v>155479</v>
      </c>
      <c r="L96" s="52">
        <f>RES_hhdet_in!L96-RES_hhdet_in_new!L96</f>
        <v>164509</v>
      </c>
      <c r="M96" s="52">
        <f>RES_hhdet_in!M96-RES_hhdet_in_new!M96</f>
        <v>204286</v>
      </c>
      <c r="N96" s="52">
        <f>RES_hhdet_in!N96-RES_hhdet_in_new!N96</f>
        <v>189937</v>
      </c>
      <c r="O96" s="52">
        <f>RES_hhdet_in!O96-RES_hhdet_in_new!O96</f>
        <v>166316</v>
      </c>
      <c r="P96" s="52">
        <f>RES_hhdet_in!P96-RES_hhdet_in_new!P96</f>
        <v>138354</v>
      </c>
      <c r="Q96" s="52">
        <f>RES_hhdet_in!Q96-RES_hhdet_in_new!Q96</f>
        <v>132545</v>
      </c>
      <c r="R96" s="52">
        <f>RES_hhdet_in!R96-RES_hhdet_in_new!R96</f>
        <v>108889</v>
      </c>
      <c r="S96" s="52">
        <f>RES_hhdet_in!S96-RES_hhdet_in_new!S96</f>
        <v>124805</v>
      </c>
      <c r="T96" s="52">
        <f>RES_hhdet_in!T96-RES_hhdet_in_new!T96</f>
        <v>123404</v>
      </c>
      <c r="U96" s="52">
        <f>RES_hhdet_in!U96-RES_hhdet_in_new!U96</f>
        <v>138301</v>
      </c>
      <c r="V96" s="52">
        <f>RES_hhdet_in!V96-RES_hhdet_in_new!V96</f>
        <v>134598</v>
      </c>
      <c r="W96" s="52">
        <f>RES_hhdet_in!W96-RES_hhdet_in_new!W96</f>
        <v>112470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3207</v>
      </c>
      <c r="D97" s="52">
        <f>RES_hhdet_in!D97-RES_hhdet_in_new!D97</f>
        <v>300</v>
      </c>
      <c r="E97" s="52">
        <f>RES_hhdet_in!E97-RES_hhdet_in_new!E97</f>
        <v>238</v>
      </c>
      <c r="F97" s="52">
        <f>RES_hhdet_in!F97-RES_hhdet_in_new!F97</f>
        <v>62</v>
      </c>
      <c r="G97" s="52">
        <f>RES_hhdet_in!G97-RES_hhdet_in_new!G97</f>
        <v>1179</v>
      </c>
      <c r="H97" s="52">
        <f>RES_hhdet_in!H97-RES_hhdet_in_new!H97</f>
        <v>937</v>
      </c>
      <c r="I97" s="52">
        <f>RES_hhdet_in!I97-RES_hhdet_in_new!I97</f>
        <v>4896</v>
      </c>
      <c r="J97" s="52">
        <f>RES_hhdet_in!J97-RES_hhdet_in_new!J97</f>
        <v>9745</v>
      </c>
      <c r="K97" s="52">
        <f>RES_hhdet_in!K97-RES_hhdet_in_new!K97</f>
        <v>10458</v>
      </c>
      <c r="L97" s="52">
        <f>RES_hhdet_in!L97-RES_hhdet_in_new!L97</f>
        <v>6566</v>
      </c>
      <c r="M97" s="52">
        <f>RES_hhdet_in!M97-RES_hhdet_in_new!M97</f>
        <v>14623</v>
      </c>
      <c r="N97" s="52">
        <f>RES_hhdet_in!N97-RES_hhdet_in_new!N97</f>
        <v>26019</v>
      </c>
      <c r="O97" s="52">
        <f>RES_hhdet_in!O97-RES_hhdet_in_new!O97</f>
        <v>9750</v>
      </c>
      <c r="P97" s="52">
        <f>RES_hhdet_in!P97-RES_hhdet_in_new!P97</f>
        <v>12181</v>
      </c>
      <c r="Q97" s="52">
        <f>RES_hhdet_in!Q97-RES_hhdet_in_new!Q97</f>
        <v>9768</v>
      </c>
      <c r="R97" s="52">
        <f>RES_hhdet_in!R97-RES_hhdet_in_new!R97</f>
        <v>9044</v>
      </c>
      <c r="S97" s="52">
        <f>RES_hhdet_in!S97-RES_hhdet_in_new!S97</f>
        <v>10227</v>
      </c>
      <c r="T97" s="52">
        <f>RES_hhdet_in!T97-RES_hhdet_in_new!T97</f>
        <v>13074</v>
      </c>
      <c r="U97" s="52">
        <f>RES_hhdet_in!U97-RES_hhdet_in_new!U97</f>
        <v>15519</v>
      </c>
      <c r="V97" s="52">
        <f>RES_hhdet_in!V97-RES_hhdet_in_new!V97</f>
        <v>17576</v>
      </c>
      <c r="W97" s="52">
        <f>RES_hhdet_in!W97-RES_hhdet_in_new!W97</f>
        <v>14441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239</v>
      </c>
      <c r="D101" s="52">
        <v>159</v>
      </c>
      <c r="E101" s="52">
        <v>287</v>
      </c>
      <c r="F101" s="52">
        <v>448</v>
      </c>
      <c r="G101" s="52">
        <v>885</v>
      </c>
      <c r="H101" s="52">
        <v>793</v>
      </c>
      <c r="I101" s="52">
        <v>901</v>
      </c>
      <c r="J101" s="52">
        <v>681</v>
      </c>
      <c r="K101" s="52">
        <v>1457</v>
      </c>
      <c r="L101" s="52">
        <v>1652</v>
      </c>
      <c r="M101" s="52">
        <v>2450</v>
      </c>
      <c r="N101" s="52">
        <v>2023</v>
      </c>
      <c r="O101" s="52">
        <v>1511</v>
      </c>
      <c r="P101" s="52">
        <v>957</v>
      </c>
      <c r="Q101" s="52">
        <v>967</v>
      </c>
      <c r="R101" s="52">
        <v>957</v>
      </c>
      <c r="S101" s="52">
        <v>1162</v>
      </c>
      <c r="T101" s="52">
        <v>1201</v>
      </c>
      <c r="U101" s="52">
        <v>666</v>
      </c>
      <c r="V101" s="52">
        <v>110</v>
      </c>
      <c r="W101" s="52">
        <v>195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49426</v>
      </c>
      <c r="D102" s="52">
        <v>46278</v>
      </c>
      <c r="E102" s="52">
        <v>65329</v>
      </c>
      <c r="F102" s="52">
        <v>87791</v>
      </c>
      <c r="G102" s="52">
        <v>113185</v>
      </c>
      <c r="H102" s="52">
        <v>115778</v>
      </c>
      <c r="I102" s="52">
        <v>90412</v>
      </c>
      <c r="J102" s="52">
        <v>88217</v>
      </c>
      <c r="K102" s="52">
        <v>117592</v>
      </c>
      <c r="L102" s="52">
        <v>123311</v>
      </c>
      <c r="M102" s="52">
        <v>142085</v>
      </c>
      <c r="N102" s="52">
        <v>142126</v>
      </c>
      <c r="O102" s="52">
        <v>139915</v>
      </c>
      <c r="P102" s="52">
        <v>69586</v>
      </c>
      <c r="Q102" s="52">
        <v>70641</v>
      </c>
      <c r="R102" s="52">
        <v>68264</v>
      </c>
      <c r="S102" s="52">
        <v>105040</v>
      </c>
      <c r="T102" s="52">
        <v>97231</v>
      </c>
      <c r="U102" s="52">
        <v>97625</v>
      </c>
      <c r="V102" s="52">
        <v>74937</v>
      </c>
      <c r="W102" s="52">
        <v>71480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7161</v>
      </c>
      <c r="D103" s="36">
        <v>0</v>
      </c>
      <c r="E103" s="36">
        <v>0</v>
      </c>
      <c r="F103" s="36">
        <v>3271</v>
      </c>
      <c r="G103" s="36">
        <v>43641</v>
      </c>
      <c r="H103" s="36">
        <v>39921</v>
      </c>
      <c r="I103" s="36">
        <v>33397</v>
      </c>
      <c r="J103" s="36">
        <v>29231</v>
      </c>
      <c r="K103" s="36">
        <v>76300</v>
      </c>
      <c r="L103" s="36">
        <v>78118</v>
      </c>
      <c r="M103" s="36">
        <v>114793</v>
      </c>
      <c r="N103" s="36">
        <v>108739</v>
      </c>
      <c r="O103" s="36">
        <v>68275</v>
      </c>
      <c r="P103" s="36">
        <v>95891</v>
      </c>
      <c r="Q103" s="36">
        <v>86962</v>
      </c>
      <c r="R103" s="36">
        <v>70550</v>
      </c>
      <c r="S103" s="36">
        <v>59048</v>
      </c>
      <c r="T103" s="36">
        <v>69978</v>
      </c>
      <c r="U103" s="36">
        <v>84363</v>
      </c>
      <c r="V103" s="36">
        <v>88882</v>
      </c>
      <c r="W103" s="36">
        <v>68103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DA113" s="63" t="s">
        <v>1451</v>
      </c>
    </row>
    <row r="114" spans="1:105" ht="12" hidden="1" customHeight="1" x14ac:dyDescent="0.25">
      <c r="A114" s="108" t="s">
        <v>202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22157</v>
      </c>
      <c r="D126" s="52">
        <v>0</v>
      </c>
      <c r="E126" s="52">
        <v>15180</v>
      </c>
      <c r="F126" s="52">
        <v>38617</v>
      </c>
      <c r="G126" s="52">
        <v>29449</v>
      </c>
      <c r="H126" s="52">
        <v>32567</v>
      </c>
      <c r="I126" s="52">
        <v>29167</v>
      </c>
      <c r="J126" s="52">
        <v>20461</v>
      </c>
      <c r="K126" s="52">
        <v>19866</v>
      </c>
      <c r="L126" s="52">
        <v>29539</v>
      </c>
      <c r="M126" s="52">
        <v>36428</v>
      </c>
      <c r="N126" s="52">
        <v>49758</v>
      </c>
      <c r="O126" s="52">
        <v>38946</v>
      </c>
      <c r="P126" s="52">
        <v>2886</v>
      </c>
      <c r="Q126" s="52">
        <v>5838</v>
      </c>
      <c r="R126" s="52">
        <v>14132</v>
      </c>
      <c r="S126" s="52">
        <v>22303</v>
      </c>
      <c r="T126" s="52">
        <v>23981</v>
      </c>
      <c r="U126" s="52">
        <v>26391</v>
      </c>
      <c r="V126" s="52">
        <v>26920</v>
      </c>
      <c r="W126" s="52">
        <v>23306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1510</v>
      </c>
      <c r="D129" s="52">
        <v>1108</v>
      </c>
      <c r="E129" s="52">
        <v>302</v>
      </c>
      <c r="F129" s="52">
        <v>208</v>
      </c>
      <c r="G129" s="52">
        <v>835</v>
      </c>
      <c r="H129" s="52">
        <v>1668</v>
      </c>
      <c r="I129" s="52">
        <v>1736</v>
      </c>
      <c r="J129" s="52">
        <v>1887</v>
      </c>
      <c r="K129" s="52">
        <v>1868</v>
      </c>
      <c r="L129" s="52">
        <v>1655</v>
      </c>
      <c r="M129" s="52">
        <v>2172</v>
      </c>
      <c r="N129" s="52">
        <v>3111</v>
      </c>
      <c r="O129" s="52">
        <v>4365</v>
      </c>
      <c r="P129" s="52">
        <v>5032</v>
      </c>
      <c r="Q129" s="52">
        <v>3134</v>
      </c>
      <c r="R129" s="52">
        <v>1808</v>
      </c>
      <c r="S129" s="52">
        <v>2898</v>
      </c>
      <c r="T129" s="52">
        <v>5185</v>
      </c>
      <c r="U129" s="52">
        <v>6897</v>
      </c>
      <c r="V129" s="52">
        <v>9725</v>
      </c>
      <c r="W129" s="52">
        <v>11332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22205</v>
      </c>
      <c r="D131" s="52">
        <f>RES_hhdet_in!D131-RES_hhdet_in_new!D131</f>
        <v>5176</v>
      </c>
      <c r="E131" s="52">
        <f>RES_hhdet_in!E131-RES_hhdet_in_new!E131</f>
        <v>12868</v>
      </c>
      <c r="F131" s="52">
        <f>RES_hhdet_in!F131-RES_hhdet_in_new!F131</f>
        <v>35897</v>
      </c>
      <c r="G131" s="52">
        <f>RES_hhdet_in!G131-RES_hhdet_in_new!G131</f>
        <v>28847</v>
      </c>
      <c r="H131" s="52">
        <f>RES_hhdet_in!H131-RES_hhdet_in_new!H131</f>
        <v>32119</v>
      </c>
      <c r="I131" s="52">
        <f>RES_hhdet_in!I131-RES_hhdet_in_new!I131</f>
        <v>28291</v>
      </c>
      <c r="J131" s="52">
        <f>RES_hhdet_in!J131-RES_hhdet_in_new!J131</f>
        <v>21437</v>
      </c>
      <c r="K131" s="52">
        <f>RES_hhdet_in!K131-RES_hhdet_in_new!K131</f>
        <v>20743</v>
      </c>
      <c r="L131" s="52">
        <f>RES_hhdet_in!L131-RES_hhdet_in_new!L131</f>
        <v>29940</v>
      </c>
      <c r="M131" s="52">
        <f>RES_hhdet_in!M131-RES_hhdet_in_new!M131</f>
        <v>37055</v>
      </c>
      <c r="N131" s="52">
        <f>RES_hhdet_in!N131-RES_hhdet_in_new!N131</f>
        <v>49286</v>
      </c>
      <c r="O131" s="52">
        <f>RES_hhdet_in!O131-RES_hhdet_in_new!O131</f>
        <v>37338</v>
      </c>
      <c r="P131" s="52">
        <f>RES_hhdet_in!P131-RES_hhdet_in_new!P131</f>
        <v>3486</v>
      </c>
      <c r="Q131" s="52">
        <f>RES_hhdet_in!Q131-RES_hhdet_in_new!Q131</f>
        <v>3801</v>
      </c>
      <c r="R131" s="52">
        <f>RES_hhdet_in!R131-RES_hhdet_in_new!R131</f>
        <v>13622</v>
      </c>
      <c r="S131" s="52">
        <f>RES_hhdet_in!S131-RES_hhdet_in_new!S131</f>
        <v>22799</v>
      </c>
      <c r="T131" s="52">
        <f>RES_hhdet_in!T131-RES_hhdet_in_new!T131</f>
        <v>23212</v>
      </c>
      <c r="U131" s="52">
        <f>RES_hhdet_in!U131-RES_hhdet_in_new!U131</f>
        <v>26067</v>
      </c>
      <c r="V131" s="52">
        <f>RES_hhdet_in!V131-RES_hhdet_in_new!V131</f>
        <v>26546</v>
      </c>
      <c r="W131" s="52">
        <f>RES_hhdet_in!W131-RES_hhdet_in_new!W131</f>
        <v>25343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75</v>
      </c>
      <c r="D132" s="52">
        <f>RES_hhdet_in!D132-RES_hhdet_in_new!D132</f>
        <v>0</v>
      </c>
      <c r="E132" s="52">
        <f>RES_hhdet_in!E132-RES_hhdet_in_new!E132</f>
        <v>0</v>
      </c>
      <c r="F132" s="52">
        <f>RES_hhdet_in!F132-RES_hhdet_in_new!F132</f>
        <v>0</v>
      </c>
      <c r="G132" s="52">
        <f>RES_hhdet_in!G132-RES_hhdet_in_new!G132</f>
        <v>0</v>
      </c>
      <c r="H132" s="52">
        <f>RES_hhdet_in!H132-RES_hhdet_in_new!H132</f>
        <v>0</v>
      </c>
      <c r="I132" s="52">
        <f>RES_hhdet_in!I132-RES_hhdet_in_new!I132</f>
        <v>0</v>
      </c>
      <c r="J132" s="52">
        <f>RES_hhdet_in!J132-RES_hhdet_in_new!J132</f>
        <v>22</v>
      </c>
      <c r="K132" s="52">
        <f>RES_hhdet_in!K132-RES_hhdet_in_new!K132</f>
        <v>15</v>
      </c>
      <c r="L132" s="52">
        <f>RES_hhdet_in!L132-RES_hhdet_in_new!L132</f>
        <v>23</v>
      </c>
      <c r="M132" s="52">
        <f>RES_hhdet_in!M132-RES_hhdet_in_new!M132</f>
        <v>29</v>
      </c>
      <c r="N132" s="52">
        <f>RES_hhdet_in!N132-RES_hhdet_in_new!N132</f>
        <v>110</v>
      </c>
      <c r="O132" s="52">
        <f>RES_hhdet_in!O132-RES_hhdet_in_new!O132</f>
        <v>9</v>
      </c>
      <c r="P132" s="52">
        <f>RES_hhdet_in!P132-RES_hhdet_in_new!P132</f>
        <v>14</v>
      </c>
      <c r="Q132" s="52">
        <f>RES_hhdet_in!Q132-RES_hhdet_in_new!Q132</f>
        <v>0</v>
      </c>
      <c r="R132" s="52">
        <f>RES_hhdet_in!R132-RES_hhdet_in_new!R132</f>
        <v>11</v>
      </c>
      <c r="S132" s="52">
        <f>RES_hhdet_in!S132-RES_hhdet_in_new!S132</f>
        <v>26</v>
      </c>
      <c r="T132" s="52">
        <f>RES_hhdet_in!T132-RES_hhdet_in_new!T132</f>
        <v>18</v>
      </c>
      <c r="U132" s="52">
        <f>RES_hhdet_in!U132-RES_hhdet_in_new!U132</f>
        <v>16</v>
      </c>
      <c r="V132" s="52">
        <f>RES_hhdet_in!V132-RES_hhdet_in_new!V132</f>
        <v>10</v>
      </c>
      <c r="W132" s="52">
        <f>RES_hhdet_in!W132-RES_hhdet_in_new!W132</f>
        <v>60</v>
      </c>
      <c r="DA132" s="63" t="s">
        <v>1460</v>
      </c>
    </row>
    <row r="133" spans="1:105" ht="12" hidden="1" customHeight="1" x14ac:dyDescent="0.25">
      <c r="A133" s="108" t="s">
        <v>203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2105</v>
      </c>
      <c r="D135" s="52">
        <f>RES_hhdet_in!D135-RES_hhdet_in_new!D135</f>
        <v>1908</v>
      </c>
      <c r="E135" s="52">
        <f>RES_hhdet_in!E135-RES_hhdet_in_new!E135</f>
        <v>2349</v>
      </c>
      <c r="F135" s="52">
        <f>RES_hhdet_in!F135-RES_hhdet_in_new!F135</f>
        <v>3225</v>
      </c>
      <c r="G135" s="52">
        <f>RES_hhdet_in!G135-RES_hhdet_in_new!G135</f>
        <v>3114</v>
      </c>
      <c r="H135" s="52">
        <f>RES_hhdet_in!H135-RES_hhdet_in_new!H135</f>
        <v>3573</v>
      </c>
      <c r="I135" s="52">
        <f>RES_hhdet_in!I135-RES_hhdet_in_new!I135</f>
        <v>1785</v>
      </c>
      <c r="J135" s="52">
        <f>RES_hhdet_in!J135-RES_hhdet_in_new!J135</f>
        <v>608</v>
      </c>
      <c r="K135" s="52">
        <f>RES_hhdet_in!K135-RES_hhdet_in_new!K135</f>
        <v>1598</v>
      </c>
      <c r="L135" s="52">
        <f>RES_hhdet_in!L135-RES_hhdet_in_new!L135</f>
        <v>1971</v>
      </c>
      <c r="M135" s="52">
        <f>RES_hhdet_in!M135-RES_hhdet_in_new!M135</f>
        <v>2779</v>
      </c>
      <c r="N135" s="52">
        <f>RES_hhdet_in!N135-RES_hhdet_in_new!N135</f>
        <v>3613</v>
      </c>
      <c r="O135" s="52">
        <f>RES_hhdet_in!O135-RES_hhdet_in_new!O135</f>
        <v>4687</v>
      </c>
      <c r="P135" s="52">
        <f>RES_hhdet_in!P135-RES_hhdet_in_new!P135</f>
        <v>5674</v>
      </c>
      <c r="Q135" s="52">
        <f>RES_hhdet_in!Q135-RES_hhdet_in_new!Q135</f>
        <v>2335</v>
      </c>
      <c r="R135" s="52">
        <f>RES_hhdet_in!R135-RES_hhdet_in_new!R135</f>
        <v>1656</v>
      </c>
      <c r="S135" s="52">
        <f>RES_hhdet_in!S135-RES_hhdet_in_new!S135</f>
        <v>2182</v>
      </c>
      <c r="T135" s="52">
        <f>RES_hhdet_in!T135-RES_hhdet_in_new!T135</f>
        <v>4274</v>
      </c>
      <c r="U135" s="52">
        <f>RES_hhdet_in!U135-RES_hhdet_in_new!U135</f>
        <v>4477</v>
      </c>
      <c r="V135" s="52">
        <f>RES_hhdet_in!V135-RES_hhdet_in_new!V135</f>
        <v>4775</v>
      </c>
      <c r="W135" s="52">
        <f>RES_hhdet_in!W135-RES_hhdet_in_new!W135</f>
        <v>2561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166</v>
      </c>
      <c r="D136" s="52">
        <f>RES_hhdet_in!D136-RES_hhdet_in_new!D136</f>
        <v>16</v>
      </c>
      <c r="E136" s="52">
        <f>RES_hhdet_in!E136-RES_hhdet_in_new!E136</f>
        <v>11</v>
      </c>
      <c r="F136" s="52">
        <f>RES_hhdet_in!F136-RES_hhdet_in_new!F136</f>
        <v>3</v>
      </c>
      <c r="G136" s="52">
        <f>RES_hhdet_in!G136-RES_hhdet_in_new!G136</f>
        <v>28</v>
      </c>
      <c r="H136" s="52">
        <f>RES_hhdet_in!H136-RES_hhdet_in_new!H136</f>
        <v>26</v>
      </c>
      <c r="I136" s="52">
        <f>RES_hhdet_in!I136-RES_hhdet_in_new!I136</f>
        <v>83</v>
      </c>
      <c r="J136" s="52">
        <f>RES_hhdet_in!J136-RES_hhdet_in_new!J136</f>
        <v>61</v>
      </c>
      <c r="K136" s="52">
        <f>RES_hhdet_in!K136-RES_hhdet_in_new!K136</f>
        <v>108</v>
      </c>
      <c r="L136" s="52">
        <f>RES_hhdet_in!L136-RES_hhdet_in_new!L136</f>
        <v>79</v>
      </c>
      <c r="M136" s="52">
        <f>RES_hhdet_in!M136-RES_hhdet_in_new!M136</f>
        <v>198</v>
      </c>
      <c r="N136" s="52">
        <f>RES_hhdet_in!N136-RES_hhdet_in_new!N136</f>
        <v>495</v>
      </c>
      <c r="O136" s="52">
        <f>RES_hhdet_in!O136-RES_hhdet_in_new!O136</f>
        <v>274</v>
      </c>
      <c r="P136" s="52">
        <f>RES_hhdet_in!P136-RES_hhdet_in_new!P136</f>
        <v>493</v>
      </c>
      <c r="Q136" s="52">
        <f>RES_hhdet_in!Q136-RES_hhdet_in_new!Q136</f>
        <v>171</v>
      </c>
      <c r="R136" s="52">
        <f>RES_hhdet_in!R136-RES_hhdet_in_new!R136</f>
        <v>137</v>
      </c>
      <c r="S136" s="52">
        <f>RES_hhdet_in!S136-RES_hhdet_in_new!S136</f>
        <v>179</v>
      </c>
      <c r="T136" s="52">
        <f>RES_hhdet_in!T136-RES_hhdet_in_new!T136</f>
        <v>451</v>
      </c>
      <c r="U136" s="52">
        <f>RES_hhdet_in!U136-RES_hhdet_in_new!U136</f>
        <v>501</v>
      </c>
      <c r="V136" s="52">
        <f>RES_hhdet_in!V136-RES_hhdet_in_new!V136</f>
        <v>622</v>
      </c>
      <c r="W136" s="52">
        <f>RES_hhdet_in!W136-RES_hhdet_in_new!W136</f>
        <v>327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74036</v>
      </c>
      <c r="D140" s="52">
        <v>57306</v>
      </c>
      <c r="E140" s="52">
        <v>88980</v>
      </c>
      <c r="F140" s="52">
        <v>98082</v>
      </c>
      <c r="G140" s="52">
        <v>73535</v>
      </c>
      <c r="H140" s="52">
        <v>85941</v>
      </c>
      <c r="I140" s="52">
        <v>38464</v>
      </c>
      <c r="J140" s="52">
        <v>27299</v>
      </c>
      <c r="K140" s="52">
        <v>27310</v>
      </c>
      <c r="L140" s="52">
        <v>32768</v>
      </c>
      <c r="M140" s="52">
        <v>40269</v>
      </c>
      <c r="N140" s="52">
        <v>52767</v>
      </c>
      <c r="O140" s="52">
        <v>52015</v>
      </c>
      <c r="P140" s="52">
        <v>17082</v>
      </c>
      <c r="Q140" s="52">
        <v>18486</v>
      </c>
      <c r="R140" s="52">
        <v>24143</v>
      </c>
      <c r="S140" s="52">
        <v>40141</v>
      </c>
      <c r="T140" s="52">
        <v>40496</v>
      </c>
      <c r="U140" s="52">
        <v>38558</v>
      </c>
      <c r="V140" s="52">
        <v>31215</v>
      </c>
      <c r="W140" s="52">
        <v>26680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10727</v>
      </c>
      <c r="D141" s="36">
        <v>0</v>
      </c>
      <c r="E141" s="36">
        <v>0</v>
      </c>
      <c r="F141" s="36">
        <v>3656</v>
      </c>
      <c r="G141" s="36">
        <v>28352</v>
      </c>
      <c r="H141" s="36">
        <v>29630</v>
      </c>
      <c r="I141" s="36">
        <v>14207</v>
      </c>
      <c r="J141" s="36">
        <v>9047</v>
      </c>
      <c r="K141" s="36">
        <v>17720</v>
      </c>
      <c r="L141" s="36">
        <v>20759</v>
      </c>
      <c r="M141" s="36">
        <v>32529</v>
      </c>
      <c r="N141" s="36">
        <v>40368</v>
      </c>
      <c r="O141" s="36">
        <v>25388</v>
      </c>
      <c r="P141" s="36">
        <v>23557</v>
      </c>
      <c r="Q141" s="36">
        <v>22765</v>
      </c>
      <c r="R141" s="36">
        <v>24964</v>
      </c>
      <c r="S141" s="36">
        <v>22557</v>
      </c>
      <c r="T141" s="36">
        <v>29147</v>
      </c>
      <c r="U141" s="36">
        <v>33311</v>
      </c>
      <c r="V141" s="36">
        <v>37037</v>
      </c>
      <c r="W141" s="36">
        <v>25400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140</v>
      </c>
      <c r="D145" s="52">
        <v>239</v>
      </c>
      <c r="E145" s="52">
        <v>212</v>
      </c>
      <c r="F145" s="52">
        <v>211</v>
      </c>
      <c r="G145" s="52">
        <v>152</v>
      </c>
      <c r="H145" s="52">
        <v>212</v>
      </c>
      <c r="I145" s="52">
        <v>166</v>
      </c>
      <c r="J145" s="52">
        <v>201</v>
      </c>
      <c r="K145" s="52">
        <v>152</v>
      </c>
      <c r="L145" s="52">
        <v>232</v>
      </c>
      <c r="M145" s="52">
        <v>197</v>
      </c>
      <c r="N145" s="52">
        <v>374</v>
      </c>
      <c r="O145" s="52">
        <v>782</v>
      </c>
      <c r="P145" s="52">
        <v>745</v>
      </c>
      <c r="Q145" s="52">
        <v>1157</v>
      </c>
      <c r="R145" s="52">
        <v>1245</v>
      </c>
      <c r="S145" s="52">
        <v>1907</v>
      </c>
      <c r="T145" s="52">
        <v>2857</v>
      </c>
      <c r="U145" s="52">
        <v>4067</v>
      </c>
      <c r="V145" s="52">
        <v>4457</v>
      </c>
      <c r="W145" s="52">
        <v>4726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20</v>
      </c>
      <c r="D147" s="52">
        <v>19</v>
      </c>
      <c r="E147" s="52">
        <v>9</v>
      </c>
      <c r="F147" s="52">
        <v>14</v>
      </c>
      <c r="G147" s="52">
        <v>16</v>
      </c>
      <c r="H147" s="52">
        <v>19</v>
      </c>
      <c r="I147" s="52">
        <v>22</v>
      </c>
      <c r="J147" s="52">
        <v>26</v>
      </c>
      <c r="K147" s="52">
        <v>29</v>
      </c>
      <c r="L147" s="52">
        <v>31</v>
      </c>
      <c r="M147" s="52">
        <v>38</v>
      </c>
      <c r="N147" s="52">
        <v>47</v>
      </c>
      <c r="O147" s="52">
        <v>63</v>
      </c>
      <c r="P147" s="52">
        <v>157</v>
      </c>
      <c r="Q147" s="52">
        <v>485</v>
      </c>
      <c r="R147" s="52">
        <v>852</v>
      </c>
      <c r="S147" s="52">
        <v>831</v>
      </c>
      <c r="T147" s="52">
        <v>815</v>
      </c>
      <c r="U147" s="52">
        <v>992</v>
      </c>
      <c r="V147" s="52">
        <v>1631</v>
      </c>
      <c r="W147" s="52">
        <v>3037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36</v>
      </c>
      <c r="D149" s="52">
        <f>RES_hhdet_in!D149-RES_hhdet_in_new!D149</f>
        <v>59</v>
      </c>
      <c r="E149" s="52">
        <f>RES_hhdet_in!E149-RES_hhdet_in_new!E149</f>
        <v>33</v>
      </c>
      <c r="F149" s="52">
        <f>RES_hhdet_in!F149-RES_hhdet_in_new!F149</f>
        <v>27</v>
      </c>
      <c r="G149" s="52">
        <f>RES_hhdet_in!G149-RES_hhdet_in_new!G149</f>
        <v>25</v>
      </c>
      <c r="H149" s="52">
        <f>RES_hhdet_in!H149-RES_hhdet_in_new!H149</f>
        <v>37</v>
      </c>
      <c r="I149" s="52">
        <f>RES_hhdet_in!I149-RES_hhdet_in_new!I149</f>
        <v>6</v>
      </c>
      <c r="J149" s="52">
        <f>RES_hhdet_in!J149-RES_hhdet_in_new!J149</f>
        <v>4</v>
      </c>
      <c r="K149" s="52">
        <f>RES_hhdet_in!K149-RES_hhdet_in_new!K149</f>
        <v>21</v>
      </c>
      <c r="L149" s="52">
        <f>RES_hhdet_in!L149-RES_hhdet_in_new!L149</f>
        <v>25</v>
      </c>
      <c r="M149" s="52">
        <f>RES_hhdet_in!M149-RES_hhdet_in_new!M149</f>
        <v>16</v>
      </c>
      <c r="N149" s="52">
        <f>RES_hhdet_in!N149-RES_hhdet_in_new!N149</f>
        <v>23</v>
      </c>
      <c r="O149" s="52">
        <f>RES_hhdet_in!O149-RES_hhdet_in_new!O149</f>
        <v>55</v>
      </c>
      <c r="P149" s="52">
        <f>RES_hhdet_in!P149-RES_hhdet_in_new!P149</f>
        <v>40</v>
      </c>
      <c r="Q149" s="52">
        <f>RES_hhdet_in!Q149-RES_hhdet_in_new!Q149</f>
        <v>43</v>
      </c>
      <c r="R149" s="52">
        <f>RES_hhdet_in!R149-RES_hhdet_in_new!R149</f>
        <v>79</v>
      </c>
      <c r="S149" s="52">
        <f>RES_hhdet_in!S149-RES_hhdet_in_new!S149</f>
        <v>151</v>
      </c>
      <c r="T149" s="52">
        <f>RES_hhdet_in!T149-RES_hhdet_in_new!T149</f>
        <v>212</v>
      </c>
      <c r="U149" s="52">
        <f>RES_hhdet_in!U149-RES_hhdet_in_new!U149</f>
        <v>234</v>
      </c>
      <c r="V149" s="52">
        <f>RES_hhdet_in!V149-RES_hhdet_in_new!V149</f>
        <v>173</v>
      </c>
      <c r="W149" s="52">
        <f>RES_hhdet_in!W149-RES_hhdet_in_new!W149</f>
        <v>147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0</v>
      </c>
      <c r="I150" s="52">
        <f>RES_hhdet_in!I150-RES_hhdet_in_new!I150</f>
        <v>0</v>
      </c>
      <c r="J150" s="52">
        <f>RES_hhdet_in!J150-RES_hhdet_in_new!J150</f>
        <v>0</v>
      </c>
      <c r="K150" s="52">
        <f>RES_hhdet_in!K150-RES_hhdet_in_new!K150</f>
        <v>0</v>
      </c>
      <c r="L150" s="52">
        <f>RES_hhdet_in!L150-RES_hhdet_in_new!L150</f>
        <v>0</v>
      </c>
      <c r="M150" s="52">
        <f>RES_hhdet_in!M150-RES_hhdet_in_new!M150</f>
        <v>0</v>
      </c>
      <c r="N150" s="52">
        <f>RES_hhdet_in!N150-RES_hhdet_in_new!N150</f>
        <v>0</v>
      </c>
      <c r="O150" s="52">
        <f>RES_hhdet_in!O150-RES_hhdet_in_new!O150</f>
        <v>0</v>
      </c>
      <c r="P150" s="52">
        <f>RES_hhdet_in!P150-RES_hhdet_in_new!P150</f>
        <v>0</v>
      </c>
      <c r="Q150" s="52">
        <f>RES_hhdet_in!Q150-RES_hhdet_in_new!Q150</f>
        <v>0</v>
      </c>
      <c r="R150" s="52">
        <f>RES_hhdet_in!R150-RES_hhdet_in_new!R150</f>
        <v>0</v>
      </c>
      <c r="S150" s="52">
        <f>RES_hhdet_in!S150-RES_hhdet_in_new!S150</f>
        <v>0</v>
      </c>
      <c r="T150" s="52">
        <f>RES_hhdet_in!T150-RES_hhdet_in_new!T150</f>
        <v>0</v>
      </c>
      <c r="U150" s="52">
        <f>RES_hhdet_in!U150-RES_hhdet_in_new!U150</f>
        <v>0</v>
      </c>
      <c r="V150" s="52">
        <f>RES_hhdet_in!V150-RES_hhdet_in_new!V150</f>
        <v>0</v>
      </c>
      <c r="W150" s="52">
        <f>RES_hhdet_in!W150-RES_hhdet_in_new!W150</f>
        <v>0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165</v>
      </c>
      <c r="D153" s="52">
        <f>RES_hhdet_in!D153-RES_hhdet_in_new!D153</f>
        <v>250</v>
      </c>
      <c r="E153" s="52">
        <f>RES_hhdet_in!E153-RES_hhdet_in_new!E153</f>
        <v>256</v>
      </c>
      <c r="F153" s="52">
        <f>RES_hhdet_in!F153-RES_hhdet_in_new!F153</f>
        <v>273</v>
      </c>
      <c r="G153" s="52">
        <f>RES_hhdet_in!G153-RES_hhdet_in_new!G153</f>
        <v>232</v>
      </c>
      <c r="H153" s="52">
        <f>RES_hhdet_in!H153-RES_hhdet_in_new!H153</f>
        <v>327</v>
      </c>
      <c r="I153" s="52">
        <f>RES_hhdet_in!I153-RES_hhdet_in_new!I153</f>
        <v>267</v>
      </c>
      <c r="J153" s="52">
        <f>RES_hhdet_in!J153-RES_hhdet_in_new!J153</f>
        <v>331</v>
      </c>
      <c r="K153" s="52">
        <f>RES_hhdet_in!K153-RES_hhdet_in_new!K153</f>
        <v>367</v>
      </c>
      <c r="L153" s="52">
        <f>RES_hhdet_in!L153-RES_hhdet_in_new!L153</f>
        <v>477</v>
      </c>
      <c r="M153" s="52">
        <f>RES_hhdet_in!M153-RES_hhdet_in_new!M153</f>
        <v>413</v>
      </c>
      <c r="N153" s="52">
        <f>RES_hhdet_in!N153-RES_hhdet_in_new!N153</f>
        <v>533</v>
      </c>
      <c r="O153" s="52">
        <f>RES_hhdet_in!O153-RES_hhdet_in_new!O153</f>
        <v>916</v>
      </c>
      <c r="P153" s="52">
        <f>RES_hhdet_in!P153-RES_hhdet_in_new!P153</f>
        <v>888</v>
      </c>
      <c r="Q153" s="52">
        <f>RES_hhdet_in!Q153-RES_hhdet_in_new!Q153</f>
        <v>1297</v>
      </c>
      <c r="R153" s="52">
        <f>RES_hhdet_in!R153-RES_hhdet_in_new!R153</f>
        <v>1387</v>
      </c>
      <c r="S153" s="52">
        <f>RES_hhdet_in!S153-RES_hhdet_in_new!S153</f>
        <v>2004</v>
      </c>
      <c r="T153" s="52">
        <f>RES_hhdet_in!T153-RES_hhdet_in_new!T153</f>
        <v>2930</v>
      </c>
      <c r="U153" s="52">
        <f>RES_hhdet_in!U153-RES_hhdet_in_new!U153</f>
        <v>4168</v>
      </c>
      <c r="V153" s="52">
        <f>RES_hhdet_in!V153-RES_hhdet_in_new!V153</f>
        <v>4866</v>
      </c>
      <c r="W153" s="52">
        <f>RES_hhdet_in!W153-RES_hhdet_in_new!W153</f>
        <v>5539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12</v>
      </c>
      <c r="D154" s="52">
        <f>RES_hhdet_in!D154-RES_hhdet_in_new!D154</f>
        <v>3</v>
      </c>
      <c r="E154" s="52">
        <f>RES_hhdet_in!E154-RES_hhdet_in_new!E154</f>
        <v>1</v>
      </c>
      <c r="F154" s="52">
        <f>RES_hhdet_in!F154-RES_hhdet_in_new!F154</f>
        <v>0</v>
      </c>
      <c r="G154" s="52">
        <f>RES_hhdet_in!G154-RES_hhdet_in_new!G154</f>
        <v>2</v>
      </c>
      <c r="H154" s="52">
        <f>RES_hhdet_in!H154-RES_hhdet_in_new!H154</f>
        <v>2</v>
      </c>
      <c r="I154" s="52">
        <f>RES_hhdet_in!I154-RES_hhdet_in_new!I154</f>
        <v>12</v>
      </c>
      <c r="J154" s="52">
        <f>RES_hhdet_in!J154-RES_hhdet_in_new!J154</f>
        <v>33</v>
      </c>
      <c r="K154" s="52">
        <f>RES_hhdet_in!K154-RES_hhdet_in_new!K154</f>
        <v>24</v>
      </c>
      <c r="L154" s="52">
        <f>RES_hhdet_in!L154-RES_hhdet_in_new!L154</f>
        <v>18</v>
      </c>
      <c r="M154" s="52">
        <f>RES_hhdet_in!M154-RES_hhdet_in_new!M154</f>
        <v>28</v>
      </c>
      <c r="N154" s="52">
        <f>RES_hhdet_in!N154-RES_hhdet_in_new!N154</f>
        <v>71</v>
      </c>
      <c r="O154" s="52">
        <f>RES_hhdet_in!O154-RES_hhdet_in_new!O154</f>
        <v>50</v>
      </c>
      <c r="P154" s="52">
        <f>RES_hhdet_in!P154-RES_hhdet_in_new!P154</f>
        <v>75</v>
      </c>
      <c r="Q154" s="52">
        <f>RES_hhdet_in!Q154-RES_hhdet_in_new!Q154</f>
        <v>93</v>
      </c>
      <c r="R154" s="52">
        <f>RES_hhdet_in!R154-RES_hhdet_in_new!R154</f>
        <v>114</v>
      </c>
      <c r="S154" s="52">
        <f>RES_hhdet_in!S154-RES_hhdet_in_new!S154</f>
        <v>161</v>
      </c>
      <c r="T154" s="52">
        <f>RES_hhdet_in!T154-RES_hhdet_in_new!T154</f>
        <v>302</v>
      </c>
      <c r="U154" s="52">
        <f>RES_hhdet_in!U154-RES_hhdet_in_new!U154</f>
        <v>464</v>
      </c>
      <c r="V154" s="52">
        <f>RES_hhdet_in!V154-RES_hhdet_in_new!V154</f>
        <v>628</v>
      </c>
      <c r="W154" s="52">
        <f>RES_hhdet_in!W154-RES_hhdet_in_new!W154</f>
        <v>701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186</v>
      </c>
      <c r="D158" s="52">
        <v>312</v>
      </c>
      <c r="E158" s="52">
        <v>296</v>
      </c>
      <c r="F158" s="52">
        <v>284</v>
      </c>
      <c r="G158" s="52">
        <v>187</v>
      </c>
      <c r="H158" s="52">
        <v>270</v>
      </c>
      <c r="I158" s="52">
        <v>206</v>
      </c>
      <c r="J158" s="52">
        <v>279</v>
      </c>
      <c r="K158" s="52">
        <v>250</v>
      </c>
      <c r="L158" s="52">
        <v>317</v>
      </c>
      <c r="M158" s="52">
        <v>254</v>
      </c>
      <c r="N158" s="52">
        <v>357</v>
      </c>
      <c r="O158" s="52">
        <v>680</v>
      </c>
      <c r="P158" s="52">
        <v>423</v>
      </c>
      <c r="Q158" s="52">
        <v>640</v>
      </c>
      <c r="R158" s="52">
        <v>768</v>
      </c>
      <c r="S158" s="52">
        <v>1489</v>
      </c>
      <c r="T158" s="52">
        <v>2004</v>
      </c>
      <c r="U158" s="52">
        <v>2629</v>
      </c>
      <c r="V158" s="52">
        <v>2573</v>
      </c>
      <c r="W158" s="52">
        <v>3290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27</v>
      </c>
      <c r="D159" s="36">
        <v>0</v>
      </c>
      <c r="E159" s="36">
        <v>0</v>
      </c>
      <c r="F159" s="36">
        <v>11</v>
      </c>
      <c r="G159" s="36">
        <v>74</v>
      </c>
      <c r="H159" s="36">
        <v>95</v>
      </c>
      <c r="I159" s="36">
        <v>79</v>
      </c>
      <c r="J159" s="36">
        <v>92</v>
      </c>
      <c r="K159" s="36">
        <v>161</v>
      </c>
      <c r="L159" s="36">
        <v>199</v>
      </c>
      <c r="M159" s="36">
        <v>201</v>
      </c>
      <c r="N159" s="36">
        <v>272</v>
      </c>
      <c r="O159" s="36">
        <v>334</v>
      </c>
      <c r="P159" s="36">
        <v>585</v>
      </c>
      <c r="Q159" s="36">
        <v>786</v>
      </c>
      <c r="R159" s="36">
        <v>817</v>
      </c>
      <c r="S159" s="36">
        <v>836</v>
      </c>
      <c r="T159" s="36">
        <v>1435</v>
      </c>
      <c r="U159" s="36">
        <v>2251</v>
      </c>
      <c r="V159" s="36">
        <v>3082</v>
      </c>
      <c r="W159" s="36">
        <v>3105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176</v>
      </c>
      <c r="D163" s="52">
        <v>197</v>
      </c>
      <c r="E163" s="52">
        <v>142</v>
      </c>
      <c r="F163" s="52">
        <v>239</v>
      </c>
      <c r="G163" s="52">
        <v>141</v>
      </c>
      <c r="H163" s="52">
        <v>316</v>
      </c>
      <c r="I163" s="52">
        <v>345</v>
      </c>
      <c r="J163" s="52">
        <v>271</v>
      </c>
      <c r="K163" s="52">
        <v>72</v>
      </c>
      <c r="L163" s="52">
        <v>0</v>
      </c>
      <c r="M163" s="52">
        <v>0</v>
      </c>
      <c r="N163" s="52">
        <v>0</v>
      </c>
      <c r="O163" s="52">
        <v>165</v>
      </c>
      <c r="P163" s="52">
        <v>50</v>
      </c>
      <c r="Q163" s="52">
        <v>73</v>
      </c>
      <c r="R163" s="52">
        <v>174</v>
      </c>
      <c r="S163" s="52">
        <v>315</v>
      </c>
      <c r="T163" s="52">
        <v>733</v>
      </c>
      <c r="U163" s="52">
        <v>2499</v>
      </c>
      <c r="V163" s="52">
        <v>4050</v>
      </c>
      <c r="W163" s="52">
        <v>3654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50</v>
      </c>
      <c r="D165" s="52">
        <v>38</v>
      </c>
      <c r="E165" s="52">
        <v>9</v>
      </c>
      <c r="F165" s="52">
        <v>10</v>
      </c>
      <c r="G165" s="52">
        <v>16</v>
      </c>
      <c r="H165" s="52">
        <v>20</v>
      </c>
      <c r="I165" s="52">
        <v>28</v>
      </c>
      <c r="J165" s="52">
        <v>44</v>
      </c>
      <c r="K165" s="52">
        <v>47</v>
      </c>
      <c r="L165" s="52">
        <v>30</v>
      </c>
      <c r="M165" s="52">
        <v>7</v>
      </c>
      <c r="N165" s="52">
        <v>0</v>
      </c>
      <c r="O165" s="52">
        <v>0</v>
      </c>
      <c r="P165" s="52">
        <v>23</v>
      </c>
      <c r="Q165" s="52">
        <v>48</v>
      </c>
      <c r="R165" s="52">
        <v>50</v>
      </c>
      <c r="S165" s="52">
        <v>65</v>
      </c>
      <c r="T165" s="52">
        <v>102</v>
      </c>
      <c r="U165" s="52">
        <v>227</v>
      </c>
      <c r="V165" s="52">
        <v>866</v>
      </c>
      <c r="W165" s="52">
        <v>1744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99</v>
      </c>
      <c r="D167" s="52">
        <f>RES_hhdet_in!D167-RES_hhdet_in_new!D167</f>
        <v>114</v>
      </c>
      <c r="E167" s="52">
        <f>RES_hhdet_in!E167-RES_hhdet_in_new!E167</f>
        <v>63</v>
      </c>
      <c r="F167" s="52">
        <f>RES_hhdet_in!F167-RES_hhdet_in_new!F167</f>
        <v>64</v>
      </c>
      <c r="G167" s="52">
        <f>RES_hhdet_in!G167-RES_hhdet_in_new!G167</f>
        <v>63</v>
      </c>
      <c r="H167" s="52">
        <f>RES_hhdet_in!H167-RES_hhdet_in_new!H167</f>
        <v>89</v>
      </c>
      <c r="I167" s="52">
        <f>RES_hhdet_in!I167-RES_hhdet_in_new!I167</f>
        <v>11</v>
      </c>
      <c r="J167" s="52">
        <f>RES_hhdet_in!J167-RES_hhdet_in_new!J167</f>
        <v>5</v>
      </c>
      <c r="K167" s="52">
        <f>RES_hhdet_in!K167-RES_hhdet_in_new!K167</f>
        <v>18</v>
      </c>
      <c r="L167" s="52">
        <f>RES_hhdet_in!L167-RES_hhdet_in_new!L167</f>
        <v>8</v>
      </c>
      <c r="M167" s="52">
        <f>RES_hhdet_in!M167-RES_hhdet_in_new!M167</f>
        <v>8</v>
      </c>
      <c r="N167" s="52">
        <f>RES_hhdet_in!N167-RES_hhdet_in_new!N167</f>
        <v>13</v>
      </c>
      <c r="O167" s="52">
        <f>RES_hhdet_in!O167-RES_hhdet_in_new!O167</f>
        <v>25</v>
      </c>
      <c r="P167" s="52">
        <f>RES_hhdet_in!P167-RES_hhdet_in_new!P167</f>
        <v>14</v>
      </c>
      <c r="Q167" s="52">
        <f>RES_hhdet_in!Q167-RES_hhdet_in_new!Q167</f>
        <v>8</v>
      </c>
      <c r="R167" s="52">
        <f>RES_hhdet_in!R167-RES_hhdet_in_new!R167</f>
        <v>16</v>
      </c>
      <c r="S167" s="52">
        <f>RES_hhdet_in!S167-RES_hhdet_in_new!S167</f>
        <v>25</v>
      </c>
      <c r="T167" s="52">
        <f>RES_hhdet_in!T167-RES_hhdet_in_new!T167</f>
        <v>48</v>
      </c>
      <c r="U167" s="52">
        <f>RES_hhdet_in!U167-RES_hhdet_in_new!U167</f>
        <v>124</v>
      </c>
      <c r="V167" s="52">
        <f>RES_hhdet_in!V167-RES_hhdet_in_new!V167</f>
        <v>131</v>
      </c>
      <c r="W167" s="52">
        <f>RES_hhdet_in!W167-RES_hhdet_in_new!W167</f>
        <v>89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0</v>
      </c>
      <c r="E168" s="52">
        <f>RES_hhdet_in!E168-RES_hhdet_in_new!E168</f>
        <v>0</v>
      </c>
      <c r="F168" s="52">
        <f>RES_hhdet_in!F168-RES_hhdet_in_new!F168</f>
        <v>0</v>
      </c>
      <c r="G168" s="52">
        <f>RES_hhdet_in!G168-RES_hhdet_in_new!G168</f>
        <v>0</v>
      </c>
      <c r="H168" s="52">
        <f>RES_hhdet_in!H168-RES_hhdet_in_new!H168</f>
        <v>0</v>
      </c>
      <c r="I168" s="52">
        <f>RES_hhdet_in!I168-RES_hhdet_in_new!I168</f>
        <v>0</v>
      </c>
      <c r="J168" s="52">
        <f>RES_hhdet_in!J168-RES_hhdet_in_new!J168</f>
        <v>0</v>
      </c>
      <c r="K168" s="52">
        <f>RES_hhdet_in!K168-RES_hhdet_in_new!K168</f>
        <v>0</v>
      </c>
      <c r="L168" s="52">
        <f>RES_hhdet_in!L168-RES_hhdet_in_new!L168</f>
        <v>0</v>
      </c>
      <c r="M168" s="52">
        <f>RES_hhdet_in!M168-RES_hhdet_in_new!M168</f>
        <v>0</v>
      </c>
      <c r="N168" s="52">
        <f>RES_hhdet_in!N168-RES_hhdet_in_new!N168</f>
        <v>0</v>
      </c>
      <c r="O168" s="52">
        <f>RES_hhdet_in!O168-RES_hhdet_in_new!O168</f>
        <v>0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0</v>
      </c>
      <c r="V168" s="52">
        <f>RES_hhdet_in!V168-RES_hhdet_in_new!V168</f>
        <v>0</v>
      </c>
      <c r="W168" s="52">
        <f>RES_hhdet_in!W168-RES_hhdet_in_new!W168</f>
        <v>0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450</v>
      </c>
      <c r="D171" s="52">
        <f>RES_hhdet_in!D171-RES_hhdet_in_new!D171</f>
        <v>490</v>
      </c>
      <c r="E171" s="52">
        <f>RES_hhdet_in!E171-RES_hhdet_in_new!E171</f>
        <v>494</v>
      </c>
      <c r="F171" s="52">
        <f>RES_hhdet_in!F171-RES_hhdet_in_new!F171</f>
        <v>622</v>
      </c>
      <c r="G171" s="52">
        <f>RES_hhdet_in!G171-RES_hhdet_in_new!G171</f>
        <v>561</v>
      </c>
      <c r="H171" s="52">
        <f>RES_hhdet_in!H171-RES_hhdet_in_new!H171</f>
        <v>790</v>
      </c>
      <c r="I171" s="52">
        <f>RES_hhdet_in!I171-RES_hhdet_in_new!I171</f>
        <v>510</v>
      </c>
      <c r="J171" s="52">
        <f>RES_hhdet_in!J171-RES_hhdet_in_new!J171</f>
        <v>389</v>
      </c>
      <c r="K171" s="52">
        <f>RES_hhdet_in!K171-RES_hhdet_in_new!K171</f>
        <v>294</v>
      </c>
      <c r="L171" s="52">
        <f>RES_hhdet_in!L171-RES_hhdet_in_new!L171</f>
        <v>184</v>
      </c>
      <c r="M171" s="52">
        <f>RES_hhdet_in!M171-RES_hhdet_in_new!M171</f>
        <v>193</v>
      </c>
      <c r="N171" s="52">
        <f>RES_hhdet_in!N171-RES_hhdet_in_new!N171</f>
        <v>280</v>
      </c>
      <c r="O171" s="52">
        <f>RES_hhdet_in!O171-RES_hhdet_in_new!O171</f>
        <v>445</v>
      </c>
      <c r="P171" s="52">
        <f>RES_hhdet_in!P171-RES_hhdet_in_new!P171</f>
        <v>375</v>
      </c>
      <c r="Q171" s="52">
        <f>RES_hhdet_in!Q171-RES_hhdet_in_new!Q171</f>
        <v>331</v>
      </c>
      <c r="R171" s="52">
        <f>RES_hhdet_in!R171-RES_hhdet_in_new!R171</f>
        <v>305</v>
      </c>
      <c r="S171" s="52">
        <f>RES_hhdet_in!S171-RES_hhdet_in_new!S171</f>
        <v>329</v>
      </c>
      <c r="T171" s="52">
        <f>RES_hhdet_in!T171-RES_hhdet_in_new!T171</f>
        <v>670</v>
      </c>
      <c r="U171" s="52">
        <f>RES_hhdet_in!U171-RES_hhdet_in_new!U171</f>
        <v>2218</v>
      </c>
      <c r="V171" s="52">
        <f>RES_hhdet_in!V171-RES_hhdet_in_new!V171</f>
        <v>3618</v>
      </c>
      <c r="W171" s="52">
        <f>RES_hhdet_in!W171-RES_hhdet_in_new!W171</f>
        <v>3434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36</v>
      </c>
      <c r="D172" s="52">
        <f>RES_hhdet_in!D172-RES_hhdet_in_new!D172</f>
        <v>4</v>
      </c>
      <c r="E172" s="52">
        <f>RES_hhdet_in!E172-RES_hhdet_in_new!E172</f>
        <v>3</v>
      </c>
      <c r="F172" s="52">
        <f>RES_hhdet_in!F172-RES_hhdet_in_new!F172</f>
        <v>0</v>
      </c>
      <c r="G172" s="52">
        <f>RES_hhdet_in!G172-RES_hhdet_in_new!G172</f>
        <v>5</v>
      </c>
      <c r="H172" s="52">
        <f>RES_hhdet_in!H172-RES_hhdet_in_new!H172</f>
        <v>5</v>
      </c>
      <c r="I172" s="52">
        <f>RES_hhdet_in!I172-RES_hhdet_in_new!I172</f>
        <v>22</v>
      </c>
      <c r="J172" s="52">
        <f>RES_hhdet_in!J172-RES_hhdet_in_new!J172</f>
        <v>37</v>
      </c>
      <c r="K172" s="52">
        <f>RES_hhdet_in!K172-RES_hhdet_in_new!K172</f>
        <v>20</v>
      </c>
      <c r="L172" s="52">
        <f>RES_hhdet_in!L172-RES_hhdet_in_new!L172</f>
        <v>6</v>
      </c>
      <c r="M172" s="52">
        <f>RES_hhdet_in!M172-RES_hhdet_in_new!M172</f>
        <v>14</v>
      </c>
      <c r="N172" s="52">
        <f>RES_hhdet_in!N172-RES_hhdet_in_new!N172</f>
        <v>36</v>
      </c>
      <c r="O172" s="52">
        <f>RES_hhdet_in!O172-RES_hhdet_in_new!O172</f>
        <v>23</v>
      </c>
      <c r="P172" s="52">
        <f>RES_hhdet_in!P172-RES_hhdet_in_new!P172</f>
        <v>33</v>
      </c>
      <c r="Q172" s="52">
        <f>RES_hhdet_in!Q172-RES_hhdet_in_new!Q172</f>
        <v>21</v>
      </c>
      <c r="R172" s="52">
        <f>RES_hhdet_in!R172-RES_hhdet_in_new!R172</f>
        <v>22</v>
      </c>
      <c r="S172" s="52">
        <f>RES_hhdet_in!S172-RES_hhdet_in_new!S172</f>
        <v>25</v>
      </c>
      <c r="T172" s="52">
        <f>RES_hhdet_in!T172-RES_hhdet_in_new!T172</f>
        <v>68</v>
      </c>
      <c r="U172" s="52">
        <f>RES_hhdet_in!U172-RES_hhdet_in_new!U172</f>
        <v>247</v>
      </c>
      <c r="V172" s="52">
        <f>RES_hhdet_in!V172-RES_hhdet_in_new!V172</f>
        <v>466</v>
      </c>
      <c r="W172" s="52">
        <f>RES_hhdet_in!W172-RES_hhdet_in_new!W172</f>
        <v>429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511</v>
      </c>
      <c r="D176" s="52">
        <v>608</v>
      </c>
      <c r="E176" s="52">
        <v>591</v>
      </c>
      <c r="F176" s="52">
        <v>633</v>
      </c>
      <c r="G176" s="52">
        <v>451</v>
      </c>
      <c r="H176" s="52">
        <v>658</v>
      </c>
      <c r="I176" s="52">
        <v>393</v>
      </c>
      <c r="J176" s="52">
        <v>326</v>
      </c>
      <c r="K176" s="52">
        <v>200</v>
      </c>
      <c r="L176" s="52">
        <v>122</v>
      </c>
      <c r="M176" s="52">
        <v>119</v>
      </c>
      <c r="N176" s="52">
        <v>188</v>
      </c>
      <c r="O176" s="52">
        <v>332</v>
      </c>
      <c r="P176" s="52">
        <v>174</v>
      </c>
      <c r="Q176" s="52">
        <v>157</v>
      </c>
      <c r="R176" s="52">
        <v>163</v>
      </c>
      <c r="S176" s="52">
        <v>243</v>
      </c>
      <c r="T176" s="52">
        <v>455</v>
      </c>
      <c r="U176" s="52">
        <v>1388</v>
      </c>
      <c r="V176" s="52">
        <v>1924</v>
      </c>
      <c r="W176" s="52">
        <v>2041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74</v>
      </c>
      <c r="D177" s="36">
        <v>0</v>
      </c>
      <c r="E177" s="36">
        <v>0</v>
      </c>
      <c r="F177" s="36">
        <v>24</v>
      </c>
      <c r="G177" s="36">
        <v>176</v>
      </c>
      <c r="H177" s="36">
        <v>229</v>
      </c>
      <c r="I177" s="36">
        <v>146</v>
      </c>
      <c r="J177" s="36">
        <v>109</v>
      </c>
      <c r="K177" s="36">
        <v>130</v>
      </c>
      <c r="L177" s="36">
        <v>77</v>
      </c>
      <c r="M177" s="36">
        <v>97</v>
      </c>
      <c r="N177" s="36">
        <v>143</v>
      </c>
      <c r="O177" s="36">
        <v>160</v>
      </c>
      <c r="P177" s="36">
        <v>242</v>
      </c>
      <c r="Q177" s="36">
        <v>201</v>
      </c>
      <c r="R177" s="36">
        <v>184</v>
      </c>
      <c r="S177" s="36">
        <v>137</v>
      </c>
      <c r="T177" s="36">
        <v>326</v>
      </c>
      <c r="U177" s="36">
        <v>1192</v>
      </c>
      <c r="V177" s="36">
        <v>2303</v>
      </c>
      <c r="W177" s="36">
        <v>1909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193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176</v>
      </c>
      <c r="I5" s="52">
        <v>0</v>
      </c>
      <c r="J5" s="52">
        <v>769</v>
      </c>
      <c r="K5" s="52">
        <v>2546</v>
      </c>
      <c r="L5" s="52">
        <v>8098</v>
      </c>
      <c r="M5" s="52">
        <v>10221</v>
      </c>
      <c r="N5" s="52">
        <v>8150</v>
      </c>
      <c r="O5" s="52">
        <v>4808</v>
      </c>
      <c r="P5" s="52">
        <v>2</v>
      </c>
      <c r="Q5" s="52">
        <v>69</v>
      </c>
      <c r="R5" s="52">
        <v>3359</v>
      </c>
      <c r="S5" s="52">
        <v>5549</v>
      </c>
      <c r="T5" s="52">
        <v>233</v>
      </c>
      <c r="U5" s="52">
        <v>0</v>
      </c>
      <c r="V5" s="52">
        <v>0</v>
      </c>
      <c r="W5" s="52">
        <v>0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317</v>
      </c>
      <c r="Q8" s="52">
        <v>236</v>
      </c>
      <c r="R8" s="52">
        <v>298</v>
      </c>
      <c r="S8" s="52">
        <v>916</v>
      </c>
      <c r="T8" s="52">
        <v>1260</v>
      </c>
      <c r="U8" s="52">
        <v>524</v>
      </c>
      <c r="V8" s="52">
        <v>81</v>
      </c>
      <c r="W8" s="52">
        <v>268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18</v>
      </c>
      <c r="Q11" s="52">
        <v>88</v>
      </c>
      <c r="R11" s="52">
        <v>459</v>
      </c>
      <c r="S11" s="52">
        <v>904</v>
      </c>
      <c r="T11" s="52">
        <v>616</v>
      </c>
      <c r="U11" s="52">
        <v>239</v>
      </c>
      <c r="V11" s="52">
        <v>81</v>
      </c>
      <c r="W11" s="52">
        <v>51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1</v>
      </c>
      <c r="T12" s="52">
        <v>0</v>
      </c>
      <c r="U12" s="52">
        <v>0</v>
      </c>
      <c r="V12" s="52">
        <v>0</v>
      </c>
      <c r="W12" s="52">
        <v>0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404</v>
      </c>
      <c r="Q15" s="52">
        <v>2502</v>
      </c>
      <c r="R15" s="52">
        <v>7442</v>
      </c>
      <c r="S15" s="52">
        <v>11226</v>
      </c>
      <c r="T15" s="52">
        <v>8093</v>
      </c>
      <c r="U15" s="52">
        <v>4161</v>
      </c>
      <c r="V15" s="52">
        <v>2209</v>
      </c>
      <c r="W15" s="52">
        <v>1848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36</v>
      </c>
      <c r="Q16" s="52">
        <v>186</v>
      </c>
      <c r="R16" s="52">
        <v>625</v>
      </c>
      <c r="S16" s="52">
        <v>935</v>
      </c>
      <c r="T16" s="52">
        <v>870</v>
      </c>
      <c r="U16" s="52">
        <v>468</v>
      </c>
      <c r="V16" s="52">
        <v>284</v>
      </c>
      <c r="W16" s="52">
        <v>234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189</v>
      </c>
      <c r="Q21" s="52">
        <v>1251</v>
      </c>
      <c r="R21" s="52">
        <v>4185</v>
      </c>
      <c r="S21" s="52">
        <v>8344</v>
      </c>
      <c r="T21" s="52">
        <v>5563</v>
      </c>
      <c r="U21" s="52">
        <v>2615</v>
      </c>
      <c r="V21" s="52">
        <v>1168</v>
      </c>
      <c r="W21" s="52">
        <v>1100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263</v>
      </c>
      <c r="Q22" s="36">
        <v>1537</v>
      </c>
      <c r="R22" s="36">
        <v>4334</v>
      </c>
      <c r="S22" s="36">
        <v>4714</v>
      </c>
      <c r="T22" s="36">
        <v>4026</v>
      </c>
      <c r="U22" s="36">
        <v>2254</v>
      </c>
      <c r="V22" s="36">
        <v>1397</v>
      </c>
      <c r="W22" s="36">
        <v>1040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595</v>
      </c>
      <c r="O26" s="52">
        <v>1150</v>
      </c>
      <c r="P26" s="52">
        <v>0</v>
      </c>
      <c r="Q26" s="52">
        <v>0</v>
      </c>
      <c r="R26" s="52">
        <v>0</v>
      </c>
      <c r="S26" s="52">
        <v>71</v>
      </c>
      <c r="T26" s="52">
        <v>0</v>
      </c>
      <c r="U26" s="52">
        <v>0</v>
      </c>
      <c r="V26" s="52">
        <v>0</v>
      </c>
      <c r="W26" s="52">
        <v>7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122</v>
      </c>
      <c r="Q29" s="52">
        <v>132</v>
      </c>
      <c r="R29" s="52">
        <v>2</v>
      </c>
      <c r="S29" s="52">
        <v>8</v>
      </c>
      <c r="T29" s="52">
        <v>10</v>
      </c>
      <c r="U29" s="52">
        <v>10</v>
      </c>
      <c r="V29" s="52">
        <v>3</v>
      </c>
      <c r="W29" s="52">
        <v>11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9</v>
      </c>
      <c r="T31" s="52">
        <v>20</v>
      </c>
      <c r="U31" s="52">
        <v>28</v>
      </c>
      <c r="V31" s="52">
        <v>2</v>
      </c>
      <c r="W31" s="52">
        <v>15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2</v>
      </c>
      <c r="S35" s="52">
        <v>104</v>
      </c>
      <c r="T35" s="52">
        <v>277</v>
      </c>
      <c r="U35" s="52">
        <v>533</v>
      </c>
      <c r="V35" s="52">
        <v>51</v>
      </c>
      <c r="W35" s="52">
        <v>602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11</v>
      </c>
      <c r="T36" s="52">
        <v>28</v>
      </c>
      <c r="U36" s="52">
        <v>60</v>
      </c>
      <c r="V36" s="52">
        <v>6</v>
      </c>
      <c r="W36" s="52">
        <v>75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79</v>
      </c>
      <c r="T40" s="52">
        <v>193</v>
      </c>
      <c r="U40" s="52">
        <v>337</v>
      </c>
      <c r="V40" s="52">
        <v>25</v>
      </c>
      <c r="W40" s="52">
        <v>352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47</v>
      </c>
      <c r="T41" s="36">
        <v>142</v>
      </c>
      <c r="U41" s="36">
        <v>285</v>
      </c>
      <c r="V41" s="36">
        <v>32</v>
      </c>
      <c r="W41" s="36">
        <v>331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22497</v>
      </c>
      <c r="I64" s="52">
        <v>51796</v>
      </c>
      <c r="J64" s="52">
        <v>77219</v>
      </c>
      <c r="K64" s="52">
        <v>61320</v>
      </c>
      <c r="L64" s="52">
        <v>77602</v>
      </c>
      <c r="M64" s="52">
        <v>71099</v>
      </c>
      <c r="N64" s="52">
        <v>139655</v>
      </c>
      <c r="O64" s="52">
        <v>226938</v>
      </c>
      <c r="P64" s="52">
        <v>136706</v>
      </c>
      <c r="Q64" s="52">
        <v>213134</v>
      </c>
      <c r="R64" s="52">
        <v>292535</v>
      </c>
      <c r="S64" s="52">
        <v>307254</v>
      </c>
      <c r="T64" s="52">
        <v>292860</v>
      </c>
      <c r="U64" s="52">
        <v>248858</v>
      </c>
      <c r="V64" s="52">
        <v>204958</v>
      </c>
      <c r="W64" s="52">
        <v>173791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10636</v>
      </c>
      <c r="Q67" s="52">
        <v>25180</v>
      </c>
      <c r="R67" s="52">
        <v>40204</v>
      </c>
      <c r="S67" s="52">
        <v>57694</v>
      </c>
      <c r="T67" s="52">
        <v>95148</v>
      </c>
      <c r="U67" s="52">
        <v>89775</v>
      </c>
      <c r="V67" s="52">
        <v>98597</v>
      </c>
      <c r="W67" s="52">
        <v>96175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1086</v>
      </c>
      <c r="I69" s="52">
        <v>23091</v>
      </c>
      <c r="J69" s="52">
        <v>41245</v>
      </c>
      <c r="K69" s="52">
        <v>46919</v>
      </c>
      <c r="L69" s="52">
        <v>66057</v>
      </c>
      <c r="M69" s="52">
        <v>75365</v>
      </c>
      <c r="N69" s="52">
        <v>160999</v>
      </c>
      <c r="O69" s="52">
        <v>231994</v>
      </c>
      <c r="P69" s="52">
        <v>108502</v>
      </c>
      <c r="Q69" s="52">
        <v>95685</v>
      </c>
      <c r="R69" s="52">
        <v>133338</v>
      </c>
      <c r="S69" s="52">
        <v>181066</v>
      </c>
      <c r="T69" s="52">
        <v>185160</v>
      </c>
      <c r="U69" s="52">
        <v>179664</v>
      </c>
      <c r="V69" s="52">
        <v>177395</v>
      </c>
      <c r="W69" s="52">
        <v>134438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5</v>
      </c>
      <c r="J70" s="52">
        <v>22</v>
      </c>
      <c r="K70" s="52">
        <v>28</v>
      </c>
      <c r="L70" s="52">
        <v>37</v>
      </c>
      <c r="M70" s="52">
        <v>58</v>
      </c>
      <c r="N70" s="52">
        <v>315</v>
      </c>
      <c r="O70" s="52">
        <v>70</v>
      </c>
      <c r="P70" s="52">
        <v>239</v>
      </c>
      <c r="Q70" s="52">
        <v>0</v>
      </c>
      <c r="R70" s="52">
        <v>20</v>
      </c>
      <c r="S70" s="52">
        <v>182</v>
      </c>
      <c r="T70" s="52">
        <v>174</v>
      </c>
      <c r="U70" s="52">
        <v>191</v>
      </c>
      <c r="V70" s="52">
        <v>190</v>
      </c>
      <c r="W70" s="52">
        <v>519</v>
      </c>
      <c r="DA70" s="63" t="s">
        <v>1517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14852</v>
      </c>
      <c r="Q73" s="52">
        <v>91448</v>
      </c>
      <c r="R73" s="52">
        <v>126176</v>
      </c>
      <c r="S73" s="52">
        <v>113379</v>
      </c>
      <c r="T73" s="52">
        <v>105047</v>
      </c>
      <c r="U73" s="52">
        <v>80781</v>
      </c>
      <c r="V73" s="52">
        <v>60475</v>
      </c>
      <c r="W73" s="52">
        <v>94009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1309</v>
      </c>
      <c r="Q74" s="52">
        <v>6745</v>
      </c>
      <c r="R74" s="52">
        <v>10483</v>
      </c>
      <c r="S74" s="52">
        <v>9291</v>
      </c>
      <c r="T74" s="52">
        <v>11134</v>
      </c>
      <c r="U74" s="52">
        <v>9068</v>
      </c>
      <c r="V74" s="52">
        <v>7896</v>
      </c>
      <c r="W74" s="52">
        <v>12075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90328</v>
      </c>
      <c r="Q78" s="52">
        <v>206911</v>
      </c>
      <c r="R78" s="52">
        <v>309679</v>
      </c>
      <c r="S78" s="52">
        <v>367168</v>
      </c>
      <c r="T78" s="52">
        <v>386442</v>
      </c>
      <c r="U78" s="52">
        <v>370259</v>
      </c>
      <c r="V78" s="52">
        <v>336708</v>
      </c>
      <c r="W78" s="52">
        <v>367406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59</v>
      </c>
      <c r="Q79" s="36">
        <v>2328</v>
      </c>
      <c r="R79" s="36">
        <v>6755</v>
      </c>
      <c r="S79" s="36">
        <v>5652</v>
      </c>
      <c r="T79" s="36">
        <v>16555</v>
      </c>
      <c r="U79" s="36">
        <v>32510</v>
      </c>
      <c r="V79" s="36">
        <v>67344</v>
      </c>
      <c r="W79" s="36">
        <v>32118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27030</v>
      </c>
      <c r="I83" s="52">
        <v>47351</v>
      </c>
      <c r="J83" s="52">
        <v>59672</v>
      </c>
      <c r="K83" s="52">
        <v>121020</v>
      </c>
      <c r="L83" s="52">
        <v>133057</v>
      </c>
      <c r="M83" s="52">
        <v>174822</v>
      </c>
      <c r="N83" s="52">
        <v>143229</v>
      </c>
      <c r="O83" s="52">
        <v>75553</v>
      </c>
      <c r="P83" s="52">
        <v>43429</v>
      </c>
      <c r="Q83" s="52">
        <v>14631</v>
      </c>
      <c r="R83" s="52">
        <v>0</v>
      </c>
      <c r="S83" s="52">
        <v>0</v>
      </c>
      <c r="T83" s="52">
        <v>0</v>
      </c>
      <c r="U83" s="52">
        <v>38762</v>
      </c>
      <c r="V83" s="52">
        <v>91987</v>
      </c>
      <c r="W83" s="52">
        <v>121390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4833</v>
      </c>
      <c r="Q86" s="52">
        <v>5785</v>
      </c>
      <c r="R86" s="52">
        <v>4382</v>
      </c>
      <c r="S86" s="52">
        <v>1342</v>
      </c>
      <c r="T86" s="52">
        <v>386</v>
      </c>
      <c r="U86" s="52">
        <v>5490</v>
      </c>
      <c r="V86" s="52">
        <v>23827</v>
      </c>
      <c r="W86" s="52">
        <v>52101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515</v>
      </c>
      <c r="I88" s="52">
        <v>947</v>
      </c>
      <c r="J88" s="52">
        <v>1561</v>
      </c>
      <c r="K88" s="52">
        <v>3647</v>
      </c>
      <c r="L88" s="52">
        <v>4599</v>
      </c>
      <c r="M88" s="52">
        <v>6490</v>
      </c>
      <c r="N88" s="52">
        <v>5365</v>
      </c>
      <c r="O88" s="52">
        <v>4012</v>
      </c>
      <c r="P88" s="52">
        <v>750</v>
      </c>
      <c r="Q88" s="52">
        <v>1403</v>
      </c>
      <c r="R88" s="52">
        <v>1987</v>
      </c>
      <c r="S88" s="52">
        <v>3447</v>
      </c>
      <c r="T88" s="52">
        <v>3403</v>
      </c>
      <c r="U88" s="52">
        <v>5477</v>
      </c>
      <c r="V88" s="52">
        <v>16452</v>
      </c>
      <c r="W88" s="52">
        <v>16364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6</v>
      </c>
      <c r="L89" s="52">
        <v>7</v>
      </c>
      <c r="M89" s="52">
        <v>16</v>
      </c>
      <c r="N89" s="52">
        <v>30</v>
      </c>
      <c r="O89" s="52">
        <v>18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2</v>
      </c>
      <c r="DA89" s="63" t="s">
        <v>1526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2453</v>
      </c>
      <c r="Q92" s="52">
        <v>2770</v>
      </c>
      <c r="R92" s="52">
        <v>4985</v>
      </c>
      <c r="S92" s="52">
        <v>8655</v>
      </c>
      <c r="T92" s="52">
        <v>8564</v>
      </c>
      <c r="U92" s="52">
        <v>8106</v>
      </c>
      <c r="V92" s="52">
        <v>5743</v>
      </c>
      <c r="W92" s="52">
        <v>3962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20</v>
      </c>
      <c r="T93" s="52">
        <v>16</v>
      </c>
      <c r="U93" s="52">
        <v>10</v>
      </c>
      <c r="V93" s="52">
        <v>0</v>
      </c>
      <c r="W93" s="52">
        <v>2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53237</v>
      </c>
      <c r="Q96" s="52">
        <v>80220</v>
      </c>
      <c r="R96" s="52">
        <v>82134</v>
      </c>
      <c r="S96" s="52">
        <v>108770</v>
      </c>
      <c r="T96" s="52">
        <v>115418</v>
      </c>
      <c r="U96" s="52">
        <v>140826</v>
      </c>
      <c r="V96" s="52">
        <v>154602</v>
      </c>
      <c r="W96" s="52">
        <v>142107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4689</v>
      </c>
      <c r="Q97" s="52">
        <v>5914</v>
      </c>
      <c r="R97" s="52">
        <v>6825</v>
      </c>
      <c r="S97" s="52">
        <v>8920</v>
      </c>
      <c r="T97" s="52">
        <v>12231</v>
      </c>
      <c r="U97" s="52">
        <v>15812</v>
      </c>
      <c r="V97" s="52">
        <v>20196</v>
      </c>
      <c r="W97" s="52">
        <v>18248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318</v>
      </c>
      <c r="Q101" s="52">
        <v>556</v>
      </c>
      <c r="R101" s="52">
        <v>684</v>
      </c>
      <c r="S101" s="52">
        <v>965</v>
      </c>
      <c r="T101" s="52">
        <v>977</v>
      </c>
      <c r="U101" s="52">
        <v>591</v>
      </c>
      <c r="V101" s="52">
        <v>118</v>
      </c>
      <c r="W101" s="52">
        <v>224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26288</v>
      </c>
      <c r="Q102" s="52">
        <v>42074</v>
      </c>
      <c r="R102" s="52">
        <v>50603</v>
      </c>
      <c r="S102" s="52">
        <v>88637</v>
      </c>
      <c r="T102" s="52">
        <v>84735</v>
      </c>
      <c r="U102" s="52">
        <v>96384</v>
      </c>
      <c r="V102" s="52">
        <v>86381</v>
      </c>
      <c r="W102" s="52">
        <v>89879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36221</v>
      </c>
      <c r="Q103" s="36">
        <v>51789</v>
      </c>
      <c r="R103" s="36">
        <v>52296</v>
      </c>
      <c r="S103" s="36">
        <v>49835</v>
      </c>
      <c r="T103" s="36">
        <v>60994</v>
      </c>
      <c r="U103" s="36">
        <v>83307</v>
      </c>
      <c r="V103" s="36">
        <v>102442</v>
      </c>
      <c r="W103" s="36">
        <v>85635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1538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8313</v>
      </c>
      <c r="I126" s="52">
        <v>13577</v>
      </c>
      <c r="J126" s="52">
        <v>13553</v>
      </c>
      <c r="K126" s="52">
        <v>16327</v>
      </c>
      <c r="L126" s="52">
        <v>28102</v>
      </c>
      <c r="M126" s="52">
        <v>38144</v>
      </c>
      <c r="N126" s="52">
        <v>55045</v>
      </c>
      <c r="O126" s="52">
        <v>48267</v>
      </c>
      <c r="P126" s="52">
        <v>6015</v>
      </c>
      <c r="Q126" s="52">
        <v>10862</v>
      </c>
      <c r="R126" s="52">
        <v>21531</v>
      </c>
      <c r="S126" s="52">
        <v>30638</v>
      </c>
      <c r="T126" s="52">
        <v>34166</v>
      </c>
      <c r="U126" s="52">
        <v>37719</v>
      </c>
      <c r="V126" s="52">
        <v>37982</v>
      </c>
      <c r="W126" s="52">
        <v>33115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1853</v>
      </c>
      <c r="Q129" s="52">
        <v>2298</v>
      </c>
      <c r="R129" s="52">
        <v>2356</v>
      </c>
      <c r="S129" s="52">
        <v>4401</v>
      </c>
      <c r="T129" s="52">
        <v>9496</v>
      </c>
      <c r="U129" s="52">
        <v>11165</v>
      </c>
      <c r="V129" s="52">
        <v>15605</v>
      </c>
      <c r="W129" s="52">
        <v>17862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5932</v>
      </c>
      <c r="I131" s="52">
        <v>12007</v>
      </c>
      <c r="J131" s="52">
        <v>12929</v>
      </c>
      <c r="K131" s="52">
        <v>14617</v>
      </c>
      <c r="L131" s="52">
        <v>26035</v>
      </c>
      <c r="M131" s="52">
        <v>35165</v>
      </c>
      <c r="N131" s="52">
        <v>51017</v>
      </c>
      <c r="O131" s="52">
        <v>43445</v>
      </c>
      <c r="P131" s="52">
        <v>3093</v>
      </c>
      <c r="Q131" s="52">
        <v>6620</v>
      </c>
      <c r="R131" s="52">
        <v>20014</v>
      </c>
      <c r="S131" s="52">
        <v>30157</v>
      </c>
      <c r="T131" s="52">
        <v>31337</v>
      </c>
      <c r="U131" s="52">
        <v>35238</v>
      </c>
      <c r="V131" s="52">
        <v>35420</v>
      </c>
      <c r="W131" s="52">
        <v>33960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14</v>
      </c>
      <c r="K132" s="52">
        <v>11</v>
      </c>
      <c r="L132" s="52">
        <v>23</v>
      </c>
      <c r="M132" s="52">
        <v>29</v>
      </c>
      <c r="N132" s="52">
        <v>115</v>
      </c>
      <c r="O132" s="52">
        <v>12</v>
      </c>
      <c r="P132" s="52">
        <v>14</v>
      </c>
      <c r="Q132" s="52">
        <v>0</v>
      </c>
      <c r="R132" s="52">
        <v>19</v>
      </c>
      <c r="S132" s="52">
        <v>36</v>
      </c>
      <c r="T132" s="52">
        <v>25</v>
      </c>
      <c r="U132" s="52">
        <v>23</v>
      </c>
      <c r="V132" s="52">
        <v>15</v>
      </c>
      <c r="W132" s="52">
        <v>82</v>
      </c>
      <c r="DA132" s="63" t="s">
        <v>1547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2791</v>
      </c>
      <c r="Q135" s="52">
        <v>2650</v>
      </c>
      <c r="R135" s="52">
        <v>1969</v>
      </c>
      <c r="S135" s="52">
        <v>2667</v>
      </c>
      <c r="T135" s="52">
        <v>5804</v>
      </c>
      <c r="U135" s="52">
        <v>6301</v>
      </c>
      <c r="V135" s="52">
        <v>6693</v>
      </c>
      <c r="W135" s="52">
        <v>3598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244</v>
      </c>
      <c r="Q136" s="52">
        <v>196</v>
      </c>
      <c r="R136" s="52">
        <v>164</v>
      </c>
      <c r="S136" s="52">
        <v>220</v>
      </c>
      <c r="T136" s="52">
        <v>615</v>
      </c>
      <c r="U136" s="52">
        <v>707</v>
      </c>
      <c r="V136" s="52">
        <v>873</v>
      </c>
      <c r="W136" s="52">
        <v>460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5932</v>
      </c>
      <c r="Q140" s="52">
        <v>11757</v>
      </c>
      <c r="R140" s="52">
        <v>20525</v>
      </c>
      <c r="S140" s="52">
        <v>37843</v>
      </c>
      <c r="T140" s="52">
        <v>41765</v>
      </c>
      <c r="U140" s="52">
        <v>42766</v>
      </c>
      <c r="V140" s="52">
        <v>35995</v>
      </c>
      <c r="W140" s="52">
        <v>31703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8179</v>
      </c>
      <c r="Q141" s="36">
        <v>14469</v>
      </c>
      <c r="R141" s="36">
        <v>21222</v>
      </c>
      <c r="S141" s="36">
        <v>21275</v>
      </c>
      <c r="T141" s="36">
        <v>30080</v>
      </c>
      <c r="U141" s="36">
        <v>36962</v>
      </c>
      <c r="V141" s="36">
        <v>42697</v>
      </c>
      <c r="W141" s="36">
        <v>30186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54</v>
      </c>
      <c r="I145" s="52">
        <v>77</v>
      </c>
      <c r="J145" s="52">
        <v>132</v>
      </c>
      <c r="K145" s="52">
        <v>124</v>
      </c>
      <c r="L145" s="52">
        <v>219</v>
      </c>
      <c r="M145" s="52">
        <v>207</v>
      </c>
      <c r="N145" s="52">
        <v>414</v>
      </c>
      <c r="O145" s="52">
        <v>969</v>
      </c>
      <c r="P145" s="52">
        <v>1552</v>
      </c>
      <c r="Q145" s="52">
        <v>2151</v>
      </c>
      <c r="R145" s="52">
        <v>1896</v>
      </c>
      <c r="S145" s="52">
        <v>2619</v>
      </c>
      <c r="T145" s="52">
        <v>4069</v>
      </c>
      <c r="U145" s="52">
        <v>5814</v>
      </c>
      <c r="V145" s="52">
        <v>6288</v>
      </c>
      <c r="W145" s="52">
        <v>6714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158</v>
      </c>
      <c r="Q147" s="52">
        <v>524</v>
      </c>
      <c r="R147" s="52">
        <v>842</v>
      </c>
      <c r="S147" s="52">
        <v>932</v>
      </c>
      <c r="T147" s="52">
        <v>1229</v>
      </c>
      <c r="U147" s="52">
        <v>1674</v>
      </c>
      <c r="V147" s="52">
        <v>2638</v>
      </c>
      <c r="W147" s="52">
        <v>4638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24</v>
      </c>
      <c r="Q149" s="52">
        <v>48</v>
      </c>
      <c r="R149" s="52">
        <v>94</v>
      </c>
      <c r="S149" s="52">
        <v>183</v>
      </c>
      <c r="T149" s="52">
        <v>277</v>
      </c>
      <c r="U149" s="52">
        <v>317</v>
      </c>
      <c r="V149" s="52">
        <v>231</v>
      </c>
      <c r="W149" s="52">
        <v>195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562</v>
      </c>
      <c r="Q153" s="52">
        <v>1315</v>
      </c>
      <c r="R153" s="52">
        <v>1503</v>
      </c>
      <c r="S153" s="52">
        <v>2307</v>
      </c>
      <c r="T153" s="52">
        <v>3747</v>
      </c>
      <c r="U153" s="52">
        <v>5575</v>
      </c>
      <c r="V153" s="52">
        <v>6419</v>
      </c>
      <c r="W153" s="52">
        <v>7258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48</v>
      </c>
      <c r="Q154" s="52">
        <v>102</v>
      </c>
      <c r="R154" s="52">
        <v>129</v>
      </c>
      <c r="S154" s="52">
        <v>191</v>
      </c>
      <c r="T154" s="52">
        <v>394</v>
      </c>
      <c r="U154" s="52">
        <v>625</v>
      </c>
      <c r="V154" s="52">
        <v>833</v>
      </c>
      <c r="W154" s="52">
        <v>922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271</v>
      </c>
      <c r="Q158" s="52">
        <v>652</v>
      </c>
      <c r="R158" s="52">
        <v>840</v>
      </c>
      <c r="S158" s="52">
        <v>1715</v>
      </c>
      <c r="T158" s="52">
        <v>2570</v>
      </c>
      <c r="U158" s="52">
        <v>3510</v>
      </c>
      <c r="V158" s="52">
        <v>3405</v>
      </c>
      <c r="W158" s="52">
        <v>4308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371</v>
      </c>
      <c r="Q159" s="36">
        <v>800</v>
      </c>
      <c r="R159" s="36">
        <v>885</v>
      </c>
      <c r="S159" s="36">
        <v>965</v>
      </c>
      <c r="T159" s="36">
        <v>1847</v>
      </c>
      <c r="U159" s="36">
        <v>3016</v>
      </c>
      <c r="V159" s="36">
        <v>4069</v>
      </c>
      <c r="W159" s="36">
        <v>4075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80</v>
      </c>
      <c r="I163" s="52">
        <v>160</v>
      </c>
      <c r="J163" s="52">
        <v>178</v>
      </c>
      <c r="K163" s="52">
        <v>59</v>
      </c>
      <c r="L163" s="52">
        <v>0</v>
      </c>
      <c r="M163" s="52">
        <v>0</v>
      </c>
      <c r="N163" s="52">
        <v>0</v>
      </c>
      <c r="O163" s="52">
        <v>205</v>
      </c>
      <c r="P163" s="52">
        <v>104</v>
      </c>
      <c r="Q163" s="52">
        <v>136</v>
      </c>
      <c r="R163" s="52">
        <v>266</v>
      </c>
      <c r="S163" s="52">
        <v>434</v>
      </c>
      <c r="T163" s="52">
        <v>1047</v>
      </c>
      <c r="U163" s="52">
        <v>3574</v>
      </c>
      <c r="V163" s="52">
        <v>5715</v>
      </c>
      <c r="W163" s="52">
        <v>5191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15</v>
      </c>
      <c r="Q165" s="52">
        <v>42</v>
      </c>
      <c r="R165" s="52">
        <v>68</v>
      </c>
      <c r="S165" s="52">
        <v>102</v>
      </c>
      <c r="T165" s="52">
        <v>238</v>
      </c>
      <c r="U165" s="52">
        <v>690</v>
      </c>
      <c r="V165" s="52">
        <v>1880</v>
      </c>
      <c r="W165" s="52">
        <v>2971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5</v>
      </c>
      <c r="Q167" s="52">
        <v>7</v>
      </c>
      <c r="R167" s="52">
        <v>18</v>
      </c>
      <c r="S167" s="52">
        <v>31</v>
      </c>
      <c r="T167" s="52">
        <v>66</v>
      </c>
      <c r="U167" s="52">
        <v>175</v>
      </c>
      <c r="V167" s="52">
        <v>184</v>
      </c>
      <c r="W167" s="52">
        <v>126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133</v>
      </c>
      <c r="Q171" s="52">
        <v>217</v>
      </c>
      <c r="R171" s="52">
        <v>285</v>
      </c>
      <c r="S171" s="52">
        <v>367</v>
      </c>
      <c r="T171" s="52">
        <v>879</v>
      </c>
      <c r="U171" s="52">
        <v>3086</v>
      </c>
      <c r="V171" s="52">
        <v>5035</v>
      </c>
      <c r="W171" s="52">
        <v>4763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11</v>
      </c>
      <c r="Q172" s="52">
        <v>16</v>
      </c>
      <c r="R172" s="52">
        <v>23</v>
      </c>
      <c r="S172" s="52">
        <v>31</v>
      </c>
      <c r="T172" s="52">
        <v>93</v>
      </c>
      <c r="U172" s="52">
        <v>346</v>
      </c>
      <c r="V172" s="52">
        <v>652</v>
      </c>
      <c r="W172" s="52">
        <v>600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64</v>
      </c>
      <c r="Q176" s="52">
        <v>106</v>
      </c>
      <c r="R176" s="52">
        <v>154</v>
      </c>
      <c r="S176" s="52">
        <v>271</v>
      </c>
      <c r="T176" s="52">
        <v>604</v>
      </c>
      <c r="U176" s="52">
        <v>1936</v>
      </c>
      <c r="V176" s="52">
        <v>2683</v>
      </c>
      <c r="W176" s="52">
        <v>2828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87</v>
      </c>
      <c r="Q177" s="36">
        <v>134</v>
      </c>
      <c r="R177" s="36">
        <v>171</v>
      </c>
      <c r="S177" s="36">
        <v>154</v>
      </c>
      <c r="T177" s="36">
        <v>433</v>
      </c>
      <c r="U177" s="36">
        <v>1665</v>
      </c>
      <c r="V177" s="36">
        <v>3200</v>
      </c>
      <c r="W177" s="36">
        <v>2659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246.88796943468887</v>
      </c>
      <c r="C3" s="117">
        <f t="shared" si="0"/>
        <v>244.67650688232743</v>
      </c>
      <c r="D3" s="117">
        <f t="shared" si="0"/>
        <v>283.72145990170748</v>
      </c>
      <c r="E3" s="117">
        <f t="shared" si="0"/>
        <v>301.64032007662263</v>
      </c>
      <c r="F3" s="117">
        <f t="shared" si="0"/>
        <v>284.12724477272371</v>
      </c>
      <c r="G3" s="117">
        <f t="shared" si="0"/>
        <v>288.87120174865277</v>
      </c>
      <c r="H3" s="117">
        <f t="shared" si="0"/>
        <v>276.86106957593239</v>
      </c>
      <c r="I3" s="117">
        <f t="shared" si="0"/>
        <v>170.32662116620915</v>
      </c>
      <c r="J3" s="117">
        <f t="shared" si="0"/>
        <v>196.38536002514638</v>
      </c>
      <c r="K3" s="117">
        <f t="shared" si="0"/>
        <v>171.54210826202285</v>
      </c>
      <c r="L3" s="117">
        <f t="shared" si="0"/>
        <v>179.39809318593825</v>
      </c>
      <c r="M3" s="117">
        <f t="shared" si="0"/>
        <v>201.77792032287502</v>
      </c>
      <c r="N3" s="117">
        <f t="shared" si="0"/>
        <v>176.44807605077156</v>
      </c>
      <c r="O3" s="117">
        <f t="shared" si="0"/>
        <v>156.35342109945464</v>
      </c>
      <c r="P3" s="117">
        <f t="shared" si="0"/>
        <v>123.45725143545407</v>
      </c>
      <c r="Q3" s="117">
        <f t="shared" si="0"/>
        <v>117.87069266970987</v>
      </c>
      <c r="R3" s="117">
        <f t="shared" ref="R3:V3" si="1">R4+R7+R9+R19</f>
        <v>142.54283727476331</v>
      </c>
      <c r="S3" s="117">
        <f t="shared" si="1"/>
        <v>163.80311989183778</v>
      </c>
      <c r="T3" s="117">
        <f t="shared" si="1"/>
        <v>115.36440751754419</v>
      </c>
      <c r="U3" s="117">
        <f t="shared" si="1"/>
        <v>87.096142229238481</v>
      </c>
      <c r="V3" s="117">
        <f t="shared" si="1"/>
        <v>70.6720702714955</v>
      </c>
      <c r="W3" s="117">
        <f t="shared" ref="W3" si="2">W4+W7+W9+W19</f>
        <v>55.742193020665859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197.50031542251432</v>
      </c>
      <c r="C4" s="122">
        <f t="shared" si="3"/>
        <v>195.48298625068469</v>
      </c>
      <c r="D4" s="122">
        <f t="shared" si="3"/>
        <v>233.52730706444311</v>
      </c>
      <c r="E4" s="122">
        <f t="shared" si="3"/>
        <v>248.75318982902894</v>
      </c>
      <c r="F4" s="122">
        <f t="shared" si="3"/>
        <v>235.79818880666062</v>
      </c>
      <c r="G4" s="122">
        <f t="shared" si="3"/>
        <v>243.63518967879634</v>
      </c>
      <c r="H4" s="122">
        <f t="shared" si="3"/>
        <v>232.99879083239148</v>
      </c>
      <c r="I4" s="122">
        <f t="shared" si="3"/>
        <v>135.74328180013671</v>
      </c>
      <c r="J4" s="122">
        <f t="shared" si="3"/>
        <v>163.35199513122538</v>
      </c>
      <c r="K4" s="122">
        <f t="shared" si="3"/>
        <v>142.13459928434352</v>
      </c>
      <c r="L4" s="122">
        <f t="shared" si="3"/>
        <v>149.50554238107409</v>
      </c>
      <c r="M4" s="122">
        <f t="shared" si="3"/>
        <v>172.80346536452757</v>
      </c>
      <c r="N4" s="122">
        <f t="shared" si="3"/>
        <v>152.81854551403814</v>
      </c>
      <c r="O4" s="122">
        <f t="shared" si="3"/>
        <v>134.13615066078614</v>
      </c>
      <c r="P4" s="122">
        <f t="shared" si="3"/>
        <v>102.92137545337447</v>
      </c>
      <c r="Q4" s="122">
        <f t="shared" si="3"/>
        <v>95.580996672583737</v>
      </c>
      <c r="R4" s="122">
        <f t="shared" ref="R4:V4" si="4">SUM(R5:R6)</f>
        <v>121.57805736836031</v>
      </c>
      <c r="S4" s="122">
        <f t="shared" si="4"/>
        <v>142.34299574932433</v>
      </c>
      <c r="T4" s="122">
        <f t="shared" si="4"/>
        <v>95.650579517696713</v>
      </c>
      <c r="U4" s="122">
        <f t="shared" si="4"/>
        <v>71.223114480406167</v>
      </c>
      <c r="V4" s="122">
        <f t="shared" si="4"/>
        <v>57.217394503761184</v>
      </c>
      <c r="W4" s="122">
        <f t="shared" ref="W4" si="5">SUM(W5:W6)</f>
        <v>45.894154650257455</v>
      </c>
      <c r="DA4" s="130" t="s">
        <v>1572</v>
      </c>
    </row>
    <row r="5" spans="1:105" ht="12" customHeight="1" x14ac:dyDescent="0.25">
      <c r="A5" s="97" t="s">
        <v>51</v>
      </c>
      <c r="B5" s="98">
        <v>196.44995700773862</v>
      </c>
      <c r="C5" s="98">
        <v>194.45709372312984</v>
      </c>
      <c r="D5" s="98">
        <v>232.31496130696476</v>
      </c>
      <c r="E5" s="98">
        <v>247.48847807394671</v>
      </c>
      <c r="F5" s="98">
        <v>234.60352536543411</v>
      </c>
      <c r="G5" s="98">
        <v>242.42416165090279</v>
      </c>
      <c r="H5" s="98">
        <v>231.86448839208938</v>
      </c>
      <c r="I5" s="98">
        <v>135.09097162510744</v>
      </c>
      <c r="J5" s="98">
        <v>162.57317282889076</v>
      </c>
      <c r="K5" s="98">
        <v>141.46268271711088</v>
      </c>
      <c r="L5" s="98">
        <v>148.79552880481509</v>
      </c>
      <c r="M5" s="98">
        <v>171.97996560619089</v>
      </c>
      <c r="N5" s="98">
        <v>152.09905417024945</v>
      </c>
      <c r="O5" s="98">
        <v>133.49733447979364</v>
      </c>
      <c r="P5" s="98">
        <v>102.4279449699055</v>
      </c>
      <c r="Q5" s="98">
        <v>95.124591573516881</v>
      </c>
      <c r="R5" s="98">
        <v>120.99441100601896</v>
      </c>
      <c r="S5" s="98">
        <v>141.64600171969062</v>
      </c>
      <c r="T5" s="98">
        <v>95.179535683577058</v>
      </c>
      <c r="U5" s="98">
        <v>70.870765262252718</v>
      </c>
      <c r="V5" s="98">
        <v>56.929234737747194</v>
      </c>
      <c r="W5" s="98">
        <v>45.662940670679284</v>
      </c>
      <c r="DA5" s="63" t="s">
        <v>1573</v>
      </c>
    </row>
    <row r="6" spans="1:105" ht="12" customHeight="1" x14ac:dyDescent="0.25">
      <c r="A6" s="97" t="s">
        <v>53</v>
      </c>
      <c r="B6" s="98">
        <v>1.0503584147757115</v>
      </c>
      <c r="C6" s="98">
        <v>1.0258925275548592</v>
      </c>
      <c r="D6" s="98">
        <v>1.2123457574783558</v>
      </c>
      <c r="E6" s="98">
        <v>1.2647117550822238</v>
      </c>
      <c r="F6" s="98">
        <v>1.1946634412265043</v>
      </c>
      <c r="G6" s="98">
        <v>1.2110280278935426</v>
      </c>
      <c r="H6" s="98">
        <v>1.1343024403020954</v>
      </c>
      <c r="I6" s="98">
        <v>0.65231017502926636</v>
      </c>
      <c r="J6" s="98">
        <v>0.77882230233460803</v>
      </c>
      <c r="K6" s="98">
        <v>0.67191656723263582</v>
      </c>
      <c r="L6" s="98">
        <v>0.71001357625901107</v>
      </c>
      <c r="M6" s="98">
        <v>0.82349975833667843</v>
      </c>
      <c r="N6" s="98">
        <v>0.7194913437887035</v>
      </c>
      <c r="O6" s="98">
        <v>0.63881618099252024</v>
      </c>
      <c r="P6" s="98">
        <v>0.49343048346897256</v>
      </c>
      <c r="Q6" s="98">
        <v>0.45640509906685472</v>
      </c>
      <c r="R6" s="98">
        <v>0.58364636234133838</v>
      </c>
      <c r="S6" s="98">
        <v>0.69699402963371826</v>
      </c>
      <c r="T6" s="98">
        <v>0.4710438341196484</v>
      </c>
      <c r="U6" s="98">
        <v>0.35234921815344772</v>
      </c>
      <c r="V6" s="98">
        <v>0.28815976601399318</v>
      </c>
      <c r="W6" s="98">
        <v>0.23121397957817036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1.8735162576275315E-2</v>
      </c>
      <c r="C7" s="122">
        <f t="shared" si="6"/>
        <v>2.3560061712157621E-2</v>
      </c>
      <c r="D7" s="122">
        <f t="shared" si="6"/>
        <v>3.9673479809577583E-2</v>
      </c>
      <c r="E7" s="122">
        <f t="shared" si="6"/>
        <v>7.4078019218854652E-2</v>
      </c>
      <c r="F7" s="122">
        <f t="shared" si="6"/>
        <v>4.3366435139821406E-2</v>
      </c>
      <c r="G7" s="122">
        <f t="shared" si="6"/>
        <v>4.739855995886872E-2</v>
      </c>
      <c r="H7" s="122">
        <f t="shared" si="6"/>
        <v>7.0856877856872849E-2</v>
      </c>
      <c r="I7" s="122">
        <f t="shared" si="6"/>
        <v>8.7220873684040745E-2</v>
      </c>
      <c r="J7" s="122">
        <f t="shared" si="6"/>
        <v>4.8499318728979973E-2</v>
      </c>
      <c r="K7" s="122">
        <f t="shared" si="6"/>
        <v>4.4791694729745049E-2</v>
      </c>
      <c r="L7" s="122">
        <f t="shared" si="6"/>
        <v>6.1847269932767165E-2</v>
      </c>
      <c r="M7" s="122">
        <f t="shared" si="6"/>
        <v>8.0131347391299262E-2</v>
      </c>
      <c r="N7" s="122">
        <f t="shared" si="6"/>
        <v>0.20076725850029681</v>
      </c>
      <c r="O7" s="122">
        <f t="shared" si="6"/>
        <v>0.15346930545037088</v>
      </c>
      <c r="P7" s="122">
        <f t="shared" si="6"/>
        <v>0.1117759180194947</v>
      </c>
      <c r="Q7" s="122">
        <f t="shared" si="6"/>
        <v>0.16804487687841443</v>
      </c>
      <c r="R7" s="122">
        <f t="shared" si="6"/>
        <v>0.15225117878631853</v>
      </c>
      <c r="S7" s="122">
        <f t="shared" si="6"/>
        <v>0.16033572071435229</v>
      </c>
      <c r="T7" s="122">
        <f t="shared" si="6"/>
        <v>0.18478098600837833</v>
      </c>
      <c r="U7" s="122">
        <f t="shared" si="6"/>
        <v>0.19679673229562919</v>
      </c>
      <c r="V7" s="122">
        <f t="shared" si="6"/>
        <v>7.2772693840680663E-2</v>
      </c>
      <c r="W7" s="122">
        <f t="shared" si="6"/>
        <v>0.13150731614671382</v>
      </c>
      <c r="DA7" s="130" t="s">
        <v>1575</v>
      </c>
    </row>
    <row r="8" spans="1:105" ht="12" customHeight="1" x14ac:dyDescent="0.25">
      <c r="A8" s="97" t="s">
        <v>53</v>
      </c>
      <c r="B8" s="98">
        <v>1.8735162576275315E-2</v>
      </c>
      <c r="C8" s="98">
        <v>2.3560061712157621E-2</v>
      </c>
      <c r="D8" s="98">
        <v>3.9673479809577583E-2</v>
      </c>
      <c r="E8" s="98">
        <v>7.4078019218854652E-2</v>
      </c>
      <c r="F8" s="98">
        <v>4.3366435139821406E-2</v>
      </c>
      <c r="G8" s="98">
        <v>4.739855995886872E-2</v>
      </c>
      <c r="H8" s="98">
        <v>7.0856877856872849E-2</v>
      </c>
      <c r="I8" s="98">
        <v>8.7220873684040745E-2</v>
      </c>
      <c r="J8" s="98">
        <v>4.8499318728979973E-2</v>
      </c>
      <c r="K8" s="98">
        <v>4.4791694729745049E-2</v>
      </c>
      <c r="L8" s="98">
        <v>6.1847269932767165E-2</v>
      </c>
      <c r="M8" s="98">
        <v>8.0131347391299262E-2</v>
      </c>
      <c r="N8" s="98">
        <v>0.20076725850029681</v>
      </c>
      <c r="O8" s="98">
        <v>0.15346930545037088</v>
      </c>
      <c r="P8" s="98">
        <v>0.1117759180194947</v>
      </c>
      <c r="Q8" s="98">
        <v>0.16804487687841443</v>
      </c>
      <c r="R8" s="98">
        <v>0.15225117878631853</v>
      </c>
      <c r="S8" s="98">
        <v>0.16033572071435229</v>
      </c>
      <c r="T8" s="98">
        <v>0.18478098600837833</v>
      </c>
      <c r="U8" s="98">
        <v>0.19679673229562919</v>
      </c>
      <c r="V8" s="98">
        <v>7.2772693840680663E-2</v>
      </c>
      <c r="W8" s="98">
        <v>0.13150731614671382</v>
      </c>
      <c r="DA8" s="63" t="s">
        <v>1576</v>
      </c>
    </row>
    <row r="9" spans="1:105" ht="12" customHeight="1" x14ac:dyDescent="0.25">
      <c r="A9" s="121" t="s">
        <v>55</v>
      </c>
      <c r="B9" s="122">
        <v>35.226458143590833</v>
      </c>
      <c r="C9" s="122">
        <v>34.747041024438843</v>
      </c>
      <c r="D9" s="122">
        <v>35.436600541420816</v>
      </c>
      <c r="E9" s="122">
        <v>37.747949342728596</v>
      </c>
      <c r="F9" s="122">
        <v>34.173747604434944</v>
      </c>
      <c r="G9" s="122">
        <v>31.997345259841047</v>
      </c>
      <c r="H9" s="122">
        <v>31.852616288724995</v>
      </c>
      <c r="I9" s="122">
        <v>25.180536542876752</v>
      </c>
      <c r="J9" s="122">
        <v>25.078644222015882</v>
      </c>
      <c r="K9" s="122">
        <v>22.380275844807898</v>
      </c>
      <c r="L9" s="122">
        <v>22.695898631416728</v>
      </c>
      <c r="M9" s="122">
        <v>22.840046413177728</v>
      </c>
      <c r="N9" s="122">
        <v>18.464536441160696</v>
      </c>
      <c r="O9" s="122">
        <v>17.362869511186478</v>
      </c>
      <c r="P9" s="122">
        <v>16.314433194027565</v>
      </c>
      <c r="Q9" s="122">
        <v>17.969125109597488</v>
      </c>
      <c r="R9" s="122">
        <v>17.056758591784789</v>
      </c>
      <c r="S9" s="122">
        <v>16.641210378454755</v>
      </c>
      <c r="T9" s="122">
        <v>15.032396581831701</v>
      </c>
      <c r="U9" s="122">
        <v>12.009164626622297</v>
      </c>
      <c r="V9" s="122">
        <v>9.4347088147820024</v>
      </c>
      <c r="W9" s="122">
        <v>6.7599014571314351</v>
      </c>
      <c r="DA9" s="130" t="s">
        <v>1577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1578</v>
      </c>
    </row>
    <row r="11" spans="1:105" ht="12" customHeight="1" x14ac:dyDescent="0.25">
      <c r="A11" s="97" t="s">
        <v>124</v>
      </c>
      <c r="B11" s="98">
        <v>11.379035921455573</v>
      </c>
      <c r="C11" s="98">
        <v>9.7203482924146893</v>
      </c>
      <c r="D11" s="98">
        <v>10.214200201119089</v>
      </c>
      <c r="E11" s="98">
        <v>9.0706508811832212</v>
      </c>
      <c r="F11" s="98">
        <v>6.7261408514282843</v>
      </c>
      <c r="G11" s="98">
        <v>6.5124276346425631</v>
      </c>
      <c r="H11" s="98">
        <v>4.9760639758938998</v>
      </c>
      <c r="I11" s="98">
        <v>3.1702405468802306</v>
      </c>
      <c r="J11" s="98">
        <v>2.6665329955609929</v>
      </c>
      <c r="K11" s="98">
        <v>2.1687695205483211</v>
      </c>
      <c r="L11" s="98">
        <v>2.2601526266955503</v>
      </c>
      <c r="M11" s="98">
        <v>1.4967804990373379</v>
      </c>
      <c r="N11" s="98">
        <v>0.97157584119041918</v>
      </c>
      <c r="O11" s="98">
        <v>0.89702573671543206</v>
      </c>
      <c r="P11" s="98">
        <v>0.77186424661206388</v>
      </c>
      <c r="Q11" s="98">
        <v>0.73895900467682907</v>
      </c>
      <c r="R11" s="98">
        <v>0.62915370814318217</v>
      </c>
      <c r="S11" s="98">
        <v>0.86140163006852033</v>
      </c>
      <c r="T11" s="98">
        <v>0.85700605773279614</v>
      </c>
      <c r="U11" s="98">
        <v>0.71999569387189366</v>
      </c>
      <c r="V11" s="98">
        <v>0.41250674928697539</v>
      </c>
      <c r="W11" s="98">
        <v>0.3428956411884051</v>
      </c>
      <c r="DA11" s="63" t="s">
        <v>1579</v>
      </c>
    </row>
    <row r="12" spans="1:105" ht="12" customHeight="1" x14ac:dyDescent="0.25">
      <c r="A12" s="97" t="s">
        <v>123</v>
      </c>
      <c r="B12" s="98">
        <v>0</v>
      </c>
      <c r="C12" s="98">
        <v>8.9435804676832689E-4</v>
      </c>
      <c r="D12" s="98">
        <v>1.0126441799962671E-3</v>
      </c>
      <c r="E12" s="98">
        <v>1.0521945039491693E-3</v>
      </c>
      <c r="F12" s="98">
        <v>8.9432818112597664E-4</v>
      </c>
      <c r="G12" s="98">
        <v>9.3751576322567373E-4</v>
      </c>
      <c r="H12" s="98">
        <v>8.9782197498091635E-4</v>
      </c>
      <c r="I12" s="98">
        <v>6.3974160811718214E-4</v>
      </c>
      <c r="J12" s="98">
        <v>3.2846433851644241E-4</v>
      </c>
      <c r="K12" s="98">
        <v>0</v>
      </c>
      <c r="L12" s="98">
        <v>1.4707593764487302E-4</v>
      </c>
      <c r="M12" s="98">
        <v>1.2362595005041294E-4</v>
      </c>
      <c r="N12" s="98">
        <v>1.9025077446427864E-4</v>
      </c>
      <c r="O12" s="98">
        <v>2.2581840879497151E-4</v>
      </c>
      <c r="P12" s="98">
        <v>2.1542948826267102E-4</v>
      </c>
      <c r="Q12" s="98">
        <v>2.3157320279396917E-4</v>
      </c>
      <c r="R12" s="98">
        <v>2.0015144611341815E-4</v>
      </c>
      <c r="S12" s="98">
        <v>2.5658661159427983E-4</v>
      </c>
      <c r="T12" s="98">
        <v>2.820466813397344E-4</v>
      </c>
      <c r="U12" s="98">
        <v>1.4274189239515072E-4</v>
      </c>
      <c r="V12" s="98">
        <v>1.1444867385524771E-4</v>
      </c>
      <c r="W12" s="98">
        <v>1.2114557962403299E-4</v>
      </c>
      <c r="DA12" s="63" t="s">
        <v>1580</v>
      </c>
    </row>
    <row r="13" spans="1:105" ht="12" customHeight="1" x14ac:dyDescent="0.25">
      <c r="A13" s="100" t="s">
        <v>50</v>
      </c>
      <c r="B13" s="101">
        <v>0</v>
      </c>
      <c r="C13" s="101">
        <v>3.2487929544885037E-4</v>
      </c>
      <c r="D13" s="101">
        <v>3.6073367598745836E-4</v>
      </c>
      <c r="E13" s="101">
        <v>4.4106120686536807E-4</v>
      </c>
      <c r="F13" s="101">
        <v>3.2804177883558272E-4</v>
      </c>
      <c r="G13" s="101">
        <v>3.0209099751877031E-4</v>
      </c>
      <c r="H13" s="101">
        <v>3.6969766036179427E-4</v>
      </c>
      <c r="I13" s="101">
        <v>2.2397434701286828E-4</v>
      </c>
      <c r="J13" s="101">
        <v>1.2910748904851208E-4</v>
      </c>
      <c r="K13" s="101">
        <v>0</v>
      </c>
      <c r="L13" s="101">
        <v>5.0645077792382711E-5</v>
      </c>
      <c r="M13" s="101">
        <v>4.8595867649309006E-5</v>
      </c>
      <c r="N13" s="101">
        <v>5.142787353939885E-5</v>
      </c>
      <c r="O13" s="101">
        <v>6.5512311152277303E-5</v>
      </c>
      <c r="P13" s="101">
        <v>6.2449269072240561E-5</v>
      </c>
      <c r="Q13" s="101">
        <v>8.9668993066304884E-5</v>
      </c>
      <c r="R13" s="101">
        <v>7.1225496615915935E-5</v>
      </c>
      <c r="S13" s="101">
        <v>7.9209240591570138E-5</v>
      </c>
      <c r="T13" s="101">
        <v>8.8913114172680283E-5</v>
      </c>
      <c r="U13" s="101">
        <v>3.9821867883276249E-5</v>
      </c>
      <c r="V13" s="101">
        <v>3.3953211964843184E-5</v>
      </c>
      <c r="W13" s="101">
        <v>2.8128370837524102E-5</v>
      </c>
      <c r="DA13" s="131" t="s">
        <v>1581</v>
      </c>
    </row>
    <row r="14" spans="1:105" ht="12" customHeight="1" x14ac:dyDescent="0.25">
      <c r="A14" s="103" t="s">
        <v>52</v>
      </c>
      <c r="B14" s="104">
        <v>0</v>
      </c>
      <c r="C14" s="104">
        <v>5.6947875131947657E-4</v>
      </c>
      <c r="D14" s="104">
        <v>6.5191050400880877E-4</v>
      </c>
      <c r="E14" s="104">
        <v>6.1113329708380117E-4</v>
      </c>
      <c r="F14" s="104">
        <v>5.6628640229039397E-4</v>
      </c>
      <c r="G14" s="104">
        <v>6.3542476570690347E-4</v>
      </c>
      <c r="H14" s="104">
        <v>5.2812431461912203E-4</v>
      </c>
      <c r="I14" s="104">
        <v>4.1576726110431389E-4</v>
      </c>
      <c r="J14" s="104">
        <v>1.9935684946793033E-4</v>
      </c>
      <c r="K14" s="104">
        <v>0</v>
      </c>
      <c r="L14" s="104">
        <v>9.6430859852490326E-5</v>
      </c>
      <c r="M14" s="104">
        <v>7.5030082401103944E-5</v>
      </c>
      <c r="N14" s="104">
        <v>1.3882290092487979E-4</v>
      </c>
      <c r="O14" s="104">
        <v>1.603060976426942E-4</v>
      </c>
      <c r="P14" s="104">
        <v>1.5298021919043047E-4</v>
      </c>
      <c r="Q14" s="104">
        <v>1.4190420972766429E-4</v>
      </c>
      <c r="R14" s="104">
        <v>1.2892594949750222E-4</v>
      </c>
      <c r="S14" s="104">
        <v>1.7737737100270967E-4</v>
      </c>
      <c r="T14" s="104">
        <v>1.9313356716705413E-4</v>
      </c>
      <c r="U14" s="104">
        <v>1.0292002451187446E-4</v>
      </c>
      <c r="V14" s="104">
        <v>8.0495461890404526E-5</v>
      </c>
      <c r="W14" s="104">
        <v>9.3017208786508895E-5</v>
      </c>
      <c r="DA14" s="132" t="s">
        <v>1582</v>
      </c>
    </row>
    <row r="15" spans="1:105" ht="12" customHeight="1" x14ac:dyDescent="0.25">
      <c r="A15" s="106" t="s">
        <v>122</v>
      </c>
      <c r="B15" s="101">
        <v>23.847422222135261</v>
      </c>
      <c r="C15" s="101">
        <v>24.819610074727304</v>
      </c>
      <c r="D15" s="101">
        <v>24.99127720648568</v>
      </c>
      <c r="E15" s="101">
        <v>28.400166571947185</v>
      </c>
      <c r="F15" s="101">
        <v>27.1954364633004</v>
      </c>
      <c r="G15" s="101">
        <v>25.240607610356388</v>
      </c>
      <c r="H15" s="101">
        <v>26.603133576130325</v>
      </c>
      <c r="I15" s="101">
        <v>21.793743651061945</v>
      </c>
      <c r="J15" s="101">
        <v>22.121929311347198</v>
      </c>
      <c r="K15" s="101">
        <v>19.889517568224143</v>
      </c>
      <c r="L15" s="101">
        <v>20.011851301351097</v>
      </c>
      <c r="M15" s="101">
        <v>20.683535605620381</v>
      </c>
      <c r="N15" s="101">
        <v>16.737942688530921</v>
      </c>
      <c r="O15" s="101">
        <v>15.666900639454385</v>
      </c>
      <c r="P15" s="101">
        <v>14.775532330440234</v>
      </c>
      <c r="Q15" s="101">
        <v>16.334928927410768</v>
      </c>
      <c r="R15" s="101">
        <v>15.551091583241533</v>
      </c>
      <c r="S15" s="101">
        <v>14.89399157379026</v>
      </c>
      <c r="T15" s="101">
        <v>13.294302032650581</v>
      </c>
      <c r="U15" s="101">
        <v>10.559385362910007</v>
      </c>
      <c r="V15" s="101">
        <v>8.4351018627855989</v>
      </c>
      <c r="W15" s="101">
        <v>5.9845415791451844</v>
      </c>
      <c r="DA15" s="131" t="s">
        <v>1583</v>
      </c>
    </row>
    <row r="16" spans="1:105" ht="12" customHeight="1" x14ac:dyDescent="0.25">
      <c r="A16" s="107" t="s">
        <v>121</v>
      </c>
      <c r="B16" s="104">
        <v>0</v>
      </c>
      <c r="C16" s="104">
        <v>0.2061882992500792</v>
      </c>
      <c r="D16" s="104">
        <v>0.23011048963604824</v>
      </c>
      <c r="E16" s="104">
        <v>0.27607969509424019</v>
      </c>
      <c r="F16" s="104">
        <v>0.25127596152513071</v>
      </c>
      <c r="G16" s="104">
        <v>0.2433724990788689</v>
      </c>
      <c r="H16" s="104">
        <v>0.2725209147257891</v>
      </c>
      <c r="I16" s="104">
        <v>0.2159126033264587</v>
      </c>
      <c r="J16" s="104">
        <v>0.28985345076917157</v>
      </c>
      <c r="K16" s="104">
        <v>0.32198875603543342</v>
      </c>
      <c r="L16" s="104">
        <v>0.42374762743243566</v>
      </c>
      <c r="M16" s="104">
        <v>0.65960668256995836</v>
      </c>
      <c r="N16" s="104">
        <v>0.7548276606648906</v>
      </c>
      <c r="O16" s="104">
        <v>0.79871731660786571</v>
      </c>
      <c r="P16" s="104">
        <v>0.76682118748700434</v>
      </c>
      <c r="Q16" s="104">
        <v>0.89500560430709775</v>
      </c>
      <c r="R16" s="104">
        <v>0.87631314895396173</v>
      </c>
      <c r="S16" s="104">
        <v>0.88556058798437975</v>
      </c>
      <c r="T16" s="104">
        <v>0.88080644476698311</v>
      </c>
      <c r="U16" s="104">
        <v>0.72964082794800134</v>
      </c>
      <c r="V16" s="104">
        <v>0.58698575403557118</v>
      </c>
      <c r="W16" s="104">
        <v>0.4323430912182219</v>
      </c>
      <c r="DA16" s="132" t="s">
        <v>1584</v>
      </c>
    </row>
    <row r="17" spans="1:105" ht="12" customHeight="1" x14ac:dyDescent="0.25">
      <c r="A17" s="108" t="s">
        <v>53</v>
      </c>
      <c r="B17" s="98">
        <v>0</v>
      </c>
      <c r="C17" s="98">
        <v>6.9599401923160928E-2</v>
      </c>
      <c r="D17" s="98">
        <v>7.6065107724809525E-2</v>
      </c>
      <c r="E17" s="98">
        <v>0.10810109612478468</v>
      </c>
      <c r="F17" s="98">
        <v>8.557918404416516E-2</v>
      </c>
      <c r="G17" s="98">
        <v>7.2572880179052501E-2</v>
      </c>
      <c r="H17" s="98">
        <v>0.10499943086603886</v>
      </c>
      <c r="I17" s="98">
        <v>7.0098987167536986E-2</v>
      </c>
      <c r="J17" s="98">
        <v>0.10550817783079613</v>
      </c>
      <c r="K17" s="98">
        <v>0.10907505889132336</v>
      </c>
      <c r="L17" s="98">
        <v>0.13984454501333576</v>
      </c>
      <c r="M17" s="98">
        <v>0.24970722232915446</v>
      </c>
      <c r="N17" s="98">
        <v>0.19942341070795788</v>
      </c>
      <c r="O17" s="98">
        <v>0.22546091880265415</v>
      </c>
      <c r="P17" s="98">
        <v>0.21591231805667652</v>
      </c>
      <c r="Q17" s="98">
        <v>0.3367580776291112</v>
      </c>
      <c r="R17" s="98">
        <v>0.3102231775905781</v>
      </c>
      <c r="S17" s="98">
        <v>0.28924457396580822</v>
      </c>
      <c r="T17" s="98">
        <v>0.28881751097351971</v>
      </c>
      <c r="U17" s="98">
        <v>0.23189940417027108</v>
      </c>
      <c r="V17" s="98">
        <v>0.1954364604065659</v>
      </c>
      <c r="W17" s="98">
        <v>0.11293998297440097</v>
      </c>
      <c r="DA17" s="63" t="s">
        <v>1585</v>
      </c>
    </row>
    <row r="18" spans="1:105" ht="12" customHeight="1" x14ac:dyDescent="0.25">
      <c r="A18" s="108" t="s">
        <v>52</v>
      </c>
      <c r="B18" s="98">
        <v>0</v>
      </c>
      <c r="C18" s="98">
        <v>0.13658889732691826</v>
      </c>
      <c r="D18" s="98">
        <v>0.1540453819112387</v>
      </c>
      <c r="E18" s="98">
        <v>0.16797859896945552</v>
      </c>
      <c r="F18" s="98">
        <v>0.16569677748096556</v>
      </c>
      <c r="G18" s="98">
        <v>0.1707996188998164</v>
      </c>
      <c r="H18" s="98">
        <v>0.16752148385975024</v>
      </c>
      <c r="I18" s="98">
        <v>0.14581361615892172</v>
      </c>
      <c r="J18" s="98">
        <v>0.18434527293837541</v>
      </c>
      <c r="K18" s="98">
        <v>0.21291369714411007</v>
      </c>
      <c r="L18" s="98">
        <v>0.28390308241909989</v>
      </c>
      <c r="M18" s="98">
        <v>0.40989946024080387</v>
      </c>
      <c r="N18" s="98">
        <v>0.55540424995693272</v>
      </c>
      <c r="O18" s="98">
        <v>0.57325639780521154</v>
      </c>
      <c r="P18" s="98">
        <v>0.5509088694303278</v>
      </c>
      <c r="Q18" s="98">
        <v>0.55824752667798661</v>
      </c>
      <c r="R18" s="98">
        <v>0.56608997136338357</v>
      </c>
      <c r="S18" s="98">
        <v>0.59631601401857148</v>
      </c>
      <c r="T18" s="98">
        <v>0.5919889337934634</v>
      </c>
      <c r="U18" s="98">
        <v>0.49774142377773023</v>
      </c>
      <c r="V18" s="98">
        <v>0.39154929362900526</v>
      </c>
      <c r="W18" s="98">
        <v>0.3194031082438209</v>
      </c>
      <c r="DA18" s="63" t="s">
        <v>1586</v>
      </c>
    </row>
    <row r="19" spans="1:105" ht="12" customHeight="1" x14ac:dyDescent="0.25">
      <c r="A19" s="121" t="s">
        <v>54</v>
      </c>
      <c r="B19" s="122">
        <v>14.14246070600745</v>
      </c>
      <c r="C19" s="122">
        <v>14.42291954549178</v>
      </c>
      <c r="D19" s="122">
        <v>14.717878816033979</v>
      </c>
      <c r="E19" s="122">
        <v>15.065102885646244</v>
      </c>
      <c r="F19" s="122">
        <v>14.111941926488326</v>
      </c>
      <c r="G19" s="122">
        <v>13.191268250056506</v>
      </c>
      <c r="H19" s="122">
        <v>11.938805576959082</v>
      </c>
      <c r="I19" s="122">
        <v>9.3155819495116585</v>
      </c>
      <c r="J19" s="122">
        <v>7.9062213531761447</v>
      </c>
      <c r="K19" s="122">
        <v>6.9824414381416711</v>
      </c>
      <c r="L19" s="122">
        <v>7.1348049035146763</v>
      </c>
      <c r="M19" s="122">
        <v>6.0542771977784247</v>
      </c>
      <c r="N19" s="122">
        <v>4.9642268370724301</v>
      </c>
      <c r="O19" s="122">
        <v>4.7009316220316428</v>
      </c>
      <c r="P19" s="122">
        <v>4.1096668700325427</v>
      </c>
      <c r="Q19" s="122">
        <v>4.1525260106502362</v>
      </c>
      <c r="R19" s="122">
        <v>3.7557701358318973</v>
      </c>
      <c r="S19" s="122">
        <v>4.6585780433443409</v>
      </c>
      <c r="T19" s="122">
        <v>4.4966504320073994</v>
      </c>
      <c r="U19" s="122">
        <v>3.6670663899144023</v>
      </c>
      <c r="V19" s="122">
        <v>3.9471942591116291</v>
      </c>
      <c r="W19" s="122">
        <v>2.9566295971302514</v>
      </c>
      <c r="DA19" s="130" t="s">
        <v>1587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1588</v>
      </c>
    </row>
    <row r="21" spans="1:105" ht="12" customHeight="1" x14ac:dyDescent="0.25">
      <c r="A21" s="97" t="s">
        <v>50</v>
      </c>
      <c r="B21" s="98">
        <v>13.064585516121221</v>
      </c>
      <c r="C21" s="98">
        <v>13.042527467818822</v>
      </c>
      <c r="D21" s="98">
        <v>13.882482456597202</v>
      </c>
      <c r="E21" s="98">
        <v>14.430688273065906</v>
      </c>
      <c r="F21" s="98">
        <v>13.321758117460188</v>
      </c>
      <c r="G21" s="98">
        <v>12.31748116957454</v>
      </c>
      <c r="H21" s="98">
        <v>10.99331725766258</v>
      </c>
      <c r="I21" s="98">
        <v>8.4455099790554282</v>
      </c>
      <c r="J21" s="98">
        <v>6.963593231622152</v>
      </c>
      <c r="K21" s="98">
        <v>6.0368602432047176</v>
      </c>
      <c r="L21" s="98">
        <v>5.773393194655255</v>
      </c>
      <c r="M21" s="98">
        <v>4.2997271166919813</v>
      </c>
      <c r="N21" s="98">
        <v>3.2534378422057983</v>
      </c>
      <c r="O21" s="98">
        <v>3.1990005982972338</v>
      </c>
      <c r="P21" s="98">
        <v>2.717294974801816</v>
      </c>
      <c r="Q21" s="98">
        <v>2.6953470763034049</v>
      </c>
      <c r="R21" s="98">
        <v>2.2557260604770182</v>
      </c>
      <c r="S21" s="98">
        <v>3.0295959616110402</v>
      </c>
      <c r="T21" s="98">
        <v>2.9615539546051095</v>
      </c>
      <c r="U21" s="98">
        <v>2.4284051777294171</v>
      </c>
      <c r="V21" s="98">
        <v>2.4489891915076507</v>
      </c>
      <c r="W21" s="98">
        <v>1.8802729890975487</v>
      </c>
      <c r="DA21" s="63" t="s">
        <v>1589</v>
      </c>
    </row>
    <row r="22" spans="1:105" ht="12" customHeight="1" x14ac:dyDescent="0.25">
      <c r="A22" s="109" t="s">
        <v>120</v>
      </c>
      <c r="B22" s="33">
        <v>1.077875189886228</v>
      </c>
      <c r="C22" s="33">
        <v>1.3803920776729577</v>
      </c>
      <c r="D22" s="33">
        <v>0.83539635943677737</v>
      </c>
      <c r="E22" s="33">
        <v>0.63441461258033738</v>
      </c>
      <c r="F22" s="33">
        <v>0.79018380902813812</v>
      </c>
      <c r="G22" s="33">
        <v>0.87378708048196541</v>
      </c>
      <c r="H22" s="33">
        <v>0.94548831929650101</v>
      </c>
      <c r="I22" s="33">
        <v>0.87007197045622997</v>
      </c>
      <c r="J22" s="33">
        <v>0.94262812155399245</v>
      </c>
      <c r="K22" s="33">
        <v>0.9455811949369537</v>
      </c>
      <c r="L22" s="33">
        <v>1.3614117088594213</v>
      </c>
      <c r="M22" s="33">
        <v>1.7545500810864436</v>
      </c>
      <c r="N22" s="33">
        <v>1.7107889948666319</v>
      </c>
      <c r="O22" s="33">
        <v>1.5019310237344095</v>
      </c>
      <c r="P22" s="33">
        <v>1.3923718952307265</v>
      </c>
      <c r="Q22" s="33">
        <v>1.4571789343468313</v>
      </c>
      <c r="R22" s="33">
        <v>1.5000440753548792</v>
      </c>
      <c r="S22" s="33">
        <v>1.6289820817333009</v>
      </c>
      <c r="T22" s="33">
        <v>1.5350964774022902</v>
      </c>
      <c r="U22" s="33">
        <v>1.2386612121849851</v>
      </c>
      <c r="V22" s="33">
        <v>1.4982050676039784</v>
      </c>
      <c r="W22" s="33">
        <v>1.0763566080327027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186.6941654217251</v>
      </c>
      <c r="C24" s="117">
        <f t="shared" si="7"/>
        <v>150.70447931437153</v>
      </c>
      <c r="D24" s="117">
        <f t="shared" si="7"/>
        <v>152.29470092569542</v>
      </c>
      <c r="E24" s="117">
        <f t="shared" si="7"/>
        <v>123.03310563361714</v>
      </c>
      <c r="F24" s="117">
        <f t="shared" si="7"/>
        <v>72.807648945327713</v>
      </c>
      <c r="G24" s="117">
        <f t="shared" si="7"/>
        <v>81.651877657512273</v>
      </c>
      <c r="H24" s="117">
        <f t="shared" si="7"/>
        <v>59.93024794875511</v>
      </c>
      <c r="I24" s="117">
        <f t="shared" si="7"/>
        <v>23.199848111407643</v>
      </c>
      <c r="J24" s="117">
        <f t="shared" si="7"/>
        <v>20.122725965013593</v>
      </c>
      <c r="K24" s="117">
        <f t="shared" si="7"/>
        <v>19.834549257101681</v>
      </c>
      <c r="L24" s="117">
        <f t="shared" si="7"/>
        <v>38.997483680763793</v>
      </c>
      <c r="M24" s="117">
        <f t="shared" si="7"/>
        <v>26.192024913104984</v>
      </c>
      <c r="N24" s="117">
        <f t="shared" si="7"/>
        <v>13.642758645839528</v>
      </c>
      <c r="O24" s="117">
        <f t="shared" si="7"/>
        <v>13.753183417062628</v>
      </c>
      <c r="P24" s="117">
        <f t="shared" si="7"/>
        <v>10.468964360029378</v>
      </c>
      <c r="Q24" s="117">
        <f t="shared" si="7"/>
        <v>11.16119863639827</v>
      </c>
      <c r="R24" s="117">
        <f t="shared" ref="R24:V24" si="8">R25+R28+R30+R39</f>
        <v>9.2600697262379352</v>
      </c>
      <c r="S24" s="117">
        <f t="shared" si="8"/>
        <v>11.393306728243696</v>
      </c>
      <c r="T24" s="117">
        <f t="shared" si="8"/>
        <v>11.523339060695731</v>
      </c>
      <c r="U24" s="117">
        <f t="shared" si="8"/>
        <v>11.011063096463864</v>
      </c>
      <c r="V24" s="117">
        <f t="shared" si="8"/>
        <v>3.2755689024587018</v>
      </c>
      <c r="W24" s="117">
        <f t="shared" ref="W24" si="9">W25+W28+W30+W39</f>
        <v>2.5841805086660594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159.75915858329117</v>
      </c>
      <c r="C25" s="122">
        <f t="shared" si="10"/>
        <v>126.81528865921194</v>
      </c>
      <c r="D25" s="122">
        <f t="shared" si="10"/>
        <v>130.85613555290968</v>
      </c>
      <c r="E25" s="122">
        <f t="shared" si="10"/>
        <v>105.30320722493087</v>
      </c>
      <c r="F25" s="122">
        <f t="shared" si="10"/>
        <v>60.133527122721247</v>
      </c>
      <c r="G25" s="122">
        <f t="shared" si="10"/>
        <v>71.81384836861443</v>
      </c>
      <c r="H25" s="122">
        <f t="shared" si="10"/>
        <v>52.446036416621396</v>
      </c>
      <c r="I25" s="122">
        <f t="shared" si="10"/>
        <v>18.683930096705652</v>
      </c>
      <c r="J25" s="122">
        <f t="shared" si="10"/>
        <v>16.623650570524834</v>
      </c>
      <c r="K25" s="122">
        <f t="shared" si="10"/>
        <v>16.731639429556644</v>
      </c>
      <c r="L25" s="122">
        <f t="shared" si="10"/>
        <v>35.825294581777172</v>
      </c>
      <c r="M25" s="122">
        <f t="shared" si="10"/>
        <v>23.152138051839987</v>
      </c>
      <c r="N25" s="122">
        <f t="shared" si="10"/>
        <v>11.598832989409422</v>
      </c>
      <c r="O25" s="122">
        <f t="shared" si="10"/>
        <v>11.992689457702287</v>
      </c>
      <c r="P25" s="122">
        <f t="shared" si="10"/>
        <v>8.8593323948885931</v>
      </c>
      <c r="Q25" s="122">
        <f t="shared" si="10"/>
        <v>9.4014640169201904</v>
      </c>
      <c r="R25" s="122">
        <f t="shared" ref="R25:V25" si="11">SUM(R26:R27)</f>
        <v>7.6707494620601153</v>
      </c>
      <c r="S25" s="122">
        <f t="shared" si="11"/>
        <v>9.6556376696098152</v>
      </c>
      <c r="T25" s="122">
        <f t="shared" si="11"/>
        <v>9.7970850162801213</v>
      </c>
      <c r="U25" s="122">
        <f t="shared" si="11"/>
        <v>9.5138062416794131</v>
      </c>
      <c r="V25" s="122">
        <f t="shared" si="11"/>
        <v>2.3434556353503586</v>
      </c>
      <c r="W25" s="122">
        <f t="shared" ref="W25" si="12">SUM(W26:W27)</f>
        <v>2.1807028707655851</v>
      </c>
      <c r="DA25" s="130" t="s">
        <v>1592</v>
      </c>
    </row>
    <row r="26" spans="1:105" ht="12" customHeight="1" x14ac:dyDescent="0.25">
      <c r="A26" s="97" t="s">
        <v>74</v>
      </c>
      <c r="B26" s="98">
        <v>158.10790990120947</v>
      </c>
      <c r="C26" s="98">
        <v>125.52729250020771</v>
      </c>
      <c r="D26" s="98">
        <v>129.54661118082385</v>
      </c>
      <c r="E26" s="98">
        <v>104.277200728598</v>
      </c>
      <c r="F26" s="98">
        <v>59.552538697176317</v>
      </c>
      <c r="G26" s="98">
        <v>71.135205474288654</v>
      </c>
      <c r="H26" s="98">
        <v>51.961815192669576</v>
      </c>
      <c r="I26" s="98">
        <v>18.514062265611429</v>
      </c>
      <c r="J26" s="98">
        <v>16.47420124411525</v>
      </c>
      <c r="K26" s="98">
        <v>16.583707600680327</v>
      </c>
      <c r="L26" s="98">
        <v>35.512656519142809</v>
      </c>
      <c r="M26" s="98">
        <v>22.953706493506928</v>
      </c>
      <c r="N26" s="98">
        <v>11.494816479585442</v>
      </c>
      <c r="O26" s="98">
        <v>11.856393162606693</v>
      </c>
      <c r="P26" s="98">
        <v>8.758232328045338</v>
      </c>
      <c r="Q26" s="98">
        <v>9.2949173593197578</v>
      </c>
      <c r="R26" s="98">
        <v>7.5841845801089018</v>
      </c>
      <c r="S26" s="98">
        <v>9.5457982229865177</v>
      </c>
      <c r="T26" s="98">
        <v>9.6857853253081192</v>
      </c>
      <c r="U26" s="98">
        <v>9.4058971051877176</v>
      </c>
      <c r="V26" s="98">
        <v>2.3164775007165299</v>
      </c>
      <c r="W26" s="98">
        <v>2.1556090570364006</v>
      </c>
      <c r="DA26" s="63" t="s">
        <v>1593</v>
      </c>
    </row>
    <row r="27" spans="1:105" ht="12" customHeight="1" x14ac:dyDescent="0.25">
      <c r="A27" s="97" t="s">
        <v>53</v>
      </c>
      <c r="B27" s="98">
        <v>1.651248682081695</v>
      </c>
      <c r="C27" s="98">
        <v>1.2879961590042421</v>
      </c>
      <c r="D27" s="98">
        <v>1.3095243720858372</v>
      </c>
      <c r="E27" s="98">
        <v>1.0260064963328637</v>
      </c>
      <c r="F27" s="98">
        <v>0.58098842554493169</v>
      </c>
      <c r="G27" s="98">
        <v>0.67864289432577929</v>
      </c>
      <c r="H27" s="98">
        <v>0.48422122395181932</v>
      </c>
      <c r="I27" s="98">
        <v>0.16986783109422318</v>
      </c>
      <c r="J27" s="98">
        <v>0.14944932640958525</v>
      </c>
      <c r="K27" s="98">
        <v>0.14793182887631501</v>
      </c>
      <c r="L27" s="98">
        <v>0.3126380626343635</v>
      </c>
      <c r="M27" s="98">
        <v>0.19843155833305801</v>
      </c>
      <c r="N27" s="98">
        <v>0.10401650982398006</v>
      </c>
      <c r="O27" s="98">
        <v>0.13629629509559432</v>
      </c>
      <c r="P27" s="98">
        <v>0.1011000668432548</v>
      </c>
      <c r="Q27" s="98">
        <v>0.10654665760043319</v>
      </c>
      <c r="R27" s="98">
        <v>8.6564881951213146E-2</v>
      </c>
      <c r="S27" s="98">
        <v>0.10983944662329802</v>
      </c>
      <c r="T27" s="98">
        <v>0.11129969097200131</v>
      </c>
      <c r="U27" s="98">
        <v>0.10790913649169592</v>
      </c>
      <c r="V27" s="98">
        <v>2.6978134633828858E-2</v>
      </c>
      <c r="W27" s="98">
        <v>2.5093813729184684E-2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1.0219179587059262E-2</v>
      </c>
      <c r="C28" s="122">
        <f t="shared" si="13"/>
        <v>1.0606192685846498E-2</v>
      </c>
      <c r="D28" s="122">
        <f t="shared" si="13"/>
        <v>1.5430574929369827E-2</v>
      </c>
      <c r="E28" s="122">
        <f t="shared" si="13"/>
        <v>1.9846334454587347E-2</v>
      </c>
      <c r="F28" s="122">
        <f t="shared" si="13"/>
        <v>8.4994754792552373E-3</v>
      </c>
      <c r="G28" s="122">
        <f t="shared" si="13"/>
        <v>7.1299122076627407E-3</v>
      </c>
      <c r="H28" s="122">
        <f t="shared" si="13"/>
        <v>8.2017001969299785E-3</v>
      </c>
      <c r="I28" s="122">
        <f t="shared" si="13"/>
        <v>8.2402314124738561E-3</v>
      </c>
      <c r="J28" s="122">
        <f t="shared" si="13"/>
        <v>3.4270397144054035E-3</v>
      </c>
      <c r="K28" s="122">
        <f t="shared" si="13"/>
        <v>1.2085206052781128E-3</v>
      </c>
      <c r="L28" s="122">
        <f t="shared" si="13"/>
        <v>1.3904823831404093E-4</v>
      </c>
      <c r="M28" s="122">
        <f t="shared" si="13"/>
        <v>1.1170675197021211E-4</v>
      </c>
      <c r="N28" s="122">
        <f t="shared" si="13"/>
        <v>5.0860542517739806E-3</v>
      </c>
      <c r="O28" s="122">
        <f t="shared" si="13"/>
        <v>1.1855150917795876E-2</v>
      </c>
      <c r="P28" s="122">
        <f t="shared" si="13"/>
        <v>1.3046815081886241E-2</v>
      </c>
      <c r="Q28" s="122">
        <f t="shared" si="13"/>
        <v>2.4193519559620697E-2</v>
      </c>
      <c r="R28" s="122">
        <f t="shared" si="13"/>
        <v>2.2723050475430946E-2</v>
      </c>
      <c r="S28" s="122">
        <f t="shared" si="13"/>
        <v>2.3763776824505662E-2</v>
      </c>
      <c r="T28" s="122">
        <f t="shared" si="13"/>
        <v>2.6314533990587773E-2</v>
      </c>
      <c r="U28" s="122">
        <f t="shared" si="13"/>
        <v>2.8122862346090016E-2</v>
      </c>
      <c r="V28" s="122">
        <f t="shared" si="13"/>
        <v>9.7512950817692807E-3</v>
      </c>
      <c r="W28" s="122">
        <f t="shared" si="13"/>
        <v>1.1944643376917185E-2</v>
      </c>
      <c r="DA28" s="130" t="s">
        <v>1595</v>
      </c>
    </row>
    <row r="29" spans="1:105" ht="12" customHeight="1" x14ac:dyDescent="0.25">
      <c r="A29" s="97" t="s">
        <v>53</v>
      </c>
      <c r="B29" s="98">
        <v>1.0219179587059262E-2</v>
      </c>
      <c r="C29" s="98">
        <v>1.0606192685846498E-2</v>
      </c>
      <c r="D29" s="98">
        <v>1.5430574929369827E-2</v>
      </c>
      <c r="E29" s="98">
        <v>1.9846334454587347E-2</v>
      </c>
      <c r="F29" s="98">
        <v>8.4994754792552373E-3</v>
      </c>
      <c r="G29" s="98">
        <v>7.1299122076627407E-3</v>
      </c>
      <c r="H29" s="98">
        <v>8.2017001969299785E-3</v>
      </c>
      <c r="I29" s="98">
        <v>8.2402314124738561E-3</v>
      </c>
      <c r="J29" s="98">
        <v>3.4270397144054035E-3</v>
      </c>
      <c r="K29" s="98">
        <v>1.2085206052781128E-3</v>
      </c>
      <c r="L29" s="98">
        <v>1.3904823831404093E-4</v>
      </c>
      <c r="M29" s="98">
        <v>1.1170675197021211E-4</v>
      </c>
      <c r="N29" s="98">
        <v>5.0860542517739806E-3</v>
      </c>
      <c r="O29" s="98">
        <v>1.1855150917795876E-2</v>
      </c>
      <c r="P29" s="98">
        <v>1.3046815081886241E-2</v>
      </c>
      <c r="Q29" s="98">
        <v>2.4193519559620697E-2</v>
      </c>
      <c r="R29" s="98">
        <v>2.2723050475430946E-2</v>
      </c>
      <c r="S29" s="98">
        <v>2.3763776824505662E-2</v>
      </c>
      <c r="T29" s="98">
        <v>2.6314533990587773E-2</v>
      </c>
      <c r="U29" s="98">
        <v>2.8122862346090016E-2</v>
      </c>
      <c r="V29" s="98">
        <v>9.7512950817692807E-3</v>
      </c>
      <c r="W29" s="98">
        <v>1.1944643376917185E-2</v>
      </c>
      <c r="DA29" s="63" t="s">
        <v>1596</v>
      </c>
    </row>
    <row r="30" spans="1:105" ht="12" customHeight="1" x14ac:dyDescent="0.25">
      <c r="A30" s="121" t="s">
        <v>55</v>
      </c>
      <c r="B30" s="122">
        <v>19.211782722198045</v>
      </c>
      <c r="C30" s="122">
        <v>16.899972047783184</v>
      </c>
      <c r="D30" s="122">
        <v>15.201304409926012</v>
      </c>
      <c r="E30" s="122">
        <v>12.747269732198989</v>
      </c>
      <c r="F30" s="122">
        <v>9.0130900078184251</v>
      </c>
      <c r="G30" s="122">
        <v>7.0344332722818903</v>
      </c>
      <c r="H30" s="122">
        <v>5.4800179964400373</v>
      </c>
      <c r="I30" s="122">
        <v>3.3053597356659048</v>
      </c>
      <c r="J30" s="122">
        <v>2.6636137656435159</v>
      </c>
      <c r="K30" s="122">
        <v>2.3766334342768496</v>
      </c>
      <c r="L30" s="122">
        <v>2.4261117329136899</v>
      </c>
      <c r="M30" s="122">
        <v>2.4085844999640007</v>
      </c>
      <c r="N30" s="122">
        <v>1.6083780722702419</v>
      </c>
      <c r="O30" s="122">
        <v>1.3629204728637943</v>
      </c>
      <c r="P30" s="122">
        <v>1.264298279258468</v>
      </c>
      <c r="Q30" s="122">
        <v>1.398907174478198</v>
      </c>
      <c r="R30" s="122">
        <v>1.2790017097736959</v>
      </c>
      <c r="S30" s="122">
        <v>1.3378401822528916</v>
      </c>
      <c r="T30" s="122">
        <v>1.3120915900740562</v>
      </c>
      <c r="U30" s="122">
        <v>1.1304726061935697</v>
      </c>
      <c r="V30" s="122">
        <v>0.65376533465746445</v>
      </c>
      <c r="W30" s="122">
        <v>0.27159303433499227</v>
      </c>
      <c r="DA30" s="130" t="s">
        <v>1597</v>
      </c>
    </row>
    <row r="31" spans="1:105" ht="12" customHeight="1" x14ac:dyDescent="0.25">
      <c r="A31" s="97" t="s">
        <v>141</v>
      </c>
      <c r="B31" s="98">
        <v>6.2058277925027907</v>
      </c>
      <c r="C31" s="98">
        <v>4.9270686350713646</v>
      </c>
      <c r="D31" s="98">
        <v>4.7138928606600778</v>
      </c>
      <c r="E31" s="98">
        <v>3.6554752077381729</v>
      </c>
      <c r="F31" s="98">
        <v>2.3681854356253269</v>
      </c>
      <c r="G31" s="98">
        <v>1.9061054012437164</v>
      </c>
      <c r="H31" s="98">
        <v>1.0027441331340399</v>
      </c>
      <c r="I31" s="98">
        <v>0.40430622106383829</v>
      </c>
      <c r="J31" s="98">
        <v>0.29584002775244755</v>
      </c>
      <c r="K31" s="98">
        <v>0.26214338148870414</v>
      </c>
      <c r="L31" s="98">
        <v>0.30264691856591563</v>
      </c>
      <c r="M31" s="98">
        <v>0.23104013669198128</v>
      </c>
      <c r="N31" s="98">
        <v>0.12097464064825182</v>
      </c>
      <c r="O31" s="98">
        <v>7.5073880440816046E-2</v>
      </c>
      <c r="P31" s="98">
        <v>6.4960772421386759E-2</v>
      </c>
      <c r="Q31" s="98">
        <v>6.3686669635631049E-2</v>
      </c>
      <c r="R31" s="98">
        <v>5.2080207388922321E-2</v>
      </c>
      <c r="S31" s="98">
        <v>7.370614365498375E-2</v>
      </c>
      <c r="T31" s="98">
        <v>7.816984212938706E-2</v>
      </c>
      <c r="U31" s="98">
        <v>6.893910018810967E-2</v>
      </c>
      <c r="V31" s="98">
        <v>2.9440878943665764E-2</v>
      </c>
      <c r="W31" s="98">
        <v>9.8774197231559727E-3</v>
      </c>
      <c r="DA31" s="63" t="s">
        <v>1598</v>
      </c>
    </row>
    <row r="32" spans="1:105" ht="12" customHeight="1" x14ac:dyDescent="0.25">
      <c r="A32" s="97" t="s">
        <v>140</v>
      </c>
      <c r="B32" s="98">
        <v>0</v>
      </c>
      <c r="C32" s="98">
        <v>9.9395204130732045E-5</v>
      </c>
      <c r="D32" s="98">
        <v>1.1254102911716684E-4</v>
      </c>
      <c r="E32" s="98">
        <v>1.1693648632464651E-4</v>
      </c>
      <c r="F32" s="98">
        <v>9.93918849884393E-5</v>
      </c>
      <c r="G32" s="98">
        <v>1.1721877509698346E-4</v>
      </c>
      <c r="H32" s="98">
        <v>1.2829693840824753E-4</v>
      </c>
      <c r="I32" s="98">
        <v>1.0665915440433179E-4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1599</v>
      </c>
    </row>
    <row r="33" spans="1:105" ht="12" customHeight="1" x14ac:dyDescent="0.25">
      <c r="A33" s="100" t="s">
        <v>50</v>
      </c>
      <c r="B33" s="101">
        <v>0</v>
      </c>
      <c r="C33" s="101">
        <v>3.6105722988314115E-5</v>
      </c>
      <c r="D33" s="101">
        <v>4.009042853828166E-5</v>
      </c>
      <c r="E33" s="101">
        <v>4.9017693583615036E-5</v>
      </c>
      <c r="F33" s="101">
        <v>3.6457188134650227E-5</v>
      </c>
      <c r="G33" s="101">
        <v>3.7770817394194837E-5</v>
      </c>
      <c r="H33" s="101">
        <v>5.2829045493254399E-5</v>
      </c>
      <c r="I33" s="101">
        <v>3.7341505003812653E-5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1600</v>
      </c>
    </row>
    <row r="34" spans="1:105" ht="12" customHeight="1" x14ac:dyDescent="0.25">
      <c r="A34" s="103" t="s">
        <v>52</v>
      </c>
      <c r="B34" s="104">
        <v>0</v>
      </c>
      <c r="C34" s="104">
        <v>6.3289481142417923E-5</v>
      </c>
      <c r="D34" s="104">
        <v>7.245060057888518E-5</v>
      </c>
      <c r="E34" s="104">
        <v>6.7918792741031466E-5</v>
      </c>
      <c r="F34" s="104">
        <v>6.2934696853789073E-5</v>
      </c>
      <c r="G34" s="104">
        <v>7.9447957702788628E-5</v>
      </c>
      <c r="H34" s="104">
        <v>7.5467892914993139E-5</v>
      </c>
      <c r="I34" s="104">
        <v>6.9317649400519145E-5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1601</v>
      </c>
    </row>
    <row r="35" spans="1:105" ht="12" customHeight="1" x14ac:dyDescent="0.25">
      <c r="A35" s="106" t="s">
        <v>122</v>
      </c>
      <c r="B35" s="101">
        <v>13.005954929695255</v>
      </c>
      <c r="C35" s="101">
        <v>11.945717801834448</v>
      </c>
      <c r="D35" s="101">
        <v>10.45726498647811</v>
      </c>
      <c r="E35" s="101">
        <v>9.0582378349098249</v>
      </c>
      <c r="F35" s="101">
        <v>6.6141635404644754</v>
      </c>
      <c r="G35" s="101">
        <v>5.0954109645624062</v>
      </c>
      <c r="H35" s="101">
        <v>4.4361752520957154</v>
      </c>
      <c r="I35" s="101">
        <v>2.8712897191193565</v>
      </c>
      <c r="J35" s="101">
        <v>2.347267826833451</v>
      </c>
      <c r="K35" s="101">
        <v>2.1009258840443561</v>
      </c>
      <c r="L35" s="101">
        <v>2.1060246512565586</v>
      </c>
      <c r="M35" s="101">
        <v>2.150426502939812</v>
      </c>
      <c r="N35" s="101">
        <v>1.4353071022132724</v>
      </c>
      <c r="O35" s="101">
        <v>1.216167839417106</v>
      </c>
      <c r="P35" s="101">
        <v>1.132377630056068</v>
      </c>
      <c r="Q35" s="101">
        <v>1.2573095890135015</v>
      </c>
      <c r="R35" s="101">
        <v>1.1555959198292367</v>
      </c>
      <c r="S35" s="101">
        <v>1.192325002153505</v>
      </c>
      <c r="T35" s="101">
        <v>1.1646267185191332</v>
      </c>
      <c r="U35" s="101">
        <v>1.0006492020128843</v>
      </c>
      <c r="V35" s="101">
        <v>0.58788551041077763</v>
      </c>
      <c r="W35" s="101">
        <v>0.24048734062009294</v>
      </c>
      <c r="DA35" s="131" t="s">
        <v>1602</v>
      </c>
    </row>
    <row r="36" spans="1:105" ht="12" customHeight="1" x14ac:dyDescent="0.25">
      <c r="A36" s="107" t="s">
        <v>121</v>
      </c>
      <c r="B36" s="104">
        <v>0</v>
      </c>
      <c r="C36" s="104">
        <v>2.7086215673238906E-2</v>
      </c>
      <c r="D36" s="104">
        <v>3.0034021758707417E-2</v>
      </c>
      <c r="E36" s="104">
        <v>3.343975306466701E-2</v>
      </c>
      <c r="F36" s="104">
        <v>3.0641639843634657E-2</v>
      </c>
      <c r="G36" s="104">
        <v>3.2799687700670072E-2</v>
      </c>
      <c r="H36" s="104">
        <v>4.097031427187401E-2</v>
      </c>
      <c r="I36" s="104">
        <v>2.9657136328305897E-2</v>
      </c>
      <c r="J36" s="104">
        <v>2.0505911057617347E-2</v>
      </c>
      <c r="K36" s="104">
        <v>1.356416874378915E-2</v>
      </c>
      <c r="L36" s="104">
        <v>1.744016309121587E-2</v>
      </c>
      <c r="M36" s="104">
        <v>2.711786033220747E-2</v>
      </c>
      <c r="N36" s="104">
        <v>5.209632940871764E-2</v>
      </c>
      <c r="O36" s="104">
        <v>7.1678753005872342E-2</v>
      </c>
      <c r="P36" s="104">
        <v>6.6959876781013339E-2</v>
      </c>
      <c r="Q36" s="104">
        <v>7.791091582906548E-2</v>
      </c>
      <c r="R36" s="104">
        <v>7.1325582555536809E-2</v>
      </c>
      <c r="S36" s="104">
        <v>7.1809036444402757E-2</v>
      </c>
      <c r="T36" s="104">
        <v>6.9295029425535934E-2</v>
      </c>
      <c r="U36" s="104">
        <v>6.0884303992575613E-2</v>
      </c>
      <c r="V36" s="104">
        <v>3.6438945303021004E-2</v>
      </c>
      <c r="W36" s="104">
        <v>2.1228273991743402E-2</v>
      </c>
      <c r="DA36" s="132" t="s">
        <v>1603</v>
      </c>
    </row>
    <row r="37" spans="1:105" ht="12" customHeight="1" x14ac:dyDescent="0.25">
      <c r="A37" s="108" t="s">
        <v>53</v>
      </c>
      <c r="B37" s="98">
        <v>0</v>
      </c>
      <c r="C37" s="98">
        <v>9.1430232368942318E-3</v>
      </c>
      <c r="D37" s="98">
        <v>9.9280930681852342E-3</v>
      </c>
      <c r="E37" s="98">
        <v>1.3096205739213607E-2</v>
      </c>
      <c r="F37" s="98">
        <v>1.043855058049252E-2</v>
      </c>
      <c r="G37" s="98">
        <v>9.7762888574560482E-3</v>
      </c>
      <c r="H37" s="98">
        <v>1.5768276949708723E-2</v>
      </c>
      <c r="I37" s="98">
        <v>9.6203652884976187E-3</v>
      </c>
      <c r="J37" s="98">
        <v>7.4907746777093873E-3</v>
      </c>
      <c r="K37" s="98">
        <v>4.6148296161087681E-3</v>
      </c>
      <c r="L37" s="98">
        <v>5.7736930060196326E-3</v>
      </c>
      <c r="M37" s="98">
        <v>1.0284938323760004E-2</v>
      </c>
      <c r="N37" s="98">
        <v>1.3679934758268626E-2</v>
      </c>
      <c r="O37" s="98">
        <v>1.9929888372412555E-2</v>
      </c>
      <c r="P37" s="98">
        <v>1.8595734461068228E-2</v>
      </c>
      <c r="Q37" s="98">
        <v>2.9082342544578595E-2</v>
      </c>
      <c r="R37" s="98">
        <v>2.5341226755901128E-2</v>
      </c>
      <c r="S37" s="98">
        <v>2.3861415343461968E-2</v>
      </c>
      <c r="T37" s="98">
        <v>2.3313135459802917E-2</v>
      </c>
      <c r="U37" s="98">
        <v>1.9827607390625696E-2</v>
      </c>
      <c r="V37" s="98">
        <v>1.2290673714292096E-2</v>
      </c>
      <c r="W37" s="98">
        <v>5.4324521247357416E-3</v>
      </c>
      <c r="DA37" s="63" t="s">
        <v>1604</v>
      </c>
    </row>
    <row r="38" spans="1:105" ht="12" customHeight="1" x14ac:dyDescent="0.25">
      <c r="A38" s="108" t="s">
        <v>52</v>
      </c>
      <c r="B38" s="98">
        <v>0</v>
      </c>
      <c r="C38" s="98">
        <v>1.7943192436344672E-2</v>
      </c>
      <c r="D38" s="98">
        <v>2.0105928690522183E-2</v>
      </c>
      <c r="E38" s="98">
        <v>2.0343547325453404E-2</v>
      </c>
      <c r="F38" s="98">
        <v>2.0203089263142137E-2</v>
      </c>
      <c r="G38" s="98">
        <v>2.302339884321402E-2</v>
      </c>
      <c r="H38" s="98">
        <v>2.5202037322165288E-2</v>
      </c>
      <c r="I38" s="98">
        <v>2.003677103980828E-2</v>
      </c>
      <c r="J38" s="98">
        <v>1.3015136379907959E-2</v>
      </c>
      <c r="K38" s="98">
        <v>8.9493391276803808E-3</v>
      </c>
      <c r="L38" s="98">
        <v>1.1666470085196235E-2</v>
      </c>
      <c r="M38" s="98">
        <v>1.6832922008447469E-2</v>
      </c>
      <c r="N38" s="98">
        <v>3.8416394650449014E-2</v>
      </c>
      <c r="O38" s="98">
        <v>5.174886463345979E-2</v>
      </c>
      <c r="P38" s="98">
        <v>4.8364142319945104E-2</v>
      </c>
      <c r="Q38" s="98">
        <v>4.8828573284486879E-2</v>
      </c>
      <c r="R38" s="98">
        <v>4.5984355799635675E-2</v>
      </c>
      <c r="S38" s="98">
        <v>4.7947621100940793E-2</v>
      </c>
      <c r="T38" s="98">
        <v>4.5981893965733017E-2</v>
      </c>
      <c r="U38" s="98">
        <v>4.1056696601949917E-2</v>
      </c>
      <c r="V38" s="98">
        <v>2.4148271588728908E-2</v>
      </c>
      <c r="W38" s="98">
        <v>1.5795821867007658E-2</v>
      </c>
      <c r="DA38" s="63" t="s">
        <v>1605</v>
      </c>
    </row>
    <row r="39" spans="1:105" ht="12" customHeight="1" x14ac:dyDescent="0.25">
      <c r="A39" s="121" t="s">
        <v>54</v>
      </c>
      <c r="B39" s="122">
        <v>7.7130049366488018</v>
      </c>
      <c r="C39" s="122">
        <v>6.9786124146905575</v>
      </c>
      <c r="D39" s="122">
        <v>6.2218303879303436</v>
      </c>
      <c r="E39" s="122">
        <v>4.9627823420326997</v>
      </c>
      <c r="F39" s="122">
        <v>3.6525323393087872</v>
      </c>
      <c r="G39" s="122">
        <v>2.7964661044082959</v>
      </c>
      <c r="H39" s="122">
        <v>1.995991835496745</v>
      </c>
      <c r="I39" s="122">
        <v>1.2023180476236133</v>
      </c>
      <c r="J39" s="122">
        <v>0.83203458913083872</v>
      </c>
      <c r="K39" s="122">
        <v>0.72506787266290895</v>
      </c>
      <c r="L39" s="122">
        <v>0.7459383178346175</v>
      </c>
      <c r="M39" s="122">
        <v>0.63119065454902512</v>
      </c>
      <c r="N39" s="122">
        <v>0.43046152990809161</v>
      </c>
      <c r="O39" s="122">
        <v>0.38571833557874941</v>
      </c>
      <c r="P39" s="122">
        <v>0.33228687080043151</v>
      </c>
      <c r="Q39" s="122">
        <v>0.33663392544026083</v>
      </c>
      <c r="R39" s="122">
        <v>0.28759550392869415</v>
      </c>
      <c r="S39" s="122">
        <v>0.37606509955648199</v>
      </c>
      <c r="T39" s="122">
        <v>0.38784792035096605</v>
      </c>
      <c r="U39" s="122">
        <v>0.33866138624479247</v>
      </c>
      <c r="V39" s="122">
        <v>0.26859663736910944</v>
      </c>
      <c r="W39" s="122">
        <v>0.11993996018856468</v>
      </c>
      <c r="DA39" s="130" t="s">
        <v>1606</v>
      </c>
    </row>
    <row r="40" spans="1:105" ht="12" customHeight="1" x14ac:dyDescent="0.25">
      <c r="A40" s="97" t="s">
        <v>50</v>
      </c>
      <c r="B40" s="98">
        <v>7.1251394957669518</v>
      </c>
      <c r="C40" s="98">
        <v>6.3256411315729482</v>
      </c>
      <c r="D40" s="98">
        <v>5.8374263329691924</v>
      </c>
      <c r="E40" s="98">
        <v>4.6836421424444801</v>
      </c>
      <c r="F40" s="98">
        <v>3.3437398159583411</v>
      </c>
      <c r="G40" s="98">
        <v>2.5239993417418169</v>
      </c>
      <c r="H40" s="98">
        <v>1.7333725458679161</v>
      </c>
      <c r="I40" s="98">
        <v>0.99535567857233564</v>
      </c>
      <c r="J40" s="98">
        <v>0.66785021565471103</v>
      </c>
      <c r="K40" s="98">
        <v>0.59693868667627459</v>
      </c>
      <c r="L40" s="98">
        <v>0.59490158642538071</v>
      </c>
      <c r="M40" s="98">
        <v>0.47352787764872795</v>
      </c>
      <c r="N40" s="98">
        <v>0.29744302437988895</v>
      </c>
      <c r="O40" s="98">
        <v>0.27314681209064218</v>
      </c>
      <c r="P40" s="98">
        <v>0.23133287173223649</v>
      </c>
      <c r="Q40" s="98">
        <v>0.23448639149600492</v>
      </c>
      <c r="R40" s="98">
        <v>0.19270969474668637</v>
      </c>
      <c r="S40" s="98">
        <v>0.26511240090849736</v>
      </c>
      <c r="T40" s="98">
        <v>0.27588133069785831</v>
      </c>
      <c r="U40" s="98">
        <v>0.23935600632230664</v>
      </c>
      <c r="V40" s="98">
        <v>0.17933825633436676</v>
      </c>
      <c r="W40" s="98">
        <v>7.5332316660413803E-2</v>
      </c>
      <c r="DA40" s="63" t="s">
        <v>1607</v>
      </c>
    </row>
    <row r="41" spans="1:105" ht="12" customHeight="1" x14ac:dyDescent="0.25">
      <c r="A41" s="109" t="s">
        <v>120</v>
      </c>
      <c r="B41" s="33">
        <v>0.58786544088184989</v>
      </c>
      <c r="C41" s="33">
        <v>0.65297128311760955</v>
      </c>
      <c r="D41" s="33">
        <v>0.38440405496115143</v>
      </c>
      <c r="E41" s="33">
        <v>0.27914019958821984</v>
      </c>
      <c r="F41" s="33">
        <v>0.30879252335044627</v>
      </c>
      <c r="G41" s="33">
        <v>0.27246676266647885</v>
      </c>
      <c r="H41" s="33">
        <v>0.26261928962882886</v>
      </c>
      <c r="I41" s="33">
        <v>0.20696236905127771</v>
      </c>
      <c r="J41" s="33">
        <v>0.16418437347612774</v>
      </c>
      <c r="K41" s="33">
        <v>0.12812918598663439</v>
      </c>
      <c r="L41" s="33">
        <v>0.15103673140923682</v>
      </c>
      <c r="M41" s="33">
        <v>0.15766277690029723</v>
      </c>
      <c r="N41" s="33">
        <v>0.13301850552820263</v>
      </c>
      <c r="O41" s="33">
        <v>0.11257152348810723</v>
      </c>
      <c r="P41" s="33">
        <v>0.10095399906819499</v>
      </c>
      <c r="Q41" s="33">
        <v>0.10214753394425588</v>
      </c>
      <c r="R41" s="33">
        <v>9.4885809182007771E-2</v>
      </c>
      <c r="S41" s="33">
        <v>0.11095269864798464</v>
      </c>
      <c r="T41" s="33">
        <v>0.11196658965310773</v>
      </c>
      <c r="U41" s="33">
        <v>9.9305379922485865E-2</v>
      </c>
      <c r="V41" s="33">
        <v>8.9258381034742706E-2</v>
      </c>
      <c r="W41" s="33">
        <v>4.4607643528150873E-2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32.371972719483566</v>
      </c>
      <c r="C43" s="117">
        <f t="shared" si="14"/>
        <v>46.902185391757143</v>
      </c>
      <c r="D43" s="117">
        <f t="shared" si="14"/>
        <v>32.144999850186764</v>
      </c>
      <c r="E43" s="117">
        <f t="shared" si="14"/>
        <v>13.108735903044861</v>
      </c>
      <c r="F43" s="117">
        <f t="shared" si="14"/>
        <v>10.799089767358458</v>
      </c>
      <c r="G43" s="117">
        <f t="shared" si="14"/>
        <v>2.6410295089197868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26.96808888212918</v>
      </c>
      <c r="C44" s="122">
        <f t="shared" si="17"/>
        <v>41.484839286702154</v>
      </c>
      <c r="D44" s="122">
        <f t="shared" si="17"/>
        <v>27.998373099856479</v>
      </c>
      <c r="E44" s="122">
        <f t="shared" si="17"/>
        <v>10.367081393614164</v>
      </c>
      <c r="F44" s="122">
        <f t="shared" si="17"/>
        <v>9.3296715296263226</v>
      </c>
      <c r="G44" s="122">
        <f t="shared" si="17"/>
        <v>2.072845203722165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1610</v>
      </c>
    </row>
    <row r="45" spans="1:105" ht="12" customHeight="1" x14ac:dyDescent="0.25">
      <c r="A45" s="97" t="s">
        <v>216</v>
      </c>
      <c r="B45" s="98">
        <v>26.703009458297515</v>
      </c>
      <c r="C45" s="98">
        <v>41.081513327601016</v>
      </c>
      <c r="D45" s="98">
        <v>27.730008598452258</v>
      </c>
      <c r="E45" s="98">
        <v>10.270335339638848</v>
      </c>
      <c r="F45" s="98">
        <v>9.2433361994841068</v>
      </c>
      <c r="G45" s="98">
        <v>2.054084264832341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1611</v>
      </c>
    </row>
    <row r="46" spans="1:105" ht="12" customHeight="1" x14ac:dyDescent="0.25">
      <c r="A46" s="97" t="s">
        <v>53</v>
      </c>
      <c r="B46" s="98">
        <v>0.26507942383166666</v>
      </c>
      <c r="C46" s="98">
        <v>0.40332595910113661</v>
      </c>
      <c r="D46" s="98">
        <v>0.26836450140422241</v>
      </c>
      <c r="E46" s="98">
        <v>9.6746053975316104E-2</v>
      </c>
      <c r="F46" s="98">
        <v>8.6335330142215394E-2</v>
      </c>
      <c r="G46" s="98">
        <v>1.876093888982381E-2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2.1186104021952128E-3</v>
      </c>
      <c r="C47" s="122">
        <f t="shared" si="20"/>
        <v>2.5438713885865064E-3</v>
      </c>
      <c r="D47" s="122">
        <f t="shared" si="20"/>
        <v>3.6160195440462337E-3</v>
      </c>
      <c r="E47" s="122">
        <f t="shared" si="20"/>
        <v>4.883368881592084E-3</v>
      </c>
      <c r="F47" s="122">
        <f t="shared" si="20"/>
        <v>2.1298984445864062E-3</v>
      </c>
      <c r="G47" s="122">
        <f t="shared" si="20"/>
        <v>1.8270851549631181E-3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1613</v>
      </c>
    </row>
    <row r="48" spans="1:105" ht="12" customHeight="1" x14ac:dyDescent="0.25">
      <c r="A48" s="97" t="s">
        <v>53</v>
      </c>
      <c r="B48" s="98">
        <v>2.1186104021952128E-3</v>
      </c>
      <c r="C48" s="98">
        <v>2.5438713885865064E-3</v>
      </c>
      <c r="D48" s="98">
        <v>3.6160195440462337E-3</v>
      </c>
      <c r="E48" s="98">
        <v>4.883368881592084E-3</v>
      </c>
      <c r="F48" s="98">
        <v>2.1298984445864062E-3</v>
      </c>
      <c r="G48" s="98">
        <v>1.8270851549631181E-3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1614</v>
      </c>
    </row>
    <row r="49" spans="1:105" ht="12" customHeight="1" x14ac:dyDescent="0.25">
      <c r="A49" s="121" t="s">
        <v>55</v>
      </c>
      <c r="B49" s="122">
        <v>3.7894269258986939</v>
      </c>
      <c r="C49" s="122">
        <v>3.8067868147017352</v>
      </c>
      <c r="D49" s="122">
        <v>2.8947256298709387</v>
      </c>
      <c r="E49" s="122">
        <v>1.9580196439021864</v>
      </c>
      <c r="F49" s="122">
        <v>1.0446582740497341</v>
      </c>
      <c r="G49" s="122">
        <v>0.39891684583106457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1615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1616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1617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1618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1619</v>
      </c>
    </row>
    <row r="54" spans="1:105" ht="12" customHeight="1" x14ac:dyDescent="0.25">
      <c r="A54" s="106" t="s">
        <v>122</v>
      </c>
      <c r="B54" s="101">
        <v>3.7894269258986939</v>
      </c>
      <c r="C54" s="101">
        <v>3.7826162796667444</v>
      </c>
      <c r="D54" s="101">
        <v>2.8734509490472657</v>
      </c>
      <c r="E54" s="101">
        <v>1.9417664089049451</v>
      </c>
      <c r="F54" s="101">
        <v>1.0362140429129429</v>
      </c>
      <c r="G54" s="101">
        <v>0.39563546420764989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1620</v>
      </c>
    </row>
    <row r="55" spans="1:105" ht="12" customHeight="1" x14ac:dyDescent="0.25">
      <c r="A55" s="107" t="s">
        <v>121</v>
      </c>
      <c r="B55" s="104">
        <v>0</v>
      </c>
      <c r="C55" s="104">
        <v>2.4170535034990698E-2</v>
      </c>
      <c r="D55" s="104">
        <v>2.1274680823672905E-2</v>
      </c>
      <c r="E55" s="104">
        <v>1.6253234997241205E-2</v>
      </c>
      <c r="F55" s="104">
        <v>8.4442311367910923E-3</v>
      </c>
      <c r="G55" s="104">
        <v>3.2813816234146852E-3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1621</v>
      </c>
    </row>
    <row r="56" spans="1:105" ht="12" customHeight="1" x14ac:dyDescent="0.25">
      <c r="A56" s="108" t="s">
        <v>53</v>
      </c>
      <c r="B56" s="98">
        <v>0</v>
      </c>
      <c r="C56" s="98">
        <v>8.1588275800161068E-3</v>
      </c>
      <c r="D56" s="98">
        <v>7.0336856100212796E-3</v>
      </c>
      <c r="E56" s="98">
        <v>6.3662709970708498E-3</v>
      </c>
      <c r="F56" s="98">
        <v>2.8771735151714825E-3</v>
      </c>
      <c r="G56" s="98">
        <v>9.7961732406436314E-4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1622</v>
      </c>
    </row>
    <row r="57" spans="1:105" ht="12" customHeight="1" x14ac:dyDescent="0.25">
      <c r="A57" s="108" t="s">
        <v>52</v>
      </c>
      <c r="B57" s="98">
        <v>0</v>
      </c>
      <c r="C57" s="98">
        <v>1.6011707454974593E-2</v>
      </c>
      <c r="D57" s="98">
        <v>1.4240995213651624E-2</v>
      </c>
      <c r="E57" s="98">
        <v>9.8869640001703549E-3</v>
      </c>
      <c r="F57" s="98">
        <v>5.5670576216196102E-3</v>
      </c>
      <c r="G57" s="98">
        <v>2.3017642993503219E-3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1623</v>
      </c>
    </row>
    <row r="58" spans="1:105" ht="12" customHeight="1" x14ac:dyDescent="0.25">
      <c r="A58" s="121" t="s">
        <v>54</v>
      </c>
      <c r="B58" s="122">
        <v>1.6123383010534942</v>
      </c>
      <c r="C58" s="122">
        <v>1.608015418964662</v>
      </c>
      <c r="D58" s="122">
        <v>1.2482851009152931</v>
      </c>
      <c r="E58" s="122">
        <v>0.77875149664691812</v>
      </c>
      <c r="F58" s="122">
        <v>0.42263006523781482</v>
      </c>
      <c r="G58" s="122">
        <v>0.167440374211594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1624</v>
      </c>
    </row>
    <row r="59" spans="1:105" ht="12" customHeight="1" x14ac:dyDescent="0.25">
      <c r="A59" s="97" t="s">
        <v>50</v>
      </c>
      <c r="B59" s="98">
        <v>1.4894359397930919</v>
      </c>
      <c r="C59" s="98">
        <v>1.4546882409961384</v>
      </c>
      <c r="D59" s="98">
        <v>1.1659985592899158</v>
      </c>
      <c r="E59" s="98">
        <v>0.7314390599694397</v>
      </c>
      <c r="F59" s="98">
        <v>0.38587688037957363</v>
      </c>
      <c r="G59" s="98">
        <v>0.15433218588995451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1625</v>
      </c>
    </row>
    <row r="60" spans="1:105" ht="12" customHeight="1" x14ac:dyDescent="0.25">
      <c r="A60" s="109" t="s">
        <v>120</v>
      </c>
      <c r="B60" s="33">
        <v>0.12290236126040228</v>
      </c>
      <c r="C60" s="33">
        <v>0.15332717796852377</v>
      </c>
      <c r="D60" s="33">
        <v>8.2286541625377213E-2</v>
      </c>
      <c r="E60" s="33">
        <v>4.7312436677478448E-2</v>
      </c>
      <c r="F60" s="33">
        <v>3.6753184858241215E-2</v>
      </c>
      <c r="G60" s="33">
        <v>1.3108188321639496E-2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3181.8726617714442</v>
      </c>
      <c r="C62" s="117">
        <f t="shared" si="21"/>
        <v>3477.4616482051256</v>
      </c>
      <c r="D62" s="117">
        <f t="shared" si="21"/>
        <v>3614.4346212598853</v>
      </c>
      <c r="E62" s="117">
        <f t="shared" si="21"/>
        <v>4189.7972684121551</v>
      </c>
      <c r="F62" s="117">
        <f t="shared" si="21"/>
        <v>3801.9517133039999</v>
      </c>
      <c r="G62" s="117">
        <f t="shared" si="21"/>
        <v>4143.8322190340041</v>
      </c>
      <c r="H62" s="117">
        <f t="shared" si="21"/>
        <v>3869.4443381151855</v>
      </c>
      <c r="I62" s="117">
        <f t="shared" si="21"/>
        <v>3375.6723374492121</v>
      </c>
      <c r="J62" s="117">
        <f t="shared" si="21"/>
        <v>3495.262063171861</v>
      </c>
      <c r="K62" s="117">
        <f t="shared" si="21"/>
        <v>3345.6636313789149</v>
      </c>
      <c r="L62" s="117">
        <f t="shared" si="21"/>
        <v>3395.2883215337579</v>
      </c>
      <c r="M62" s="117">
        <f t="shared" si="21"/>
        <v>3063.6436761714035</v>
      </c>
      <c r="N62" s="117">
        <f t="shared" si="21"/>
        <v>2762.9363868879059</v>
      </c>
      <c r="O62" s="117">
        <f t="shared" si="21"/>
        <v>2568.2827676796946</v>
      </c>
      <c r="P62" s="117">
        <f t="shared" si="21"/>
        <v>2373.7155434777073</v>
      </c>
      <c r="Q62" s="117">
        <f t="shared" si="21"/>
        <v>2705.3637785177766</v>
      </c>
      <c r="R62" s="117">
        <f t="shared" ref="R62:V62" si="22">R63+R66+R68+R77</f>
        <v>2916.6006038984101</v>
      </c>
      <c r="S62" s="117">
        <f t="shared" si="22"/>
        <v>3095.7052705488913</v>
      </c>
      <c r="T62" s="117">
        <f t="shared" si="22"/>
        <v>2972.1547735527674</v>
      </c>
      <c r="U62" s="117">
        <f t="shared" si="22"/>
        <v>2949.5268325767829</v>
      </c>
      <c r="V62" s="117">
        <f t="shared" si="22"/>
        <v>3201.0863126144159</v>
      </c>
      <c r="W62" s="117">
        <f t="shared" ref="W62" si="23">W63+W66+W68+W77</f>
        <v>3505.6716552279481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2629.097822250546</v>
      </c>
      <c r="C63" s="122">
        <f t="shared" si="24"/>
        <v>2904.2433319700312</v>
      </c>
      <c r="D63" s="122">
        <f t="shared" si="24"/>
        <v>2983.0317937410723</v>
      </c>
      <c r="E63" s="122">
        <f t="shared" si="24"/>
        <v>3537.8064299064822</v>
      </c>
      <c r="F63" s="122">
        <f t="shared" si="24"/>
        <v>3148.6165455166547</v>
      </c>
      <c r="G63" s="122">
        <f t="shared" si="24"/>
        <v>3500.0930689488246</v>
      </c>
      <c r="H63" s="122">
        <f t="shared" si="24"/>
        <v>3258.3789028407659</v>
      </c>
      <c r="I63" s="122">
        <f t="shared" si="24"/>
        <v>2778.5697796563727</v>
      </c>
      <c r="J63" s="122">
        <f t="shared" si="24"/>
        <v>2890.7172668350959</v>
      </c>
      <c r="K63" s="122">
        <f t="shared" si="24"/>
        <v>2798.1795682253696</v>
      </c>
      <c r="L63" s="122">
        <f t="shared" si="24"/>
        <v>2868.2546515629529</v>
      </c>
      <c r="M63" s="122">
        <f t="shared" si="24"/>
        <v>2604.4900809245514</v>
      </c>
      <c r="N63" s="122">
        <f t="shared" si="24"/>
        <v>2352.1720344791333</v>
      </c>
      <c r="O63" s="122">
        <f t="shared" si="24"/>
        <v>2180.9029679218283</v>
      </c>
      <c r="P63" s="122">
        <f t="shared" si="24"/>
        <v>1949.4471486544155</v>
      </c>
      <c r="Q63" s="122">
        <f t="shared" si="24"/>
        <v>2259.7244373075832</v>
      </c>
      <c r="R63" s="122">
        <f t="shared" ref="R63:V63" si="25">SUM(R64:R65)</f>
        <v>2444.0108506043071</v>
      </c>
      <c r="S63" s="122">
        <f t="shared" si="25"/>
        <v>2583.8151379339533</v>
      </c>
      <c r="T63" s="122">
        <f t="shared" si="25"/>
        <v>2435.7401433027471</v>
      </c>
      <c r="U63" s="122">
        <f t="shared" si="25"/>
        <v>2392.7689599756654</v>
      </c>
      <c r="V63" s="122">
        <f t="shared" si="25"/>
        <v>2554.6436379440192</v>
      </c>
      <c r="W63" s="122">
        <f t="shared" ref="W63" si="26">SUM(W64:W65)</f>
        <v>2862.5918030960092</v>
      </c>
      <c r="DA63" s="130" t="s">
        <v>1628</v>
      </c>
    </row>
    <row r="64" spans="1:105" ht="12" customHeight="1" x14ac:dyDescent="0.25">
      <c r="A64" s="97" t="s">
        <v>217</v>
      </c>
      <c r="B64" s="98">
        <v>2600.1500437263198</v>
      </c>
      <c r="C64" s="98">
        <v>2872.2666309527108</v>
      </c>
      <c r="D64" s="98">
        <v>2949.9556690728623</v>
      </c>
      <c r="E64" s="98">
        <v>3498.9053463150112</v>
      </c>
      <c r="F64" s="98">
        <v>3113.7654189800619</v>
      </c>
      <c r="G64" s="98">
        <v>3461.7403371211853</v>
      </c>
      <c r="H64" s="98">
        <v>3223.0180240899472</v>
      </c>
      <c r="I64" s="98">
        <v>2748.3845991494327</v>
      </c>
      <c r="J64" s="98">
        <v>2859.0894406819898</v>
      </c>
      <c r="K64" s="98">
        <v>2767.5587228946442</v>
      </c>
      <c r="L64" s="98">
        <v>2836.6540682532313</v>
      </c>
      <c r="M64" s="98">
        <v>2575.6776342016465</v>
      </c>
      <c r="N64" s="98">
        <v>2326.1897694561553</v>
      </c>
      <c r="O64" s="98">
        <v>2156.0610995768725</v>
      </c>
      <c r="P64" s="98">
        <v>1926.8537316724924</v>
      </c>
      <c r="Q64" s="98">
        <v>2233.1919481100886</v>
      </c>
      <c r="R64" s="98">
        <v>2414.6926780003423</v>
      </c>
      <c r="S64" s="98">
        <v>2551.8428773529972</v>
      </c>
      <c r="T64" s="98">
        <v>2404.9095140417871</v>
      </c>
      <c r="U64" s="98">
        <v>2361.9707991926703</v>
      </c>
      <c r="V64" s="98">
        <v>2520.8034775962533</v>
      </c>
      <c r="W64" s="98">
        <v>2824.2702541320332</v>
      </c>
      <c r="DA64" s="63" t="s">
        <v>1629</v>
      </c>
    </row>
    <row r="65" spans="1:105" ht="12" customHeight="1" x14ac:dyDescent="0.25">
      <c r="A65" s="97" t="s">
        <v>53</v>
      </c>
      <c r="B65" s="98">
        <v>28.947778524226255</v>
      </c>
      <c r="C65" s="98">
        <v>31.976701017320384</v>
      </c>
      <c r="D65" s="98">
        <v>33.076124668210134</v>
      </c>
      <c r="E65" s="98">
        <v>38.901083591471178</v>
      </c>
      <c r="F65" s="98">
        <v>34.851126536592716</v>
      </c>
      <c r="G65" s="98">
        <v>38.352731827639239</v>
      </c>
      <c r="H65" s="98">
        <v>35.360878750818848</v>
      </c>
      <c r="I65" s="98">
        <v>30.185180506939975</v>
      </c>
      <c r="J65" s="98">
        <v>31.627826153106145</v>
      </c>
      <c r="K65" s="98">
        <v>30.62084533072526</v>
      </c>
      <c r="L65" s="98">
        <v>31.60058330972149</v>
      </c>
      <c r="M65" s="98">
        <v>28.812446722904831</v>
      </c>
      <c r="N65" s="98">
        <v>25.982265022978197</v>
      </c>
      <c r="O65" s="98">
        <v>24.84186834495576</v>
      </c>
      <c r="P65" s="98">
        <v>22.593416981923212</v>
      </c>
      <c r="Q65" s="98">
        <v>26.532489197494503</v>
      </c>
      <c r="R65" s="98">
        <v>29.318172603964761</v>
      </c>
      <c r="S65" s="98">
        <v>31.972260580956238</v>
      </c>
      <c r="T65" s="98">
        <v>30.830629260960155</v>
      </c>
      <c r="U65" s="98">
        <v>30.798160782995051</v>
      </c>
      <c r="V65" s="98">
        <v>33.840160347765995</v>
      </c>
      <c r="W65" s="98">
        <v>38.32154896397622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0.19636610531719162</v>
      </c>
      <c r="C66" s="122">
        <f t="shared" si="27"/>
        <v>0.26625554812198732</v>
      </c>
      <c r="D66" s="122">
        <f t="shared" si="27"/>
        <v>0.51374917227230055</v>
      </c>
      <c r="E66" s="122">
        <f t="shared" si="27"/>
        <v>1.0642490906957909</v>
      </c>
      <c r="F66" s="122">
        <f t="shared" si="27"/>
        <v>0.66483438803480244</v>
      </c>
      <c r="G66" s="122">
        <f t="shared" si="27"/>
        <v>0.76385749496960609</v>
      </c>
      <c r="H66" s="122">
        <f t="shared" si="27"/>
        <v>1.2619456344998394</v>
      </c>
      <c r="I66" s="122">
        <f t="shared" si="27"/>
        <v>1.8354945307904798</v>
      </c>
      <c r="J66" s="122">
        <f t="shared" si="27"/>
        <v>1.2543064637914088</v>
      </c>
      <c r="K66" s="122">
        <f t="shared" si="27"/>
        <v>1.3560261288368509</v>
      </c>
      <c r="L66" s="122">
        <f t="shared" si="27"/>
        <v>1.6482954199452327</v>
      </c>
      <c r="M66" s="122">
        <f t="shared" si="27"/>
        <v>1.56691395452379</v>
      </c>
      <c r="N66" s="122">
        <f t="shared" si="27"/>
        <v>2.9960968902953558</v>
      </c>
      <c r="O66" s="122">
        <f t="shared" si="27"/>
        <v>2.060095062667195</v>
      </c>
      <c r="P66" s="122">
        <f t="shared" si="27"/>
        <v>1.6447248296848795</v>
      </c>
      <c r="Q66" s="122">
        <f t="shared" si="27"/>
        <v>3.0476155477844693</v>
      </c>
      <c r="R66" s="122">
        <f t="shared" si="27"/>
        <v>3.5422325993298216</v>
      </c>
      <c r="S66" s="122">
        <f t="shared" si="27"/>
        <v>4.652403071819176</v>
      </c>
      <c r="T66" s="122">
        <f t="shared" si="27"/>
        <v>7.0687555728563458</v>
      </c>
      <c r="U66" s="122">
        <f t="shared" si="27"/>
        <v>10.333448175248954</v>
      </c>
      <c r="V66" s="122">
        <f t="shared" si="27"/>
        <v>5.8497663374312676</v>
      </c>
      <c r="W66" s="122">
        <f t="shared" si="27"/>
        <v>15.031370896336918</v>
      </c>
      <c r="DA66" s="130" t="s">
        <v>1631</v>
      </c>
    </row>
    <row r="67" spans="1:105" ht="12" customHeight="1" x14ac:dyDescent="0.25">
      <c r="A67" s="97" t="s">
        <v>53</v>
      </c>
      <c r="B67" s="98">
        <v>0.19636610531719162</v>
      </c>
      <c r="C67" s="98">
        <v>0.26625554812198732</v>
      </c>
      <c r="D67" s="98">
        <v>0.51374917227230055</v>
      </c>
      <c r="E67" s="98">
        <v>1.0642490906957909</v>
      </c>
      <c r="F67" s="98">
        <v>0.66483438803480244</v>
      </c>
      <c r="G67" s="98">
        <v>0.76385749496960609</v>
      </c>
      <c r="H67" s="98">
        <v>1.2619456344998394</v>
      </c>
      <c r="I67" s="98">
        <v>1.8354945307904798</v>
      </c>
      <c r="J67" s="98">
        <v>1.2543064637914088</v>
      </c>
      <c r="K67" s="98">
        <v>1.3560261288368509</v>
      </c>
      <c r="L67" s="98">
        <v>1.6482954199452327</v>
      </c>
      <c r="M67" s="98">
        <v>1.56691395452379</v>
      </c>
      <c r="N67" s="98">
        <v>2.9960968902953558</v>
      </c>
      <c r="O67" s="98">
        <v>2.060095062667195</v>
      </c>
      <c r="P67" s="98">
        <v>1.6447248296848795</v>
      </c>
      <c r="Q67" s="98">
        <v>3.0476155477844693</v>
      </c>
      <c r="R67" s="98">
        <v>3.5422325993298216</v>
      </c>
      <c r="S67" s="98">
        <v>4.652403071819176</v>
      </c>
      <c r="T67" s="98">
        <v>7.0687555728563458</v>
      </c>
      <c r="U67" s="98">
        <v>10.333448175248954</v>
      </c>
      <c r="V67" s="98">
        <v>5.8497663374312676</v>
      </c>
      <c r="W67" s="98">
        <v>15.031370896336918</v>
      </c>
      <c r="DA67" s="63" t="s">
        <v>1632</v>
      </c>
    </row>
    <row r="68" spans="1:105" ht="12" customHeight="1" x14ac:dyDescent="0.25">
      <c r="A68" s="121" t="s">
        <v>55</v>
      </c>
      <c r="B68" s="122">
        <v>402.26896126403898</v>
      </c>
      <c r="C68" s="122">
        <v>414.20373728409982</v>
      </c>
      <c r="D68" s="122">
        <v>453.61194342095189</v>
      </c>
      <c r="E68" s="122">
        <v>471.57006762038787</v>
      </c>
      <c r="F68" s="122">
        <v>469.88549159205365</v>
      </c>
      <c r="G68" s="122">
        <v>468.03584346954227</v>
      </c>
      <c r="H68" s="122">
        <v>445.95274083136445</v>
      </c>
      <c r="I68" s="122">
        <v>449.92475668873334</v>
      </c>
      <c r="J68" s="122">
        <v>445.97624155615426</v>
      </c>
      <c r="K68" s="122">
        <v>422.24336616091279</v>
      </c>
      <c r="L68" s="122">
        <v>398.20533025194032</v>
      </c>
      <c r="M68" s="122">
        <v>357.11250954120408</v>
      </c>
      <c r="N68" s="122">
        <v>327.5873947577449</v>
      </c>
      <c r="O68" s="122">
        <v>305.78518566155088</v>
      </c>
      <c r="P68" s="122">
        <v>339.57256045813813</v>
      </c>
      <c r="Q68" s="122">
        <v>349.51941350615238</v>
      </c>
      <c r="R68" s="122">
        <v>376.98535980469399</v>
      </c>
      <c r="S68" s="122">
        <v>389.19677231704736</v>
      </c>
      <c r="T68" s="122">
        <v>394.28458491515886</v>
      </c>
      <c r="U68" s="122">
        <v>404.48777413670302</v>
      </c>
      <c r="V68" s="122">
        <v>440.2615957680336</v>
      </c>
      <c r="W68" s="122">
        <v>428.94695381507029</v>
      </c>
      <c r="DA68" s="130" t="s">
        <v>1633</v>
      </c>
    </row>
    <row r="69" spans="1:105" ht="12" customHeight="1" x14ac:dyDescent="0.25">
      <c r="A69" s="97" t="s">
        <v>134</v>
      </c>
      <c r="B69" s="98">
        <v>276.81562668062861</v>
      </c>
      <c r="C69" s="98">
        <v>275.42849016521609</v>
      </c>
      <c r="D69" s="98">
        <v>290.69622738427125</v>
      </c>
      <c r="E69" s="98">
        <v>275.01890804070075</v>
      </c>
      <c r="F69" s="98">
        <v>280.57969864178898</v>
      </c>
      <c r="G69" s="98">
        <v>297.09265456509985</v>
      </c>
      <c r="H69" s="98">
        <v>261.02303759709577</v>
      </c>
      <c r="I69" s="98">
        <v>284.91110999390202</v>
      </c>
      <c r="J69" s="98">
        <v>281.1728834309007</v>
      </c>
      <c r="K69" s="98">
        <v>292.53345427514432</v>
      </c>
      <c r="L69" s="98">
        <v>298.30934955622712</v>
      </c>
      <c r="M69" s="98">
        <v>292.3664524369878</v>
      </c>
      <c r="N69" s="98">
        <v>299.85659586065674</v>
      </c>
      <c r="O69" s="98">
        <v>280.7912301969622</v>
      </c>
      <c r="P69" s="98">
        <v>313.26407732800055</v>
      </c>
      <c r="Q69" s="98">
        <v>301.38613438307254</v>
      </c>
      <c r="R69" s="98">
        <v>308.71537489528464</v>
      </c>
      <c r="S69" s="98">
        <v>304.208223558584</v>
      </c>
      <c r="T69" s="98">
        <v>293.45350041252863</v>
      </c>
      <c r="U69" s="98">
        <v>292.70322453300832</v>
      </c>
      <c r="V69" s="98">
        <v>314.63144979468024</v>
      </c>
      <c r="W69" s="98">
        <v>314.63553080637485</v>
      </c>
      <c r="DA69" s="63" t="s">
        <v>1634</v>
      </c>
    </row>
    <row r="70" spans="1:105" ht="12" customHeight="1" x14ac:dyDescent="0.25">
      <c r="A70" s="97" t="s">
        <v>133</v>
      </c>
      <c r="B70" s="98">
        <v>0</v>
      </c>
      <c r="C70" s="98">
        <v>2.19096013465594E-2</v>
      </c>
      <c r="D70" s="98">
        <v>2.589045025276383E-2</v>
      </c>
      <c r="E70" s="98">
        <v>2.6114111436938203E-2</v>
      </c>
      <c r="F70" s="98">
        <v>2.6179900635778394E-2</v>
      </c>
      <c r="G70" s="98">
        <v>2.6978448146542579E-2</v>
      </c>
      <c r="H70" s="98">
        <v>2.5665976811258526E-2</v>
      </c>
      <c r="I70" s="98">
        <v>2.9867482695920933E-2</v>
      </c>
      <c r="J70" s="98">
        <v>4.2103434830337245E-2</v>
      </c>
      <c r="K70" s="98">
        <v>5.6812954248126601E-2</v>
      </c>
      <c r="L70" s="98">
        <v>6.9311864553668362E-2</v>
      </c>
      <c r="M70" s="98">
        <v>8.7871948513568943E-2</v>
      </c>
      <c r="N70" s="98">
        <v>0.14712546818309552</v>
      </c>
      <c r="O70" s="98">
        <v>0.1383343600613367</v>
      </c>
      <c r="P70" s="98">
        <v>0.17770425273706331</v>
      </c>
      <c r="Q70" s="98">
        <v>0.17484993620751668</v>
      </c>
      <c r="R70" s="98">
        <v>0.17095421129071117</v>
      </c>
      <c r="S70" s="98">
        <v>0.17862109572086685</v>
      </c>
      <c r="T70" s="98">
        <v>0.18246110880494831</v>
      </c>
      <c r="U70" s="98">
        <v>0.19145879004531541</v>
      </c>
      <c r="V70" s="98">
        <v>0.21626568234384</v>
      </c>
      <c r="W70" s="98">
        <v>0.26371605693155975</v>
      </c>
      <c r="DA70" s="63" t="s">
        <v>1635</v>
      </c>
    </row>
    <row r="71" spans="1:105" ht="12" customHeight="1" x14ac:dyDescent="0.25">
      <c r="A71" s="100" t="s">
        <v>217</v>
      </c>
      <c r="B71" s="101">
        <v>0</v>
      </c>
      <c r="C71" s="101">
        <v>7.9768290605000802E-3</v>
      </c>
      <c r="D71" s="101">
        <v>9.2366937206667457E-3</v>
      </c>
      <c r="E71" s="101">
        <v>1.0959166930893017E-2</v>
      </c>
      <c r="F71" s="101">
        <v>9.6181099981432622E-3</v>
      </c>
      <c r="G71" s="101">
        <v>8.7263026752242359E-3</v>
      </c>
      <c r="H71" s="101">
        <v>1.0620045682667325E-2</v>
      </c>
      <c r="I71" s="101">
        <v>1.0433776158921677E-2</v>
      </c>
      <c r="J71" s="101">
        <v>1.622257546328627E-2</v>
      </c>
      <c r="K71" s="101">
        <v>2.0259282612565568E-2</v>
      </c>
      <c r="L71" s="101">
        <v>2.3876643951849845E-2</v>
      </c>
      <c r="M71" s="101">
        <v>3.4238897610771632E-2</v>
      </c>
      <c r="N71" s="101">
        <v>3.948365086098015E-2</v>
      </c>
      <c r="O71" s="101">
        <v>3.9346031043797754E-2</v>
      </c>
      <c r="P71" s="101">
        <v>4.993340524924024E-2</v>
      </c>
      <c r="Q71" s="101">
        <v>6.5579330625399584E-2</v>
      </c>
      <c r="R71" s="101">
        <v>6.0672526744414958E-2</v>
      </c>
      <c r="S71" s="101">
        <v>5.8506247495332564E-2</v>
      </c>
      <c r="T71" s="101">
        <v>5.9987502940826755E-2</v>
      </c>
      <c r="U71" s="101">
        <v>6.0907159978793694E-2</v>
      </c>
      <c r="V71" s="101">
        <v>7.190360170873944E-2</v>
      </c>
      <c r="W71" s="101">
        <v>6.782259001395953E-2</v>
      </c>
      <c r="DA71" s="131" t="s">
        <v>1636</v>
      </c>
    </row>
    <row r="72" spans="1:105" ht="12" customHeight="1" x14ac:dyDescent="0.25">
      <c r="A72" s="103" t="s">
        <v>52</v>
      </c>
      <c r="B72" s="104">
        <v>0</v>
      </c>
      <c r="C72" s="104">
        <v>1.3932772286059322E-2</v>
      </c>
      <c r="D72" s="104">
        <v>1.6653756532097084E-2</v>
      </c>
      <c r="E72" s="104">
        <v>1.5154944506045188E-2</v>
      </c>
      <c r="F72" s="104">
        <v>1.6561790637635132E-2</v>
      </c>
      <c r="G72" s="104">
        <v>1.8252145471318343E-2</v>
      </c>
      <c r="H72" s="104">
        <v>1.5045931128591202E-2</v>
      </c>
      <c r="I72" s="104">
        <v>1.9433706536999256E-2</v>
      </c>
      <c r="J72" s="104">
        <v>2.5880859367050976E-2</v>
      </c>
      <c r="K72" s="104">
        <v>3.6553671635561037E-2</v>
      </c>
      <c r="L72" s="104">
        <v>4.5435220601818517E-2</v>
      </c>
      <c r="M72" s="104">
        <v>5.3633050902797311E-2</v>
      </c>
      <c r="N72" s="104">
        <v>0.10764181732211536</v>
      </c>
      <c r="O72" s="104">
        <v>9.8988329017538956E-2</v>
      </c>
      <c r="P72" s="104">
        <v>0.12777084748782308</v>
      </c>
      <c r="Q72" s="104">
        <v>0.1092706055821171</v>
      </c>
      <c r="R72" s="104">
        <v>0.11028168454629621</v>
      </c>
      <c r="S72" s="104">
        <v>0.12011484822553428</v>
      </c>
      <c r="T72" s="104">
        <v>0.12247360586412155</v>
      </c>
      <c r="U72" s="104">
        <v>0.13055163006652171</v>
      </c>
      <c r="V72" s="104">
        <v>0.14436208063510056</v>
      </c>
      <c r="W72" s="104">
        <v>0.19589346691760023</v>
      </c>
      <c r="DA72" s="132" t="s">
        <v>1637</v>
      </c>
    </row>
    <row r="73" spans="1:105" ht="12" customHeight="1" x14ac:dyDescent="0.25">
      <c r="A73" s="106" t="s">
        <v>122</v>
      </c>
      <c r="B73" s="101">
        <v>125.45333458341035</v>
      </c>
      <c r="C73" s="101">
        <v>137.30713323602768</v>
      </c>
      <c r="D73" s="101">
        <v>161.1794371634121</v>
      </c>
      <c r="E73" s="101">
        <v>194.46907931625611</v>
      </c>
      <c r="F73" s="101">
        <v>187.41011933612558</v>
      </c>
      <c r="G73" s="101">
        <v>169.17973909914971</v>
      </c>
      <c r="H73" s="101">
        <v>182.97328921227279</v>
      </c>
      <c r="I73" s="101">
        <v>163.12870517310552</v>
      </c>
      <c r="J73" s="101">
        <v>162.33842412556112</v>
      </c>
      <c r="K73" s="101">
        <v>127.73090807951401</v>
      </c>
      <c r="L73" s="101">
        <v>97.943484165499399</v>
      </c>
      <c r="M73" s="101">
        <v>62.839903614500784</v>
      </c>
      <c r="N73" s="101">
        <v>26.361716505858855</v>
      </c>
      <c r="O73" s="101">
        <v>23.749333363757437</v>
      </c>
      <c r="P73" s="101">
        <v>24.860865404594175</v>
      </c>
      <c r="Q73" s="101">
        <v>45.426323646961677</v>
      </c>
      <c r="R73" s="101">
        <v>64.364352473521024</v>
      </c>
      <c r="S73" s="101">
        <v>80.048825602589517</v>
      </c>
      <c r="T73" s="101">
        <v>94.583670567468161</v>
      </c>
      <c r="U73" s="101">
        <v>104.58278971066412</v>
      </c>
      <c r="V73" s="101">
        <v>117.08669325283832</v>
      </c>
      <c r="W73" s="101">
        <v>106.13606376900945</v>
      </c>
      <c r="DA73" s="131" t="s">
        <v>1638</v>
      </c>
    </row>
    <row r="74" spans="1:105" ht="12" customHeight="1" x14ac:dyDescent="0.25">
      <c r="A74" s="107" t="s">
        <v>121</v>
      </c>
      <c r="B74" s="104">
        <v>0</v>
      </c>
      <c r="C74" s="104">
        <v>1.4462042815095137</v>
      </c>
      <c r="D74" s="104">
        <v>1.7103884230157906</v>
      </c>
      <c r="E74" s="104">
        <v>2.0559661519940824</v>
      </c>
      <c r="F74" s="104">
        <v>1.8694937135032661</v>
      </c>
      <c r="G74" s="104">
        <v>1.7364713571461743</v>
      </c>
      <c r="H74" s="104">
        <v>1.9307480451846577</v>
      </c>
      <c r="I74" s="104">
        <v>1.8550740390298739</v>
      </c>
      <c r="J74" s="104">
        <v>2.4228305648621378</v>
      </c>
      <c r="K74" s="104">
        <v>1.9221908520063593</v>
      </c>
      <c r="L74" s="104">
        <v>1.8831846656601805</v>
      </c>
      <c r="M74" s="104">
        <v>1.8182815412019626</v>
      </c>
      <c r="N74" s="104">
        <v>1.2219569230462066</v>
      </c>
      <c r="O74" s="104">
        <v>1.1062877407699072</v>
      </c>
      <c r="P74" s="104">
        <v>1.2699134728063823</v>
      </c>
      <c r="Q74" s="104">
        <v>2.5321055399106407</v>
      </c>
      <c r="R74" s="104">
        <v>3.7346782245975687</v>
      </c>
      <c r="S74" s="104">
        <v>4.7611020601530214</v>
      </c>
      <c r="T74" s="104">
        <v>6.0649528263571257</v>
      </c>
      <c r="U74" s="104">
        <v>7.0103011029853128</v>
      </c>
      <c r="V74" s="104">
        <v>8.3271870381712478</v>
      </c>
      <c r="W74" s="104">
        <v>7.9116431827543838</v>
      </c>
      <c r="DA74" s="132" t="s">
        <v>1639</v>
      </c>
    </row>
    <row r="75" spans="1:105" ht="12" customHeight="1" x14ac:dyDescent="0.25">
      <c r="A75" s="108" t="s">
        <v>53</v>
      </c>
      <c r="B75" s="98">
        <v>0</v>
      </c>
      <c r="C75" s="98">
        <v>0.48817005338259123</v>
      </c>
      <c r="D75" s="98">
        <v>0.56533331190533764</v>
      </c>
      <c r="E75" s="98">
        <v>0.80496313360428562</v>
      </c>
      <c r="F75" s="98">
        <v>0.63666056281391359</v>
      </c>
      <c r="G75" s="98">
        <v>0.51792459703769944</v>
      </c>
      <c r="H75" s="98">
        <v>0.74407473450671546</v>
      </c>
      <c r="I75" s="98">
        <v>0.60147122932814279</v>
      </c>
      <c r="J75" s="98">
        <v>0.88151891742380606</v>
      </c>
      <c r="K75" s="98">
        <v>0.65210814042554588</v>
      </c>
      <c r="L75" s="98">
        <v>0.62298977128500477</v>
      </c>
      <c r="M75" s="98">
        <v>0.69205470223307242</v>
      </c>
      <c r="N75" s="98">
        <v>0.32654154208611524</v>
      </c>
      <c r="O75" s="98">
        <v>0.31635602693232545</v>
      </c>
      <c r="P75" s="98">
        <v>0.35642770648849087</v>
      </c>
      <c r="Q75" s="98">
        <v>0.92529220581310956</v>
      </c>
      <c r="R75" s="98">
        <v>1.2743244082892276</v>
      </c>
      <c r="S75" s="98">
        <v>1.5104945197552877</v>
      </c>
      <c r="T75" s="98">
        <v>1.9507595529223665</v>
      </c>
      <c r="U75" s="98">
        <v>2.206917133328556</v>
      </c>
      <c r="V75" s="98">
        <v>2.7705291146337494</v>
      </c>
      <c r="W75" s="98">
        <v>2.0598126801836698</v>
      </c>
      <c r="DA75" s="63" t="s">
        <v>1640</v>
      </c>
    </row>
    <row r="76" spans="1:105" ht="12" customHeight="1" x14ac:dyDescent="0.25">
      <c r="A76" s="108" t="s">
        <v>52</v>
      </c>
      <c r="B76" s="98">
        <v>0</v>
      </c>
      <c r="C76" s="98">
        <v>0.95803422812692263</v>
      </c>
      <c r="D76" s="98">
        <v>1.145055111110453</v>
      </c>
      <c r="E76" s="98">
        <v>1.2510030183897967</v>
      </c>
      <c r="F76" s="98">
        <v>1.2328331506893524</v>
      </c>
      <c r="G76" s="98">
        <v>1.2185467601084747</v>
      </c>
      <c r="H76" s="98">
        <v>1.1866733106779424</v>
      </c>
      <c r="I76" s="98">
        <v>1.2536028097017311</v>
      </c>
      <c r="J76" s="98">
        <v>1.5413116474383317</v>
      </c>
      <c r="K76" s="98">
        <v>1.2700827115808135</v>
      </c>
      <c r="L76" s="98">
        <v>1.2601948943751757</v>
      </c>
      <c r="M76" s="98">
        <v>1.1262268389688903</v>
      </c>
      <c r="N76" s="98">
        <v>0.89541538096009143</v>
      </c>
      <c r="O76" s="98">
        <v>0.78993171383758165</v>
      </c>
      <c r="P76" s="98">
        <v>0.91348576631789136</v>
      </c>
      <c r="Q76" s="98">
        <v>1.606813334097531</v>
      </c>
      <c r="R76" s="98">
        <v>2.4603538163083414</v>
      </c>
      <c r="S76" s="98">
        <v>3.2506075403977333</v>
      </c>
      <c r="T76" s="98">
        <v>4.1141932734347595</v>
      </c>
      <c r="U76" s="98">
        <v>4.8033839696567568</v>
      </c>
      <c r="V76" s="98">
        <v>5.5566579235374984</v>
      </c>
      <c r="W76" s="98">
        <v>5.8518305025707145</v>
      </c>
      <c r="DA76" s="63" t="s">
        <v>1641</v>
      </c>
    </row>
    <row r="77" spans="1:105" ht="12" customHeight="1" x14ac:dyDescent="0.25">
      <c r="A77" s="121" t="s">
        <v>54</v>
      </c>
      <c r="B77" s="122">
        <v>150.30951215154195</v>
      </c>
      <c r="C77" s="122">
        <v>158.7483234028727</v>
      </c>
      <c r="D77" s="122">
        <v>177.27713492558922</v>
      </c>
      <c r="E77" s="122">
        <v>179.35652179458904</v>
      </c>
      <c r="F77" s="122">
        <v>182.78484180725656</v>
      </c>
      <c r="G77" s="122">
        <v>174.93944912066777</v>
      </c>
      <c r="H77" s="122">
        <v>163.85074880855578</v>
      </c>
      <c r="I77" s="122">
        <v>145.34230657331531</v>
      </c>
      <c r="J77" s="122">
        <v>157.31424831681929</v>
      </c>
      <c r="K77" s="122">
        <v>123.88467086379546</v>
      </c>
      <c r="L77" s="122">
        <v>127.1800442989199</v>
      </c>
      <c r="M77" s="122">
        <v>100.47417175112403</v>
      </c>
      <c r="N77" s="122">
        <v>80.180860760732173</v>
      </c>
      <c r="O77" s="122">
        <v>79.534519033648252</v>
      </c>
      <c r="P77" s="122">
        <v>83.051109535468441</v>
      </c>
      <c r="Q77" s="122">
        <v>93.072312156256487</v>
      </c>
      <c r="R77" s="122">
        <v>92.062160890079369</v>
      </c>
      <c r="S77" s="122">
        <v>118.04095722607165</v>
      </c>
      <c r="T77" s="122">
        <v>135.06128976200495</v>
      </c>
      <c r="U77" s="122">
        <v>141.93665028916519</v>
      </c>
      <c r="V77" s="122">
        <v>200.33131256493152</v>
      </c>
      <c r="W77" s="122">
        <v>199.10152742053194</v>
      </c>
      <c r="DA77" s="130" t="s">
        <v>1642</v>
      </c>
    </row>
    <row r="78" spans="1:105" ht="12" customHeight="1" x14ac:dyDescent="0.25">
      <c r="A78" s="97" t="s">
        <v>192</v>
      </c>
      <c r="B78" s="98">
        <v>148.37826768419458</v>
      </c>
      <c r="C78" s="98">
        <v>155.84376361793059</v>
      </c>
      <c r="D78" s="98">
        <v>172.66646788095957</v>
      </c>
      <c r="E78" s="98">
        <v>172.92635139567102</v>
      </c>
      <c r="F78" s="98">
        <v>174.02445601363613</v>
      </c>
      <c r="G78" s="98">
        <v>169.40419774620449</v>
      </c>
      <c r="H78" s="98">
        <v>159.92940167226149</v>
      </c>
      <c r="I78" s="98">
        <v>141.04897315961492</v>
      </c>
      <c r="J78" s="98">
        <v>154.08946706917118</v>
      </c>
      <c r="K78" s="98">
        <v>121.52986793281016</v>
      </c>
      <c r="L78" s="98">
        <v>124.77194888278997</v>
      </c>
      <c r="M78" s="98">
        <v>98.301726054465959</v>
      </c>
      <c r="N78" s="98">
        <v>77.933927472567035</v>
      </c>
      <c r="O78" s="98">
        <v>76.177971658577732</v>
      </c>
      <c r="P78" s="98">
        <v>80.511535324265651</v>
      </c>
      <c r="Q78" s="98">
        <v>91.194687273375052</v>
      </c>
      <c r="R78" s="98">
        <v>89.966356262927519</v>
      </c>
      <c r="S78" s="98">
        <v>115.60157082888514</v>
      </c>
      <c r="T78" s="98">
        <v>132.14449589313028</v>
      </c>
      <c r="U78" s="98">
        <v>138.17134598450548</v>
      </c>
      <c r="V78" s="98">
        <v>191.14837107098501</v>
      </c>
      <c r="W78" s="98">
        <v>190.39010700296117</v>
      </c>
      <c r="DA78" s="63" t="s">
        <v>1643</v>
      </c>
    </row>
    <row r="79" spans="1:105" ht="12" customHeight="1" x14ac:dyDescent="0.25">
      <c r="A79" s="109" t="s">
        <v>120</v>
      </c>
      <c r="B79" s="33">
        <v>1.9312444673473552</v>
      </c>
      <c r="C79" s="33">
        <v>2.9045597849421054</v>
      </c>
      <c r="D79" s="33">
        <v>4.6106670446296425</v>
      </c>
      <c r="E79" s="33">
        <v>6.4301703989180208</v>
      </c>
      <c r="F79" s="33">
        <v>8.7603857936204239</v>
      </c>
      <c r="G79" s="33">
        <v>5.5352513744632867</v>
      </c>
      <c r="H79" s="33">
        <v>3.9213471362943002</v>
      </c>
      <c r="I79" s="33">
        <v>4.293333413700398</v>
      </c>
      <c r="J79" s="33">
        <v>3.2247812476480977</v>
      </c>
      <c r="K79" s="33">
        <v>2.3548029309853051</v>
      </c>
      <c r="L79" s="33">
        <v>2.408095416129922</v>
      </c>
      <c r="M79" s="33">
        <v>2.1724456966580705</v>
      </c>
      <c r="N79" s="33">
        <v>2.2469332881651365</v>
      </c>
      <c r="O79" s="33">
        <v>3.3565473750705253</v>
      </c>
      <c r="P79" s="33">
        <v>2.5395742112027899</v>
      </c>
      <c r="Q79" s="33">
        <v>1.8776248828814366</v>
      </c>
      <c r="R79" s="33">
        <v>2.0958046271518467</v>
      </c>
      <c r="S79" s="33">
        <v>2.4393863971865071</v>
      </c>
      <c r="T79" s="33">
        <v>2.9167938688746688</v>
      </c>
      <c r="U79" s="33">
        <v>3.765304304659709</v>
      </c>
      <c r="V79" s="33">
        <v>9.182941493946517</v>
      </c>
      <c r="W79" s="33">
        <v>8.7114204175707641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647.27847326596623</v>
      </c>
      <c r="C81" s="117">
        <f t="shared" si="28"/>
        <v>695.3278955400491</v>
      </c>
      <c r="D81" s="117">
        <f t="shared" si="28"/>
        <v>676.24105086971736</v>
      </c>
      <c r="E81" s="117">
        <f t="shared" si="28"/>
        <v>683.8030716503207</v>
      </c>
      <c r="F81" s="117">
        <f t="shared" si="28"/>
        <v>590.65166059290448</v>
      </c>
      <c r="G81" s="117">
        <f t="shared" si="28"/>
        <v>1086.1468006753978</v>
      </c>
      <c r="H81" s="117">
        <f t="shared" si="28"/>
        <v>1193.962218658758</v>
      </c>
      <c r="I81" s="117">
        <f t="shared" si="28"/>
        <v>1283.1908758075949</v>
      </c>
      <c r="J81" s="117">
        <f t="shared" si="28"/>
        <v>1116.4982451910444</v>
      </c>
      <c r="K81" s="117">
        <f t="shared" si="28"/>
        <v>1604.5734972636258</v>
      </c>
      <c r="L81" s="117">
        <f t="shared" si="28"/>
        <v>1838.1756018891979</v>
      </c>
      <c r="M81" s="117">
        <f t="shared" si="28"/>
        <v>2117.5428726865966</v>
      </c>
      <c r="N81" s="117">
        <f t="shared" si="28"/>
        <v>2258.2680308390536</v>
      </c>
      <c r="O81" s="117">
        <f t="shared" si="28"/>
        <v>2320.7071484088428</v>
      </c>
      <c r="P81" s="117">
        <f t="shared" si="28"/>
        <v>1934.0870263565891</v>
      </c>
      <c r="Q81" s="117">
        <f t="shared" si="28"/>
        <v>2075.889287271285</v>
      </c>
      <c r="R81" s="117">
        <f t="shared" ref="R81:V81" si="29">R82+R85+R87+R100</f>
        <v>1998.7170242644945</v>
      </c>
      <c r="S81" s="117">
        <f t="shared" si="29"/>
        <v>1891.2655342121595</v>
      </c>
      <c r="T81" s="117">
        <f t="shared" si="29"/>
        <v>1602.4813213839413</v>
      </c>
      <c r="U81" s="117">
        <f t="shared" si="29"/>
        <v>1500.723327618133</v>
      </c>
      <c r="V81" s="117">
        <f t="shared" si="29"/>
        <v>1532.0062844018159</v>
      </c>
      <c r="W81" s="117">
        <f t="shared" ref="W81" si="30">W82+W85+W87+W100</f>
        <v>1552.3136877174452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549.40257544934411</v>
      </c>
      <c r="C82" s="122">
        <f t="shared" si="31"/>
        <v>597.36840757716482</v>
      </c>
      <c r="D82" s="122">
        <f t="shared" si="31"/>
        <v>577.90056447980237</v>
      </c>
      <c r="E82" s="122">
        <f t="shared" si="31"/>
        <v>579.50609391891817</v>
      </c>
      <c r="F82" s="122">
        <f t="shared" si="31"/>
        <v>482.51842879912482</v>
      </c>
      <c r="G82" s="122">
        <f t="shared" si="31"/>
        <v>944.614656332707</v>
      </c>
      <c r="H82" s="122">
        <f t="shared" si="31"/>
        <v>1017.3220388583031</v>
      </c>
      <c r="I82" s="122">
        <f t="shared" si="31"/>
        <v>1092.8654782845415</v>
      </c>
      <c r="J82" s="122">
        <f t="shared" si="31"/>
        <v>906.35039514727907</v>
      </c>
      <c r="K82" s="122">
        <f t="shared" si="31"/>
        <v>1363.3949156952729</v>
      </c>
      <c r="L82" s="122">
        <f t="shared" si="31"/>
        <v>1557.9067670373738</v>
      </c>
      <c r="M82" s="122">
        <f t="shared" si="31"/>
        <v>1806.4799717466647</v>
      </c>
      <c r="N82" s="122">
        <f t="shared" si="31"/>
        <v>1968.0013471621921</v>
      </c>
      <c r="O82" s="122">
        <f t="shared" si="31"/>
        <v>2020.5664869962438</v>
      </c>
      <c r="P82" s="122">
        <f t="shared" si="31"/>
        <v>1634.288214237909</v>
      </c>
      <c r="Q82" s="122">
        <f t="shared" si="31"/>
        <v>1748.7659281813408</v>
      </c>
      <c r="R82" s="122">
        <f t="shared" ref="R82:V82" si="32">SUM(R83:R84)</f>
        <v>1703.5468348648387</v>
      </c>
      <c r="S82" s="122">
        <f t="shared" si="32"/>
        <v>1608.9243021539762</v>
      </c>
      <c r="T82" s="122">
        <f t="shared" si="32"/>
        <v>1336.3788983233694</v>
      </c>
      <c r="U82" s="122">
        <f t="shared" si="32"/>
        <v>1246.9779387390363</v>
      </c>
      <c r="V82" s="122">
        <f t="shared" si="32"/>
        <v>1259.3774789641777</v>
      </c>
      <c r="W82" s="122">
        <f t="shared" ref="W82" si="33">SUM(W83:W84)</f>
        <v>1311.2219982504091</v>
      </c>
      <c r="DA82" s="130" t="s">
        <v>1646</v>
      </c>
    </row>
    <row r="83" spans="1:105" ht="12" customHeight="1" x14ac:dyDescent="0.25">
      <c r="A83" s="97" t="s">
        <v>204</v>
      </c>
      <c r="B83" s="98">
        <v>547.22744813740269</v>
      </c>
      <c r="C83" s="98">
        <v>595.00517951762174</v>
      </c>
      <c r="D83" s="98">
        <v>575.62434022550394</v>
      </c>
      <c r="E83" s="98">
        <v>577.2302972927547</v>
      </c>
      <c r="F83" s="98">
        <v>480.5575047845299</v>
      </c>
      <c r="G83" s="98">
        <v>940.61980137473211</v>
      </c>
      <c r="H83" s="98">
        <v>1012.9467704816221</v>
      </c>
      <c r="I83" s="98">
        <v>1088.0885165558163</v>
      </c>
      <c r="J83" s="98">
        <v>902.32926005061051</v>
      </c>
      <c r="K83" s="98">
        <v>1357.2593908254673</v>
      </c>
      <c r="L83" s="98">
        <v>1550.8084213849045</v>
      </c>
      <c r="M83" s="98">
        <v>1798.1958930652347</v>
      </c>
      <c r="N83" s="98">
        <v>1959.1048862076593</v>
      </c>
      <c r="O83" s="98">
        <v>2011.3839334539955</v>
      </c>
      <c r="P83" s="98">
        <v>1626.8023464983594</v>
      </c>
      <c r="Q83" s="98">
        <v>1740.7885592815533</v>
      </c>
      <c r="R83" s="98">
        <v>1695.7880194898248</v>
      </c>
      <c r="S83" s="98">
        <v>1601.5461736887357</v>
      </c>
      <c r="T83" s="98">
        <v>1330.2365147606761</v>
      </c>
      <c r="U83" s="98">
        <v>1241.2064536161279</v>
      </c>
      <c r="V83" s="98">
        <v>1253.367708034775</v>
      </c>
      <c r="W83" s="98">
        <v>1304.8417837011582</v>
      </c>
      <c r="DA83" s="63" t="s">
        <v>1647</v>
      </c>
    </row>
    <row r="84" spans="1:105" ht="12" customHeight="1" x14ac:dyDescent="0.25">
      <c r="A84" s="97" t="s">
        <v>53</v>
      </c>
      <c r="B84" s="98">
        <v>2.1751273119414281</v>
      </c>
      <c r="C84" s="98">
        <v>2.363228059543061</v>
      </c>
      <c r="D84" s="98">
        <v>2.2762242542984779</v>
      </c>
      <c r="E84" s="98">
        <v>2.2757966261634808</v>
      </c>
      <c r="F84" s="98">
        <v>1.9609240145949407</v>
      </c>
      <c r="G84" s="98">
        <v>3.9948549579748889</v>
      </c>
      <c r="H84" s="98">
        <v>4.375268376681043</v>
      </c>
      <c r="I84" s="98">
        <v>4.7769617287251265</v>
      </c>
      <c r="J84" s="98">
        <v>4.0211350966685213</v>
      </c>
      <c r="K84" s="98">
        <v>6.1355248698054794</v>
      </c>
      <c r="L84" s="98">
        <v>7.0983456524694475</v>
      </c>
      <c r="M84" s="98">
        <v>8.2840786814300493</v>
      </c>
      <c r="N84" s="98">
        <v>8.8964609545328912</v>
      </c>
      <c r="O84" s="98">
        <v>9.1825535422484315</v>
      </c>
      <c r="P84" s="98">
        <v>7.485867739549624</v>
      </c>
      <c r="Q84" s="98">
        <v>7.9773688997875762</v>
      </c>
      <c r="R84" s="98">
        <v>7.7588153750139064</v>
      </c>
      <c r="S84" s="98">
        <v>7.3781284652404988</v>
      </c>
      <c r="T84" s="98">
        <v>6.1423835626933174</v>
      </c>
      <c r="U84" s="98">
        <v>5.7714851229083921</v>
      </c>
      <c r="V84" s="98">
        <v>6.0097709294027277</v>
      </c>
      <c r="W84" s="98">
        <v>6.380214549250959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3.6597956163411417E-2</v>
      </c>
      <c r="C85" s="122">
        <f t="shared" si="34"/>
        <v>4.6470972604052946E-2</v>
      </c>
      <c r="D85" s="122">
        <f t="shared" si="34"/>
        <v>7.5356172697861989E-2</v>
      </c>
      <c r="E85" s="122">
        <f t="shared" si="34"/>
        <v>0.14468544264631844</v>
      </c>
      <c r="F85" s="122">
        <f t="shared" si="34"/>
        <v>0.10912763041201563</v>
      </c>
      <c r="G85" s="122">
        <f t="shared" si="34"/>
        <v>0.21011972875502649</v>
      </c>
      <c r="H85" s="122">
        <f t="shared" si="34"/>
        <v>0.51173556825568201</v>
      </c>
      <c r="I85" s="122">
        <f t="shared" si="34"/>
        <v>0.98925431023084387</v>
      </c>
      <c r="J85" s="122">
        <f t="shared" si="34"/>
        <v>0.79807150960234685</v>
      </c>
      <c r="K85" s="122">
        <f t="shared" si="34"/>
        <v>1.0801561414128507</v>
      </c>
      <c r="L85" s="122">
        <f t="shared" si="34"/>
        <v>1.5918915995147347</v>
      </c>
      <c r="M85" s="122">
        <f t="shared" si="34"/>
        <v>1.8603494236617899</v>
      </c>
      <c r="N85" s="122">
        <f t="shared" si="34"/>
        <v>3.9365154689716197</v>
      </c>
      <c r="O85" s="122">
        <f t="shared" si="34"/>
        <v>2.5908613373662979</v>
      </c>
      <c r="P85" s="122">
        <f t="shared" si="34"/>
        <v>1.747895136627285</v>
      </c>
      <c r="Q85" s="122">
        <f t="shared" si="34"/>
        <v>2.4990097755852116</v>
      </c>
      <c r="R85" s="122">
        <f t="shared" si="34"/>
        <v>2.126841780653534</v>
      </c>
      <c r="S85" s="122">
        <f t="shared" si="34"/>
        <v>1.8850671656574707</v>
      </c>
      <c r="T85" s="122">
        <f t="shared" si="34"/>
        <v>1.7337513981897656</v>
      </c>
      <c r="U85" s="122">
        <f t="shared" si="34"/>
        <v>1.6567579773424093</v>
      </c>
      <c r="V85" s="122">
        <f t="shared" si="34"/>
        <v>0.80651970915213078</v>
      </c>
      <c r="W85" s="122">
        <f t="shared" si="34"/>
        <v>2.6623268228904009</v>
      </c>
      <c r="DA85" s="130" t="s">
        <v>1649</v>
      </c>
    </row>
    <row r="86" spans="1:105" ht="12" customHeight="1" x14ac:dyDescent="0.25">
      <c r="A86" s="97" t="s">
        <v>53</v>
      </c>
      <c r="B86" s="98">
        <v>3.6597956163411417E-2</v>
      </c>
      <c r="C86" s="98">
        <v>4.6470972604052946E-2</v>
      </c>
      <c r="D86" s="98">
        <v>7.5356172697861989E-2</v>
      </c>
      <c r="E86" s="98">
        <v>0.14468544264631844</v>
      </c>
      <c r="F86" s="98">
        <v>0.10912763041201563</v>
      </c>
      <c r="G86" s="98">
        <v>0.21011972875502649</v>
      </c>
      <c r="H86" s="98">
        <v>0.51173556825568201</v>
      </c>
      <c r="I86" s="98">
        <v>0.98925431023084387</v>
      </c>
      <c r="J86" s="98">
        <v>0.79807150960234685</v>
      </c>
      <c r="K86" s="98">
        <v>1.0801561414128507</v>
      </c>
      <c r="L86" s="98">
        <v>1.5918915995147347</v>
      </c>
      <c r="M86" s="98">
        <v>1.8603494236617899</v>
      </c>
      <c r="N86" s="98">
        <v>3.9365154689716197</v>
      </c>
      <c r="O86" s="98">
        <v>2.5908613373662979</v>
      </c>
      <c r="P86" s="98">
        <v>1.747895136627285</v>
      </c>
      <c r="Q86" s="98">
        <v>2.4990097755852116</v>
      </c>
      <c r="R86" s="98">
        <v>2.126841780653534</v>
      </c>
      <c r="S86" s="98">
        <v>1.8850671656574707</v>
      </c>
      <c r="T86" s="98">
        <v>1.7337513981897656</v>
      </c>
      <c r="U86" s="98">
        <v>1.6567579773424093</v>
      </c>
      <c r="V86" s="98">
        <v>0.80651970915213078</v>
      </c>
      <c r="W86" s="98">
        <v>2.6623268228904009</v>
      </c>
      <c r="DA86" s="63" t="s">
        <v>1650</v>
      </c>
    </row>
    <row r="87" spans="1:105" ht="12" customHeight="1" x14ac:dyDescent="0.25">
      <c r="A87" s="121" t="s">
        <v>55</v>
      </c>
      <c r="B87" s="122">
        <v>70.192135841795292</v>
      </c>
      <c r="C87" s="122">
        <v>69.578296110360952</v>
      </c>
      <c r="D87" s="122">
        <v>69.857568825130429</v>
      </c>
      <c r="E87" s="122">
        <v>74.581610233997111</v>
      </c>
      <c r="F87" s="122">
        <v>76.275387989840311</v>
      </c>
      <c r="G87" s="122">
        <v>100.68100605256406</v>
      </c>
      <c r="H87" s="122">
        <v>128.70277686704924</v>
      </c>
      <c r="I87" s="122">
        <v>139.00939120828843</v>
      </c>
      <c r="J87" s="122">
        <v>158.73278298560066</v>
      </c>
      <c r="K87" s="122">
        <v>183.65677482433782</v>
      </c>
      <c r="L87" s="122">
        <v>211.83529531689402</v>
      </c>
      <c r="M87" s="122">
        <v>243.92681769168081</v>
      </c>
      <c r="N87" s="122">
        <v>225.88883871333695</v>
      </c>
      <c r="O87" s="122">
        <v>234.36408752153804</v>
      </c>
      <c r="P87" s="122">
        <v>238.09010331998061</v>
      </c>
      <c r="Q87" s="122">
        <v>262.9925288865781</v>
      </c>
      <c r="R87" s="122">
        <v>239.75705504686471</v>
      </c>
      <c r="S87" s="122">
        <v>219.47908046146679</v>
      </c>
      <c r="T87" s="122">
        <v>204.48002659843385</v>
      </c>
      <c r="U87" s="122">
        <v>194.50667910543925</v>
      </c>
      <c r="V87" s="122">
        <v>191.41740538314355</v>
      </c>
      <c r="W87" s="122">
        <v>166.28361676599974</v>
      </c>
      <c r="DA87" s="130" t="s">
        <v>1651</v>
      </c>
    </row>
    <row r="88" spans="1:105" ht="12" customHeight="1" x14ac:dyDescent="0.25">
      <c r="A88" s="97" t="s">
        <v>132</v>
      </c>
      <c r="B88" s="98">
        <v>5.8561241109461379</v>
      </c>
      <c r="C88" s="98">
        <v>5.7309756763797672</v>
      </c>
      <c r="D88" s="98">
        <v>5.7182757451228499</v>
      </c>
      <c r="E88" s="98">
        <v>5.130026402201767</v>
      </c>
      <c r="F88" s="98">
        <v>4.3472558152755223</v>
      </c>
      <c r="G88" s="98">
        <v>8.6249638863957259</v>
      </c>
      <c r="H88" s="98">
        <v>9.2333273538471143</v>
      </c>
      <c r="I88" s="98">
        <v>11.333898013304328</v>
      </c>
      <c r="J88" s="98">
        <v>9.4489000457505856</v>
      </c>
      <c r="K88" s="98">
        <v>14.406133013823352</v>
      </c>
      <c r="L88" s="98">
        <v>16.362956462307633</v>
      </c>
      <c r="M88" s="98">
        <v>20.441239087047883</v>
      </c>
      <c r="N88" s="98">
        <v>22.854767500055431</v>
      </c>
      <c r="O88" s="98">
        <v>24.566610686179256</v>
      </c>
      <c r="P88" s="98">
        <v>24.024346520544256</v>
      </c>
      <c r="Q88" s="98">
        <v>23.438229390443084</v>
      </c>
      <c r="R88" s="98">
        <v>22.832522838182442</v>
      </c>
      <c r="S88" s="98">
        <v>21.563720806081687</v>
      </c>
      <c r="T88" s="98">
        <v>21.521158536863847</v>
      </c>
      <c r="U88" s="98">
        <v>21.508437725770765</v>
      </c>
      <c r="V88" s="98">
        <v>12.368685444076311</v>
      </c>
      <c r="W88" s="98">
        <v>12.320443258770228</v>
      </c>
      <c r="DA88" s="63" t="s">
        <v>1652</v>
      </c>
    </row>
    <row r="89" spans="1:105" ht="12" customHeight="1" x14ac:dyDescent="0.25">
      <c r="A89" s="97" t="s">
        <v>131</v>
      </c>
      <c r="B89" s="98">
        <v>0</v>
      </c>
      <c r="C89" s="98">
        <v>4.1377559316043745E-4</v>
      </c>
      <c r="D89" s="98">
        <v>4.4006679982599973E-4</v>
      </c>
      <c r="E89" s="98">
        <v>4.1407160353212549E-4</v>
      </c>
      <c r="F89" s="98">
        <v>3.1760088185832543E-4</v>
      </c>
      <c r="G89" s="98">
        <v>7.2569547666062823E-4</v>
      </c>
      <c r="H89" s="98">
        <v>7.1504047688469787E-4</v>
      </c>
      <c r="I89" s="98">
        <v>1.2146229935603779E-3</v>
      </c>
      <c r="J89" s="98">
        <v>9.9203926839129151E-4</v>
      </c>
      <c r="K89" s="98">
        <v>2.7891852004539169E-3</v>
      </c>
      <c r="L89" s="98">
        <v>3.7198236991304937E-3</v>
      </c>
      <c r="M89" s="98">
        <v>6.7627190419570112E-3</v>
      </c>
      <c r="N89" s="98">
        <v>1.2356089295179526E-2</v>
      </c>
      <c r="O89" s="98">
        <v>1.5096539952230752E-2</v>
      </c>
      <c r="P89" s="98">
        <v>1.5037493669139514E-2</v>
      </c>
      <c r="Q89" s="98">
        <v>1.5591878509851498E-2</v>
      </c>
      <c r="R89" s="98">
        <v>1.5475812514205047E-2</v>
      </c>
      <c r="S89" s="98">
        <v>1.5256816240593669E-2</v>
      </c>
      <c r="T89" s="98">
        <v>1.6000471480990531E-2</v>
      </c>
      <c r="U89" s="98">
        <v>1.7361089292881403E-2</v>
      </c>
      <c r="V89" s="98">
        <v>1.0436469141223445E-2</v>
      </c>
      <c r="W89" s="98">
        <v>1.0068378163794422E-2</v>
      </c>
      <c r="DA89" s="63" t="s">
        <v>1653</v>
      </c>
    </row>
    <row r="90" spans="1:105" ht="12" customHeight="1" x14ac:dyDescent="0.25">
      <c r="A90" s="100" t="s">
        <v>204</v>
      </c>
      <c r="B90" s="101">
        <v>0</v>
      </c>
      <c r="C90" s="101">
        <v>1.4777562650661295E-4</v>
      </c>
      <c r="D90" s="101">
        <v>1.5404869985788719E-4</v>
      </c>
      <c r="E90" s="101">
        <v>1.7081321513573737E-4</v>
      </c>
      <c r="F90" s="101">
        <v>1.1450176058777715E-4</v>
      </c>
      <c r="G90" s="101">
        <v>2.2544646515409379E-4</v>
      </c>
      <c r="H90" s="101">
        <v>2.8604746255912186E-4</v>
      </c>
      <c r="I90" s="101">
        <v>3.998758355650927E-4</v>
      </c>
      <c r="J90" s="101">
        <v>2.4304907357843399E-4</v>
      </c>
      <c r="K90" s="101">
        <v>9.3038242577556075E-4</v>
      </c>
      <c r="L90" s="101">
        <v>1.1908803772794382E-3</v>
      </c>
      <c r="M90" s="101">
        <v>2.4529109879152145E-3</v>
      </c>
      <c r="N90" s="101">
        <v>3.0870899391550813E-3</v>
      </c>
      <c r="O90" s="101">
        <v>4.0217539271223488E-3</v>
      </c>
      <c r="P90" s="101">
        <v>3.9989669202736616E-3</v>
      </c>
      <c r="Q90" s="101">
        <v>5.5940546700761285E-3</v>
      </c>
      <c r="R90" s="101">
        <v>5.2769134178128081E-3</v>
      </c>
      <c r="S90" s="101">
        <v>4.875735429725696E-3</v>
      </c>
      <c r="T90" s="101">
        <v>5.2100501238329083E-3</v>
      </c>
      <c r="U90" s="101">
        <v>5.5586437716012476E-3</v>
      </c>
      <c r="V90" s="101">
        <v>3.5320012279824111E-3</v>
      </c>
      <c r="W90" s="101">
        <v>2.6913547770887128E-3</v>
      </c>
      <c r="DA90" s="131" t="s">
        <v>1654</v>
      </c>
    </row>
    <row r="91" spans="1:105" ht="12" customHeight="1" x14ac:dyDescent="0.25">
      <c r="A91" s="103" t="s">
        <v>52</v>
      </c>
      <c r="B91" s="104">
        <v>0</v>
      </c>
      <c r="C91" s="104">
        <v>2.6599996665382453E-4</v>
      </c>
      <c r="D91" s="104">
        <v>2.8601809996811254E-4</v>
      </c>
      <c r="E91" s="104">
        <v>2.4325838839638812E-4</v>
      </c>
      <c r="F91" s="104">
        <v>2.0309912127054825E-4</v>
      </c>
      <c r="G91" s="104">
        <v>5.0024901150653447E-4</v>
      </c>
      <c r="H91" s="104">
        <v>4.2899301432557606E-4</v>
      </c>
      <c r="I91" s="104">
        <v>8.1474715799528525E-4</v>
      </c>
      <c r="J91" s="104">
        <v>7.4899019481285752E-4</v>
      </c>
      <c r="K91" s="104">
        <v>1.8588027746783561E-3</v>
      </c>
      <c r="L91" s="104">
        <v>2.5289433218510554E-3</v>
      </c>
      <c r="M91" s="104">
        <v>4.3098080540417963E-3</v>
      </c>
      <c r="N91" s="104">
        <v>9.2689993560244443E-3</v>
      </c>
      <c r="O91" s="104">
        <v>1.1074786025108403E-2</v>
      </c>
      <c r="P91" s="104">
        <v>1.1038526748865853E-2</v>
      </c>
      <c r="Q91" s="104">
        <v>9.9978238397753685E-3</v>
      </c>
      <c r="R91" s="104">
        <v>1.0198899096392239E-2</v>
      </c>
      <c r="S91" s="104">
        <v>1.0381080810867973E-2</v>
      </c>
      <c r="T91" s="104">
        <v>1.0790421357157623E-2</v>
      </c>
      <c r="U91" s="104">
        <v>1.1802445521280156E-2</v>
      </c>
      <c r="V91" s="104">
        <v>6.9044679132410332E-3</v>
      </c>
      <c r="W91" s="104">
        <v>7.3770233867057099E-3</v>
      </c>
      <c r="DA91" s="132" t="s">
        <v>1655</v>
      </c>
    </row>
    <row r="92" spans="1:105" ht="12" customHeight="1" x14ac:dyDescent="0.25">
      <c r="A92" s="106" t="s">
        <v>124</v>
      </c>
      <c r="B92" s="101">
        <v>20.782047165547588</v>
      </c>
      <c r="C92" s="101">
        <v>17.822965273850855</v>
      </c>
      <c r="D92" s="101">
        <v>18.522402454224512</v>
      </c>
      <c r="E92" s="101">
        <v>16.571012114199036</v>
      </c>
      <c r="F92" s="101">
        <v>13.119679874082541</v>
      </c>
      <c r="G92" s="101">
        <v>15.776432705127153</v>
      </c>
      <c r="H92" s="101">
        <v>15.82360835494358</v>
      </c>
      <c r="I92" s="101">
        <v>12.229731199826338</v>
      </c>
      <c r="J92" s="101">
        <v>11.180397228864157</v>
      </c>
      <c r="K92" s="101">
        <v>12.016403787398566</v>
      </c>
      <c r="L92" s="101">
        <v>15.885824125354322</v>
      </c>
      <c r="M92" s="101">
        <v>12.783616365784637</v>
      </c>
      <c r="N92" s="101">
        <v>9.9409317547502134</v>
      </c>
      <c r="O92" s="101">
        <v>10.938634457146506</v>
      </c>
      <c r="P92" s="101">
        <v>9.79357276589562</v>
      </c>
      <c r="Q92" s="101">
        <v>9.4735061341588125</v>
      </c>
      <c r="R92" s="101">
        <v>7.6902988096156442</v>
      </c>
      <c r="S92" s="101">
        <v>9.5708081091062081</v>
      </c>
      <c r="T92" s="101">
        <v>9.673850700814759</v>
      </c>
      <c r="U92" s="101">
        <v>9.4345630804786662</v>
      </c>
      <c r="V92" s="101">
        <v>6.7130079298306677</v>
      </c>
      <c r="W92" s="101">
        <v>6.252331113176238</v>
      </c>
      <c r="DA92" s="131" t="s">
        <v>1656</v>
      </c>
    </row>
    <row r="93" spans="1:105" ht="12" customHeight="1" x14ac:dyDescent="0.25">
      <c r="A93" s="107" t="s">
        <v>123</v>
      </c>
      <c r="B93" s="104">
        <v>0</v>
      </c>
      <c r="C93" s="104">
        <v>1.6891220989976603E-3</v>
      </c>
      <c r="D93" s="104">
        <v>2.0248414262757719E-3</v>
      </c>
      <c r="E93" s="104">
        <v>2.1038838817359568E-3</v>
      </c>
      <c r="F93" s="104">
        <v>1.7882558323807788E-3</v>
      </c>
      <c r="G93" s="104">
        <v>1.8745880734630958E-3</v>
      </c>
      <c r="H93" s="104">
        <v>1.795351605584672E-3</v>
      </c>
      <c r="I93" s="104">
        <v>1.1726174221127963E-3</v>
      </c>
      <c r="J93" s="104">
        <v>1.5117323443611041E-3</v>
      </c>
      <c r="K93" s="104">
        <v>2.217143544692224E-3</v>
      </c>
      <c r="L93" s="104">
        <v>4.6873099882247839E-3</v>
      </c>
      <c r="M93" s="104">
        <v>4.3041703602507185E-3</v>
      </c>
      <c r="N93" s="104">
        <v>4.2725278306687585E-3</v>
      </c>
      <c r="O93" s="104">
        <v>5.7196832069133811E-3</v>
      </c>
      <c r="P93" s="104">
        <v>5.2167869327896261E-3</v>
      </c>
      <c r="Q93" s="104">
        <v>4.9024348427337636E-3</v>
      </c>
      <c r="R93" s="104">
        <v>3.4311186968791494E-3</v>
      </c>
      <c r="S93" s="104">
        <v>5.971516719390434E-3</v>
      </c>
      <c r="T93" s="104">
        <v>7.6426553943073922E-3</v>
      </c>
      <c r="U93" s="104">
        <v>8.3845917606719025E-3</v>
      </c>
      <c r="V93" s="104">
        <v>5.7489812249849042E-3</v>
      </c>
      <c r="W93" s="104">
        <v>5.6933888084809026E-3</v>
      </c>
      <c r="DA93" s="132" t="s">
        <v>1657</v>
      </c>
    </row>
    <row r="94" spans="1:105" ht="12" customHeight="1" x14ac:dyDescent="0.25">
      <c r="A94" s="108" t="s">
        <v>50</v>
      </c>
      <c r="B94" s="98">
        <v>0</v>
      </c>
      <c r="C94" s="98">
        <v>6.1358065646340996E-4</v>
      </c>
      <c r="D94" s="98">
        <v>7.2116531945931204E-4</v>
      </c>
      <c r="E94" s="98">
        <v>8.8175312515383639E-4</v>
      </c>
      <c r="F94" s="98">
        <v>6.5580889719369848E-4</v>
      </c>
      <c r="G94" s="98">
        <v>6.0389743796469429E-4</v>
      </c>
      <c r="H94" s="98">
        <v>7.391029763464277E-4</v>
      </c>
      <c r="I94" s="98">
        <v>4.1040054930468762E-4</v>
      </c>
      <c r="J94" s="98">
        <v>5.8470641404952486E-4</v>
      </c>
      <c r="K94" s="98">
        <v>7.7729650950948822E-4</v>
      </c>
      <c r="L94" s="98">
        <v>1.6265787327373056E-3</v>
      </c>
      <c r="M94" s="98">
        <v>1.7004744785459529E-3</v>
      </c>
      <c r="N94" s="98">
        <v>1.1766388669825027E-3</v>
      </c>
      <c r="O94" s="98">
        <v>1.6687741888725307E-3</v>
      </c>
      <c r="P94" s="98">
        <v>1.5042770636372533E-3</v>
      </c>
      <c r="Q94" s="98">
        <v>1.8800816412854323E-3</v>
      </c>
      <c r="R94" s="98">
        <v>1.1975263539308197E-3</v>
      </c>
      <c r="S94" s="98">
        <v>1.8494536074147891E-3</v>
      </c>
      <c r="T94" s="98">
        <v>2.2922044130534165E-3</v>
      </c>
      <c r="U94" s="98">
        <v>2.3903200681180364E-3</v>
      </c>
      <c r="V94" s="98">
        <v>1.6961945304546839E-3</v>
      </c>
      <c r="W94" s="98">
        <v>1.2950683008701247E-3</v>
      </c>
      <c r="DA94" s="63" t="s">
        <v>1658</v>
      </c>
    </row>
    <row r="95" spans="1:105" ht="12" customHeight="1" x14ac:dyDescent="0.25">
      <c r="A95" s="108" t="s">
        <v>52</v>
      </c>
      <c r="B95" s="98">
        <v>0</v>
      </c>
      <c r="C95" s="98">
        <v>1.0755414425342503E-3</v>
      </c>
      <c r="D95" s="98">
        <v>1.3036761068164599E-3</v>
      </c>
      <c r="E95" s="98">
        <v>1.2221307565821202E-3</v>
      </c>
      <c r="F95" s="98">
        <v>1.1324469351870804E-3</v>
      </c>
      <c r="G95" s="98">
        <v>1.2706906354984014E-3</v>
      </c>
      <c r="H95" s="98">
        <v>1.0562486292382443E-3</v>
      </c>
      <c r="I95" s="98">
        <v>7.6221687280810869E-4</v>
      </c>
      <c r="J95" s="98">
        <v>9.2702593031157923E-4</v>
      </c>
      <c r="K95" s="98">
        <v>1.4398470351827356E-3</v>
      </c>
      <c r="L95" s="98">
        <v>3.0607312554874785E-3</v>
      </c>
      <c r="M95" s="98">
        <v>2.6036958817047657E-3</v>
      </c>
      <c r="N95" s="98">
        <v>3.095888963686256E-3</v>
      </c>
      <c r="O95" s="98">
        <v>4.0509090180408502E-3</v>
      </c>
      <c r="P95" s="98">
        <v>3.712509869152373E-3</v>
      </c>
      <c r="Q95" s="98">
        <v>3.0223532014483309E-3</v>
      </c>
      <c r="R95" s="98">
        <v>2.2335923429483298E-3</v>
      </c>
      <c r="S95" s="98">
        <v>4.1220631119756445E-3</v>
      </c>
      <c r="T95" s="98">
        <v>5.3504509812539762E-3</v>
      </c>
      <c r="U95" s="98">
        <v>5.9942716925538665E-3</v>
      </c>
      <c r="V95" s="98">
        <v>4.0527866945302199E-3</v>
      </c>
      <c r="W95" s="98">
        <v>4.3983205076107779E-3</v>
      </c>
      <c r="DA95" s="63" t="s">
        <v>1659</v>
      </c>
    </row>
    <row r="96" spans="1:105" ht="12" customHeight="1" x14ac:dyDescent="0.25">
      <c r="A96" s="106" t="s">
        <v>122</v>
      </c>
      <c r="B96" s="101">
        <v>43.553964565301563</v>
      </c>
      <c r="C96" s="101">
        <v>45.629644187329511</v>
      </c>
      <c r="D96" s="101">
        <v>45.182195885006969</v>
      </c>
      <c r="E96" s="101">
        <v>52.357241877242899</v>
      </c>
      <c r="F96" s="101">
        <v>58.328072976304426</v>
      </c>
      <c r="G96" s="101">
        <v>75.684047680217418</v>
      </c>
      <c r="H96" s="101">
        <v>102.86549539638798</v>
      </c>
      <c r="I96" s="101">
        <v>114.07448950178363</v>
      </c>
      <c r="J96" s="101">
        <v>135.18555084995555</v>
      </c>
      <c r="K96" s="101">
        <v>153.02809769573108</v>
      </c>
      <c r="L96" s="101">
        <v>174.49012103071342</v>
      </c>
      <c r="M96" s="101">
        <v>203.2860768956109</v>
      </c>
      <c r="N96" s="101">
        <v>184.30632795835629</v>
      </c>
      <c r="O96" s="101">
        <v>189.24494444360857</v>
      </c>
      <c r="P96" s="101">
        <v>193.72709645157619</v>
      </c>
      <c r="Q96" s="101">
        <v>217.50411448385057</v>
      </c>
      <c r="R96" s="101">
        <v>197.67482976612627</v>
      </c>
      <c r="S96" s="101">
        <v>177.63183129581003</v>
      </c>
      <c r="T96" s="101">
        <v>162.69886745077531</v>
      </c>
      <c r="U96" s="101">
        <v>153.05795750135488</v>
      </c>
      <c r="V96" s="101">
        <v>160.46652601100854</v>
      </c>
      <c r="W96" s="101">
        <v>136.76323605561041</v>
      </c>
      <c r="DA96" s="131" t="s">
        <v>1660</v>
      </c>
    </row>
    <row r="97" spans="1:105" ht="12" customHeight="1" x14ac:dyDescent="0.25">
      <c r="A97" s="107" t="s">
        <v>121</v>
      </c>
      <c r="B97" s="104">
        <v>0</v>
      </c>
      <c r="C97" s="104">
        <v>0.39260807510865547</v>
      </c>
      <c r="D97" s="104">
        <v>0.43222983254998726</v>
      </c>
      <c r="E97" s="104">
        <v>0.52081188486813224</v>
      </c>
      <c r="F97" s="104">
        <v>0.47827346746357646</v>
      </c>
      <c r="G97" s="104">
        <v>0.59296149727363945</v>
      </c>
      <c r="H97" s="104">
        <v>0.77783536978808776</v>
      </c>
      <c r="I97" s="104">
        <v>1.3688852529584741</v>
      </c>
      <c r="J97" s="104">
        <v>2.9154310894176252</v>
      </c>
      <c r="K97" s="104">
        <v>4.2011339986396834</v>
      </c>
      <c r="L97" s="104">
        <v>5.0879865648312768</v>
      </c>
      <c r="M97" s="104">
        <v>7.4048184538351638</v>
      </c>
      <c r="N97" s="104">
        <v>8.7701828830491486</v>
      </c>
      <c r="O97" s="104">
        <v>9.5930817114445599</v>
      </c>
      <c r="P97" s="104">
        <v>10.524833301362625</v>
      </c>
      <c r="Q97" s="104">
        <v>12.556184564773048</v>
      </c>
      <c r="R97" s="104">
        <v>11.540496701729264</v>
      </c>
      <c r="S97" s="104">
        <v>10.691491917508902</v>
      </c>
      <c r="T97" s="104">
        <v>10.562506783104633</v>
      </c>
      <c r="U97" s="104">
        <v>10.479975116781389</v>
      </c>
      <c r="V97" s="104">
        <v>11.853000547861813</v>
      </c>
      <c r="W97" s="104">
        <v>10.931844571470617</v>
      </c>
      <c r="DA97" s="132" t="s">
        <v>1661</v>
      </c>
    </row>
    <row r="98" spans="1:105" ht="12" customHeight="1" x14ac:dyDescent="0.25">
      <c r="A98" s="108" t="s">
        <v>53</v>
      </c>
      <c r="B98" s="98">
        <v>0</v>
      </c>
      <c r="C98" s="98">
        <v>0.13252588685754621</v>
      </c>
      <c r="D98" s="98">
        <v>0.14288060751588114</v>
      </c>
      <c r="E98" s="98">
        <v>0.20392899742890686</v>
      </c>
      <c r="F98" s="98">
        <v>0.16288329289876455</v>
      </c>
      <c r="G98" s="98">
        <v>0.17654964707202317</v>
      </c>
      <c r="H98" s="98">
        <v>0.29907535723526546</v>
      </c>
      <c r="I98" s="98">
        <v>0.44178674175331134</v>
      </c>
      <c r="J98" s="98">
        <v>1.0572328939686833</v>
      </c>
      <c r="K98" s="98">
        <v>1.4225415007535833</v>
      </c>
      <c r="L98" s="98">
        <v>1.6800621813413563</v>
      </c>
      <c r="M98" s="98">
        <v>2.8059851012778045</v>
      </c>
      <c r="N98" s="98">
        <v>2.3180406178317998</v>
      </c>
      <c r="O98" s="98">
        <v>2.706353518472659</v>
      </c>
      <c r="P98" s="98">
        <v>2.9463003426376915</v>
      </c>
      <c r="Q98" s="98">
        <v>4.6900021716553955</v>
      </c>
      <c r="R98" s="98">
        <v>4.0719478254345098</v>
      </c>
      <c r="S98" s="98">
        <v>3.5040701692171545</v>
      </c>
      <c r="T98" s="98">
        <v>3.4868012232434684</v>
      </c>
      <c r="U98" s="98">
        <v>3.3433366971858156</v>
      </c>
      <c r="V98" s="98">
        <v>3.9389869296424744</v>
      </c>
      <c r="W98" s="98">
        <v>2.8319131136306406</v>
      </c>
      <c r="DA98" s="63" t="s">
        <v>1662</v>
      </c>
    </row>
    <row r="99" spans="1:105" ht="12" customHeight="1" x14ac:dyDescent="0.25">
      <c r="A99" s="108" t="s">
        <v>52</v>
      </c>
      <c r="B99" s="98">
        <v>0</v>
      </c>
      <c r="C99" s="98">
        <v>0.26008218825110929</v>
      </c>
      <c r="D99" s="98">
        <v>0.28934922503410609</v>
      </c>
      <c r="E99" s="98">
        <v>0.31688288743922544</v>
      </c>
      <c r="F99" s="98">
        <v>0.31539017456481194</v>
      </c>
      <c r="G99" s="98">
        <v>0.41641185020161625</v>
      </c>
      <c r="H99" s="98">
        <v>0.47876001255282225</v>
      </c>
      <c r="I99" s="98">
        <v>0.92709851120516273</v>
      </c>
      <c r="J99" s="98">
        <v>1.8581981954489422</v>
      </c>
      <c r="K99" s="98">
        <v>2.7785924978861005</v>
      </c>
      <c r="L99" s="98">
        <v>3.4079243834899202</v>
      </c>
      <c r="M99" s="98">
        <v>4.5988333525573593</v>
      </c>
      <c r="N99" s="98">
        <v>6.4521422652173488</v>
      </c>
      <c r="O99" s="98">
        <v>6.8867281929719004</v>
      </c>
      <c r="P99" s="98">
        <v>7.5785329587249333</v>
      </c>
      <c r="Q99" s="98">
        <v>7.8661823931176533</v>
      </c>
      <c r="R99" s="98">
        <v>7.4685488762947534</v>
      </c>
      <c r="S99" s="98">
        <v>7.1874217482917482</v>
      </c>
      <c r="T99" s="98">
        <v>7.0757055598611647</v>
      </c>
      <c r="U99" s="98">
        <v>7.136638419595573</v>
      </c>
      <c r="V99" s="98">
        <v>7.9140136182193377</v>
      </c>
      <c r="W99" s="98">
        <v>8.0999314578399755</v>
      </c>
      <c r="DA99" s="63" t="s">
        <v>1663</v>
      </c>
    </row>
    <row r="100" spans="1:105" ht="12" customHeight="1" x14ac:dyDescent="0.25">
      <c r="A100" s="121" t="s">
        <v>54</v>
      </c>
      <c r="B100" s="122">
        <v>27.6471640186634</v>
      </c>
      <c r="C100" s="122">
        <v>28.334720879919225</v>
      </c>
      <c r="D100" s="122">
        <v>28.407561392086684</v>
      </c>
      <c r="E100" s="122">
        <v>29.570682054759089</v>
      </c>
      <c r="F100" s="122">
        <v>31.748716173527349</v>
      </c>
      <c r="G100" s="122">
        <v>40.641018561371858</v>
      </c>
      <c r="H100" s="122">
        <v>47.425667365150041</v>
      </c>
      <c r="I100" s="122">
        <v>50.326752004534178</v>
      </c>
      <c r="J100" s="122">
        <v>50.616995548562222</v>
      </c>
      <c r="K100" s="122">
        <v>56.441650602602301</v>
      </c>
      <c r="L100" s="122">
        <v>66.84164793541521</v>
      </c>
      <c r="M100" s="122">
        <v>65.275733824589125</v>
      </c>
      <c r="N100" s="122">
        <v>60.441329494552861</v>
      </c>
      <c r="O100" s="122">
        <v>63.185712553694813</v>
      </c>
      <c r="P100" s="122">
        <v>59.960813662072262</v>
      </c>
      <c r="Q100" s="122">
        <v>61.631820427780852</v>
      </c>
      <c r="R100" s="122">
        <v>53.286292572137739</v>
      </c>
      <c r="S100" s="122">
        <v>60.977084431059055</v>
      </c>
      <c r="T100" s="122">
        <v>59.888645063948402</v>
      </c>
      <c r="U100" s="122">
        <v>57.581951796314918</v>
      </c>
      <c r="V100" s="122">
        <v>80.404880345342619</v>
      </c>
      <c r="W100" s="122">
        <v>72.14574587814576</v>
      </c>
      <c r="DA100" s="130" t="s">
        <v>1664</v>
      </c>
    </row>
    <row r="101" spans="1:105" ht="12" customHeight="1" x14ac:dyDescent="0.25">
      <c r="A101" s="97" t="s">
        <v>207</v>
      </c>
      <c r="B101" s="98">
        <v>0.13130307409313391</v>
      </c>
      <c r="C101" s="98">
        <v>0.1283573915070513</v>
      </c>
      <c r="D101" s="98">
        <v>0.12756532031212889</v>
      </c>
      <c r="E101" s="98">
        <v>0.11302225881023156</v>
      </c>
      <c r="F101" s="98">
        <v>9.56408055707368E-2</v>
      </c>
      <c r="G101" s="98">
        <v>0.19129476102247384</v>
      </c>
      <c r="H101" s="98">
        <v>0.19949573873610357</v>
      </c>
      <c r="I101" s="98">
        <v>0.24760687920453958</v>
      </c>
      <c r="J101" s="98">
        <v>0.20689350116865252</v>
      </c>
      <c r="K101" s="98">
        <v>0.3121356321080615</v>
      </c>
      <c r="L101" s="98">
        <v>0.34918535667527201</v>
      </c>
      <c r="M101" s="98">
        <v>0.43461957989464534</v>
      </c>
      <c r="N101" s="98">
        <v>0.48205713871825773</v>
      </c>
      <c r="O101" s="98">
        <v>0.51723118242531441</v>
      </c>
      <c r="P101" s="98">
        <v>0.50206811735688284</v>
      </c>
      <c r="Q101" s="98">
        <v>0.50441864908760881</v>
      </c>
      <c r="R101" s="98">
        <v>0.49137766313175024</v>
      </c>
      <c r="S101" s="98">
        <v>0.46407757714722414</v>
      </c>
      <c r="T101" s="98">
        <v>0.46316996274004102</v>
      </c>
      <c r="U101" s="98">
        <v>0.46381484666093475</v>
      </c>
      <c r="V101" s="98">
        <v>0.35826884494124467</v>
      </c>
      <c r="W101" s="98">
        <v>0.35683576956147833</v>
      </c>
      <c r="DA101" s="63" t="s">
        <v>1665</v>
      </c>
    </row>
    <row r="102" spans="1:105" ht="12" customHeight="1" x14ac:dyDescent="0.25">
      <c r="A102" s="97" t="s">
        <v>50</v>
      </c>
      <c r="B102" s="98">
        <v>25.418705145361528</v>
      </c>
      <c r="C102" s="98">
        <v>25.504265939344073</v>
      </c>
      <c r="D102" s="98">
        <v>26.643000584196663</v>
      </c>
      <c r="E102" s="98">
        <v>28.212552889314995</v>
      </c>
      <c r="F102" s="98">
        <v>29.976522185660301</v>
      </c>
      <c r="G102" s="98">
        <v>36.248011366694769</v>
      </c>
      <c r="H102" s="98">
        <v>41.172555361276636</v>
      </c>
      <c r="I102" s="98">
        <v>41.87963469470629</v>
      </c>
      <c r="J102" s="98">
        <v>40.612398952309022</v>
      </c>
      <c r="K102" s="98">
        <v>45.011255422785744</v>
      </c>
      <c r="L102" s="98">
        <v>51.518480697285348</v>
      </c>
      <c r="M102" s="98">
        <v>45.477164427123881</v>
      </c>
      <c r="N102" s="98">
        <v>39.662108345968207</v>
      </c>
      <c r="O102" s="98">
        <v>43.466235941387403</v>
      </c>
      <c r="P102" s="98">
        <v>38.759482871118479</v>
      </c>
      <c r="Q102" s="98">
        <v>38.532807455645639</v>
      </c>
      <c r="R102" s="98">
        <v>30.948497698822003</v>
      </c>
      <c r="S102" s="98">
        <v>37.95464805826311</v>
      </c>
      <c r="T102" s="98">
        <v>37.679169552978884</v>
      </c>
      <c r="U102" s="98">
        <v>36.257535023748261</v>
      </c>
      <c r="V102" s="98">
        <v>46.71055993583149</v>
      </c>
      <c r="W102" s="98">
        <v>43.360710731488446</v>
      </c>
      <c r="DA102" s="63" t="s">
        <v>1666</v>
      </c>
    </row>
    <row r="103" spans="1:105" ht="12" customHeight="1" x14ac:dyDescent="0.25">
      <c r="A103" s="109" t="s">
        <v>120</v>
      </c>
      <c r="B103" s="33">
        <v>2.0971557992087386</v>
      </c>
      <c r="C103" s="33">
        <v>2.7020975490681005</v>
      </c>
      <c r="D103" s="33">
        <v>1.6369954875778914</v>
      </c>
      <c r="E103" s="33">
        <v>1.2451069066338596</v>
      </c>
      <c r="F103" s="33">
        <v>1.6765531822963113</v>
      </c>
      <c r="G103" s="33">
        <v>4.2017124336546159</v>
      </c>
      <c r="H103" s="33">
        <v>6.0536162651373022</v>
      </c>
      <c r="I103" s="33">
        <v>8.1995104306233504</v>
      </c>
      <c r="J103" s="33">
        <v>9.7977030950845485</v>
      </c>
      <c r="K103" s="33">
        <v>11.118259547708496</v>
      </c>
      <c r="L103" s="33">
        <v>14.973981881454595</v>
      </c>
      <c r="M103" s="33">
        <v>19.363949817570603</v>
      </c>
      <c r="N103" s="33">
        <v>20.297164009866393</v>
      </c>
      <c r="O103" s="33">
        <v>19.202245429882101</v>
      </c>
      <c r="P103" s="33">
        <v>20.699262673596898</v>
      </c>
      <c r="Q103" s="33">
        <v>22.594594323047605</v>
      </c>
      <c r="R103" s="33">
        <v>21.846417210183986</v>
      </c>
      <c r="S103" s="33">
        <v>22.558358795648722</v>
      </c>
      <c r="T103" s="33">
        <v>21.746305548229476</v>
      </c>
      <c r="U103" s="33">
        <v>20.860601925905719</v>
      </c>
      <c r="V103" s="33">
        <v>33.336051564569885</v>
      </c>
      <c r="W103" s="33">
        <v>28.428199377095833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1669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1670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1672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1673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1674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1676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1678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1679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1680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1681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1682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1683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1684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724.25705260218842</v>
      </c>
      <c r="C124" s="117">
        <f t="shared" si="42"/>
        <v>803.65277018420454</v>
      </c>
      <c r="D124" s="117">
        <f t="shared" si="42"/>
        <v>659.97996829805163</v>
      </c>
      <c r="E124" s="117">
        <f t="shared" si="42"/>
        <v>689.80630285630525</v>
      </c>
      <c r="F124" s="117">
        <f t="shared" si="42"/>
        <v>723.15727199953938</v>
      </c>
      <c r="G124" s="117">
        <f t="shared" si="42"/>
        <v>751.58216304055918</v>
      </c>
      <c r="H124" s="117">
        <f t="shared" si="42"/>
        <v>710.72018286595005</v>
      </c>
      <c r="I124" s="117">
        <f t="shared" si="42"/>
        <v>663.16476334686422</v>
      </c>
      <c r="J124" s="117">
        <f t="shared" si="42"/>
        <v>590.97391263046552</v>
      </c>
      <c r="K124" s="117">
        <f t="shared" si="42"/>
        <v>572.46243863846871</v>
      </c>
      <c r="L124" s="117">
        <f t="shared" si="42"/>
        <v>602.63093444238575</v>
      </c>
      <c r="M124" s="117">
        <f t="shared" si="42"/>
        <v>556.56203927194417</v>
      </c>
      <c r="N124" s="117">
        <f t="shared" si="42"/>
        <v>561.66327094741678</v>
      </c>
      <c r="O124" s="117">
        <f t="shared" si="42"/>
        <v>547.91260465054859</v>
      </c>
      <c r="P124" s="117">
        <f t="shared" si="42"/>
        <v>457.18010651357372</v>
      </c>
      <c r="Q124" s="117">
        <f t="shared" si="42"/>
        <v>493.96878142608256</v>
      </c>
      <c r="R124" s="117">
        <f t="shared" ref="R124:V124" si="43">R125+R128+R130+R139</f>
        <v>515.16020241463036</v>
      </c>
      <c r="S124" s="117">
        <f t="shared" si="43"/>
        <v>526.57146299061719</v>
      </c>
      <c r="T124" s="117">
        <f t="shared" si="43"/>
        <v>496.86216547734193</v>
      </c>
      <c r="U124" s="117">
        <f t="shared" si="43"/>
        <v>485.15169842775288</v>
      </c>
      <c r="V124" s="117">
        <f t="shared" si="43"/>
        <v>510.08068890155164</v>
      </c>
      <c r="W124" s="117">
        <f t="shared" ref="W124" si="44">W125+W128+W130+W139</f>
        <v>537.88038598608307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582.37952557958715</v>
      </c>
      <c r="C125" s="122">
        <f t="shared" si="45"/>
        <v>657.5141222588195</v>
      </c>
      <c r="D125" s="122">
        <f t="shared" si="45"/>
        <v>531.66706852290133</v>
      </c>
      <c r="E125" s="122">
        <f t="shared" si="45"/>
        <v>564.83541739732414</v>
      </c>
      <c r="F125" s="122">
        <f t="shared" si="45"/>
        <v>588.87912393454008</v>
      </c>
      <c r="G125" s="122">
        <f t="shared" si="45"/>
        <v>627.4329597041019</v>
      </c>
      <c r="H125" s="122">
        <f t="shared" si="45"/>
        <v>588.69264427192877</v>
      </c>
      <c r="I125" s="122">
        <f t="shared" si="45"/>
        <v>542.71152588319831</v>
      </c>
      <c r="J125" s="122">
        <f t="shared" si="45"/>
        <v>482.42944422740106</v>
      </c>
      <c r="K125" s="122">
        <f t="shared" si="45"/>
        <v>475.10915132450054</v>
      </c>
      <c r="L125" s="122">
        <f t="shared" si="45"/>
        <v>505.76964273235217</v>
      </c>
      <c r="M125" s="122">
        <f t="shared" si="45"/>
        <v>470.8723646834502</v>
      </c>
      <c r="N125" s="122">
        <f t="shared" si="45"/>
        <v>481.82481388708413</v>
      </c>
      <c r="O125" s="122">
        <f t="shared" si="45"/>
        <v>469.2630513074713</v>
      </c>
      <c r="P125" s="122">
        <f t="shared" si="45"/>
        <v>380.67782111437538</v>
      </c>
      <c r="Q125" s="122">
        <f t="shared" si="45"/>
        <v>413.57627684098975</v>
      </c>
      <c r="R125" s="122">
        <f t="shared" ref="R125:V125" si="46">SUM(R126:R127)</f>
        <v>434.95623433778593</v>
      </c>
      <c r="S125" s="122">
        <f t="shared" si="46"/>
        <v>442.85914919991507</v>
      </c>
      <c r="T125" s="122">
        <f t="shared" si="46"/>
        <v>410.94110463771307</v>
      </c>
      <c r="U125" s="122">
        <f t="shared" si="46"/>
        <v>398.28325368181038</v>
      </c>
      <c r="V125" s="122">
        <f t="shared" si="46"/>
        <v>411.53207440056985</v>
      </c>
      <c r="W125" s="122">
        <f t="shared" ref="W125" si="47">SUM(W126:W127)</f>
        <v>445.71139757700797</v>
      </c>
      <c r="DA125" s="130" t="s">
        <v>1687</v>
      </c>
    </row>
    <row r="126" spans="1:105" ht="12" customHeight="1" x14ac:dyDescent="0.25">
      <c r="A126" s="97" t="s">
        <v>203</v>
      </c>
      <c r="B126" s="98">
        <v>580.42088074251922</v>
      </c>
      <c r="C126" s="98">
        <v>655.33829071710682</v>
      </c>
      <c r="D126" s="98">
        <v>529.93347435571161</v>
      </c>
      <c r="E126" s="98">
        <v>563.04022930137307</v>
      </c>
      <c r="F126" s="98">
        <v>587.01722571460664</v>
      </c>
      <c r="G126" s="98">
        <v>625.48743962609399</v>
      </c>
      <c r="H126" s="98">
        <v>586.90394538007911</v>
      </c>
      <c r="I126" s="98">
        <v>541.08285141434214</v>
      </c>
      <c r="J126" s="98">
        <v>480.99371391717222</v>
      </c>
      <c r="K126" s="98">
        <v>473.71404765000051</v>
      </c>
      <c r="L126" s="98">
        <v>504.29725507239976</v>
      </c>
      <c r="M126" s="98">
        <v>469.51867551286745</v>
      </c>
      <c r="N126" s="98">
        <v>480.47600461282173</v>
      </c>
      <c r="O126" s="98">
        <v>467.95089873630889</v>
      </c>
      <c r="P126" s="98">
        <v>379.60838207890686</v>
      </c>
      <c r="Q126" s="98">
        <v>412.4213964856109</v>
      </c>
      <c r="R126" s="98">
        <v>433.74470709627633</v>
      </c>
      <c r="S126" s="98">
        <v>441.61809903653779</v>
      </c>
      <c r="T126" s="98">
        <v>409.78771501575267</v>
      </c>
      <c r="U126" s="98">
        <v>397.16321556951965</v>
      </c>
      <c r="V126" s="98">
        <v>410.3527316482523</v>
      </c>
      <c r="W126" s="98">
        <v>444.43029030995791</v>
      </c>
      <c r="DA126" s="63" t="s">
        <v>1688</v>
      </c>
    </row>
    <row r="127" spans="1:105" ht="12" customHeight="1" x14ac:dyDescent="0.25">
      <c r="A127" s="97" t="s">
        <v>53</v>
      </c>
      <c r="B127" s="98">
        <v>1.9586448370679312</v>
      </c>
      <c r="C127" s="98">
        <v>2.175831541712685</v>
      </c>
      <c r="D127" s="98">
        <v>1.7335941671896857</v>
      </c>
      <c r="E127" s="98">
        <v>1.7951880959511042</v>
      </c>
      <c r="F127" s="98">
        <v>1.8618982199334824</v>
      </c>
      <c r="G127" s="98">
        <v>1.9455200780079713</v>
      </c>
      <c r="H127" s="98">
        <v>1.7886988918496078</v>
      </c>
      <c r="I127" s="98">
        <v>1.6286744688561747</v>
      </c>
      <c r="J127" s="98">
        <v>1.4357303102288439</v>
      </c>
      <c r="K127" s="98">
        <v>1.3951036745000607</v>
      </c>
      <c r="L127" s="98">
        <v>1.4723876599524004</v>
      </c>
      <c r="M127" s="98">
        <v>1.3536891705827676</v>
      </c>
      <c r="N127" s="98">
        <v>1.3488092742624118</v>
      </c>
      <c r="O127" s="98">
        <v>1.3121525711623929</v>
      </c>
      <c r="P127" s="98">
        <v>1.0694390354685248</v>
      </c>
      <c r="Q127" s="98">
        <v>1.1548803553788229</v>
      </c>
      <c r="R127" s="98">
        <v>1.2115272415095799</v>
      </c>
      <c r="S127" s="98">
        <v>1.2410501633772986</v>
      </c>
      <c r="T127" s="98">
        <v>1.1533896219604127</v>
      </c>
      <c r="U127" s="98">
        <v>1.1200381122907057</v>
      </c>
      <c r="V127" s="98">
        <v>1.1793427523175695</v>
      </c>
      <c r="W127" s="98">
        <v>1.2811072670500427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6.6050794891968412E-2</v>
      </c>
      <c r="C128" s="122">
        <f t="shared" si="48"/>
        <v>7.771357736449333E-2</v>
      </c>
      <c r="D128" s="122">
        <f t="shared" si="48"/>
        <v>0.11510383128448477</v>
      </c>
      <c r="E128" s="122">
        <f t="shared" si="48"/>
        <v>0.17689930907541287</v>
      </c>
      <c r="F128" s="122">
        <f t="shared" si="48"/>
        <v>0.10519438385442208</v>
      </c>
      <c r="G128" s="122">
        <f t="shared" si="48"/>
        <v>0.13152625242873811</v>
      </c>
      <c r="H128" s="122">
        <f t="shared" si="48"/>
        <v>0.2512016907612506</v>
      </c>
      <c r="I128" s="122">
        <f t="shared" si="48"/>
        <v>0.40113724083180313</v>
      </c>
      <c r="J128" s="122">
        <f t="shared" si="48"/>
        <v>0.28354734842643825</v>
      </c>
      <c r="K128" s="122">
        <f t="shared" si="48"/>
        <v>0.31747688936599761</v>
      </c>
      <c r="L128" s="122">
        <f t="shared" si="48"/>
        <v>0.41455874659287639</v>
      </c>
      <c r="M128" s="122">
        <f t="shared" si="48"/>
        <v>0.44280376616555928</v>
      </c>
      <c r="N128" s="122">
        <f t="shared" si="48"/>
        <v>0.93126465476297626</v>
      </c>
      <c r="O128" s="122">
        <f t="shared" si="48"/>
        <v>0.64821251379162281</v>
      </c>
      <c r="P128" s="122">
        <f t="shared" si="48"/>
        <v>0.45969881645472527</v>
      </c>
      <c r="Q128" s="122">
        <f t="shared" si="48"/>
        <v>0.69294351581162072</v>
      </c>
      <c r="R128" s="122">
        <f t="shared" si="48"/>
        <v>0.63457827085209062</v>
      </c>
      <c r="S128" s="122">
        <f t="shared" si="48"/>
        <v>0.67696804802364219</v>
      </c>
      <c r="T128" s="122">
        <f t="shared" si="48"/>
        <v>0.87341319909022086</v>
      </c>
      <c r="U128" s="122">
        <f t="shared" si="48"/>
        <v>1.1778701913642018</v>
      </c>
      <c r="V128" s="122">
        <f t="shared" si="48"/>
        <v>0.66612832001695632</v>
      </c>
      <c r="W128" s="122">
        <f t="shared" si="48"/>
        <v>1.8173856719434303</v>
      </c>
      <c r="DA128" s="130" t="s">
        <v>1690</v>
      </c>
    </row>
    <row r="129" spans="1:105" ht="12" customHeight="1" x14ac:dyDescent="0.25">
      <c r="A129" s="97" t="s">
        <v>53</v>
      </c>
      <c r="B129" s="98">
        <v>6.6050794891968412E-2</v>
      </c>
      <c r="C129" s="98">
        <v>7.771357736449333E-2</v>
      </c>
      <c r="D129" s="98">
        <v>0.11510383128448477</v>
      </c>
      <c r="E129" s="98">
        <v>0.17689930907541287</v>
      </c>
      <c r="F129" s="98">
        <v>0.10519438385442208</v>
      </c>
      <c r="G129" s="98">
        <v>0.13152625242873811</v>
      </c>
      <c r="H129" s="98">
        <v>0.2512016907612506</v>
      </c>
      <c r="I129" s="98">
        <v>0.40113724083180313</v>
      </c>
      <c r="J129" s="98">
        <v>0.28354734842643825</v>
      </c>
      <c r="K129" s="98">
        <v>0.31747688936599761</v>
      </c>
      <c r="L129" s="98">
        <v>0.41455874659287639</v>
      </c>
      <c r="M129" s="98">
        <v>0.44280376616555928</v>
      </c>
      <c r="N129" s="98">
        <v>0.93126465476297626</v>
      </c>
      <c r="O129" s="98">
        <v>0.64821251379162281</v>
      </c>
      <c r="P129" s="98">
        <v>0.45969881645472527</v>
      </c>
      <c r="Q129" s="98">
        <v>0.69294351581162072</v>
      </c>
      <c r="R129" s="98">
        <v>0.63457827085209062</v>
      </c>
      <c r="S129" s="98">
        <v>0.67696804802364219</v>
      </c>
      <c r="T129" s="98">
        <v>0.87341319909022086</v>
      </c>
      <c r="U129" s="98">
        <v>1.1778701913642018</v>
      </c>
      <c r="V129" s="98">
        <v>0.66612832001695632</v>
      </c>
      <c r="W129" s="98">
        <v>1.8173856719434303</v>
      </c>
      <c r="DA129" s="63" t="s">
        <v>1691</v>
      </c>
    </row>
    <row r="130" spans="1:105" ht="12" customHeight="1" x14ac:dyDescent="0.25">
      <c r="A130" s="121" t="s">
        <v>55</v>
      </c>
      <c r="B130" s="122">
        <v>91.901838436030431</v>
      </c>
      <c r="C130" s="122">
        <v>96.630521865026793</v>
      </c>
      <c r="D130" s="122">
        <v>81.264967867880358</v>
      </c>
      <c r="E130" s="122">
        <v>79.029301509685212</v>
      </c>
      <c r="F130" s="122">
        <v>90.278068412739714</v>
      </c>
      <c r="G130" s="122">
        <v>81.48719904938946</v>
      </c>
      <c r="H130" s="122">
        <v>80.937595036002079</v>
      </c>
      <c r="I130" s="122">
        <v>83.649504863751687</v>
      </c>
      <c r="J130" s="122">
        <v>77.191887856958147</v>
      </c>
      <c r="K130" s="122">
        <v>69.21469775876254</v>
      </c>
      <c r="L130" s="122">
        <v>68.885245251200033</v>
      </c>
      <c r="M130" s="122">
        <v>62.855168366511712</v>
      </c>
      <c r="N130" s="122">
        <v>60.072028078847538</v>
      </c>
      <c r="O130" s="122">
        <v>58.98241312845861</v>
      </c>
      <c r="P130" s="122">
        <v>58.410110231420937</v>
      </c>
      <c r="Q130" s="122">
        <v>61.478097724487576</v>
      </c>
      <c r="R130" s="122">
        <v>62.927575828867603</v>
      </c>
      <c r="S130" s="122">
        <v>62.507292958117361</v>
      </c>
      <c r="T130" s="122">
        <v>63.31012338215919</v>
      </c>
      <c r="U130" s="122">
        <v>63.785950681908325</v>
      </c>
      <c r="V130" s="122">
        <v>66.365528273017915</v>
      </c>
      <c r="W130" s="122">
        <v>61.711647690623913</v>
      </c>
      <c r="DA130" s="130" t="s">
        <v>1692</v>
      </c>
    </row>
    <row r="131" spans="1:105" ht="12" customHeight="1" x14ac:dyDescent="0.25">
      <c r="A131" s="97" t="s">
        <v>128</v>
      </c>
      <c r="B131" s="98">
        <v>87.416092602278681</v>
      </c>
      <c r="C131" s="98">
        <v>92.174632780114464</v>
      </c>
      <c r="D131" s="98">
        <v>77.18615260490958</v>
      </c>
      <c r="E131" s="98">
        <v>74.770476346207829</v>
      </c>
      <c r="F131" s="98">
        <v>86.238231348914937</v>
      </c>
      <c r="G131" s="98">
        <v>77.672249588924558</v>
      </c>
      <c r="H131" s="98">
        <v>76.773539314627783</v>
      </c>
      <c r="I131" s="98">
        <v>79.793926597897169</v>
      </c>
      <c r="J131" s="98">
        <v>73.291596546111677</v>
      </c>
      <c r="K131" s="98">
        <v>65.619451958469853</v>
      </c>
      <c r="L131" s="98">
        <v>65.368778812162432</v>
      </c>
      <c r="M131" s="98">
        <v>59.255254169146738</v>
      </c>
      <c r="N131" s="98">
        <v>56.848154234315203</v>
      </c>
      <c r="O131" s="98">
        <v>55.280771153707754</v>
      </c>
      <c r="P131" s="98">
        <v>53.769347394069911</v>
      </c>
      <c r="Q131" s="98">
        <v>55.728882603942687</v>
      </c>
      <c r="R131" s="98">
        <v>57.263512005983998</v>
      </c>
      <c r="S131" s="98">
        <v>57.033485234814322</v>
      </c>
      <c r="T131" s="98">
        <v>57.550184471669674</v>
      </c>
      <c r="U131" s="98">
        <v>57.825988942396407</v>
      </c>
      <c r="V131" s="98">
        <v>59.730016416711862</v>
      </c>
      <c r="W131" s="98">
        <v>56.274534129173851</v>
      </c>
      <c r="DA131" s="63" t="s">
        <v>1693</v>
      </c>
    </row>
    <row r="132" spans="1:105" ht="12" customHeight="1" x14ac:dyDescent="0.25">
      <c r="A132" s="97" t="s">
        <v>127</v>
      </c>
      <c r="B132" s="98">
        <v>0</v>
      </c>
      <c r="C132" s="98">
        <v>1.0885039489943077E-2</v>
      </c>
      <c r="D132" s="98">
        <v>9.8930943870412982E-3</v>
      </c>
      <c r="E132" s="98">
        <v>1.0232248369330463E-2</v>
      </c>
      <c r="F132" s="98">
        <v>1.1771992535318025E-2</v>
      </c>
      <c r="G132" s="98">
        <v>1.0724195072326397E-2</v>
      </c>
      <c r="H132" s="98">
        <v>1.1035391012230403E-2</v>
      </c>
      <c r="I132" s="98">
        <v>1.1450100878582831E-2</v>
      </c>
      <c r="J132" s="98">
        <v>1.4210728789310016E-2</v>
      </c>
      <c r="K132" s="98">
        <v>1.5461576888595167E-2</v>
      </c>
      <c r="L132" s="98">
        <v>1.9177813328397138E-2</v>
      </c>
      <c r="M132" s="98">
        <v>2.1638387737434858E-2</v>
      </c>
      <c r="N132" s="98">
        <v>3.3933586838520047E-2</v>
      </c>
      <c r="O132" s="98">
        <v>3.4095839661359734E-2</v>
      </c>
      <c r="P132" s="98">
        <v>3.4648879900351953E-2</v>
      </c>
      <c r="Q132" s="98">
        <v>3.5784525849510737E-2</v>
      </c>
      <c r="R132" s="98">
        <v>3.6775199304338188E-2</v>
      </c>
      <c r="S132" s="98">
        <v>3.8181215872990455E-2</v>
      </c>
      <c r="T132" s="98">
        <v>4.1054996709861728E-2</v>
      </c>
      <c r="U132" s="98">
        <v>4.3149400434200423E-2</v>
      </c>
      <c r="V132" s="98">
        <v>4.54486301936292E-2</v>
      </c>
      <c r="W132" s="98">
        <v>4.966291181183962E-2</v>
      </c>
      <c r="DA132" s="63" t="s">
        <v>1694</v>
      </c>
    </row>
    <row r="133" spans="1:105" ht="12" customHeight="1" x14ac:dyDescent="0.25">
      <c r="A133" s="100" t="s">
        <v>203</v>
      </c>
      <c r="B133" s="101">
        <v>0</v>
      </c>
      <c r="C133" s="101">
        <v>3.0696240169877623E-3</v>
      </c>
      <c r="D133" s="101">
        <v>2.7290153030359084E-3</v>
      </c>
      <c r="E133" s="101">
        <v>3.3958141558929587E-3</v>
      </c>
      <c r="F133" s="101">
        <v>3.35635006374787E-3</v>
      </c>
      <c r="G133" s="101">
        <v>2.6495640010662938E-3</v>
      </c>
      <c r="H133" s="101">
        <v>3.5987102799593254E-3</v>
      </c>
      <c r="I133" s="101">
        <v>3.1016094285546223E-3</v>
      </c>
      <c r="J133" s="101">
        <v>4.3713939818089747E-3</v>
      </c>
      <c r="K133" s="101">
        <v>4.4195660779755798E-3</v>
      </c>
      <c r="L133" s="101">
        <v>5.333269350067657E-3</v>
      </c>
      <c r="M133" s="101">
        <v>6.9817539270796997E-3</v>
      </c>
      <c r="N133" s="101">
        <v>7.4834572479389148E-3</v>
      </c>
      <c r="O133" s="101">
        <v>8.0549595100914938E-3</v>
      </c>
      <c r="P133" s="101">
        <v>8.1690652865476533E-3</v>
      </c>
      <c r="Q133" s="101">
        <v>1.1543782329536947E-2</v>
      </c>
      <c r="R133" s="101">
        <v>1.1213399889165013E-2</v>
      </c>
      <c r="S133" s="101">
        <v>1.0840492190836515E-2</v>
      </c>
      <c r="T133" s="101">
        <v>1.1885551271183143E-2</v>
      </c>
      <c r="U133" s="101">
        <v>1.2257224971276881E-2</v>
      </c>
      <c r="V133" s="101">
        <v>1.372656960119523E-2</v>
      </c>
      <c r="W133" s="101">
        <v>1.1684589243383647E-2</v>
      </c>
      <c r="DA133" s="131" t="s">
        <v>1695</v>
      </c>
    </row>
    <row r="134" spans="1:105" ht="12" customHeight="1" x14ac:dyDescent="0.25">
      <c r="A134" s="103" t="s">
        <v>52</v>
      </c>
      <c r="B134" s="104">
        <v>0</v>
      </c>
      <c r="C134" s="104">
        <v>7.8154154729553147E-3</v>
      </c>
      <c r="D134" s="104">
        <v>7.1640790840053897E-3</v>
      </c>
      <c r="E134" s="104">
        <v>6.8364342134375044E-3</v>
      </c>
      <c r="F134" s="104">
        <v>8.4156424715701554E-3</v>
      </c>
      <c r="G134" s="104">
        <v>8.0746310712601025E-3</v>
      </c>
      <c r="H134" s="104">
        <v>7.4366807322710764E-3</v>
      </c>
      <c r="I134" s="104">
        <v>8.3484914500282087E-3</v>
      </c>
      <c r="J134" s="104">
        <v>9.8393348075010417E-3</v>
      </c>
      <c r="K134" s="104">
        <v>1.1042010810619588E-2</v>
      </c>
      <c r="L134" s="104">
        <v>1.3844543978329481E-2</v>
      </c>
      <c r="M134" s="104">
        <v>1.465663381035516E-2</v>
      </c>
      <c r="N134" s="104">
        <v>2.6450129590581128E-2</v>
      </c>
      <c r="O134" s="104">
        <v>2.6040880151268243E-2</v>
      </c>
      <c r="P134" s="104">
        <v>2.64798146138043E-2</v>
      </c>
      <c r="Q134" s="104">
        <v>2.4240743519973792E-2</v>
      </c>
      <c r="R134" s="104">
        <v>2.5561799415173173E-2</v>
      </c>
      <c r="S134" s="104">
        <v>2.7340723682153942E-2</v>
      </c>
      <c r="T134" s="104">
        <v>2.9169445438678585E-2</v>
      </c>
      <c r="U134" s="104">
        <v>3.0892175462923541E-2</v>
      </c>
      <c r="V134" s="104">
        <v>3.1722060592433966E-2</v>
      </c>
      <c r="W134" s="104">
        <v>3.7978322568455972E-2</v>
      </c>
      <c r="DA134" s="132" t="s">
        <v>1696</v>
      </c>
    </row>
    <row r="135" spans="1:105" ht="12" customHeight="1" x14ac:dyDescent="0.25">
      <c r="A135" s="106" t="s">
        <v>122</v>
      </c>
      <c r="B135" s="101">
        <v>4.4857458337517571</v>
      </c>
      <c r="C135" s="101">
        <v>4.4195405950259277</v>
      </c>
      <c r="D135" s="101">
        <v>4.0414506310554446</v>
      </c>
      <c r="E135" s="101">
        <v>4.2157617191019865</v>
      </c>
      <c r="F135" s="101">
        <v>3.998099926539683</v>
      </c>
      <c r="G135" s="101">
        <v>3.7734124355430056</v>
      </c>
      <c r="H135" s="101">
        <v>4.1164089626231979</v>
      </c>
      <c r="I135" s="101">
        <v>3.8025448477172903</v>
      </c>
      <c r="J135" s="101">
        <v>3.8387211078485386</v>
      </c>
      <c r="K135" s="101">
        <v>3.5285172063715358</v>
      </c>
      <c r="L135" s="101">
        <v>3.4354929013565085</v>
      </c>
      <c r="M135" s="101">
        <v>3.4838414675745137</v>
      </c>
      <c r="N135" s="101">
        <v>3.0519640117245483</v>
      </c>
      <c r="O135" s="101">
        <v>3.4942058197209644</v>
      </c>
      <c r="P135" s="101">
        <v>4.3596964492189176</v>
      </c>
      <c r="Q135" s="101">
        <v>5.3931409544570768</v>
      </c>
      <c r="R135" s="101">
        <v>5.3100240629179334</v>
      </c>
      <c r="S135" s="101">
        <v>5.1270573833287321</v>
      </c>
      <c r="T135" s="101">
        <v>5.3709986287507006</v>
      </c>
      <c r="U135" s="101">
        <v>5.535368795332448</v>
      </c>
      <c r="V135" s="101">
        <v>6.12404126378717</v>
      </c>
      <c r="W135" s="101">
        <v>4.9838270290532467</v>
      </c>
      <c r="DA135" s="131" t="s">
        <v>1697</v>
      </c>
    </row>
    <row r="136" spans="1:105" ht="12" customHeight="1" x14ac:dyDescent="0.25">
      <c r="A136" s="107" t="s">
        <v>121</v>
      </c>
      <c r="B136" s="104">
        <v>0</v>
      </c>
      <c r="C136" s="104">
        <v>2.5463450396459964E-2</v>
      </c>
      <c r="D136" s="104">
        <v>2.7471537528294288E-2</v>
      </c>
      <c r="E136" s="104">
        <v>3.2831196006063448E-2</v>
      </c>
      <c r="F136" s="104">
        <v>2.9965144749779887E-2</v>
      </c>
      <c r="G136" s="104">
        <v>3.0812829849560425E-2</v>
      </c>
      <c r="H136" s="104">
        <v>3.6611367738873246E-2</v>
      </c>
      <c r="I136" s="104">
        <v>4.1583317258656917E-2</v>
      </c>
      <c r="J136" s="104">
        <v>4.7359474208620106E-2</v>
      </c>
      <c r="K136" s="104">
        <v>5.1267017032561986E-2</v>
      </c>
      <c r="L136" s="104">
        <v>6.1795724352697701E-2</v>
      </c>
      <c r="M136" s="104">
        <v>9.4434342053025491E-2</v>
      </c>
      <c r="N136" s="104">
        <v>0.13797624596926247</v>
      </c>
      <c r="O136" s="104">
        <v>0.17334031536852429</v>
      </c>
      <c r="P136" s="104">
        <v>0.24641750823175715</v>
      </c>
      <c r="Q136" s="104">
        <v>0.32028964023830797</v>
      </c>
      <c r="R136" s="104">
        <v>0.31726456066133502</v>
      </c>
      <c r="S136" s="104">
        <v>0.30856912410132076</v>
      </c>
      <c r="T136" s="104">
        <v>0.34788528502895805</v>
      </c>
      <c r="U136" s="104">
        <v>0.3814435437452679</v>
      </c>
      <c r="V136" s="104">
        <v>0.46602196232525772</v>
      </c>
      <c r="W136" s="104">
        <v>0.40362362058498186</v>
      </c>
      <c r="DA136" s="132" t="s">
        <v>1698</v>
      </c>
    </row>
    <row r="137" spans="1:105" ht="12" customHeight="1" x14ac:dyDescent="0.25">
      <c r="A137" s="108" t="s">
        <v>53</v>
      </c>
      <c r="B137" s="98">
        <v>0</v>
      </c>
      <c r="C137" s="98">
        <v>8.5952545558571902E-3</v>
      </c>
      <c r="D137" s="98">
        <v>9.0814965012046018E-3</v>
      </c>
      <c r="E137" s="98">
        <v>1.2856006150264991E-2</v>
      </c>
      <c r="F137" s="98">
        <v>1.0205836630471286E-2</v>
      </c>
      <c r="G137" s="98">
        <v>9.1848667727419502E-3</v>
      </c>
      <c r="H137" s="98">
        <v>1.4096204536844662E-2</v>
      </c>
      <c r="I137" s="98">
        <v>1.345755056881121E-2</v>
      </c>
      <c r="J137" s="98">
        <v>1.7230619051381211E-2</v>
      </c>
      <c r="K137" s="98">
        <v>1.7379895587959271E-2</v>
      </c>
      <c r="L137" s="98">
        <v>2.0419835035794223E-2</v>
      </c>
      <c r="M137" s="98">
        <v>3.5779367850594594E-2</v>
      </c>
      <c r="N137" s="98">
        <v>3.6380267828447131E-2</v>
      </c>
      <c r="O137" s="98">
        <v>4.8674017433629369E-2</v>
      </c>
      <c r="P137" s="98">
        <v>6.8268505139284674E-2</v>
      </c>
      <c r="Q137" s="98">
        <v>0.11859385508609291</v>
      </c>
      <c r="R137" s="98">
        <v>0.1112162609516017</v>
      </c>
      <c r="S137" s="98">
        <v>0.10074110570581984</v>
      </c>
      <c r="T137" s="98">
        <v>0.11422128154411836</v>
      </c>
      <c r="U137" s="98">
        <v>0.12126149194798493</v>
      </c>
      <c r="V137" s="98">
        <v>0.15472253773815087</v>
      </c>
      <c r="W137" s="98">
        <v>0.10460853625167697</v>
      </c>
      <c r="DA137" s="63" t="s">
        <v>1699</v>
      </c>
    </row>
    <row r="138" spans="1:105" ht="12" customHeight="1" x14ac:dyDescent="0.25">
      <c r="A138" s="108" t="s">
        <v>52</v>
      </c>
      <c r="B138" s="98">
        <v>0</v>
      </c>
      <c r="C138" s="98">
        <v>1.6868195840602774E-2</v>
      </c>
      <c r="D138" s="98">
        <v>1.8390041027089687E-2</v>
      </c>
      <c r="E138" s="98">
        <v>1.9975189855798457E-2</v>
      </c>
      <c r="F138" s="98">
        <v>1.9759308119308601E-2</v>
      </c>
      <c r="G138" s="98">
        <v>2.1627963076818475E-2</v>
      </c>
      <c r="H138" s="98">
        <v>2.2515163202028583E-2</v>
      </c>
      <c r="I138" s="98">
        <v>2.8125766689845708E-2</v>
      </c>
      <c r="J138" s="98">
        <v>3.0128855157238899E-2</v>
      </c>
      <c r="K138" s="98">
        <v>3.3887121444602715E-2</v>
      </c>
      <c r="L138" s="98">
        <v>4.1375889316903482E-2</v>
      </c>
      <c r="M138" s="98">
        <v>5.8654974202430897E-2</v>
      </c>
      <c r="N138" s="98">
        <v>0.10159597814081535</v>
      </c>
      <c r="O138" s="98">
        <v>0.12466629793489492</v>
      </c>
      <c r="P138" s="98">
        <v>0.17814900309247247</v>
      </c>
      <c r="Q138" s="98">
        <v>0.20169578515221509</v>
      </c>
      <c r="R138" s="98">
        <v>0.20604829970973335</v>
      </c>
      <c r="S138" s="98">
        <v>0.20782801839550089</v>
      </c>
      <c r="T138" s="98">
        <v>0.23366400348483968</v>
      </c>
      <c r="U138" s="98">
        <v>0.26018205179728299</v>
      </c>
      <c r="V138" s="98">
        <v>0.31129942458710685</v>
      </c>
      <c r="W138" s="98">
        <v>0.29901508433330487</v>
      </c>
      <c r="DA138" s="63" t="s">
        <v>1700</v>
      </c>
    </row>
    <row r="139" spans="1:105" ht="12" customHeight="1" x14ac:dyDescent="0.25">
      <c r="A139" s="121" t="s">
        <v>54</v>
      </c>
      <c r="B139" s="122">
        <v>49.909637791678875</v>
      </c>
      <c r="C139" s="122">
        <v>49.430412482993688</v>
      </c>
      <c r="D139" s="122">
        <v>46.932828075985405</v>
      </c>
      <c r="E139" s="122">
        <v>45.764684640220459</v>
      </c>
      <c r="F139" s="122">
        <v>43.894885268405261</v>
      </c>
      <c r="G139" s="122">
        <v>42.53047803463901</v>
      </c>
      <c r="H139" s="122">
        <v>40.838741867257959</v>
      </c>
      <c r="I139" s="122">
        <v>36.402595359082525</v>
      </c>
      <c r="J139" s="122">
        <v>31.069033197679758</v>
      </c>
      <c r="K139" s="122">
        <v>27.821112665839713</v>
      </c>
      <c r="L139" s="122">
        <v>27.561487712240698</v>
      </c>
      <c r="M139" s="122">
        <v>22.391702455816663</v>
      </c>
      <c r="N139" s="122">
        <v>18.835164326722126</v>
      </c>
      <c r="O139" s="122">
        <v>19.018927700826978</v>
      </c>
      <c r="P139" s="122">
        <v>17.632476351322694</v>
      </c>
      <c r="Q139" s="122">
        <v>18.221463344793598</v>
      </c>
      <c r="R139" s="122">
        <v>16.641813977124691</v>
      </c>
      <c r="S139" s="122">
        <v>20.528052784561119</v>
      </c>
      <c r="T139" s="122">
        <v>21.737524258379409</v>
      </c>
      <c r="U139" s="122">
        <v>21.904623872669934</v>
      </c>
      <c r="V139" s="122">
        <v>31.516957907946903</v>
      </c>
      <c r="W139" s="122">
        <v>28.639955046507733</v>
      </c>
      <c r="DA139" s="130" t="s">
        <v>1701</v>
      </c>
    </row>
    <row r="140" spans="1:105" ht="12" customHeight="1" x14ac:dyDescent="0.25">
      <c r="A140" s="97" t="s">
        <v>50</v>
      </c>
      <c r="B140" s="98">
        <v>46.105743437547879</v>
      </c>
      <c r="C140" s="98">
        <v>44.724132354391273</v>
      </c>
      <c r="D140" s="98">
        <v>44.103577400804753</v>
      </c>
      <c r="E140" s="98">
        <v>43.633764053708205</v>
      </c>
      <c r="F140" s="98">
        <v>41.225203984630461</v>
      </c>
      <c r="G140" s="98">
        <v>39.169404522685625</v>
      </c>
      <c r="H140" s="98">
        <v>36.778573610257396</v>
      </c>
      <c r="I140" s="98">
        <v>31.740327973811191</v>
      </c>
      <c r="J140" s="98">
        <v>26.229418834730293</v>
      </c>
      <c r="K140" s="98">
        <v>23.575685205380783</v>
      </c>
      <c r="L140" s="98">
        <v>22.478943390053306</v>
      </c>
      <c r="M140" s="98">
        <v>16.412486958314528</v>
      </c>
      <c r="N140" s="98">
        <v>12.634244009567807</v>
      </c>
      <c r="O140" s="98">
        <v>13.241095810564179</v>
      </c>
      <c r="P140" s="98">
        <v>11.617659229670728</v>
      </c>
      <c r="Q140" s="98">
        <v>11.627776349952754</v>
      </c>
      <c r="R140" s="98">
        <v>9.875970470125548</v>
      </c>
      <c r="S140" s="98">
        <v>13.118563547948714</v>
      </c>
      <c r="T140" s="98">
        <v>14.08025855111536</v>
      </c>
      <c r="U140" s="98">
        <v>14.179896540426991</v>
      </c>
      <c r="V140" s="98">
        <v>18.715950598658885</v>
      </c>
      <c r="W140" s="98">
        <v>17.515378530567858</v>
      </c>
      <c r="DA140" s="63" t="s">
        <v>1702</v>
      </c>
    </row>
    <row r="141" spans="1:105" ht="12" customHeight="1" x14ac:dyDescent="0.25">
      <c r="A141" s="109" t="s">
        <v>120</v>
      </c>
      <c r="B141" s="33">
        <v>3.8038943541309935</v>
      </c>
      <c r="C141" s="33">
        <v>4.7062801286024136</v>
      </c>
      <c r="D141" s="33">
        <v>2.829250675180651</v>
      </c>
      <c r="E141" s="33">
        <v>2.1309205865122509</v>
      </c>
      <c r="F141" s="33">
        <v>2.6696812837748021</v>
      </c>
      <c r="G141" s="33">
        <v>3.3610735119533866</v>
      </c>
      <c r="H141" s="33">
        <v>4.0601682570005622</v>
      </c>
      <c r="I141" s="33">
        <v>4.6622673852713374</v>
      </c>
      <c r="J141" s="33">
        <v>4.8396143629494652</v>
      </c>
      <c r="K141" s="33">
        <v>4.2454274604589326</v>
      </c>
      <c r="L141" s="33">
        <v>5.0825443221873909</v>
      </c>
      <c r="M141" s="33">
        <v>5.9792154975021337</v>
      </c>
      <c r="N141" s="33">
        <v>6.2009203171543197</v>
      </c>
      <c r="O141" s="33">
        <v>5.7778318902627976</v>
      </c>
      <c r="P141" s="33">
        <v>6.0148171216519657</v>
      </c>
      <c r="Q141" s="33">
        <v>6.5936869948408461</v>
      </c>
      <c r="R141" s="33">
        <v>6.7658435069991425</v>
      </c>
      <c r="S141" s="33">
        <v>7.409489236612405</v>
      </c>
      <c r="T141" s="33">
        <v>7.6572657072640506</v>
      </c>
      <c r="U141" s="33">
        <v>7.7247273322429431</v>
      </c>
      <c r="V141" s="33">
        <v>12.801007309288016</v>
      </c>
      <c r="W141" s="33">
        <v>11.124576515939875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0.5570776937430999</v>
      </c>
      <c r="C143" s="117">
        <f t="shared" si="49"/>
        <v>0.67539961617239452</v>
      </c>
      <c r="D143" s="117">
        <f t="shared" si="49"/>
        <v>0.87176880711577076</v>
      </c>
      <c r="E143" s="117">
        <f t="shared" si="49"/>
        <v>1.1232707860112778</v>
      </c>
      <c r="F143" s="117">
        <f t="shared" si="49"/>
        <v>1.1968939524750966</v>
      </c>
      <c r="G143" s="117">
        <f t="shared" si="49"/>
        <v>1.3203924417473283</v>
      </c>
      <c r="H143" s="117">
        <f t="shared" si="49"/>
        <v>1.5213750340634922</v>
      </c>
      <c r="I143" s="117">
        <f t="shared" si="49"/>
        <v>1.4242486703527852</v>
      </c>
      <c r="J143" s="117">
        <f t="shared" si="49"/>
        <v>1.5250054485500399</v>
      </c>
      <c r="K143" s="117">
        <f t="shared" si="49"/>
        <v>1.5400826029761221</v>
      </c>
      <c r="L143" s="117">
        <f t="shared" si="49"/>
        <v>1.8338266871369733</v>
      </c>
      <c r="M143" s="117">
        <f t="shared" si="49"/>
        <v>1.7664195986509401</v>
      </c>
      <c r="N143" s="117">
        <f t="shared" si="49"/>
        <v>1.711010359193607</v>
      </c>
      <c r="O143" s="117">
        <f t="shared" si="49"/>
        <v>1.9333632850979365</v>
      </c>
      <c r="P143" s="117">
        <f t="shared" si="49"/>
        <v>2.3051573077294201</v>
      </c>
      <c r="Q143" s="117">
        <f t="shared" si="49"/>
        <v>3.8846460580632214</v>
      </c>
      <c r="R143" s="117">
        <f t="shared" ref="R143:V143" si="50">R144+R146+R148+R157</f>
        <v>4.2307168305262817</v>
      </c>
      <c r="S143" s="117">
        <f t="shared" si="50"/>
        <v>4.9238680793479723</v>
      </c>
      <c r="T143" s="117">
        <f t="shared" si="50"/>
        <v>6.4910656286581645</v>
      </c>
      <c r="U143" s="117">
        <f t="shared" si="50"/>
        <v>8.6519786792840225</v>
      </c>
      <c r="V143" s="117">
        <f t="shared" si="50"/>
        <v>11.637594963788361</v>
      </c>
      <c r="W143" s="117">
        <f t="shared" ref="W143" si="51">W144+W146+W148+W157</f>
        <v>15.912238627792915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0.35279875941383637</v>
      </c>
      <c r="C144" s="122">
        <f t="shared" si="52"/>
        <v>0.44088805122858271</v>
      </c>
      <c r="D144" s="122">
        <f t="shared" si="52"/>
        <v>0.56293712269581431</v>
      </c>
      <c r="E144" s="122">
        <f t="shared" si="52"/>
        <v>0.7373693803339596</v>
      </c>
      <c r="F144" s="122">
        <f t="shared" si="52"/>
        <v>0.77982690127270737</v>
      </c>
      <c r="G144" s="122">
        <f t="shared" si="52"/>
        <v>0.86987951134971964</v>
      </c>
      <c r="H144" s="122">
        <f t="shared" si="52"/>
        <v>0.98756465718883057</v>
      </c>
      <c r="I144" s="122">
        <f t="shared" si="52"/>
        <v>0.89158047880325364</v>
      </c>
      <c r="J144" s="122">
        <f t="shared" si="52"/>
        <v>0.94302157793413821</v>
      </c>
      <c r="K144" s="122">
        <f t="shared" si="52"/>
        <v>0.95469883582500392</v>
      </c>
      <c r="L144" s="122">
        <f t="shared" si="52"/>
        <v>1.1884848304652993</v>
      </c>
      <c r="M144" s="122">
        <f t="shared" si="52"/>
        <v>1.1115362345057442</v>
      </c>
      <c r="N144" s="122">
        <f t="shared" si="52"/>
        <v>1.0892064749988126</v>
      </c>
      <c r="O144" s="122">
        <f t="shared" si="52"/>
        <v>1.1326736713808794</v>
      </c>
      <c r="P144" s="122">
        <f t="shared" si="52"/>
        <v>1.2317727338589326</v>
      </c>
      <c r="Q144" s="122">
        <f t="shared" si="52"/>
        <v>2.2407275768103139</v>
      </c>
      <c r="R144" s="122">
        <f t="shared" si="52"/>
        <v>2.2955256181434236</v>
      </c>
      <c r="S144" s="122">
        <f t="shared" si="52"/>
        <v>2.4288227900920503</v>
      </c>
      <c r="T144" s="122">
        <f t="shared" si="52"/>
        <v>3.1708432289999098</v>
      </c>
      <c r="U144" s="122">
        <f t="shared" si="52"/>
        <v>4.1468951826915177</v>
      </c>
      <c r="V144" s="122">
        <f t="shared" si="52"/>
        <v>5.0960149364488663</v>
      </c>
      <c r="W144" s="122">
        <f t="shared" si="52"/>
        <v>8.460438083968409</v>
      </c>
      <c r="DA144" s="130" t="s">
        <v>1705</v>
      </c>
    </row>
    <row r="145" spans="1:105" ht="12" customHeight="1" x14ac:dyDescent="0.25">
      <c r="A145" s="97" t="s">
        <v>53</v>
      </c>
      <c r="B145" s="98">
        <v>0.35279875941383637</v>
      </c>
      <c r="C145" s="98">
        <v>0.44088805122858271</v>
      </c>
      <c r="D145" s="98">
        <v>0.56293712269581431</v>
      </c>
      <c r="E145" s="98">
        <v>0.7373693803339596</v>
      </c>
      <c r="F145" s="98">
        <v>0.77982690127270737</v>
      </c>
      <c r="G145" s="98">
        <v>0.86987951134971964</v>
      </c>
      <c r="H145" s="98">
        <v>0.98756465718883057</v>
      </c>
      <c r="I145" s="98">
        <v>0.89158047880325364</v>
      </c>
      <c r="J145" s="98">
        <v>0.94302157793413821</v>
      </c>
      <c r="K145" s="98">
        <v>0.95469883582500392</v>
      </c>
      <c r="L145" s="98">
        <v>1.1884848304652993</v>
      </c>
      <c r="M145" s="98">
        <v>1.1115362345057442</v>
      </c>
      <c r="N145" s="98">
        <v>1.0892064749988126</v>
      </c>
      <c r="O145" s="98">
        <v>1.1326736713808794</v>
      </c>
      <c r="P145" s="98">
        <v>1.2317727338589326</v>
      </c>
      <c r="Q145" s="98">
        <v>2.2407275768103139</v>
      </c>
      <c r="R145" s="98">
        <v>2.2955256181434236</v>
      </c>
      <c r="S145" s="98">
        <v>2.4288227900920503</v>
      </c>
      <c r="T145" s="98">
        <v>3.1708432289999098</v>
      </c>
      <c r="U145" s="98">
        <v>4.1468951826915177</v>
      </c>
      <c r="V145" s="98">
        <v>5.0960149364488663</v>
      </c>
      <c r="W145" s="98">
        <v>8.460438083968409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7.8928622826880484E-4</v>
      </c>
      <c r="C146" s="122">
        <f t="shared" si="53"/>
        <v>9.4110653720890717E-4</v>
      </c>
      <c r="D146" s="122">
        <f t="shared" si="53"/>
        <v>1.6679058669489951E-3</v>
      </c>
      <c r="E146" s="122">
        <f t="shared" si="53"/>
        <v>2.7969793481528948E-3</v>
      </c>
      <c r="F146" s="122">
        <f t="shared" si="53"/>
        <v>1.670876245973147E-3</v>
      </c>
      <c r="G146" s="122">
        <f t="shared" si="53"/>
        <v>1.9428744314415811E-3</v>
      </c>
      <c r="H146" s="122">
        <f t="shared" si="53"/>
        <v>3.3518662774507757E-3</v>
      </c>
      <c r="I146" s="122">
        <f t="shared" si="53"/>
        <v>4.9274314059524144E-3</v>
      </c>
      <c r="J146" s="122">
        <f t="shared" si="53"/>
        <v>3.4170955224310205E-3</v>
      </c>
      <c r="K146" s="122">
        <f t="shared" si="53"/>
        <v>3.6930447103423387E-3</v>
      </c>
      <c r="L146" s="122">
        <f t="shared" si="53"/>
        <v>4.9151997412660575E-3</v>
      </c>
      <c r="M146" s="122">
        <f t="shared" si="53"/>
        <v>5.2134781541212684E-3</v>
      </c>
      <c r="N146" s="122">
        <f t="shared" si="53"/>
        <v>1.1424732669101588E-2</v>
      </c>
      <c r="O146" s="122">
        <f t="shared" si="53"/>
        <v>9.7069496490686351E-3</v>
      </c>
      <c r="P146" s="122">
        <f t="shared" si="53"/>
        <v>1.2450661357624276E-2</v>
      </c>
      <c r="Q146" s="122">
        <f t="shared" si="53"/>
        <v>3.5338705138628107E-2</v>
      </c>
      <c r="R146" s="122">
        <f t="shared" si="53"/>
        <v>5.2856864885773749E-2</v>
      </c>
      <c r="S146" s="122">
        <f t="shared" si="53"/>
        <v>7.4296424072957487E-2</v>
      </c>
      <c r="T146" s="122">
        <f t="shared" si="53"/>
        <v>0.10961716717163947</v>
      </c>
      <c r="U146" s="122">
        <f t="shared" si="53"/>
        <v>0.17301618485419171</v>
      </c>
      <c r="V146" s="122">
        <f t="shared" si="53"/>
        <v>0.11291922601063176</v>
      </c>
      <c r="W146" s="122">
        <f t="shared" si="53"/>
        <v>0.37011651310700205</v>
      </c>
      <c r="DA146" s="130" t="s">
        <v>1707</v>
      </c>
    </row>
    <row r="147" spans="1:105" ht="12" customHeight="1" x14ac:dyDescent="0.25">
      <c r="A147" s="97" t="s">
        <v>53</v>
      </c>
      <c r="B147" s="98">
        <v>7.8928622826880484E-4</v>
      </c>
      <c r="C147" s="98">
        <v>9.4110653720890717E-4</v>
      </c>
      <c r="D147" s="98">
        <v>1.6679058669489951E-3</v>
      </c>
      <c r="E147" s="98">
        <v>2.7969793481528948E-3</v>
      </c>
      <c r="F147" s="98">
        <v>1.670876245973147E-3</v>
      </c>
      <c r="G147" s="98">
        <v>1.9428744314415811E-3</v>
      </c>
      <c r="H147" s="98">
        <v>3.3518662774507757E-3</v>
      </c>
      <c r="I147" s="98">
        <v>4.9274314059524144E-3</v>
      </c>
      <c r="J147" s="98">
        <v>3.4170955224310205E-3</v>
      </c>
      <c r="K147" s="98">
        <v>3.6930447103423387E-3</v>
      </c>
      <c r="L147" s="98">
        <v>4.9151997412660575E-3</v>
      </c>
      <c r="M147" s="98">
        <v>5.2134781541212684E-3</v>
      </c>
      <c r="N147" s="98">
        <v>1.1424732669101588E-2</v>
      </c>
      <c r="O147" s="98">
        <v>9.7069496490686351E-3</v>
      </c>
      <c r="P147" s="98">
        <v>1.2450661357624276E-2</v>
      </c>
      <c r="Q147" s="98">
        <v>3.5338705138628107E-2</v>
      </c>
      <c r="R147" s="98">
        <v>5.2856864885773749E-2</v>
      </c>
      <c r="S147" s="98">
        <v>7.4296424072957487E-2</v>
      </c>
      <c r="T147" s="98">
        <v>0.10961716717163947</v>
      </c>
      <c r="U147" s="98">
        <v>0.17301618485419171</v>
      </c>
      <c r="V147" s="98">
        <v>0.11291922601063176</v>
      </c>
      <c r="W147" s="98">
        <v>0.37011651310700205</v>
      </c>
      <c r="DA147" s="63" t="s">
        <v>1708</v>
      </c>
    </row>
    <row r="148" spans="1:105" ht="12" customHeight="1" x14ac:dyDescent="0.25">
      <c r="A148" s="121" t="s">
        <v>55</v>
      </c>
      <c r="B148" s="122">
        <v>0.14519022982102811</v>
      </c>
      <c r="C148" s="122">
        <v>0.16480605893891451</v>
      </c>
      <c r="D148" s="122">
        <v>0.21577917117127404</v>
      </c>
      <c r="E148" s="122">
        <v>0.27236636485143212</v>
      </c>
      <c r="F148" s="122">
        <v>0.29317331702208249</v>
      </c>
      <c r="G148" s="122">
        <v>0.31652246576386722</v>
      </c>
      <c r="H148" s="122">
        <v>0.38568767506292773</v>
      </c>
      <c r="I148" s="122">
        <v>0.3854356238968501</v>
      </c>
      <c r="J148" s="122">
        <v>0.43961044561492535</v>
      </c>
      <c r="K148" s="122">
        <v>0.44378380382868998</v>
      </c>
      <c r="L148" s="122">
        <v>0.48685026190385694</v>
      </c>
      <c r="M148" s="122">
        <v>0.51314980984718328</v>
      </c>
      <c r="N148" s="122">
        <v>0.48061253371534357</v>
      </c>
      <c r="O148" s="122">
        <v>0.62026398531700466</v>
      </c>
      <c r="P148" s="122">
        <v>0.84390961371178164</v>
      </c>
      <c r="Q148" s="122">
        <v>1.2993273165280574</v>
      </c>
      <c r="R148" s="122">
        <v>1.5325199636283753</v>
      </c>
      <c r="S148" s="122">
        <v>1.8812062910192715</v>
      </c>
      <c r="T148" s="122">
        <v>2.4590643269632548</v>
      </c>
      <c r="U148" s="122">
        <v>3.3047216076756754</v>
      </c>
      <c r="V148" s="122">
        <v>4.5112273511660952</v>
      </c>
      <c r="W148" s="122">
        <v>4.8994343859231728</v>
      </c>
      <c r="DA148" s="130" t="s">
        <v>1709</v>
      </c>
    </row>
    <row r="149" spans="1:105" ht="12" customHeight="1" x14ac:dyDescent="0.25">
      <c r="A149" s="97" t="s">
        <v>124</v>
      </c>
      <c r="B149" s="98">
        <v>4.6824388728478571E-2</v>
      </c>
      <c r="C149" s="98">
        <v>4.4012280300197874E-2</v>
      </c>
      <c r="D149" s="98">
        <v>5.6988523351182527E-2</v>
      </c>
      <c r="E149" s="98">
        <v>5.7225907542854254E-2</v>
      </c>
      <c r="F149" s="98">
        <v>4.8555185403785471E-2</v>
      </c>
      <c r="G149" s="98">
        <v>5.5650180114334348E-2</v>
      </c>
      <c r="H149" s="98">
        <v>5.5282560006313354E-2</v>
      </c>
      <c r="I149" s="98">
        <v>4.2241940020503091E-2</v>
      </c>
      <c r="J149" s="98">
        <v>3.6611142097925535E-2</v>
      </c>
      <c r="K149" s="98">
        <v>3.3468137674024456E-2</v>
      </c>
      <c r="L149" s="98">
        <v>3.8519226042528713E-2</v>
      </c>
      <c r="M149" s="98">
        <v>2.8388435756848719E-2</v>
      </c>
      <c r="N149" s="98">
        <v>2.1909409189567564E-2</v>
      </c>
      <c r="O149" s="98">
        <v>3.1612841391680788E-2</v>
      </c>
      <c r="P149" s="98">
        <v>3.7193810169317526E-2</v>
      </c>
      <c r="Q149" s="98">
        <v>4.5568173164170216E-2</v>
      </c>
      <c r="R149" s="98">
        <v>4.8592250283982903E-2</v>
      </c>
      <c r="S149" s="98">
        <v>8.957924539206516E-2</v>
      </c>
      <c r="T149" s="98">
        <v>0.13316466182492759</v>
      </c>
      <c r="U149" s="98">
        <v>0.18027203767085276</v>
      </c>
      <c r="V149" s="98">
        <v>0.16085665947519512</v>
      </c>
      <c r="W149" s="98">
        <v>0.18201452798692169</v>
      </c>
      <c r="DA149" s="63" t="s">
        <v>1710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1711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1712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1713</v>
      </c>
    </row>
    <row r="153" spans="1:105" ht="12" customHeight="1" x14ac:dyDescent="0.25">
      <c r="A153" s="106" t="s">
        <v>122</v>
      </c>
      <c r="B153" s="101">
        <v>9.8365841092549547E-2</v>
      </c>
      <c r="C153" s="101">
        <v>0.11918947211632241</v>
      </c>
      <c r="D153" s="101">
        <v>0.15675588963585391</v>
      </c>
      <c r="E153" s="101">
        <v>0.21270406598362326</v>
      </c>
      <c r="F153" s="101">
        <v>0.24234607787296047</v>
      </c>
      <c r="G153" s="101">
        <v>0.25851728720484679</v>
      </c>
      <c r="H153" s="101">
        <v>0.32766200663504597</v>
      </c>
      <c r="I153" s="101">
        <v>0.33932362679545447</v>
      </c>
      <c r="J153" s="101">
        <v>0.3944570775333085</v>
      </c>
      <c r="K153" s="101">
        <v>0.39972659144395745</v>
      </c>
      <c r="L153" s="101">
        <v>0.43550721184967378</v>
      </c>
      <c r="M153" s="101">
        <v>0.46743809203104408</v>
      </c>
      <c r="N153" s="101">
        <v>0.43681698753857851</v>
      </c>
      <c r="O153" s="101">
        <v>0.56050856972886187</v>
      </c>
      <c r="P153" s="101">
        <v>0.76492189409985711</v>
      </c>
      <c r="Q153" s="101">
        <v>1.1860084276691771</v>
      </c>
      <c r="R153" s="101">
        <v>1.4021977008623721</v>
      </c>
      <c r="S153" s="101">
        <v>1.6911098613858224</v>
      </c>
      <c r="T153" s="101">
        <v>2.182303121726465</v>
      </c>
      <c r="U153" s="101">
        <v>2.912956692227493</v>
      </c>
      <c r="V153" s="101">
        <v>4.0221298602525026</v>
      </c>
      <c r="W153" s="101">
        <v>4.3423069225169417</v>
      </c>
      <c r="DA153" s="131" t="s">
        <v>1714</v>
      </c>
    </row>
    <row r="154" spans="1:105" ht="12" customHeight="1" x14ac:dyDescent="0.25">
      <c r="A154" s="107" t="s">
        <v>121</v>
      </c>
      <c r="B154" s="104">
        <v>0</v>
      </c>
      <c r="C154" s="104">
        <v>1.6043065223942093E-3</v>
      </c>
      <c r="D154" s="104">
        <v>2.0347581842375864E-3</v>
      </c>
      <c r="E154" s="104">
        <v>2.4363913249545992E-3</v>
      </c>
      <c r="F154" s="104">
        <v>2.2720537453365611E-3</v>
      </c>
      <c r="G154" s="104">
        <v>2.3549984446860593E-3</v>
      </c>
      <c r="H154" s="104">
        <v>2.7431084215684058E-3</v>
      </c>
      <c r="I154" s="104">
        <v>3.8700570808925501E-3</v>
      </c>
      <c r="J154" s="104">
        <v>8.5422259836913216E-3</v>
      </c>
      <c r="K154" s="104">
        <v>1.0589074710708081E-2</v>
      </c>
      <c r="L154" s="104">
        <v>1.2823824011654428E-2</v>
      </c>
      <c r="M154" s="104">
        <v>1.7323282059290492E-2</v>
      </c>
      <c r="N154" s="104">
        <v>2.1886136987197467E-2</v>
      </c>
      <c r="O154" s="104">
        <v>2.8142574196461989E-2</v>
      </c>
      <c r="P154" s="104">
        <v>4.1793909442607004E-2</v>
      </c>
      <c r="Q154" s="104">
        <v>6.7750715694710237E-2</v>
      </c>
      <c r="R154" s="104">
        <v>8.1730012482020456E-2</v>
      </c>
      <c r="S154" s="104">
        <v>0.10051718424138395</v>
      </c>
      <c r="T154" s="104">
        <v>0.14359654341186234</v>
      </c>
      <c r="U154" s="104">
        <v>0.21149287777732978</v>
      </c>
      <c r="V154" s="104">
        <v>0.32824083143839755</v>
      </c>
      <c r="W154" s="104">
        <v>0.37511293541930973</v>
      </c>
      <c r="DA154" s="132" t="s">
        <v>1715</v>
      </c>
    </row>
    <row r="155" spans="1:105" ht="12" customHeight="1" x14ac:dyDescent="0.25">
      <c r="A155" s="108" t="s">
        <v>53</v>
      </c>
      <c r="B155" s="98">
        <v>0</v>
      </c>
      <c r="C155" s="98">
        <v>5.4153788001634281E-4</v>
      </c>
      <c r="D155" s="98">
        <v>6.7248012704955549E-4</v>
      </c>
      <c r="E155" s="98">
        <v>9.5387384884418986E-4</v>
      </c>
      <c r="F155" s="98">
        <v>7.7375997797188084E-4</v>
      </c>
      <c r="G155" s="98">
        <v>7.0198836021916251E-4</v>
      </c>
      <c r="H155" s="98">
        <v>1.0560477084413673E-3</v>
      </c>
      <c r="I155" s="98">
        <v>1.2510814303326688E-3</v>
      </c>
      <c r="J155" s="98">
        <v>3.0988776695761102E-3</v>
      </c>
      <c r="K155" s="98">
        <v>3.5865982849699143E-3</v>
      </c>
      <c r="L155" s="98">
        <v>4.2351387048030174E-3</v>
      </c>
      <c r="M155" s="98">
        <v>6.5703582312734059E-3</v>
      </c>
      <c r="N155" s="98">
        <v>5.7842691959726841E-3</v>
      </c>
      <c r="O155" s="98">
        <v>7.9145042231734079E-3</v>
      </c>
      <c r="P155" s="98">
        <v>1.1569799716563941E-2</v>
      </c>
      <c r="Q155" s="98">
        <v>2.4917888624443375E-2</v>
      </c>
      <c r="R155" s="98">
        <v>2.8290746193122204E-2</v>
      </c>
      <c r="S155" s="98">
        <v>3.2252722828829523E-2</v>
      </c>
      <c r="T155" s="98">
        <v>4.6349930875171537E-2</v>
      </c>
      <c r="U155" s="98">
        <v>6.6230128173919448E-2</v>
      </c>
      <c r="V155" s="98">
        <v>0.10795483935569428</v>
      </c>
      <c r="W155" s="98">
        <v>9.6366511121398934E-2</v>
      </c>
      <c r="DA155" s="63" t="s">
        <v>1716</v>
      </c>
    </row>
    <row r="156" spans="1:105" ht="12" customHeight="1" x14ac:dyDescent="0.25">
      <c r="A156" s="108" t="s">
        <v>52</v>
      </c>
      <c r="B156" s="98">
        <v>0</v>
      </c>
      <c r="C156" s="98">
        <v>1.0627686423778664E-3</v>
      </c>
      <c r="D156" s="98">
        <v>1.3622780571880308E-3</v>
      </c>
      <c r="E156" s="98">
        <v>1.4825174761104092E-3</v>
      </c>
      <c r="F156" s="98">
        <v>1.4982937673646804E-3</v>
      </c>
      <c r="G156" s="98">
        <v>1.6530100844668967E-3</v>
      </c>
      <c r="H156" s="98">
        <v>1.6870607131270385E-3</v>
      </c>
      <c r="I156" s="98">
        <v>2.6189756505598815E-3</v>
      </c>
      <c r="J156" s="98">
        <v>5.4433483141152119E-3</v>
      </c>
      <c r="K156" s="98">
        <v>7.0024764257381675E-3</v>
      </c>
      <c r="L156" s="98">
        <v>8.588685306851411E-3</v>
      </c>
      <c r="M156" s="98">
        <v>1.0752923828017086E-2</v>
      </c>
      <c r="N156" s="98">
        <v>1.6101867791224782E-2</v>
      </c>
      <c r="O156" s="98">
        <v>2.0228069973288583E-2</v>
      </c>
      <c r="P156" s="98">
        <v>3.0224109726043065E-2</v>
      </c>
      <c r="Q156" s="98">
        <v>4.2832827070266859E-2</v>
      </c>
      <c r="R156" s="98">
        <v>5.3439266288898252E-2</v>
      </c>
      <c r="S156" s="98">
        <v>6.826446141255442E-2</v>
      </c>
      <c r="T156" s="98">
        <v>9.7246612536690813E-2</v>
      </c>
      <c r="U156" s="98">
        <v>0.14526274960341032</v>
      </c>
      <c r="V156" s="98">
        <v>0.22028599208270327</v>
      </c>
      <c r="W156" s="98">
        <v>0.2787464242979108</v>
      </c>
      <c r="DA156" s="63" t="s">
        <v>1717</v>
      </c>
    </row>
    <row r="157" spans="1:105" ht="12" customHeight="1" x14ac:dyDescent="0.25">
      <c r="A157" s="121" t="s">
        <v>54</v>
      </c>
      <c r="B157" s="122">
        <v>5.8299418279966625E-2</v>
      </c>
      <c r="C157" s="122">
        <v>6.8764399467688392E-2</v>
      </c>
      <c r="D157" s="122">
        <v>9.1384607381733457E-2</v>
      </c>
      <c r="E157" s="122">
        <v>0.11073806147773306</v>
      </c>
      <c r="F157" s="122">
        <v>0.12222285793433338</v>
      </c>
      <c r="G157" s="122">
        <v>0.13204759020229981</v>
      </c>
      <c r="H157" s="122">
        <v>0.1447708355342831</v>
      </c>
      <c r="I157" s="122">
        <v>0.14230513624672925</v>
      </c>
      <c r="J157" s="122">
        <v>0.13895632947854533</v>
      </c>
      <c r="K157" s="122">
        <v>0.13790691861208584</v>
      </c>
      <c r="L157" s="122">
        <v>0.15357639502655113</v>
      </c>
      <c r="M157" s="122">
        <v>0.13652007614389133</v>
      </c>
      <c r="N157" s="122">
        <v>0.12976661781034932</v>
      </c>
      <c r="O157" s="122">
        <v>0.17071867875098379</v>
      </c>
      <c r="P157" s="122">
        <v>0.21702429880108148</v>
      </c>
      <c r="Q157" s="122">
        <v>0.30925245958622183</v>
      </c>
      <c r="R157" s="122">
        <v>0.349814383868709</v>
      </c>
      <c r="S157" s="122">
        <v>0.53954257416369389</v>
      </c>
      <c r="T157" s="122">
        <v>0.75154090552336017</v>
      </c>
      <c r="U157" s="122">
        <v>1.0273457040626379</v>
      </c>
      <c r="V157" s="122">
        <v>1.9174334501627681</v>
      </c>
      <c r="W157" s="122">
        <v>2.18224964479433</v>
      </c>
      <c r="DA157" s="130" t="s">
        <v>1718</v>
      </c>
    </row>
    <row r="158" spans="1:105" ht="12" customHeight="1" x14ac:dyDescent="0.25">
      <c r="A158" s="97" t="s">
        <v>50</v>
      </c>
      <c r="B158" s="98">
        <v>5.3865974976783651E-2</v>
      </c>
      <c r="C158" s="98">
        <v>6.2047561703273801E-2</v>
      </c>
      <c r="D158" s="98">
        <v>8.7198185525484848E-2</v>
      </c>
      <c r="E158" s="98">
        <v>0.10741034929558055</v>
      </c>
      <c r="F158" s="98">
        <v>0.11743813450346177</v>
      </c>
      <c r="G158" s="98">
        <v>0.12368227939203034</v>
      </c>
      <c r="H158" s="98">
        <v>0.13210588266594783</v>
      </c>
      <c r="I158" s="98">
        <v>0.12514743838026571</v>
      </c>
      <c r="J158" s="98">
        <v>0.11694510662416731</v>
      </c>
      <c r="K158" s="98">
        <v>0.11460181107409065</v>
      </c>
      <c r="L158" s="98">
        <v>0.12101606536452883</v>
      </c>
      <c r="M158" s="98">
        <v>9.7166915752187819E-2</v>
      </c>
      <c r="N158" s="98">
        <v>8.6271634586190749E-2</v>
      </c>
      <c r="O158" s="98">
        <v>0.1204189185149615</v>
      </c>
      <c r="P158" s="98">
        <v>0.13534021025702098</v>
      </c>
      <c r="Q158" s="98">
        <v>0.18135707302422535</v>
      </c>
      <c r="R158" s="98">
        <v>0.19048520822469639</v>
      </c>
      <c r="S158" s="98">
        <v>0.33085526200205412</v>
      </c>
      <c r="T158" s="98">
        <v>0.47696490300267075</v>
      </c>
      <c r="U158" s="98">
        <v>0.65495996643363097</v>
      </c>
      <c r="V158" s="98">
        <v>1.1132953910912127</v>
      </c>
      <c r="W158" s="98">
        <v>1.3215650836663668</v>
      </c>
      <c r="DA158" s="63" t="s">
        <v>1719</v>
      </c>
    </row>
    <row r="159" spans="1:105" ht="12" customHeight="1" x14ac:dyDescent="0.25">
      <c r="A159" s="109" t="s">
        <v>120</v>
      </c>
      <c r="B159" s="33">
        <v>4.4334433031829748E-3</v>
      </c>
      <c r="C159" s="33">
        <v>6.7168377644145965E-3</v>
      </c>
      <c r="D159" s="33">
        <v>4.1864218562486042E-3</v>
      </c>
      <c r="E159" s="33">
        <v>3.3277121821525075E-3</v>
      </c>
      <c r="F159" s="33">
        <v>4.7847234308716026E-3</v>
      </c>
      <c r="G159" s="33">
        <v>8.3653108102694704E-3</v>
      </c>
      <c r="H159" s="33">
        <v>1.2664952868335277E-2</v>
      </c>
      <c r="I159" s="33">
        <v>1.7157697866463525E-2</v>
      </c>
      <c r="J159" s="33">
        <v>2.2011222854378027E-2</v>
      </c>
      <c r="K159" s="33">
        <v>2.3305107537995202E-2</v>
      </c>
      <c r="L159" s="33">
        <v>3.2560329662022311E-2</v>
      </c>
      <c r="M159" s="33">
        <v>3.9353160391703529E-2</v>
      </c>
      <c r="N159" s="33">
        <v>4.3494983224158568E-2</v>
      </c>
      <c r="O159" s="33">
        <v>5.0299760236022284E-2</v>
      </c>
      <c r="P159" s="33">
        <v>8.1684088544060507E-2</v>
      </c>
      <c r="Q159" s="33">
        <v>0.12789538656199648</v>
      </c>
      <c r="R159" s="33">
        <v>0.15932917564401261</v>
      </c>
      <c r="S159" s="33">
        <v>0.20868731216163983</v>
      </c>
      <c r="T159" s="33">
        <v>0.27457600252068942</v>
      </c>
      <c r="U159" s="33">
        <v>0.37238573762900706</v>
      </c>
      <c r="V159" s="33">
        <v>0.80413805907155544</v>
      </c>
      <c r="W159" s="33">
        <v>0.8606845611279631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5.5439017434448541</v>
      </c>
      <c r="C161" s="117">
        <f t="shared" si="54"/>
        <v>5.593965474854758</v>
      </c>
      <c r="D161" s="117">
        <f t="shared" si="54"/>
        <v>5.6393671513879973</v>
      </c>
      <c r="E161" s="117">
        <f t="shared" si="54"/>
        <v>5.7970906986662474</v>
      </c>
      <c r="F161" s="117">
        <f t="shared" si="54"/>
        <v>5.6641744591135206</v>
      </c>
      <c r="G161" s="117">
        <f t="shared" si="54"/>
        <v>5.642533705837196</v>
      </c>
      <c r="H161" s="117">
        <f t="shared" si="54"/>
        <v>5.7395121859975351</v>
      </c>
      <c r="I161" s="117">
        <f t="shared" si="54"/>
        <v>5.4576846166978141</v>
      </c>
      <c r="J161" s="117">
        <f t="shared" si="54"/>
        <v>5.4852276104136362</v>
      </c>
      <c r="K161" s="117">
        <f t="shared" si="54"/>
        <v>5.313339523822826</v>
      </c>
      <c r="L161" s="117">
        <f t="shared" si="54"/>
        <v>4.6605899399686326</v>
      </c>
      <c r="M161" s="117">
        <f t="shared" si="54"/>
        <v>3.9984525677162162</v>
      </c>
      <c r="N161" s="117">
        <f t="shared" si="54"/>
        <v>3.0980513881664415</v>
      </c>
      <c r="O161" s="117">
        <f t="shared" si="54"/>
        <v>2.9314061406746688</v>
      </c>
      <c r="P161" s="117">
        <f t="shared" si="54"/>
        <v>2.7969543483277577</v>
      </c>
      <c r="Q161" s="117">
        <f t="shared" si="54"/>
        <v>2.8718380250617015</v>
      </c>
      <c r="R161" s="117">
        <f t="shared" ref="R161:V161" si="55">R162+R164+R166+R175</f>
        <v>2.9146084551804563</v>
      </c>
      <c r="S161" s="117">
        <f t="shared" si="55"/>
        <v>3.0945312720325022</v>
      </c>
      <c r="T161" s="117">
        <f t="shared" si="55"/>
        <v>3.3819939692881076</v>
      </c>
      <c r="U161" s="117">
        <f t="shared" si="55"/>
        <v>4.1107496719537746</v>
      </c>
      <c r="V161" s="117">
        <f t="shared" si="55"/>
        <v>9.4451008482637242</v>
      </c>
      <c r="W161" s="117">
        <f t="shared" ref="W161" si="56">W162+W164+W166+W175</f>
        <v>29.46238767799959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4.4020495605971934</v>
      </c>
      <c r="C162" s="122">
        <f t="shared" si="57"/>
        <v>4.4787390013854456</v>
      </c>
      <c r="D162" s="122">
        <f t="shared" si="57"/>
        <v>4.5007357631758635</v>
      </c>
      <c r="E162" s="122">
        <f t="shared" si="57"/>
        <v>4.6411809013636613</v>
      </c>
      <c r="F162" s="122">
        <f t="shared" si="57"/>
        <v>4.5917652936149187</v>
      </c>
      <c r="G162" s="122">
        <f t="shared" si="57"/>
        <v>4.6158374621975486</v>
      </c>
      <c r="H162" s="122">
        <f t="shared" si="57"/>
        <v>4.6441416074015667</v>
      </c>
      <c r="I162" s="122">
        <f t="shared" si="57"/>
        <v>4.4210847202902857</v>
      </c>
      <c r="J162" s="122">
        <f t="shared" si="57"/>
        <v>4.4431821877984481</v>
      </c>
      <c r="K162" s="122">
        <f t="shared" si="57"/>
        <v>4.3785619763100119</v>
      </c>
      <c r="L162" s="122">
        <f t="shared" si="57"/>
        <v>3.8261878250083003</v>
      </c>
      <c r="M162" s="122">
        <f t="shared" si="57"/>
        <v>3.3089579017193964</v>
      </c>
      <c r="N162" s="122">
        <f t="shared" si="57"/>
        <v>2.5896154329884977</v>
      </c>
      <c r="O162" s="122">
        <f t="shared" si="57"/>
        <v>2.4508794223992147</v>
      </c>
      <c r="P162" s="122">
        <f t="shared" si="57"/>
        <v>2.3230353183981634</v>
      </c>
      <c r="Q162" s="122">
        <f t="shared" si="57"/>
        <v>2.3456603815735377</v>
      </c>
      <c r="R162" s="122">
        <f t="shared" si="57"/>
        <v>2.400788750101746</v>
      </c>
      <c r="S162" s="122">
        <f t="shared" si="57"/>
        <v>2.5312817785146637</v>
      </c>
      <c r="T162" s="122">
        <f t="shared" si="57"/>
        <v>2.6521150588881057</v>
      </c>
      <c r="U162" s="122">
        <f t="shared" si="57"/>
        <v>2.701252252148779</v>
      </c>
      <c r="V162" s="122">
        <f t="shared" si="57"/>
        <v>6.5486481101953915</v>
      </c>
      <c r="W162" s="122">
        <f t="shared" si="57"/>
        <v>25.712355820636784</v>
      </c>
      <c r="DA162" s="130" t="s">
        <v>1722</v>
      </c>
    </row>
    <row r="163" spans="1:105" ht="12" customHeight="1" x14ac:dyDescent="0.25">
      <c r="A163" s="97" t="s">
        <v>53</v>
      </c>
      <c r="B163" s="33">
        <v>4.4020495605971934</v>
      </c>
      <c r="C163" s="33">
        <v>4.4787390013854456</v>
      </c>
      <c r="D163" s="33">
        <v>4.5007357631758635</v>
      </c>
      <c r="E163" s="33">
        <v>4.6411809013636613</v>
      </c>
      <c r="F163" s="33">
        <v>4.5917652936149187</v>
      </c>
      <c r="G163" s="33">
        <v>4.6158374621975486</v>
      </c>
      <c r="H163" s="33">
        <v>4.6441416074015667</v>
      </c>
      <c r="I163" s="33">
        <v>4.4210847202902857</v>
      </c>
      <c r="J163" s="33">
        <v>4.4431821877984481</v>
      </c>
      <c r="K163" s="33">
        <v>4.3785619763100119</v>
      </c>
      <c r="L163" s="33">
        <v>3.8261878250083003</v>
      </c>
      <c r="M163" s="33">
        <v>3.3089579017193964</v>
      </c>
      <c r="N163" s="33">
        <v>2.5896154329884977</v>
      </c>
      <c r="O163" s="33">
        <v>2.4508794223992147</v>
      </c>
      <c r="P163" s="33">
        <v>2.3230353183981634</v>
      </c>
      <c r="Q163" s="33">
        <v>2.3456603815735377</v>
      </c>
      <c r="R163" s="33">
        <v>2.400788750101746</v>
      </c>
      <c r="S163" s="33">
        <v>2.5312817785146637</v>
      </c>
      <c r="T163" s="33">
        <v>2.6521150588881057</v>
      </c>
      <c r="U163" s="33">
        <v>2.701252252148779</v>
      </c>
      <c r="V163" s="33">
        <v>6.5486481101953915</v>
      </c>
      <c r="W163" s="33">
        <v>25.712355820636784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2.1601517826304131E-3</v>
      </c>
      <c r="C164" s="122">
        <f t="shared" si="58"/>
        <v>2.3890454681000112E-3</v>
      </c>
      <c r="D164" s="122">
        <f t="shared" si="58"/>
        <v>3.7269998609199538E-3</v>
      </c>
      <c r="E164" s="122">
        <f t="shared" si="58"/>
        <v>5.3365693038357736E-3</v>
      </c>
      <c r="F164" s="122">
        <f t="shared" si="58"/>
        <v>2.6833592550079889E-3</v>
      </c>
      <c r="G164" s="122">
        <f t="shared" si="58"/>
        <v>2.7652496383141056E-3</v>
      </c>
      <c r="H164" s="122">
        <f t="shared" si="58"/>
        <v>4.3971079840130637E-3</v>
      </c>
      <c r="I164" s="122">
        <f t="shared" si="58"/>
        <v>6.4400409243249813E-3</v>
      </c>
      <c r="J164" s="122">
        <f t="shared" si="58"/>
        <v>4.5375954962832542E-3</v>
      </c>
      <c r="K164" s="122">
        <f t="shared" si="58"/>
        <v>4.7520435496631302E-3</v>
      </c>
      <c r="L164" s="122">
        <f t="shared" si="58"/>
        <v>5.6133474379360723E-3</v>
      </c>
      <c r="M164" s="122">
        <f t="shared" si="58"/>
        <v>5.0190154649526605E-3</v>
      </c>
      <c r="N164" s="122">
        <f t="shared" si="58"/>
        <v>8.1483768315725458E-3</v>
      </c>
      <c r="O164" s="122">
        <f t="shared" si="58"/>
        <v>4.548620036403583E-3</v>
      </c>
      <c r="P164" s="122">
        <f t="shared" si="58"/>
        <v>2.9274955798087531E-3</v>
      </c>
      <c r="Q164" s="122">
        <f t="shared" si="58"/>
        <v>4.7418972089734368E-3</v>
      </c>
      <c r="R164" s="122">
        <f t="shared" si="58"/>
        <v>5.1552155596851284E-3</v>
      </c>
      <c r="S164" s="122">
        <f t="shared" si="58"/>
        <v>6.8638916745546183E-3</v>
      </c>
      <c r="T164" s="122">
        <f t="shared" si="58"/>
        <v>1.2658248071865736E-2</v>
      </c>
      <c r="U164" s="122">
        <f t="shared" si="58"/>
        <v>3.389711510779285E-2</v>
      </c>
      <c r="V164" s="122">
        <f t="shared" si="58"/>
        <v>3.7268051408186863E-2</v>
      </c>
      <c r="W164" s="122">
        <f t="shared" si="58"/>
        <v>0.15109094693711156</v>
      </c>
      <c r="DA164" s="130" t="s">
        <v>1724</v>
      </c>
    </row>
    <row r="165" spans="1:105" ht="12" customHeight="1" x14ac:dyDescent="0.25">
      <c r="A165" s="97" t="s">
        <v>53</v>
      </c>
      <c r="B165" s="98">
        <v>2.1601517826304131E-3</v>
      </c>
      <c r="C165" s="98">
        <v>2.3890454681000112E-3</v>
      </c>
      <c r="D165" s="98">
        <v>3.7269998609199538E-3</v>
      </c>
      <c r="E165" s="98">
        <v>5.3365693038357736E-3</v>
      </c>
      <c r="F165" s="98">
        <v>2.6833592550079889E-3</v>
      </c>
      <c r="G165" s="98">
        <v>2.7652496383141056E-3</v>
      </c>
      <c r="H165" s="98">
        <v>4.3971079840130637E-3</v>
      </c>
      <c r="I165" s="98">
        <v>6.4400409243249813E-3</v>
      </c>
      <c r="J165" s="98">
        <v>4.5375954962832542E-3</v>
      </c>
      <c r="K165" s="98">
        <v>4.7520435496631302E-3</v>
      </c>
      <c r="L165" s="98">
        <v>5.6133474379360723E-3</v>
      </c>
      <c r="M165" s="98">
        <v>5.0190154649526605E-3</v>
      </c>
      <c r="N165" s="98">
        <v>8.1483768315725458E-3</v>
      </c>
      <c r="O165" s="98">
        <v>4.548620036403583E-3</v>
      </c>
      <c r="P165" s="98">
        <v>2.9274955798087531E-3</v>
      </c>
      <c r="Q165" s="98">
        <v>4.7418972089734368E-3</v>
      </c>
      <c r="R165" s="98">
        <v>5.1552155596851284E-3</v>
      </c>
      <c r="S165" s="98">
        <v>6.8638916745546183E-3</v>
      </c>
      <c r="T165" s="98">
        <v>1.2658248071865736E-2</v>
      </c>
      <c r="U165" s="98">
        <v>3.389711510779285E-2</v>
      </c>
      <c r="V165" s="98">
        <v>3.7268051408186863E-2</v>
      </c>
      <c r="W165" s="98">
        <v>0.15109094693711156</v>
      </c>
      <c r="DA165" s="63" t="s">
        <v>1725</v>
      </c>
    </row>
    <row r="166" spans="1:105" ht="12" customHeight="1" x14ac:dyDescent="0.25">
      <c r="A166" s="121" t="s">
        <v>55</v>
      </c>
      <c r="B166" s="122">
        <v>0.81320440525330318</v>
      </c>
      <c r="C166" s="122">
        <v>0.7865970561367267</v>
      </c>
      <c r="D166" s="122">
        <v>0.80201075141028932</v>
      </c>
      <c r="E166" s="122">
        <v>0.82292529199330122</v>
      </c>
      <c r="F166" s="122">
        <v>0.75725818961910873</v>
      </c>
      <c r="G166" s="122">
        <v>0.72534163378414773</v>
      </c>
      <c r="H166" s="122">
        <v>0.79447766054822377</v>
      </c>
      <c r="I166" s="122">
        <v>0.75283828029938371</v>
      </c>
      <c r="J166" s="122">
        <v>0.78876808379420971</v>
      </c>
      <c r="K166" s="122">
        <v>0.70939379875918462</v>
      </c>
      <c r="L166" s="122">
        <v>0.62956369960737579</v>
      </c>
      <c r="M166" s="122">
        <v>0.54065937800884634</v>
      </c>
      <c r="N166" s="122">
        <v>0.39442428253618289</v>
      </c>
      <c r="O166" s="122">
        <v>0.37358066175508425</v>
      </c>
      <c r="P166" s="122">
        <v>0.3752995166091655</v>
      </c>
      <c r="Q166" s="122">
        <v>0.42244465988985924</v>
      </c>
      <c r="R166" s="122">
        <v>0.41568391055453441</v>
      </c>
      <c r="S166" s="122">
        <v>0.43422649031690325</v>
      </c>
      <c r="T166" s="122">
        <v>0.55085168562918818</v>
      </c>
      <c r="U166" s="122">
        <v>1.0485647263504907</v>
      </c>
      <c r="V166" s="122">
        <v>2.0047186390089071</v>
      </c>
      <c r="W166" s="122">
        <v>2.487529448158492</v>
      </c>
      <c r="DA166" s="130" t="s">
        <v>1726</v>
      </c>
    </row>
    <row r="167" spans="1:105" ht="12" customHeight="1" x14ac:dyDescent="0.25">
      <c r="A167" s="97" t="s">
        <v>124</v>
      </c>
      <c r="B167" s="98">
        <v>0.26267772616241197</v>
      </c>
      <c r="C167" s="98">
        <v>0.22164748355757896</v>
      </c>
      <c r="D167" s="98">
        <v>0.23245599768823624</v>
      </c>
      <c r="E167" s="98">
        <v>0.20233688252979662</v>
      </c>
      <c r="F167" s="98">
        <v>0.15008693717003335</v>
      </c>
      <c r="G167" s="98">
        <v>0.14666333854608601</v>
      </c>
      <c r="H167" s="98">
        <v>0.11973894647726695</v>
      </c>
      <c r="I167" s="98">
        <v>8.1475527585689961E-2</v>
      </c>
      <c r="J167" s="98">
        <v>6.8730483685629326E-2</v>
      </c>
      <c r="K167" s="98">
        <v>5.7673183136322657E-2</v>
      </c>
      <c r="L167" s="98">
        <v>5.7607167222105973E-2</v>
      </c>
      <c r="M167" s="98">
        <v>3.5442395657348399E-2</v>
      </c>
      <c r="N167" s="98">
        <v>2.0507449036483928E-2</v>
      </c>
      <c r="O167" s="98">
        <v>1.840010776808735E-2</v>
      </c>
      <c r="P167" s="98">
        <v>1.5308642454399956E-2</v>
      </c>
      <c r="Q167" s="98">
        <v>1.5232595044641469E-2</v>
      </c>
      <c r="R167" s="98">
        <v>1.3930625445359007E-2</v>
      </c>
      <c r="S167" s="98">
        <v>2.0683116353570057E-2</v>
      </c>
      <c r="T167" s="98">
        <v>3.0023492713824412E-2</v>
      </c>
      <c r="U167" s="98">
        <v>5.5417887958242755E-2</v>
      </c>
      <c r="V167" s="98">
        <v>6.2785808983027935E-2</v>
      </c>
      <c r="W167" s="98">
        <v>7.9440015842279679E-2</v>
      </c>
      <c r="DA167" s="63" t="s">
        <v>1727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1728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1729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1730</v>
      </c>
    </row>
    <row r="171" spans="1:105" ht="12" customHeight="1" x14ac:dyDescent="0.25">
      <c r="A171" s="106" t="s">
        <v>122</v>
      </c>
      <c r="B171" s="101">
        <v>0.55052667909089115</v>
      </c>
      <c r="C171" s="101">
        <v>0.56073736508400707</v>
      </c>
      <c r="D171" s="101">
        <v>0.56477140381847946</v>
      </c>
      <c r="E171" s="101">
        <v>0.61478558788527016</v>
      </c>
      <c r="F171" s="101">
        <v>0.6019764541624576</v>
      </c>
      <c r="G171" s="101">
        <v>0.57345302777846852</v>
      </c>
      <c r="H171" s="101">
        <v>0.6685302718468531</v>
      </c>
      <c r="I171" s="101">
        <v>0.6636165546826216</v>
      </c>
      <c r="J171" s="101">
        <v>0.70714911282303039</v>
      </c>
      <c r="K171" s="101">
        <v>0.6388176640439347</v>
      </c>
      <c r="L171" s="101">
        <v>0.55876658470386731</v>
      </c>
      <c r="M171" s="101">
        <v>0.49065856603937763</v>
      </c>
      <c r="N171" s="101">
        <v>0.35939627870844998</v>
      </c>
      <c r="O171" s="101">
        <v>0.33904017702785955</v>
      </c>
      <c r="P171" s="101">
        <v>0.34142063041320647</v>
      </c>
      <c r="Q171" s="101">
        <v>0.38489430960352411</v>
      </c>
      <c r="R171" s="101">
        <v>0.37999100005985231</v>
      </c>
      <c r="S171" s="101">
        <v>0.39021814828851342</v>
      </c>
      <c r="T171" s="101">
        <v>0.48891747731581159</v>
      </c>
      <c r="U171" s="101">
        <v>0.92195037821435988</v>
      </c>
      <c r="V171" s="101">
        <v>1.7818882854070752</v>
      </c>
      <c r="W171" s="101">
        <v>2.2042828633491554</v>
      </c>
      <c r="DA171" s="131" t="s">
        <v>1731</v>
      </c>
    </row>
    <row r="172" spans="1:105" ht="12" customHeight="1" x14ac:dyDescent="0.25">
      <c r="A172" s="107" t="s">
        <v>121</v>
      </c>
      <c r="B172" s="104">
        <v>0</v>
      </c>
      <c r="C172" s="104">
        <v>4.2122074951405743E-3</v>
      </c>
      <c r="D172" s="104">
        <v>4.7833499035736474E-3</v>
      </c>
      <c r="E172" s="104">
        <v>5.8028215782344279E-3</v>
      </c>
      <c r="F172" s="104">
        <v>5.1947982866177057E-3</v>
      </c>
      <c r="G172" s="104">
        <v>5.2252674595932233E-3</v>
      </c>
      <c r="H172" s="104">
        <v>6.2084422241037163E-3</v>
      </c>
      <c r="I172" s="104">
        <v>7.7461980310721251E-3</v>
      </c>
      <c r="J172" s="104">
        <v>1.2888487285549999E-2</v>
      </c>
      <c r="K172" s="104">
        <v>1.2902951578927308E-2</v>
      </c>
      <c r="L172" s="104">
        <v>1.3189947681402484E-2</v>
      </c>
      <c r="M172" s="104">
        <v>1.4558416312120341E-2</v>
      </c>
      <c r="N172" s="104">
        <v>1.4520554791249002E-2</v>
      </c>
      <c r="O172" s="104">
        <v>1.6140376959137351E-2</v>
      </c>
      <c r="P172" s="104">
        <v>1.8570243741559068E-2</v>
      </c>
      <c r="Q172" s="104">
        <v>2.2317755241693639E-2</v>
      </c>
      <c r="R172" s="104">
        <v>2.176228504932308E-2</v>
      </c>
      <c r="S172" s="104">
        <v>2.332522567481974E-2</v>
      </c>
      <c r="T172" s="104">
        <v>3.1910715599552143E-2</v>
      </c>
      <c r="U172" s="104">
        <v>7.1196460177888082E-2</v>
      </c>
      <c r="V172" s="104">
        <v>0.16004454461880407</v>
      </c>
      <c r="W172" s="104">
        <v>0.20380656896705665</v>
      </c>
      <c r="DA172" s="132" t="s">
        <v>1732</v>
      </c>
    </row>
    <row r="173" spans="1:105" ht="12" customHeight="1" x14ac:dyDescent="0.25">
      <c r="A173" s="108" t="s">
        <v>53</v>
      </c>
      <c r="B173" s="98">
        <v>0</v>
      </c>
      <c r="C173" s="98">
        <v>1.4218417024841298E-3</v>
      </c>
      <c r="D173" s="98">
        <v>1.5811408262861688E-3</v>
      </c>
      <c r="E173" s="98">
        <v>2.2721044554266335E-3</v>
      </c>
      <c r="F173" s="98">
        <v>1.7692868593668599E-3</v>
      </c>
      <c r="G173" s="98">
        <v>1.5578538725878693E-3</v>
      </c>
      <c r="H173" s="98">
        <v>2.3908909156603376E-3</v>
      </c>
      <c r="I173" s="98">
        <v>2.505124124266712E-3</v>
      </c>
      <c r="J173" s="98">
        <v>4.6805943764410326E-3</v>
      </c>
      <c r="K173" s="98">
        <v>4.3738806684389588E-3</v>
      </c>
      <c r="L173" s="98">
        <v>4.3629630186345306E-3</v>
      </c>
      <c r="M173" s="98">
        <v>5.5340973910593593E-3</v>
      </c>
      <c r="N173" s="98">
        <v>3.8552903121085065E-3</v>
      </c>
      <c r="O173" s="98">
        <v>4.5628458352260015E-3</v>
      </c>
      <c r="P173" s="98">
        <v>5.1885685086987864E-3</v>
      </c>
      <c r="Q173" s="98">
        <v>8.2949783912420645E-3</v>
      </c>
      <c r="R173" s="98">
        <v>7.6051169623573599E-3</v>
      </c>
      <c r="S173" s="98">
        <v>7.5612538777650781E-3</v>
      </c>
      <c r="T173" s="98">
        <v>1.0344748078888596E-2</v>
      </c>
      <c r="U173" s="98">
        <v>2.216548912884285E-2</v>
      </c>
      <c r="V173" s="98">
        <v>5.2223281142457847E-2</v>
      </c>
      <c r="W173" s="98">
        <v>5.2016324211936027E-2</v>
      </c>
      <c r="DA173" s="63" t="s">
        <v>1733</v>
      </c>
    </row>
    <row r="174" spans="1:105" ht="12" customHeight="1" x14ac:dyDescent="0.25">
      <c r="A174" s="115" t="s">
        <v>52</v>
      </c>
      <c r="B174" s="33">
        <v>0</v>
      </c>
      <c r="C174" s="33">
        <v>2.7903657926564443E-3</v>
      </c>
      <c r="D174" s="33">
        <v>3.2022090772874782E-3</v>
      </c>
      <c r="E174" s="33">
        <v>3.5307171228077944E-3</v>
      </c>
      <c r="F174" s="33">
        <v>3.4255114272508463E-3</v>
      </c>
      <c r="G174" s="33">
        <v>3.6674135870053536E-3</v>
      </c>
      <c r="H174" s="33">
        <v>3.8175513084433787E-3</v>
      </c>
      <c r="I174" s="33">
        <v>5.2410739068054135E-3</v>
      </c>
      <c r="J174" s="33">
        <v>8.2078929091089665E-3</v>
      </c>
      <c r="K174" s="33">
        <v>8.5290709104883494E-3</v>
      </c>
      <c r="L174" s="33">
        <v>8.8269846627679529E-3</v>
      </c>
      <c r="M174" s="33">
        <v>9.0243189210609809E-3</v>
      </c>
      <c r="N174" s="33">
        <v>1.0665264479140495E-2</v>
      </c>
      <c r="O174" s="33">
        <v>1.157753112391135E-2</v>
      </c>
      <c r="P174" s="33">
        <v>1.3381675232860282E-2</v>
      </c>
      <c r="Q174" s="33">
        <v>1.4022776850451576E-2</v>
      </c>
      <c r="R174" s="33">
        <v>1.4157168086965719E-2</v>
      </c>
      <c r="S174" s="33">
        <v>1.576397179705466E-2</v>
      </c>
      <c r="T174" s="33">
        <v>2.1565967520663545E-2</v>
      </c>
      <c r="U174" s="33">
        <v>4.903097104904524E-2</v>
      </c>
      <c r="V174" s="33">
        <v>0.10782126347634624</v>
      </c>
      <c r="W174" s="33">
        <v>0.15179024475512062</v>
      </c>
      <c r="DA174" s="60" t="s">
        <v>1734</v>
      </c>
    </row>
    <row r="175" spans="1:105" ht="12" customHeight="1" x14ac:dyDescent="0.25">
      <c r="A175" s="121" t="s">
        <v>54</v>
      </c>
      <c r="B175" s="122">
        <v>0.32648762581172647</v>
      </c>
      <c r="C175" s="122">
        <v>0.3262403718644854</v>
      </c>
      <c r="D175" s="122">
        <v>0.33289363694092444</v>
      </c>
      <c r="E175" s="122">
        <v>0.32764793600544911</v>
      </c>
      <c r="F175" s="122">
        <v>0.31246761662448452</v>
      </c>
      <c r="G175" s="122">
        <v>0.29858936021718602</v>
      </c>
      <c r="H175" s="122">
        <v>0.29649581006373188</v>
      </c>
      <c r="I175" s="122">
        <v>0.27732157518382</v>
      </c>
      <c r="J175" s="122">
        <v>0.24873974332469453</v>
      </c>
      <c r="K175" s="122">
        <v>0.22063170520396641</v>
      </c>
      <c r="L175" s="122">
        <v>0.19922506791502048</v>
      </c>
      <c r="M175" s="122">
        <v>0.14381627252302065</v>
      </c>
      <c r="N175" s="122">
        <v>0.10586329581018859</v>
      </c>
      <c r="O175" s="122">
        <v>0.10239743648396633</v>
      </c>
      <c r="P175" s="122">
        <v>9.5692017740619917E-2</v>
      </c>
      <c r="Q175" s="122">
        <v>9.8991086389331115E-2</v>
      </c>
      <c r="R175" s="122">
        <v>9.2980578964491037E-2</v>
      </c>
      <c r="S175" s="122">
        <v>0.12215911152638029</v>
      </c>
      <c r="T175" s="122">
        <v>0.16636897669894768</v>
      </c>
      <c r="U175" s="122">
        <v>0.32703557834671182</v>
      </c>
      <c r="V175" s="122">
        <v>0.8544660476512379</v>
      </c>
      <c r="W175" s="122">
        <v>1.1114114622672031</v>
      </c>
      <c r="DA175" s="130" t="s">
        <v>1735</v>
      </c>
    </row>
    <row r="176" spans="1:105" ht="12" customHeight="1" x14ac:dyDescent="0.25">
      <c r="A176" s="97" t="s">
        <v>50</v>
      </c>
      <c r="B176" s="98">
        <v>0.3016237788330508</v>
      </c>
      <c r="C176" s="98">
        <v>0.29513117937307903</v>
      </c>
      <c r="D176" s="98">
        <v>0.31413940402232177</v>
      </c>
      <c r="E176" s="98">
        <v>0.31346699566758779</v>
      </c>
      <c r="F176" s="98">
        <v>0.2947239279968496</v>
      </c>
      <c r="G176" s="98">
        <v>0.27721008190652807</v>
      </c>
      <c r="H176" s="98">
        <v>0.26831919090720435</v>
      </c>
      <c r="I176" s="98">
        <v>0.24171614224689286</v>
      </c>
      <c r="J176" s="98">
        <v>0.20886474543612998</v>
      </c>
      <c r="K176" s="98">
        <v>0.18642767529133619</v>
      </c>
      <c r="L176" s="98">
        <v>0.16329561879780805</v>
      </c>
      <c r="M176" s="98">
        <v>0.10877338507367584</v>
      </c>
      <c r="N176" s="98">
        <v>7.4861046433381664E-2</v>
      </c>
      <c r="O176" s="98">
        <v>7.4434669276589149E-2</v>
      </c>
      <c r="P176" s="98">
        <v>6.3602416353372701E-2</v>
      </c>
      <c r="Q176" s="98">
        <v>6.1797832808457118E-2</v>
      </c>
      <c r="R176" s="98">
        <v>5.2785511724133351E-2</v>
      </c>
      <c r="S176" s="98">
        <v>7.5668736019792557E-2</v>
      </c>
      <c r="T176" s="98">
        <v>0.10620323525933636</v>
      </c>
      <c r="U176" s="98">
        <v>0.20870369118670476</v>
      </c>
      <c r="V176" s="98">
        <v>0.48157857842528784</v>
      </c>
      <c r="W176" s="98">
        <v>0.65962083003303618</v>
      </c>
      <c r="DA176" s="63" t="s">
        <v>1736</v>
      </c>
    </row>
    <row r="177" spans="1:105" ht="12" customHeight="1" x14ac:dyDescent="0.25">
      <c r="A177" s="109" t="s">
        <v>120</v>
      </c>
      <c r="B177" s="33">
        <v>2.4863846978675653E-2</v>
      </c>
      <c r="C177" s="33">
        <v>3.1109192491406361E-2</v>
      </c>
      <c r="D177" s="33">
        <v>1.8754232918602703E-2</v>
      </c>
      <c r="E177" s="33">
        <v>1.4180940337861308E-2</v>
      </c>
      <c r="F177" s="33">
        <v>1.7743688627634913E-2</v>
      </c>
      <c r="G177" s="33">
        <v>2.1379278310657925E-2</v>
      </c>
      <c r="H177" s="33">
        <v>2.8176619156527537E-2</v>
      </c>
      <c r="I177" s="33">
        <v>3.5605432936927126E-2</v>
      </c>
      <c r="J177" s="33">
        <v>3.9874997888564551E-2</v>
      </c>
      <c r="K177" s="33">
        <v>3.4204029912630232E-2</v>
      </c>
      <c r="L177" s="33">
        <v>3.5929449117212436E-2</v>
      </c>
      <c r="M177" s="33">
        <v>3.5042887449344799E-2</v>
      </c>
      <c r="N177" s="33">
        <v>3.1002249376806925E-2</v>
      </c>
      <c r="O177" s="33">
        <v>2.7962767207377188E-2</v>
      </c>
      <c r="P177" s="33">
        <v>3.2089601387247216E-2</v>
      </c>
      <c r="Q177" s="33">
        <v>3.7193253580873997E-2</v>
      </c>
      <c r="R177" s="33">
        <v>4.0195067240357686E-2</v>
      </c>
      <c r="S177" s="33">
        <v>4.6490375506587731E-2</v>
      </c>
      <c r="T177" s="33">
        <v>6.0165741439611314E-2</v>
      </c>
      <c r="U177" s="33">
        <v>0.11833188716000703</v>
      </c>
      <c r="V177" s="33">
        <v>0.37288746922595006</v>
      </c>
      <c r="W177" s="33">
        <v>0.45179063223416699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134.99652238130037</v>
      </c>
      <c r="C3" s="117">
        <f t="shared" si="0"/>
        <v>134.57518828284984</v>
      </c>
      <c r="D3" s="117">
        <f t="shared" si="0"/>
        <v>156.46795488488559</v>
      </c>
      <c r="E3" s="117">
        <f t="shared" si="0"/>
        <v>167.42493907278376</v>
      </c>
      <c r="F3" s="117">
        <f t="shared" si="0"/>
        <v>158.56812891876521</v>
      </c>
      <c r="G3" s="117">
        <f t="shared" si="0"/>
        <v>161.7165832401123</v>
      </c>
      <c r="H3" s="117">
        <f t="shared" si="0"/>
        <v>155.65655697427152</v>
      </c>
      <c r="I3" s="117">
        <f t="shared" si="0"/>
        <v>96.378048549300075</v>
      </c>
      <c r="J3" s="117">
        <f t="shared" si="0"/>
        <v>111.21719139955282</v>
      </c>
      <c r="K3" s="117">
        <f t="shared" si="0"/>
        <v>97.934355450864771</v>
      </c>
      <c r="L3" s="117">
        <f t="shared" si="0"/>
        <v>104.11185136797938</v>
      </c>
      <c r="M3" s="117">
        <f t="shared" si="0"/>
        <v>119.44814981763642</v>
      </c>
      <c r="N3" s="117">
        <f t="shared" si="0"/>
        <v>106.89494587169712</v>
      </c>
      <c r="O3" s="117">
        <f t="shared" si="0"/>
        <v>96.346174797059675</v>
      </c>
      <c r="P3" s="117">
        <f t="shared" si="0"/>
        <v>76.300649380936164</v>
      </c>
      <c r="Q3" s="117">
        <f t="shared" si="0"/>
        <v>73.272680973993175</v>
      </c>
      <c r="R3" s="117">
        <f t="shared" ref="R3:V3" si="1">R4+R7+R9+R19</f>
        <v>89.369717505778766</v>
      </c>
      <c r="S3" s="117">
        <f t="shared" si="1"/>
        <v>104.40424246990153</v>
      </c>
      <c r="T3" s="117">
        <f t="shared" si="1"/>
        <v>74.591557039896855</v>
      </c>
      <c r="U3" s="117">
        <f t="shared" si="1"/>
        <v>57.004652580105606</v>
      </c>
      <c r="V3" s="117">
        <f t="shared" si="1"/>
        <v>46.270333485306949</v>
      </c>
      <c r="W3" s="117">
        <f t="shared" ref="W3" si="2">W4+W7+W9+W19</f>
        <v>36.759337139769308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107.39537486454316</v>
      </c>
      <c r="C4" s="122">
        <f t="shared" si="3"/>
        <v>106.74755172525705</v>
      </c>
      <c r="D4" s="122">
        <f t="shared" si="3"/>
        <v>128.02934662052431</v>
      </c>
      <c r="E4" s="122">
        <f t="shared" si="3"/>
        <v>137.18031560266698</v>
      </c>
      <c r="F4" s="122">
        <f t="shared" si="3"/>
        <v>130.67889488806443</v>
      </c>
      <c r="G4" s="122">
        <f t="shared" si="3"/>
        <v>135.43682421305655</v>
      </c>
      <c r="H4" s="122">
        <f t="shared" si="3"/>
        <v>129.84299223012346</v>
      </c>
      <c r="I4" s="122">
        <f t="shared" si="3"/>
        <v>75.829007334772257</v>
      </c>
      <c r="J4" s="122">
        <f t="shared" si="3"/>
        <v>91.558219492909572</v>
      </c>
      <c r="K4" s="122">
        <f t="shared" si="3"/>
        <v>80.319731339801478</v>
      </c>
      <c r="L4" s="122">
        <f t="shared" si="3"/>
        <v>85.989872486588126</v>
      </c>
      <c r="M4" s="122">
        <f t="shared" si="3"/>
        <v>101.55007483053227</v>
      </c>
      <c r="N4" s="122">
        <f t="shared" si="3"/>
        <v>91.743801521095051</v>
      </c>
      <c r="O4" s="122">
        <f t="shared" si="3"/>
        <v>82.075334883195367</v>
      </c>
      <c r="P4" s="122">
        <f t="shared" si="3"/>
        <v>63.137076734541004</v>
      </c>
      <c r="Q4" s="122">
        <f t="shared" si="3"/>
        <v>58.806468014984439</v>
      </c>
      <c r="R4" s="122">
        <f t="shared" ref="R4:V4" si="4">SUM(R5:R6)</f>
        <v>75.521723931554078</v>
      </c>
      <c r="S4" s="122">
        <f t="shared" si="4"/>
        <v>89.880799126510183</v>
      </c>
      <c r="T4" s="122">
        <f t="shared" si="4"/>
        <v>60.825314662756796</v>
      </c>
      <c r="U4" s="122">
        <f t="shared" si="4"/>
        <v>45.571244065197746</v>
      </c>
      <c r="V4" s="122">
        <f t="shared" si="4"/>
        <v>36.719097204188166</v>
      </c>
      <c r="W4" s="122">
        <f t="shared" ref="W4" si="5">SUM(W5:W6)</f>
        <v>29.480895302383303</v>
      </c>
      <c r="DA4" s="130" t="s">
        <v>1740</v>
      </c>
    </row>
    <row r="5" spans="1:105" ht="12" customHeight="1" x14ac:dyDescent="0.25">
      <c r="A5" s="97" t="s">
        <v>51</v>
      </c>
      <c r="B5" s="98">
        <v>106.34501644976744</v>
      </c>
      <c r="C5" s="98">
        <v>105.72165919770219</v>
      </c>
      <c r="D5" s="98">
        <v>126.81700086304596</v>
      </c>
      <c r="E5" s="98">
        <v>135.91560384758475</v>
      </c>
      <c r="F5" s="98">
        <v>129.48423144683792</v>
      </c>
      <c r="G5" s="98">
        <v>134.22579618516301</v>
      </c>
      <c r="H5" s="98">
        <v>128.70868978982136</v>
      </c>
      <c r="I5" s="98">
        <v>75.176697159742986</v>
      </c>
      <c r="J5" s="98">
        <v>90.779397190574969</v>
      </c>
      <c r="K5" s="98">
        <v>79.647814772568836</v>
      </c>
      <c r="L5" s="98">
        <v>85.279858910329111</v>
      </c>
      <c r="M5" s="98">
        <v>100.72657507219559</v>
      </c>
      <c r="N5" s="98">
        <v>91.024310177306347</v>
      </c>
      <c r="O5" s="98">
        <v>81.436518702202846</v>
      </c>
      <c r="P5" s="98">
        <v>62.643646251072035</v>
      </c>
      <c r="Q5" s="98">
        <v>58.350062915917583</v>
      </c>
      <c r="R5" s="98">
        <v>74.938077569212737</v>
      </c>
      <c r="S5" s="98">
        <v>89.183805096876469</v>
      </c>
      <c r="T5" s="98">
        <v>60.354270828637148</v>
      </c>
      <c r="U5" s="98">
        <v>45.218894847044297</v>
      </c>
      <c r="V5" s="98">
        <v>36.430937438174176</v>
      </c>
      <c r="W5" s="98">
        <v>29.249681322805131</v>
      </c>
      <c r="DA5" s="63" t="s">
        <v>1741</v>
      </c>
    </row>
    <row r="6" spans="1:105" ht="12" customHeight="1" x14ac:dyDescent="0.25">
      <c r="A6" s="97" t="s">
        <v>53</v>
      </c>
      <c r="B6" s="98">
        <v>1.0503584147757115</v>
      </c>
      <c r="C6" s="98">
        <v>1.0258925275548592</v>
      </c>
      <c r="D6" s="98">
        <v>1.2123457574783558</v>
      </c>
      <c r="E6" s="98">
        <v>1.2647117550822238</v>
      </c>
      <c r="F6" s="98">
        <v>1.1946634412265043</v>
      </c>
      <c r="G6" s="98">
        <v>1.2110280278935426</v>
      </c>
      <c r="H6" s="98">
        <v>1.1343024403020954</v>
      </c>
      <c r="I6" s="98">
        <v>0.65231017502926636</v>
      </c>
      <c r="J6" s="98">
        <v>0.77882230233460803</v>
      </c>
      <c r="K6" s="98">
        <v>0.67191656723263582</v>
      </c>
      <c r="L6" s="98">
        <v>0.71001357625901107</v>
      </c>
      <c r="M6" s="98">
        <v>0.82349975833667843</v>
      </c>
      <c r="N6" s="98">
        <v>0.7194913437887035</v>
      </c>
      <c r="O6" s="98">
        <v>0.63881618099252024</v>
      </c>
      <c r="P6" s="98">
        <v>0.49343048346897256</v>
      </c>
      <c r="Q6" s="98">
        <v>0.45640509906685472</v>
      </c>
      <c r="R6" s="98">
        <v>0.58364636234133838</v>
      </c>
      <c r="S6" s="98">
        <v>0.69699402963371826</v>
      </c>
      <c r="T6" s="98">
        <v>0.4710438341196484</v>
      </c>
      <c r="U6" s="98">
        <v>0.35234921815344772</v>
      </c>
      <c r="V6" s="98">
        <v>0.28815976601399318</v>
      </c>
      <c r="W6" s="98">
        <v>0.23121397957817036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3.144609978831979E-2</v>
      </c>
      <c r="C7" s="122">
        <f t="shared" si="6"/>
        <v>4.5846730290608005E-2</v>
      </c>
      <c r="D7" s="122">
        <f t="shared" si="6"/>
        <v>8.1779945999759782E-2</v>
      </c>
      <c r="E7" s="122">
        <f t="shared" si="6"/>
        <v>0.15938513615496472</v>
      </c>
      <c r="F7" s="122">
        <f t="shared" si="6"/>
        <v>9.6310591617670471E-2</v>
      </c>
      <c r="G7" s="122">
        <f t="shared" si="6"/>
        <v>0.10787400237440825</v>
      </c>
      <c r="H7" s="122">
        <f t="shared" si="6"/>
        <v>0.16469180609533307</v>
      </c>
      <c r="I7" s="122">
        <f t="shared" si="6"/>
        <v>0.20502286342773662</v>
      </c>
      <c r="J7" s="122">
        <f t="shared" si="6"/>
        <v>0.11542600245304306</v>
      </c>
      <c r="K7" s="122">
        <f t="shared" si="6"/>
        <v>0.11013524477826901</v>
      </c>
      <c r="L7" s="122">
        <f t="shared" si="6"/>
        <v>0.16124811836193231</v>
      </c>
      <c r="M7" s="122">
        <f t="shared" si="6"/>
        <v>0.22102897029253815</v>
      </c>
      <c r="N7" s="122">
        <f t="shared" si="6"/>
        <v>0.5770170054787509</v>
      </c>
      <c r="O7" s="122">
        <f t="shared" si="6"/>
        <v>0.4542137522644954</v>
      </c>
      <c r="P7" s="122">
        <f t="shared" si="6"/>
        <v>0.33666018507440454</v>
      </c>
      <c r="Q7" s="122">
        <f t="shared" si="6"/>
        <v>0.51136993346103787</v>
      </c>
      <c r="R7" s="122">
        <f t="shared" si="6"/>
        <v>0.46892090288536858</v>
      </c>
      <c r="S7" s="122">
        <f t="shared" si="6"/>
        <v>0.50749683317219763</v>
      </c>
      <c r="T7" s="122">
        <f t="shared" si="6"/>
        <v>0.60707920051052688</v>
      </c>
      <c r="U7" s="122">
        <f t="shared" si="6"/>
        <v>0.66687511461534243</v>
      </c>
      <c r="V7" s="122">
        <f t="shared" si="6"/>
        <v>0.25271147792325249</v>
      </c>
      <c r="W7" s="122">
        <f t="shared" si="6"/>
        <v>0.46794271079316491</v>
      </c>
      <c r="DA7" s="130" t="s">
        <v>1743</v>
      </c>
    </row>
    <row r="8" spans="1:105" ht="12" customHeight="1" x14ac:dyDescent="0.25">
      <c r="A8" s="97" t="s">
        <v>53</v>
      </c>
      <c r="B8" s="98">
        <v>3.144609978831979E-2</v>
      </c>
      <c r="C8" s="98">
        <v>4.5846730290608005E-2</v>
      </c>
      <c r="D8" s="98">
        <v>8.1779945999759782E-2</v>
      </c>
      <c r="E8" s="98">
        <v>0.15938513615496472</v>
      </c>
      <c r="F8" s="98">
        <v>9.6310591617670471E-2</v>
      </c>
      <c r="G8" s="98">
        <v>0.10787400237440825</v>
      </c>
      <c r="H8" s="98">
        <v>0.16469180609533307</v>
      </c>
      <c r="I8" s="98">
        <v>0.20502286342773662</v>
      </c>
      <c r="J8" s="98">
        <v>0.11542600245304306</v>
      </c>
      <c r="K8" s="98">
        <v>0.11013524477826901</v>
      </c>
      <c r="L8" s="98">
        <v>0.16124811836193231</v>
      </c>
      <c r="M8" s="98">
        <v>0.22102897029253815</v>
      </c>
      <c r="N8" s="98">
        <v>0.5770170054787509</v>
      </c>
      <c r="O8" s="98">
        <v>0.4542137522644954</v>
      </c>
      <c r="P8" s="98">
        <v>0.33666018507440454</v>
      </c>
      <c r="Q8" s="98">
        <v>0.51136993346103787</v>
      </c>
      <c r="R8" s="98">
        <v>0.46892090288536858</v>
      </c>
      <c r="S8" s="98">
        <v>0.50749683317219763</v>
      </c>
      <c r="T8" s="98">
        <v>0.60707920051052688</v>
      </c>
      <c r="U8" s="98">
        <v>0.66687511461534243</v>
      </c>
      <c r="V8" s="98">
        <v>0.25271147792325249</v>
      </c>
      <c r="W8" s="98">
        <v>0.46794271079316491</v>
      </c>
      <c r="DA8" s="63" t="s">
        <v>1744</v>
      </c>
    </row>
    <row r="9" spans="1:105" ht="12" customHeight="1" x14ac:dyDescent="0.25">
      <c r="A9" s="121" t="s">
        <v>55</v>
      </c>
      <c r="B9" s="122">
        <v>19.217329760864089</v>
      </c>
      <c r="C9" s="122">
        <v>19.204608881592165</v>
      </c>
      <c r="D9" s="122">
        <v>19.679581582242111</v>
      </c>
      <c r="E9" s="122">
        <v>21.219461226512813</v>
      </c>
      <c r="F9" s="122">
        <v>19.44094757341454</v>
      </c>
      <c r="G9" s="122">
        <v>18.323903500529717</v>
      </c>
      <c r="H9" s="122">
        <v>18.500460950909723</v>
      </c>
      <c r="I9" s="122">
        <v>14.737122043550315</v>
      </c>
      <c r="J9" s="122">
        <v>14.748121077856805</v>
      </c>
      <c r="K9" s="122">
        <v>13.2455567923652</v>
      </c>
      <c r="L9" s="122">
        <v>13.535417974165203</v>
      </c>
      <c r="M9" s="122">
        <v>13.812681950451676</v>
      </c>
      <c r="N9" s="122">
        <v>11.353448469697776</v>
      </c>
      <c r="O9" s="122">
        <v>10.783711070393101</v>
      </c>
      <c r="P9" s="122">
        <v>10.160553216809797</v>
      </c>
      <c r="Q9" s="122">
        <v>11.248540790779632</v>
      </c>
      <c r="R9" s="122">
        <v>10.88865943259357</v>
      </c>
      <c r="S9" s="122">
        <v>10.951923985110751</v>
      </c>
      <c r="T9" s="122">
        <v>10.1890167220226</v>
      </c>
      <c r="U9" s="122">
        <v>8.3320088999467998</v>
      </c>
      <c r="V9" s="122">
        <v>6.6290891952357187</v>
      </c>
      <c r="W9" s="122">
        <v>4.813983430224237</v>
      </c>
      <c r="DA9" s="130" t="s">
        <v>1745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1746</v>
      </c>
    </row>
    <row r="11" spans="1:105" ht="12" customHeight="1" x14ac:dyDescent="0.25">
      <c r="A11" s="97" t="s">
        <v>124</v>
      </c>
      <c r="B11" s="98">
        <v>5.7400954505082868</v>
      </c>
      <c r="C11" s="98">
        <v>4.9202662656395431</v>
      </c>
      <c r="D11" s="98">
        <v>5.1937239742132686</v>
      </c>
      <c r="E11" s="98">
        <v>4.6345066789447324</v>
      </c>
      <c r="F11" s="98">
        <v>3.4564801245821104</v>
      </c>
      <c r="G11" s="98">
        <v>3.3747547618022318</v>
      </c>
      <c r="H11" s="98">
        <v>2.6167362097080153</v>
      </c>
      <c r="I11" s="98">
        <v>1.6821660458571355</v>
      </c>
      <c r="J11" s="98">
        <v>1.4178916105805839</v>
      </c>
      <c r="K11" s="98">
        <v>1.1622412166018465</v>
      </c>
      <c r="L11" s="98">
        <v>1.2266469111019676</v>
      </c>
      <c r="M11" s="98">
        <v>0.82648711185672041</v>
      </c>
      <c r="N11" s="98">
        <v>0.54947562226093205</v>
      </c>
      <c r="O11" s="98">
        <v>0.52477677885432561</v>
      </c>
      <c r="P11" s="98">
        <v>0.45464106312499586</v>
      </c>
      <c r="Q11" s="98">
        <v>0.44130486593800139</v>
      </c>
      <c r="R11" s="98">
        <v>0.39646973641417471</v>
      </c>
      <c r="S11" s="98">
        <v>0.5956138580556839</v>
      </c>
      <c r="T11" s="98">
        <v>0.63651015402298483</v>
      </c>
      <c r="U11" s="98">
        <v>0.56078818709609302</v>
      </c>
      <c r="V11" s="98">
        <v>0.33131557356955543</v>
      </c>
      <c r="W11" s="98">
        <v>0.2808913537638536</v>
      </c>
      <c r="DA11" s="63" t="s">
        <v>1747</v>
      </c>
    </row>
    <row r="12" spans="1:105" ht="12" customHeight="1" x14ac:dyDescent="0.25">
      <c r="A12" s="97" t="s">
        <v>123</v>
      </c>
      <c r="B12" s="98">
        <v>0</v>
      </c>
      <c r="C12" s="98">
        <v>7.39433269992083E-4</v>
      </c>
      <c r="D12" s="98">
        <v>8.406215703349821E-4</v>
      </c>
      <c r="E12" s="98">
        <v>8.4186620671535526E-4</v>
      </c>
      <c r="F12" s="98">
        <v>7.3789531491586739E-4</v>
      </c>
      <c r="G12" s="98">
        <v>7.9345801312483112E-4</v>
      </c>
      <c r="H12" s="98">
        <v>7.2152472148213757E-4</v>
      </c>
      <c r="I12" s="98">
        <v>5.3293524587537313E-4</v>
      </c>
      <c r="J12" s="98">
        <v>2.6689701427884345E-4</v>
      </c>
      <c r="K12" s="98">
        <v>0</v>
      </c>
      <c r="L12" s="98">
        <v>1.2512398044555017E-4</v>
      </c>
      <c r="M12" s="98">
        <v>1.0256221684666934E-4</v>
      </c>
      <c r="N12" s="98">
        <v>1.6908869272059065E-4</v>
      </c>
      <c r="O12" s="98">
        <v>1.9886071468070267E-4</v>
      </c>
      <c r="P12" s="98">
        <v>1.8973220688610627E-4</v>
      </c>
      <c r="Q12" s="98">
        <v>1.946752633975522E-4</v>
      </c>
      <c r="R12" s="98">
        <v>1.7084283041757261E-4</v>
      </c>
      <c r="S12" s="98">
        <v>2.3271990150181777E-4</v>
      </c>
      <c r="T12" s="98">
        <v>2.5525607580521831E-4</v>
      </c>
      <c r="U12" s="98">
        <v>1.3531783956110589E-4</v>
      </c>
      <c r="V12" s="98">
        <v>1.081187236818562E-4</v>
      </c>
      <c r="W12" s="98">
        <v>1.1590156365156568E-4</v>
      </c>
      <c r="DA12" s="63" t="s">
        <v>1748</v>
      </c>
    </row>
    <row r="13" spans="1:105" ht="12" customHeight="1" x14ac:dyDescent="0.25">
      <c r="A13" s="100" t="s">
        <v>50</v>
      </c>
      <c r="B13" s="101">
        <v>0</v>
      </c>
      <c r="C13" s="101">
        <v>1.6995451867260648E-4</v>
      </c>
      <c r="D13" s="101">
        <v>1.8871106632617338E-4</v>
      </c>
      <c r="E13" s="101">
        <v>2.3073290963155412E-4</v>
      </c>
      <c r="F13" s="101">
        <v>1.7160891262547336E-4</v>
      </c>
      <c r="G13" s="101">
        <v>1.5803324741792761E-4</v>
      </c>
      <c r="H13" s="101">
        <v>1.9340040686301557E-4</v>
      </c>
      <c r="I13" s="101">
        <v>1.1716798477105928E-4</v>
      </c>
      <c r="J13" s="101">
        <v>6.7540164810913107E-5</v>
      </c>
      <c r="K13" s="101">
        <v>0</v>
      </c>
      <c r="L13" s="101">
        <v>2.8693120593059845E-5</v>
      </c>
      <c r="M13" s="101">
        <v>2.7532134445565392E-5</v>
      </c>
      <c r="N13" s="101">
        <v>3.0265791795710861E-5</v>
      </c>
      <c r="O13" s="101">
        <v>3.8554617038008467E-5</v>
      </c>
      <c r="P13" s="101">
        <v>3.6751987695675811E-5</v>
      </c>
      <c r="Q13" s="101">
        <v>5.2771053669887897E-5</v>
      </c>
      <c r="R13" s="101">
        <v>4.1916880920070386E-5</v>
      </c>
      <c r="S13" s="101">
        <v>5.5342530499108109E-5</v>
      </c>
      <c r="T13" s="101">
        <v>6.2122508638164166E-5</v>
      </c>
      <c r="U13" s="101">
        <v>3.2397815049231436E-5</v>
      </c>
      <c r="V13" s="101">
        <v>2.7623261791451672E-5</v>
      </c>
      <c r="W13" s="101">
        <v>2.2884354865056776E-5</v>
      </c>
      <c r="DA13" s="131" t="s">
        <v>1749</v>
      </c>
    </row>
    <row r="14" spans="1:105" ht="12" customHeight="1" x14ac:dyDescent="0.25">
      <c r="A14" s="103" t="s">
        <v>52</v>
      </c>
      <c r="B14" s="104">
        <v>0</v>
      </c>
      <c r="C14" s="104">
        <v>5.6947875131947657E-4</v>
      </c>
      <c r="D14" s="104">
        <v>6.5191050400880877E-4</v>
      </c>
      <c r="E14" s="104">
        <v>6.1113329708380117E-4</v>
      </c>
      <c r="F14" s="104">
        <v>5.6628640229039397E-4</v>
      </c>
      <c r="G14" s="104">
        <v>6.3542476570690347E-4</v>
      </c>
      <c r="H14" s="104">
        <v>5.2812431461912203E-4</v>
      </c>
      <c r="I14" s="104">
        <v>4.1576726110431389E-4</v>
      </c>
      <c r="J14" s="104">
        <v>1.9935684946793033E-4</v>
      </c>
      <c r="K14" s="104">
        <v>0</v>
      </c>
      <c r="L14" s="104">
        <v>9.6430859852490326E-5</v>
      </c>
      <c r="M14" s="104">
        <v>7.5030082401103944E-5</v>
      </c>
      <c r="N14" s="104">
        <v>1.3882290092487979E-4</v>
      </c>
      <c r="O14" s="104">
        <v>1.603060976426942E-4</v>
      </c>
      <c r="P14" s="104">
        <v>1.5298021919043047E-4</v>
      </c>
      <c r="Q14" s="104">
        <v>1.4190420972766429E-4</v>
      </c>
      <c r="R14" s="104">
        <v>1.2892594949750222E-4</v>
      </c>
      <c r="S14" s="104">
        <v>1.7737737100270967E-4</v>
      </c>
      <c r="T14" s="104">
        <v>1.9313356716705413E-4</v>
      </c>
      <c r="U14" s="104">
        <v>1.0292002451187446E-4</v>
      </c>
      <c r="V14" s="104">
        <v>8.0495461890404526E-5</v>
      </c>
      <c r="W14" s="104">
        <v>9.3017208786508895E-5</v>
      </c>
      <c r="DA14" s="132" t="s">
        <v>1750</v>
      </c>
    </row>
    <row r="15" spans="1:105" ht="12" customHeight="1" x14ac:dyDescent="0.25">
      <c r="A15" s="106" t="s">
        <v>122</v>
      </c>
      <c r="B15" s="101">
        <v>13.477234310355801</v>
      </c>
      <c r="C15" s="101">
        <v>14.106239225325304</v>
      </c>
      <c r="D15" s="101">
        <v>14.286397728953702</v>
      </c>
      <c r="E15" s="101">
        <v>16.352766779172967</v>
      </c>
      <c r="F15" s="101">
        <v>15.767862845345729</v>
      </c>
      <c r="G15" s="101">
        <v>14.734969195450821</v>
      </c>
      <c r="H15" s="101">
        <v>15.653797791546651</v>
      </c>
      <c r="I15" s="101">
        <v>12.867378338077499</v>
      </c>
      <c r="J15" s="101">
        <v>13.083043891952057</v>
      </c>
      <c r="K15" s="101">
        <v>11.805130474512476</v>
      </c>
      <c r="L15" s="101">
        <v>11.940777264986089</v>
      </c>
      <c r="M15" s="101">
        <v>12.425412424552057</v>
      </c>
      <c r="N15" s="101">
        <v>10.127036379960762</v>
      </c>
      <c r="O15" s="101">
        <v>9.5477668782078808</v>
      </c>
      <c r="P15" s="101">
        <v>9.0226844357489178</v>
      </c>
      <c r="Q15" s="101">
        <v>10.041392019813983</v>
      </c>
      <c r="R15" s="101">
        <v>9.7313254734591101</v>
      </c>
      <c r="S15" s="101">
        <v>9.573698228001124</v>
      </c>
      <c r="T15" s="101">
        <v>8.7698883286863119</v>
      </c>
      <c r="U15" s="101">
        <v>7.1170513768072778</v>
      </c>
      <c r="V15" s="101">
        <v>5.7716684431250105</v>
      </c>
      <c r="W15" s="101">
        <v>4.1352433362084486</v>
      </c>
      <c r="DA15" s="131" t="s">
        <v>1751</v>
      </c>
    </row>
    <row r="16" spans="1:105" ht="12" customHeight="1" x14ac:dyDescent="0.25">
      <c r="A16" s="107" t="s">
        <v>121</v>
      </c>
      <c r="B16" s="104">
        <v>0</v>
      </c>
      <c r="C16" s="104">
        <v>0.17736395735732552</v>
      </c>
      <c r="D16" s="104">
        <v>0.198619257504805</v>
      </c>
      <c r="E16" s="104">
        <v>0.2313459021883994</v>
      </c>
      <c r="F16" s="104">
        <v>0.21586670817178474</v>
      </c>
      <c r="G16" s="104">
        <v>0.21338608526353842</v>
      </c>
      <c r="H16" s="104">
        <v>0.22920542493357532</v>
      </c>
      <c r="I16" s="104">
        <v>0.18704472436980535</v>
      </c>
      <c r="J16" s="104">
        <v>0.24691867830988509</v>
      </c>
      <c r="K16" s="104">
        <v>0.27818510125087731</v>
      </c>
      <c r="L16" s="104">
        <v>0.36786867409670065</v>
      </c>
      <c r="M16" s="104">
        <v>0.56067985182605218</v>
      </c>
      <c r="N16" s="104">
        <v>0.67676737878336157</v>
      </c>
      <c r="O16" s="104">
        <v>0.71096855261621317</v>
      </c>
      <c r="P16" s="104">
        <v>0.68303798572899843</v>
      </c>
      <c r="Q16" s="104">
        <v>0.76564922976425032</v>
      </c>
      <c r="R16" s="104">
        <v>0.76069337988986807</v>
      </c>
      <c r="S16" s="104">
        <v>0.78237917915244148</v>
      </c>
      <c r="T16" s="104">
        <v>0.78236298323749676</v>
      </c>
      <c r="U16" s="104">
        <v>0.65403401820386842</v>
      </c>
      <c r="V16" s="104">
        <v>0.52599705981747102</v>
      </c>
      <c r="W16" s="104">
        <v>0.3977328386882828</v>
      </c>
      <c r="DA16" s="132" t="s">
        <v>1752</v>
      </c>
    </row>
    <row r="17" spans="1:105" ht="12" customHeight="1" x14ac:dyDescent="0.25">
      <c r="A17" s="108" t="s">
        <v>53</v>
      </c>
      <c r="B17" s="98">
        <v>0</v>
      </c>
      <c r="C17" s="98">
        <v>4.0775060030407248E-2</v>
      </c>
      <c r="D17" s="98">
        <v>4.4573875593566299E-2</v>
      </c>
      <c r="E17" s="98">
        <v>6.3367303218943891E-2</v>
      </c>
      <c r="F17" s="98">
        <v>5.0169930690819188E-2</v>
      </c>
      <c r="G17" s="98">
        <v>4.2586466363722028E-2</v>
      </c>
      <c r="H17" s="98">
        <v>6.1683941073825063E-2</v>
      </c>
      <c r="I17" s="98">
        <v>4.1231108210883646E-2</v>
      </c>
      <c r="J17" s="98">
        <v>6.2573405371509683E-2</v>
      </c>
      <c r="K17" s="98">
        <v>6.5271404106767239E-2</v>
      </c>
      <c r="L17" s="98">
        <v>8.3965591677600745E-2</v>
      </c>
      <c r="M17" s="98">
        <v>0.15078039158524834</v>
      </c>
      <c r="N17" s="98">
        <v>0.12136312882642883</v>
      </c>
      <c r="O17" s="98">
        <v>0.13771215481100163</v>
      </c>
      <c r="P17" s="98">
        <v>0.13212911629867063</v>
      </c>
      <c r="Q17" s="98">
        <v>0.20740170308626371</v>
      </c>
      <c r="R17" s="98">
        <v>0.19460340852648444</v>
      </c>
      <c r="S17" s="98">
        <v>0.18606316513387003</v>
      </c>
      <c r="T17" s="98">
        <v>0.19037404944403336</v>
      </c>
      <c r="U17" s="98">
        <v>0.15629259442613824</v>
      </c>
      <c r="V17" s="98">
        <v>0.13444776618846577</v>
      </c>
      <c r="W17" s="98">
        <v>7.832973044446187E-2</v>
      </c>
      <c r="DA17" s="63" t="s">
        <v>1753</v>
      </c>
    </row>
    <row r="18" spans="1:105" ht="12" customHeight="1" x14ac:dyDescent="0.25">
      <c r="A18" s="108" t="s">
        <v>52</v>
      </c>
      <c r="B18" s="98">
        <v>0</v>
      </c>
      <c r="C18" s="98">
        <v>0.13658889732691826</v>
      </c>
      <c r="D18" s="98">
        <v>0.1540453819112387</v>
      </c>
      <c r="E18" s="98">
        <v>0.16797859896945552</v>
      </c>
      <c r="F18" s="98">
        <v>0.16569677748096556</v>
      </c>
      <c r="G18" s="98">
        <v>0.1707996188998164</v>
      </c>
      <c r="H18" s="98">
        <v>0.16752148385975024</v>
      </c>
      <c r="I18" s="98">
        <v>0.14581361615892172</v>
      </c>
      <c r="J18" s="98">
        <v>0.18434527293837541</v>
      </c>
      <c r="K18" s="98">
        <v>0.21291369714411007</v>
      </c>
      <c r="L18" s="98">
        <v>0.28390308241909989</v>
      </c>
      <c r="M18" s="98">
        <v>0.40989946024080387</v>
      </c>
      <c r="N18" s="98">
        <v>0.55540424995693272</v>
      </c>
      <c r="O18" s="98">
        <v>0.57325639780521154</v>
      </c>
      <c r="P18" s="98">
        <v>0.5509088694303278</v>
      </c>
      <c r="Q18" s="98">
        <v>0.55824752667798661</v>
      </c>
      <c r="R18" s="98">
        <v>0.56608997136338357</v>
      </c>
      <c r="S18" s="98">
        <v>0.59631601401857148</v>
      </c>
      <c r="T18" s="98">
        <v>0.5919889337934634</v>
      </c>
      <c r="U18" s="98">
        <v>0.49774142377773023</v>
      </c>
      <c r="V18" s="98">
        <v>0.39154929362900526</v>
      </c>
      <c r="W18" s="98">
        <v>0.3194031082438209</v>
      </c>
      <c r="DA18" s="63" t="s">
        <v>1754</v>
      </c>
    </row>
    <row r="19" spans="1:105" ht="12" customHeight="1" x14ac:dyDescent="0.25">
      <c r="A19" s="121" t="s">
        <v>54</v>
      </c>
      <c r="B19" s="122">
        <v>8.3523716561047809</v>
      </c>
      <c r="C19" s="122">
        <v>8.5771809457100012</v>
      </c>
      <c r="D19" s="122">
        <v>8.6772467361194003</v>
      </c>
      <c r="E19" s="122">
        <v>8.8657771074490306</v>
      </c>
      <c r="F19" s="122">
        <v>8.3519758656685568</v>
      </c>
      <c r="G19" s="122">
        <v>7.8479815241516206</v>
      </c>
      <c r="H19" s="122">
        <v>7.1484119871430316</v>
      </c>
      <c r="I19" s="122">
        <v>5.6068963075497615</v>
      </c>
      <c r="J19" s="122">
        <v>4.7954248263333934</v>
      </c>
      <c r="K19" s="122">
        <v>4.2589320739198362</v>
      </c>
      <c r="L19" s="122">
        <v>4.4253127888641339</v>
      </c>
      <c r="M19" s="122">
        <v>3.8643640663599426</v>
      </c>
      <c r="N19" s="122">
        <v>3.2206788754255302</v>
      </c>
      <c r="O19" s="122">
        <v>3.0329150912067244</v>
      </c>
      <c r="P19" s="122">
        <v>2.6663592445109501</v>
      </c>
      <c r="Q19" s="122">
        <v>2.7063022347680672</v>
      </c>
      <c r="R19" s="122">
        <v>2.4904132387457443</v>
      </c>
      <c r="S19" s="122">
        <v>3.0640225251083941</v>
      </c>
      <c r="T19" s="122">
        <v>2.970146454606934</v>
      </c>
      <c r="U19" s="122">
        <v>2.4345245003457165</v>
      </c>
      <c r="V19" s="122">
        <v>2.6694356079598149</v>
      </c>
      <c r="W19" s="122">
        <v>1.9965156963686028</v>
      </c>
      <c r="DA19" s="130" t="s">
        <v>1755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1756</v>
      </c>
    </row>
    <row r="21" spans="1:105" ht="12" customHeight="1" x14ac:dyDescent="0.25">
      <c r="A21" s="97" t="s">
        <v>50</v>
      </c>
      <c r="B21" s="98">
        <v>7.5608378938200698</v>
      </c>
      <c r="C21" s="98">
        <v>7.5600966506536986</v>
      </c>
      <c r="D21" s="98">
        <v>8.0613523539207481</v>
      </c>
      <c r="E21" s="98">
        <v>8.3976741995641166</v>
      </c>
      <c r="F21" s="98">
        <v>7.7675020404214319</v>
      </c>
      <c r="G21" s="98">
        <v>7.1955088686902533</v>
      </c>
      <c r="H21" s="98">
        <v>6.4373361662508284</v>
      </c>
      <c r="I21" s="98">
        <v>4.9509732934692012</v>
      </c>
      <c r="J21" s="98">
        <v>4.0838498760037742</v>
      </c>
      <c r="K21" s="98">
        <v>3.5430706401240033</v>
      </c>
      <c r="L21" s="98">
        <v>3.3920653883408334</v>
      </c>
      <c r="M21" s="98">
        <v>2.5290481683972876</v>
      </c>
      <c r="N21" s="98">
        <v>1.915272578599712</v>
      </c>
      <c r="O21" s="98">
        <v>1.8842928819249629</v>
      </c>
      <c r="P21" s="98">
        <v>1.6007059292323274</v>
      </c>
      <c r="Q21" s="98">
        <v>1.5879294048600321</v>
      </c>
      <c r="R21" s="98">
        <v>1.3295641629196648</v>
      </c>
      <c r="S21" s="98">
        <v>1.7886613953963648</v>
      </c>
      <c r="T21" s="98">
        <v>1.7518594796564371</v>
      </c>
      <c r="U21" s="98">
        <v>1.4389934980926669</v>
      </c>
      <c r="V21" s="98">
        <v>1.4533304241559308</v>
      </c>
      <c r="W21" s="98">
        <v>1.1174235243076909</v>
      </c>
      <c r="DA21" s="63" t="s">
        <v>1757</v>
      </c>
    </row>
    <row r="22" spans="1:105" ht="12" customHeight="1" x14ac:dyDescent="0.25">
      <c r="A22" s="109" t="s">
        <v>120</v>
      </c>
      <c r="B22" s="33">
        <v>0.79153376228471184</v>
      </c>
      <c r="C22" s="33">
        <v>1.0170842950563026</v>
      </c>
      <c r="D22" s="33">
        <v>0.615894382198652</v>
      </c>
      <c r="E22" s="33">
        <v>0.46810290788491477</v>
      </c>
      <c r="F22" s="33">
        <v>0.5844738252471241</v>
      </c>
      <c r="G22" s="33">
        <v>0.65247265546136701</v>
      </c>
      <c r="H22" s="33">
        <v>0.71107582089220323</v>
      </c>
      <c r="I22" s="33">
        <v>0.65592301408056053</v>
      </c>
      <c r="J22" s="33">
        <v>0.71157495032961915</v>
      </c>
      <c r="K22" s="33">
        <v>0.71586143379583278</v>
      </c>
      <c r="L22" s="33">
        <v>1.0332474005233006</v>
      </c>
      <c r="M22" s="33">
        <v>1.3353158979626549</v>
      </c>
      <c r="N22" s="33">
        <v>1.3054062968258182</v>
      </c>
      <c r="O22" s="33">
        <v>1.1486222092817615</v>
      </c>
      <c r="P22" s="33">
        <v>1.0656533152786227</v>
      </c>
      <c r="Q22" s="33">
        <v>1.1183728299080353</v>
      </c>
      <c r="R22" s="33">
        <v>1.1608490758260797</v>
      </c>
      <c r="S22" s="33">
        <v>1.2753611297120293</v>
      </c>
      <c r="T22" s="33">
        <v>1.2182869749504968</v>
      </c>
      <c r="U22" s="33">
        <v>0.99553100225304991</v>
      </c>
      <c r="V22" s="33">
        <v>1.2161051838038841</v>
      </c>
      <c r="W22" s="33">
        <v>0.87909217206091195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83.577551365411054</v>
      </c>
      <c r="C24" s="117">
        <f t="shared" si="7"/>
        <v>67.815961975107641</v>
      </c>
      <c r="D24" s="117">
        <f t="shared" si="7"/>
        <v>68.13729608766937</v>
      </c>
      <c r="E24" s="117">
        <f t="shared" si="7"/>
        <v>55.109397437563317</v>
      </c>
      <c r="F24" s="117">
        <f t="shared" si="7"/>
        <v>32.941540825324516</v>
      </c>
      <c r="G24" s="117">
        <f t="shared" si="7"/>
        <v>36.379641341956258</v>
      </c>
      <c r="H24" s="117">
        <f t="shared" si="7"/>
        <v>26.844703271740972</v>
      </c>
      <c r="I24" s="117">
        <f t="shared" si="7"/>
        <v>10.699837537404045</v>
      </c>
      <c r="J24" s="117">
        <f t="shared" si="7"/>
        <v>9.2064909845430094</v>
      </c>
      <c r="K24" s="117">
        <f t="shared" si="7"/>
        <v>9.0106983373978657</v>
      </c>
      <c r="L24" s="117">
        <f t="shared" si="7"/>
        <v>17.227785728900329</v>
      </c>
      <c r="M24" s="117">
        <f t="shared" si="7"/>
        <v>11.735065303804866</v>
      </c>
      <c r="N24" s="117">
        <f t="shared" si="7"/>
        <v>6.6385451857311715</v>
      </c>
      <c r="O24" s="117">
        <f t="shared" si="7"/>
        <v>8.2452344847593846</v>
      </c>
      <c r="P24" s="117">
        <f t="shared" si="7"/>
        <v>6.3018938600949337</v>
      </c>
      <c r="Q24" s="117">
        <f t="shared" si="7"/>
        <v>6.7457095427910749</v>
      </c>
      <c r="R24" s="117">
        <f t="shared" ref="R24:V24" si="8">R25+R28+R30+R39</f>
        <v>5.6116848955060901</v>
      </c>
      <c r="S24" s="117">
        <f t="shared" si="8"/>
        <v>6.9123687769311299</v>
      </c>
      <c r="T24" s="117">
        <f t="shared" si="8"/>
        <v>7.0038845584532519</v>
      </c>
      <c r="U24" s="117">
        <f t="shared" si="8"/>
        <v>6.7084858633324389</v>
      </c>
      <c r="V24" s="117">
        <f t="shared" si="8"/>
        <v>2.0461984619224789</v>
      </c>
      <c r="W24" s="117">
        <f t="shared" ref="W24" si="9">W25+W28+W30+W39</f>
        <v>1.6175203315745572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68.524447692395484</v>
      </c>
      <c r="C25" s="122">
        <f t="shared" si="10"/>
        <v>54.380922489112187</v>
      </c>
      <c r="D25" s="122">
        <f t="shared" si="10"/>
        <v>56.10245861566667</v>
      </c>
      <c r="E25" s="122">
        <f t="shared" si="10"/>
        <v>45.131010483287895</v>
      </c>
      <c r="F25" s="122">
        <f t="shared" si="10"/>
        <v>25.769284029187084</v>
      </c>
      <c r="G25" s="122">
        <f t="shared" si="10"/>
        <v>30.765934259406798</v>
      </c>
      <c r="H25" s="122">
        <f t="shared" si="10"/>
        <v>22.46195029827663</v>
      </c>
      <c r="I25" s="122">
        <f t="shared" si="10"/>
        <v>8.0005612552952776</v>
      </c>
      <c r="J25" s="122">
        <f t="shared" si="10"/>
        <v>7.117364714210499</v>
      </c>
      <c r="K25" s="122">
        <f t="shared" si="10"/>
        <v>7.1621639403632642</v>
      </c>
      <c r="L25" s="122">
        <f t="shared" si="10"/>
        <v>15.333043735401956</v>
      </c>
      <c r="M25" s="122">
        <f t="shared" si="10"/>
        <v>9.9069134636578866</v>
      </c>
      <c r="N25" s="122">
        <f t="shared" si="10"/>
        <v>5.367752417428906</v>
      </c>
      <c r="O25" s="122">
        <f t="shared" si="10"/>
        <v>7.0863367698676525</v>
      </c>
      <c r="P25" s="122">
        <f t="shared" si="10"/>
        <v>5.235178349776767</v>
      </c>
      <c r="Q25" s="122">
        <f t="shared" si="10"/>
        <v>5.5552186265832599</v>
      </c>
      <c r="R25" s="122">
        <f t="shared" ref="R25:V25" si="11">SUM(R26:R27)</f>
        <v>4.5324117214015027</v>
      </c>
      <c r="S25" s="122">
        <f t="shared" si="11"/>
        <v>5.7316378455271622</v>
      </c>
      <c r="T25" s="122">
        <f t="shared" si="11"/>
        <v>5.8155770473434734</v>
      </c>
      <c r="U25" s="122">
        <f t="shared" si="11"/>
        <v>5.6473360966256747</v>
      </c>
      <c r="V25" s="122">
        <f t="shared" si="11"/>
        <v>1.3912750989726073</v>
      </c>
      <c r="W25" s="122">
        <f t="shared" ref="W25" si="12">SUM(W26:W27)</f>
        <v>1.2948891022174973</v>
      </c>
      <c r="DA25" s="130" t="s">
        <v>1760</v>
      </c>
    </row>
    <row r="26" spans="1:105" ht="12" customHeight="1" x14ac:dyDescent="0.25">
      <c r="A26" s="97" t="s">
        <v>74</v>
      </c>
      <c r="B26" s="98">
        <v>66.873199010313783</v>
      </c>
      <c r="C26" s="98">
        <v>53.092926330107943</v>
      </c>
      <c r="D26" s="98">
        <v>54.792934243580831</v>
      </c>
      <c r="E26" s="98">
        <v>44.105003986955033</v>
      </c>
      <c r="F26" s="98">
        <v>25.188295603642153</v>
      </c>
      <c r="G26" s="98">
        <v>30.087291365081018</v>
      </c>
      <c r="H26" s="98">
        <v>21.977729074324809</v>
      </c>
      <c r="I26" s="98">
        <v>7.8306934242010549</v>
      </c>
      <c r="J26" s="98">
        <v>6.9679153878009137</v>
      </c>
      <c r="K26" s="98">
        <v>7.0142321114869493</v>
      </c>
      <c r="L26" s="98">
        <v>15.020405672767593</v>
      </c>
      <c r="M26" s="98">
        <v>9.7084819053248292</v>
      </c>
      <c r="N26" s="98">
        <v>5.2637359076049259</v>
      </c>
      <c r="O26" s="98">
        <v>6.9500404747720586</v>
      </c>
      <c r="P26" s="98">
        <v>5.1340782829335119</v>
      </c>
      <c r="Q26" s="98">
        <v>5.4486719689828265</v>
      </c>
      <c r="R26" s="98">
        <v>4.4458468394502892</v>
      </c>
      <c r="S26" s="98">
        <v>5.6217983989038638</v>
      </c>
      <c r="T26" s="98">
        <v>5.7042773563714722</v>
      </c>
      <c r="U26" s="98">
        <v>5.5394269601339792</v>
      </c>
      <c r="V26" s="98">
        <v>1.3642969643387783</v>
      </c>
      <c r="W26" s="98">
        <v>1.2697952884883126</v>
      </c>
      <c r="DA26" s="63" t="s">
        <v>1761</v>
      </c>
    </row>
    <row r="27" spans="1:105" ht="12" customHeight="1" x14ac:dyDescent="0.25">
      <c r="A27" s="97" t="s">
        <v>53</v>
      </c>
      <c r="B27" s="98">
        <v>1.651248682081695</v>
      </c>
      <c r="C27" s="98">
        <v>1.2879961590042421</v>
      </c>
      <c r="D27" s="98">
        <v>1.3095243720858372</v>
      </c>
      <c r="E27" s="98">
        <v>1.0260064963328637</v>
      </c>
      <c r="F27" s="98">
        <v>0.58098842554493169</v>
      </c>
      <c r="G27" s="98">
        <v>0.67864289432577929</v>
      </c>
      <c r="H27" s="98">
        <v>0.48422122395181932</v>
      </c>
      <c r="I27" s="98">
        <v>0.16986783109422318</v>
      </c>
      <c r="J27" s="98">
        <v>0.14944932640958525</v>
      </c>
      <c r="K27" s="98">
        <v>0.14793182887631501</v>
      </c>
      <c r="L27" s="98">
        <v>0.3126380626343635</v>
      </c>
      <c r="M27" s="98">
        <v>0.19843155833305801</v>
      </c>
      <c r="N27" s="98">
        <v>0.10401650982398006</v>
      </c>
      <c r="O27" s="98">
        <v>0.13629629509559432</v>
      </c>
      <c r="P27" s="98">
        <v>0.1011000668432548</v>
      </c>
      <c r="Q27" s="98">
        <v>0.10654665760043319</v>
      </c>
      <c r="R27" s="98">
        <v>8.6564881951213146E-2</v>
      </c>
      <c r="S27" s="98">
        <v>0.10983944662329802</v>
      </c>
      <c r="T27" s="98">
        <v>0.11129969097200131</v>
      </c>
      <c r="U27" s="98">
        <v>0.10790913649169592</v>
      </c>
      <c r="V27" s="98">
        <v>2.6978134633828858E-2</v>
      </c>
      <c r="W27" s="98">
        <v>2.5093813729184684E-2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1.7152418066356249E-2</v>
      </c>
      <c r="C28" s="122">
        <f t="shared" si="13"/>
        <v>2.0130356866946406E-2</v>
      </c>
      <c r="D28" s="122">
        <f t="shared" si="13"/>
        <v>3.08867053472675E-2</v>
      </c>
      <c r="E28" s="122">
        <f t="shared" si="13"/>
        <v>4.0316849810821176E-2</v>
      </c>
      <c r="F28" s="122">
        <f t="shared" si="13"/>
        <v>1.7568814611070599E-2</v>
      </c>
      <c r="G28" s="122">
        <f t="shared" si="13"/>
        <v>1.5039458558138845E-2</v>
      </c>
      <c r="H28" s="122">
        <f t="shared" si="13"/>
        <v>1.780679319035142E-2</v>
      </c>
      <c r="I28" s="122">
        <f t="shared" si="13"/>
        <v>1.8192687264849718E-2</v>
      </c>
      <c r="J28" s="122">
        <f t="shared" si="13"/>
        <v>7.5989514619823409E-3</v>
      </c>
      <c r="K28" s="122">
        <f t="shared" si="13"/>
        <v>2.7446008573821139E-3</v>
      </c>
      <c r="L28" s="122">
        <f t="shared" si="13"/>
        <v>3.5473713925458891E-4</v>
      </c>
      <c r="M28" s="122">
        <f t="shared" si="13"/>
        <v>2.8916839583367489E-4</v>
      </c>
      <c r="N28" s="122">
        <f t="shared" si="13"/>
        <v>1.5279600016346883E-2</v>
      </c>
      <c r="O28" s="122">
        <f t="shared" si="13"/>
        <v>3.6922657231257268E-2</v>
      </c>
      <c r="P28" s="122">
        <f t="shared" si="13"/>
        <v>4.1522904362206417E-2</v>
      </c>
      <c r="Q28" s="122">
        <f t="shared" si="13"/>
        <v>7.8070325465258369E-2</v>
      </c>
      <c r="R28" s="122">
        <f t="shared" si="13"/>
        <v>7.3400771320568908E-2</v>
      </c>
      <c r="S28" s="122">
        <f t="shared" si="13"/>
        <v>7.6994588247102605E-2</v>
      </c>
      <c r="T28" s="122">
        <f t="shared" si="13"/>
        <v>8.5695753584092677E-2</v>
      </c>
      <c r="U28" s="122">
        <f t="shared" si="13"/>
        <v>9.2258700217486903E-2</v>
      </c>
      <c r="V28" s="122">
        <f t="shared" si="13"/>
        <v>3.2315333543098075E-2</v>
      </c>
      <c r="W28" s="122">
        <f t="shared" si="13"/>
        <v>4.0512311703811914E-2</v>
      </c>
      <c r="DA28" s="130" t="s">
        <v>1763</v>
      </c>
    </row>
    <row r="29" spans="1:105" ht="12" customHeight="1" x14ac:dyDescent="0.25">
      <c r="A29" s="97" t="s">
        <v>53</v>
      </c>
      <c r="B29" s="98">
        <v>1.7152418066356249E-2</v>
      </c>
      <c r="C29" s="98">
        <v>2.0130356866946406E-2</v>
      </c>
      <c r="D29" s="98">
        <v>3.08867053472675E-2</v>
      </c>
      <c r="E29" s="98">
        <v>4.0316849810821176E-2</v>
      </c>
      <c r="F29" s="98">
        <v>1.7568814611070599E-2</v>
      </c>
      <c r="G29" s="98">
        <v>1.5039458558138845E-2</v>
      </c>
      <c r="H29" s="98">
        <v>1.780679319035142E-2</v>
      </c>
      <c r="I29" s="98">
        <v>1.8192687264849718E-2</v>
      </c>
      <c r="J29" s="98">
        <v>7.5989514619823409E-3</v>
      </c>
      <c r="K29" s="98">
        <v>2.7446008573821139E-3</v>
      </c>
      <c r="L29" s="98">
        <v>3.5473713925458891E-4</v>
      </c>
      <c r="M29" s="98">
        <v>2.8916839583367489E-4</v>
      </c>
      <c r="N29" s="98">
        <v>1.5279600016346883E-2</v>
      </c>
      <c r="O29" s="98">
        <v>3.6922657231257268E-2</v>
      </c>
      <c r="P29" s="98">
        <v>4.1522904362206417E-2</v>
      </c>
      <c r="Q29" s="98">
        <v>7.8070325465258369E-2</v>
      </c>
      <c r="R29" s="98">
        <v>7.3400771320568908E-2</v>
      </c>
      <c r="S29" s="98">
        <v>7.6994588247102605E-2</v>
      </c>
      <c r="T29" s="98">
        <v>8.5695753584092677E-2</v>
      </c>
      <c r="U29" s="98">
        <v>9.2258700217486903E-2</v>
      </c>
      <c r="V29" s="98">
        <v>3.2315333543098075E-2</v>
      </c>
      <c r="W29" s="98">
        <v>4.0512311703811914E-2</v>
      </c>
      <c r="DA29" s="63" t="s">
        <v>1764</v>
      </c>
    </row>
    <row r="30" spans="1:105" ht="12" customHeight="1" x14ac:dyDescent="0.25">
      <c r="A30" s="121" t="s">
        <v>55</v>
      </c>
      <c r="B30" s="122">
        <v>10.480738593908823</v>
      </c>
      <c r="C30" s="122">
        <v>9.2725515622401566</v>
      </c>
      <c r="D30" s="122">
        <v>8.339627756323873</v>
      </c>
      <c r="E30" s="122">
        <v>7.0187857642363136</v>
      </c>
      <c r="F30" s="122">
        <v>4.9886533738274368</v>
      </c>
      <c r="G30" s="122">
        <v>3.9291291448239316</v>
      </c>
      <c r="H30" s="122">
        <v>3.1546669856274567</v>
      </c>
      <c r="I30" s="122">
        <v>1.9410782635663371</v>
      </c>
      <c r="J30" s="122">
        <v>1.5658042340145593</v>
      </c>
      <c r="K30" s="122">
        <v>1.3986506851750311</v>
      </c>
      <c r="L30" s="122">
        <v>1.4308160534049992</v>
      </c>
      <c r="M30" s="122">
        <v>1.4302513530144487</v>
      </c>
      <c r="N30" s="122">
        <v>0.97922778409105771</v>
      </c>
      <c r="O30" s="122">
        <v>0.87419108628049758</v>
      </c>
      <c r="P30" s="122">
        <v>0.81100907371391595</v>
      </c>
      <c r="Q30" s="122">
        <v>0.89545835165879029</v>
      </c>
      <c r="R30" s="122">
        <v>0.81912967222621591</v>
      </c>
      <c r="S30" s="122">
        <v>0.86164650047589164</v>
      </c>
      <c r="T30" s="122">
        <v>0.85271978652107017</v>
      </c>
      <c r="U30" s="122">
        <v>0.74898256479362701</v>
      </c>
      <c r="V30" s="122">
        <v>0.44442532246675925</v>
      </c>
      <c r="W30" s="122">
        <v>0.199383777339081</v>
      </c>
      <c r="DA30" s="130" t="s">
        <v>1765</v>
      </c>
    </row>
    <row r="31" spans="1:105" ht="12" customHeight="1" x14ac:dyDescent="0.25">
      <c r="A31" s="97" t="s">
        <v>141</v>
      </c>
      <c r="B31" s="98">
        <v>3.1304975328548292</v>
      </c>
      <c r="C31" s="98">
        <v>2.4876528437540566</v>
      </c>
      <c r="D31" s="98">
        <v>2.3831138364858151</v>
      </c>
      <c r="E31" s="98">
        <v>1.8491001481586056</v>
      </c>
      <c r="F31" s="98">
        <v>1.1994668788872536</v>
      </c>
      <c r="G31" s="98">
        <v>0.97132503954217775</v>
      </c>
      <c r="H31" s="98">
        <v>0.52160267438741015</v>
      </c>
      <c r="I31" s="98">
        <v>0.21572256835193487</v>
      </c>
      <c r="J31" s="98">
        <v>0.15815346264828764</v>
      </c>
      <c r="K31" s="98">
        <v>0.140787768031155</v>
      </c>
      <c r="L31" s="98">
        <v>0.16352963188721986</v>
      </c>
      <c r="M31" s="98">
        <v>0.12532828979964233</v>
      </c>
      <c r="N31" s="98">
        <v>6.7091374974353829E-2</v>
      </c>
      <c r="O31" s="98">
        <v>4.820079703712133E-2</v>
      </c>
      <c r="P31" s="98">
        <v>4.1709416058924531E-2</v>
      </c>
      <c r="Q31" s="98">
        <v>4.0894459133927939E-2</v>
      </c>
      <c r="R31" s="98">
        <v>3.3441978334478741E-2</v>
      </c>
      <c r="S31" s="98">
        <v>4.802619000273349E-2</v>
      </c>
      <c r="T31" s="98">
        <v>5.2208337878353654E-2</v>
      </c>
      <c r="U31" s="98">
        <v>4.7843868734818648E-2</v>
      </c>
      <c r="V31" s="98">
        <v>2.1649045174415037E-2</v>
      </c>
      <c r="W31" s="98">
        <v>8.4579111393382408E-3</v>
      </c>
      <c r="DA31" s="63" t="s">
        <v>1766</v>
      </c>
    </row>
    <row r="32" spans="1:105" ht="12" customHeight="1" x14ac:dyDescent="0.25">
      <c r="A32" s="97" t="s">
        <v>140</v>
      </c>
      <c r="B32" s="98">
        <v>0</v>
      </c>
      <c r="C32" s="98">
        <v>8.2177513891096136E-5</v>
      </c>
      <c r="D32" s="98">
        <v>9.3423157405532595E-5</v>
      </c>
      <c r="E32" s="98">
        <v>9.3561481075278417E-5</v>
      </c>
      <c r="F32" s="98">
        <v>8.2006592011098849E-5</v>
      </c>
      <c r="G32" s="98">
        <v>9.920705340395487E-5</v>
      </c>
      <c r="H32" s="98">
        <v>1.031044186170531E-4</v>
      </c>
      <c r="I32" s="98">
        <v>8.8852158365350641E-5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1767</v>
      </c>
    </row>
    <row r="33" spans="1:105" ht="12" customHeight="1" x14ac:dyDescent="0.25">
      <c r="A33" s="100" t="s">
        <v>50</v>
      </c>
      <c r="B33" s="101">
        <v>0</v>
      </c>
      <c r="C33" s="101">
        <v>1.8888032748678209E-5</v>
      </c>
      <c r="D33" s="101">
        <v>2.0972556826647408E-5</v>
      </c>
      <c r="E33" s="101">
        <v>2.5642688334246958E-5</v>
      </c>
      <c r="F33" s="101">
        <v>1.9071895157309772E-5</v>
      </c>
      <c r="G33" s="101">
        <v>1.9759095701166242E-5</v>
      </c>
      <c r="H33" s="101">
        <v>2.7636525702059955E-5</v>
      </c>
      <c r="I33" s="101">
        <v>1.9534508964831492E-5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1768</v>
      </c>
    </row>
    <row r="34" spans="1:105" ht="12" customHeight="1" x14ac:dyDescent="0.25">
      <c r="A34" s="103" t="s">
        <v>52</v>
      </c>
      <c r="B34" s="104">
        <v>0</v>
      </c>
      <c r="C34" s="104">
        <v>6.3289481142417923E-5</v>
      </c>
      <c r="D34" s="104">
        <v>7.245060057888518E-5</v>
      </c>
      <c r="E34" s="104">
        <v>6.7918792741031466E-5</v>
      </c>
      <c r="F34" s="104">
        <v>6.2934696853789073E-5</v>
      </c>
      <c r="G34" s="104">
        <v>7.9447957702788628E-5</v>
      </c>
      <c r="H34" s="104">
        <v>7.5467892914993139E-5</v>
      </c>
      <c r="I34" s="104">
        <v>6.9317649400519145E-5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1769</v>
      </c>
    </row>
    <row r="35" spans="1:105" ht="12" customHeight="1" x14ac:dyDescent="0.25">
      <c r="A35" s="106" t="s">
        <v>122</v>
      </c>
      <c r="B35" s="101">
        <v>7.3502410610539934</v>
      </c>
      <c r="C35" s="101">
        <v>6.7615168754765795</v>
      </c>
      <c r="D35" s="101">
        <v>5.930496807321</v>
      </c>
      <c r="E35" s="101">
        <v>5.1415742217382032</v>
      </c>
      <c r="F35" s="101">
        <v>3.7627842759672383</v>
      </c>
      <c r="G35" s="101">
        <v>2.9289409409065472</v>
      </c>
      <c r="H35" s="101">
        <v>2.5984793986346375</v>
      </c>
      <c r="I35" s="101">
        <v>1.6995643578209325</v>
      </c>
      <c r="J35" s="101">
        <v>1.390217830332714</v>
      </c>
      <c r="K35" s="101">
        <v>1.2461700441875763</v>
      </c>
      <c r="L35" s="101">
        <v>1.2521695413308482</v>
      </c>
      <c r="M35" s="101">
        <v>1.2818981970392047</v>
      </c>
      <c r="N35" s="101">
        <v>0.86532552729160528</v>
      </c>
      <c r="O35" s="101">
        <v>0.76180990586022412</v>
      </c>
      <c r="P35" s="101">
        <v>0.70933593554994423</v>
      </c>
      <c r="Q35" s="101">
        <v>0.78759438932217329</v>
      </c>
      <c r="R35" s="101">
        <v>0.72389540502458671</v>
      </c>
      <c r="S35" s="101">
        <v>0.75071202098003376</v>
      </c>
      <c r="T35" s="101">
        <v>0.73974252259638584</v>
      </c>
      <c r="U35" s="101">
        <v>0.64719004929168389</v>
      </c>
      <c r="V35" s="101">
        <v>0.39033612208833485</v>
      </c>
      <c r="W35" s="101">
        <v>0.17125631099371277</v>
      </c>
      <c r="DA35" s="131" t="s">
        <v>1770</v>
      </c>
    </row>
    <row r="36" spans="1:105" ht="12" customHeight="1" x14ac:dyDescent="0.25">
      <c r="A36" s="107" t="s">
        <v>121</v>
      </c>
      <c r="B36" s="104">
        <v>0</v>
      </c>
      <c r="C36" s="104">
        <v>2.3299665495629826E-2</v>
      </c>
      <c r="D36" s="104">
        <v>2.5923689359653068E-2</v>
      </c>
      <c r="E36" s="104">
        <v>2.8017832858429827E-2</v>
      </c>
      <c r="F36" s="104">
        <v>2.6320212380933069E-2</v>
      </c>
      <c r="G36" s="104">
        <v>2.8763957321802903E-2</v>
      </c>
      <c r="H36" s="104">
        <v>3.4481808186792237E-2</v>
      </c>
      <c r="I36" s="104">
        <v>2.5702485235104208E-2</v>
      </c>
      <c r="J36" s="104">
        <v>1.7432941033557577E-2</v>
      </c>
      <c r="K36" s="104">
        <v>1.1692872956299959E-2</v>
      </c>
      <c r="L36" s="104">
        <v>1.5116880186931112E-2</v>
      </c>
      <c r="M36" s="104">
        <v>2.3024866175601556E-2</v>
      </c>
      <c r="N36" s="104">
        <v>4.6810881825098655E-2</v>
      </c>
      <c r="O36" s="104">
        <v>6.4180383383152129E-2</v>
      </c>
      <c r="P36" s="104">
        <v>5.9963722105047225E-2</v>
      </c>
      <c r="Q36" s="104">
        <v>6.696950320268899E-2</v>
      </c>
      <c r="R36" s="104">
        <v>6.1792288867150449E-2</v>
      </c>
      <c r="S36" s="104">
        <v>6.2908289493124422E-2</v>
      </c>
      <c r="T36" s="104">
        <v>6.0768926046330704E-2</v>
      </c>
      <c r="U36" s="104">
        <v>5.3948646767124547E-2</v>
      </c>
      <c r="V36" s="104">
        <v>3.2440155204009405E-2</v>
      </c>
      <c r="W36" s="104">
        <v>1.9669555206029986E-2</v>
      </c>
      <c r="DA36" s="132" t="s">
        <v>1771</v>
      </c>
    </row>
    <row r="37" spans="1:105" ht="12" customHeight="1" x14ac:dyDescent="0.25">
      <c r="A37" s="108" t="s">
        <v>53</v>
      </c>
      <c r="B37" s="98">
        <v>0</v>
      </c>
      <c r="C37" s="98">
        <v>5.3564730592851519E-3</v>
      </c>
      <c r="D37" s="98">
        <v>5.8177606691308852E-3</v>
      </c>
      <c r="E37" s="98">
        <v>7.674285532976422E-3</v>
      </c>
      <c r="F37" s="98">
        <v>6.1171231177909327E-3</v>
      </c>
      <c r="G37" s="98">
        <v>5.7405584785888836E-3</v>
      </c>
      <c r="H37" s="98">
        <v>9.2797708646269496E-3</v>
      </c>
      <c r="I37" s="98">
        <v>5.6657141952959266E-3</v>
      </c>
      <c r="J37" s="98">
        <v>4.4178046536496179E-3</v>
      </c>
      <c r="K37" s="98">
        <v>2.7435338286195786E-3</v>
      </c>
      <c r="L37" s="98">
        <v>3.4504101017348771E-3</v>
      </c>
      <c r="M37" s="98">
        <v>6.1919441671540862E-3</v>
      </c>
      <c r="N37" s="98">
        <v>8.3944871746496393E-3</v>
      </c>
      <c r="O37" s="98">
        <v>1.243151874969234E-2</v>
      </c>
      <c r="P37" s="98">
        <v>1.1599579785102123E-2</v>
      </c>
      <c r="Q37" s="98">
        <v>1.8140929918202112E-2</v>
      </c>
      <c r="R37" s="98">
        <v>1.5807933067514775E-2</v>
      </c>
      <c r="S37" s="98">
        <v>1.4960668392183627E-2</v>
      </c>
      <c r="T37" s="98">
        <v>1.4787032080597683E-2</v>
      </c>
      <c r="U37" s="98">
        <v>1.2891950165174628E-2</v>
      </c>
      <c r="V37" s="98">
        <v>8.2918836152804983E-3</v>
      </c>
      <c r="W37" s="98">
        <v>3.873733339022327E-3</v>
      </c>
      <c r="DA37" s="63" t="s">
        <v>1772</v>
      </c>
    </row>
    <row r="38" spans="1:105" ht="12" customHeight="1" x14ac:dyDescent="0.25">
      <c r="A38" s="108" t="s">
        <v>52</v>
      </c>
      <c r="B38" s="98">
        <v>0</v>
      </c>
      <c r="C38" s="98">
        <v>1.7943192436344672E-2</v>
      </c>
      <c r="D38" s="98">
        <v>2.0105928690522183E-2</v>
      </c>
      <c r="E38" s="98">
        <v>2.0343547325453404E-2</v>
      </c>
      <c r="F38" s="98">
        <v>2.0203089263142137E-2</v>
      </c>
      <c r="G38" s="98">
        <v>2.302339884321402E-2</v>
      </c>
      <c r="H38" s="98">
        <v>2.5202037322165288E-2</v>
      </c>
      <c r="I38" s="98">
        <v>2.003677103980828E-2</v>
      </c>
      <c r="J38" s="98">
        <v>1.3015136379907959E-2</v>
      </c>
      <c r="K38" s="98">
        <v>8.9493391276803808E-3</v>
      </c>
      <c r="L38" s="98">
        <v>1.1666470085196235E-2</v>
      </c>
      <c r="M38" s="98">
        <v>1.6832922008447469E-2</v>
      </c>
      <c r="N38" s="98">
        <v>3.8416394650449014E-2</v>
      </c>
      <c r="O38" s="98">
        <v>5.174886463345979E-2</v>
      </c>
      <c r="P38" s="98">
        <v>4.8364142319945104E-2</v>
      </c>
      <c r="Q38" s="98">
        <v>4.8828573284486879E-2</v>
      </c>
      <c r="R38" s="98">
        <v>4.5984355799635675E-2</v>
      </c>
      <c r="S38" s="98">
        <v>4.7947621100940793E-2</v>
      </c>
      <c r="T38" s="98">
        <v>4.5981893965733017E-2</v>
      </c>
      <c r="U38" s="98">
        <v>4.1056696601949917E-2</v>
      </c>
      <c r="V38" s="98">
        <v>2.4148271588728908E-2</v>
      </c>
      <c r="W38" s="98">
        <v>1.5795821867007658E-2</v>
      </c>
      <c r="DA38" s="63" t="s">
        <v>1773</v>
      </c>
    </row>
    <row r="39" spans="1:105" ht="12" customHeight="1" x14ac:dyDescent="0.25">
      <c r="A39" s="121" t="s">
        <v>54</v>
      </c>
      <c r="B39" s="122">
        <v>4.5552126610403842</v>
      </c>
      <c r="C39" s="122">
        <v>4.1423575668883537</v>
      </c>
      <c r="D39" s="122">
        <v>3.6643230103315636</v>
      </c>
      <c r="E39" s="122">
        <v>2.9192843402282849</v>
      </c>
      <c r="F39" s="122">
        <v>2.1660346076989248</v>
      </c>
      <c r="G39" s="122">
        <v>1.6695384791673948</v>
      </c>
      <c r="H39" s="122">
        <v>1.2102791946465328</v>
      </c>
      <c r="I39" s="122">
        <v>0.74000533127757928</v>
      </c>
      <c r="J39" s="122">
        <v>0.51572308485596852</v>
      </c>
      <c r="K39" s="122">
        <v>0.44713911100218956</v>
      </c>
      <c r="L39" s="122">
        <v>0.4635712029541198</v>
      </c>
      <c r="M39" s="122">
        <v>0.39761131873669947</v>
      </c>
      <c r="N39" s="122">
        <v>0.27628538419486093</v>
      </c>
      <c r="O39" s="122">
        <v>0.24778397137997812</v>
      </c>
      <c r="P39" s="122">
        <v>0.21418353224204456</v>
      </c>
      <c r="Q39" s="122">
        <v>0.21696223908376566</v>
      </c>
      <c r="R39" s="122">
        <v>0.18674273055780261</v>
      </c>
      <c r="S39" s="122">
        <v>0.24208984268097422</v>
      </c>
      <c r="T39" s="122">
        <v>0.24989197100461649</v>
      </c>
      <c r="U39" s="122">
        <v>0.2199085016956504</v>
      </c>
      <c r="V39" s="122">
        <v>0.17818270694001415</v>
      </c>
      <c r="W39" s="122">
        <v>8.2735140314166927E-2</v>
      </c>
      <c r="DA39" s="130" t="s">
        <v>1774</v>
      </c>
    </row>
    <row r="40" spans="1:105" ht="12" customHeight="1" x14ac:dyDescent="0.25">
      <c r="A40" s="97" t="s">
        <v>50</v>
      </c>
      <c r="B40" s="98">
        <v>4.1235157925119541</v>
      </c>
      <c r="C40" s="98">
        <v>3.6624040982887034</v>
      </c>
      <c r="D40" s="98">
        <v>3.38171885603328</v>
      </c>
      <c r="E40" s="98">
        <v>2.714008583000322</v>
      </c>
      <c r="F40" s="98">
        <v>1.938830936620167</v>
      </c>
      <c r="G40" s="98">
        <v>1.4670981204916298</v>
      </c>
      <c r="H40" s="98">
        <v>1.012980235681457</v>
      </c>
      <c r="I40" s="98">
        <v>0.58387407480965836</v>
      </c>
      <c r="J40" s="98">
        <v>0.39183564815790223</v>
      </c>
      <c r="K40" s="98">
        <v>0.35038683344097582</v>
      </c>
      <c r="L40" s="98">
        <v>0.34938827865859778</v>
      </c>
      <c r="M40" s="98">
        <v>0.27819672181604721</v>
      </c>
      <c r="N40" s="98">
        <v>0.1749224093516269</v>
      </c>
      <c r="O40" s="98">
        <v>0.16096605860382573</v>
      </c>
      <c r="P40" s="98">
        <v>0.13632500523522742</v>
      </c>
      <c r="Q40" s="98">
        <v>0.13818338184675683</v>
      </c>
      <c r="R40" s="98">
        <v>0.11356427622456294</v>
      </c>
      <c r="S40" s="98">
        <v>0.15628545881219338</v>
      </c>
      <c r="T40" s="98">
        <v>0.16275682709062433</v>
      </c>
      <c r="U40" s="98">
        <v>0.14147843661832354</v>
      </c>
      <c r="V40" s="98">
        <v>0.10627352238557276</v>
      </c>
      <c r="W40" s="98">
        <v>4.5127159326945755E-2</v>
      </c>
      <c r="DA40" s="63" t="s">
        <v>1775</v>
      </c>
    </row>
    <row r="41" spans="1:105" ht="12" customHeight="1" x14ac:dyDescent="0.25">
      <c r="A41" s="109" t="s">
        <v>120</v>
      </c>
      <c r="B41" s="33">
        <v>0.43169686852843003</v>
      </c>
      <c r="C41" s="33">
        <v>0.47995346859965071</v>
      </c>
      <c r="D41" s="33">
        <v>0.28260415429828378</v>
      </c>
      <c r="E41" s="33">
        <v>0.20527575722796293</v>
      </c>
      <c r="F41" s="33">
        <v>0.2272036710787575</v>
      </c>
      <c r="G41" s="33">
        <v>0.20244035867576496</v>
      </c>
      <c r="H41" s="33">
        <v>0.19729895896507571</v>
      </c>
      <c r="I41" s="33">
        <v>0.15613125646792092</v>
      </c>
      <c r="J41" s="33">
        <v>0.12388743669806629</v>
      </c>
      <c r="K41" s="33">
        <v>9.675227756121374E-2</v>
      </c>
      <c r="L41" s="33">
        <v>0.11418292429552199</v>
      </c>
      <c r="M41" s="33">
        <v>0.11941459692065226</v>
      </c>
      <c r="N41" s="33">
        <v>0.10136297484323406</v>
      </c>
      <c r="O41" s="33">
        <v>8.6817912776152389E-2</v>
      </c>
      <c r="P41" s="33">
        <v>7.7858527006817127E-2</v>
      </c>
      <c r="Q41" s="33">
        <v>7.8778857237008837E-2</v>
      </c>
      <c r="R41" s="33">
        <v>7.3178454333239662E-2</v>
      </c>
      <c r="S41" s="33">
        <v>8.5804383868780823E-2</v>
      </c>
      <c r="T41" s="33">
        <v>8.7135143913992158E-2</v>
      </c>
      <c r="U41" s="33">
        <v>7.8430065077326874E-2</v>
      </c>
      <c r="V41" s="33">
        <v>7.1909184554441397E-2</v>
      </c>
      <c r="W41" s="33">
        <v>3.7607980987221165E-2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14.097774939098668</v>
      </c>
      <c r="C43" s="117">
        <f t="shared" si="14"/>
        <v>20.157667631717366</v>
      </c>
      <c r="D43" s="117">
        <f t="shared" si="14"/>
        <v>13.891503089295169</v>
      </c>
      <c r="E43" s="117">
        <f t="shared" si="14"/>
        <v>5.8415724786324743</v>
      </c>
      <c r="F43" s="117">
        <f t="shared" si="14"/>
        <v>4.6806692648623445</v>
      </c>
      <c r="G43" s="117">
        <f t="shared" si="14"/>
        <v>1.1812349966284341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11.000415206862643</v>
      </c>
      <c r="C44" s="122">
        <f t="shared" si="17"/>
        <v>17.028962055820461</v>
      </c>
      <c r="D44" s="122">
        <f t="shared" si="17"/>
        <v>11.497234152246472</v>
      </c>
      <c r="E44" s="122">
        <f t="shared" si="17"/>
        <v>4.2555745911770533</v>
      </c>
      <c r="F44" s="122">
        <f t="shared" si="17"/>
        <v>3.8293355708449086</v>
      </c>
      <c r="G44" s="122">
        <f t="shared" si="17"/>
        <v>0.85051772788766089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1778</v>
      </c>
    </row>
    <row r="45" spans="1:105" ht="12" customHeight="1" x14ac:dyDescent="0.25">
      <c r="A45" s="97" t="s">
        <v>216</v>
      </c>
      <c r="B45" s="98">
        <v>10.735335783030976</v>
      </c>
      <c r="C45" s="98">
        <v>16.625636096719326</v>
      </c>
      <c r="D45" s="98">
        <v>11.228869650842249</v>
      </c>
      <c r="E45" s="98">
        <v>4.1588285372017371</v>
      </c>
      <c r="F45" s="98">
        <v>3.7430002407026932</v>
      </c>
      <c r="G45" s="98">
        <v>0.83175678899783712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1779</v>
      </c>
    </row>
    <row r="46" spans="1:105" ht="12" customHeight="1" x14ac:dyDescent="0.25">
      <c r="A46" s="97" t="s">
        <v>53</v>
      </c>
      <c r="B46" s="98">
        <v>0.26507942383166666</v>
      </c>
      <c r="C46" s="98">
        <v>0.40332595910113661</v>
      </c>
      <c r="D46" s="98">
        <v>0.26836450140422241</v>
      </c>
      <c r="E46" s="98">
        <v>9.6746053975316104E-2</v>
      </c>
      <c r="F46" s="98">
        <v>8.6335330142215394E-2</v>
      </c>
      <c r="G46" s="98">
        <v>1.876093888982381E-2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3.5559891113177587E-3</v>
      </c>
      <c r="C47" s="122">
        <f t="shared" si="20"/>
        <v>4.9242833569594019E-3</v>
      </c>
      <c r="D47" s="122">
        <f t="shared" si="20"/>
        <v>7.3089244518617551E-3</v>
      </c>
      <c r="E47" s="122">
        <f t="shared" si="20"/>
        <v>1.0058730755994161E-2</v>
      </c>
      <c r="F47" s="122">
        <f t="shared" si="20"/>
        <v>4.4546511562582299E-3</v>
      </c>
      <c r="G47" s="122">
        <f t="shared" si="20"/>
        <v>3.8898749604989969E-3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1781</v>
      </c>
    </row>
    <row r="48" spans="1:105" ht="12" customHeight="1" x14ac:dyDescent="0.25">
      <c r="A48" s="97" t="s">
        <v>53</v>
      </c>
      <c r="B48" s="98">
        <v>3.5559891113177587E-3</v>
      </c>
      <c r="C48" s="98">
        <v>4.9242833569594019E-3</v>
      </c>
      <c r="D48" s="98">
        <v>7.3089244518617551E-3</v>
      </c>
      <c r="E48" s="98">
        <v>1.0058730755994161E-2</v>
      </c>
      <c r="F48" s="98">
        <v>4.4546511562582299E-3</v>
      </c>
      <c r="G48" s="98">
        <v>3.8898749604989969E-3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1782</v>
      </c>
    </row>
    <row r="49" spans="1:105" ht="12" customHeight="1" x14ac:dyDescent="0.25">
      <c r="A49" s="121" t="s">
        <v>55</v>
      </c>
      <c r="B49" s="122">
        <v>2.1415729593995159</v>
      </c>
      <c r="C49" s="122">
        <v>2.167820408718935</v>
      </c>
      <c r="D49" s="122">
        <v>1.6504526972656672</v>
      </c>
      <c r="E49" s="122">
        <v>1.1170244856852389</v>
      </c>
      <c r="F49" s="122">
        <v>0.59608239820749487</v>
      </c>
      <c r="G49" s="122">
        <v>0.2276935895401086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1783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1784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1785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1786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1787</v>
      </c>
    </row>
    <row r="54" spans="1:105" ht="12" customHeight="1" x14ac:dyDescent="0.25">
      <c r="A54" s="106" t="s">
        <v>122</v>
      </c>
      <c r="B54" s="101">
        <v>2.1415729593995159</v>
      </c>
      <c r="C54" s="101">
        <v>2.1470288227713237</v>
      </c>
      <c r="D54" s="101">
        <v>1.6320909920306814</v>
      </c>
      <c r="E54" s="101">
        <v>1.1034078189160421</v>
      </c>
      <c r="F54" s="101">
        <v>0.58882973813014527</v>
      </c>
      <c r="G54" s="101">
        <v>0.22481791290686134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1788</v>
      </c>
    </row>
    <row r="55" spans="1:105" ht="12" customHeight="1" x14ac:dyDescent="0.25">
      <c r="A55" s="107" t="s">
        <v>121</v>
      </c>
      <c r="B55" s="104">
        <v>0</v>
      </c>
      <c r="C55" s="104">
        <v>2.0791585947611359E-2</v>
      </c>
      <c r="D55" s="104">
        <v>1.8361705234985728E-2</v>
      </c>
      <c r="E55" s="104">
        <v>1.3616666769196897E-2</v>
      </c>
      <c r="F55" s="104">
        <v>7.252660077349548E-3</v>
      </c>
      <c r="G55" s="104">
        <v>2.8756766332472452E-3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1789</v>
      </c>
    </row>
    <row r="56" spans="1:105" ht="12" customHeight="1" x14ac:dyDescent="0.25">
      <c r="A56" s="108" t="s">
        <v>53</v>
      </c>
      <c r="B56" s="98">
        <v>0</v>
      </c>
      <c r="C56" s="98">
        <v>4.7798784926367677E-3</v>
      </c>
      <c r="D56" s="98">
        <v>4.1207100213341034E-3</v>
      </c>
      <c r="E56" s="98">
        <v>3.7297027690265418E-3</v>
      </c>
      <c r="F56" s="98">
        <v>1.6856024557299382E-3</v>
      </c>
      <c r="G56" s="98">
        <v>5.7391233389692355E-4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1790</v>
      </c>
    </row>
    <row r="57" spans="1:105" ht="12" customHeight="1" x14ac:dyDescent="0.25">
      <c r="A57" s="108" t="s">
        <v>52</v>
      </c>
      <c r="B57" s="98">
        <v>0</v>
      </c>
      <c r="C57" s="98">
        <v>1.6011707454974593E-2</v>
      </c>
      <c r="D57" s="98">
        <v>1.4240995213651624E-2</v>
      </c>
      <c r="E57" s="98">
        <v>9.8869640001703549E-3</v>
      </c>
      <c r="F57" s="98">
        <v>5.5670576216196102E-3</v>
      </c>
      <c r="G57" s="98">
        <v>2.3017642993503219E-3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1791</v>
      </c>
    </row>
    <row r="58" spans="1:105" ht="12" customHeight="1" x14ac:dyDescent="0.25">
      <c r="A58" s="121" t="s">
        <v>54</v>
      </c>
      <c r="B58" s="122">
        <v>0.95223078372519221</v>
      </c>
      <c r="C58" s="122">
        <v>0.95596088382101163</v>
      </c>
      <c r="D58" s="122">
        <v>0.73650731533116953</v>
      </c>
      <c r="E58" s="122">
        <v>0.45891467101418731</v>
      </c>
      <c r="F58" s="122">
        <v>0.25079664465368262</v>
      </c>
      <c r="G58" s="122">
        <v>9.9133804240165629E-2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1792</v>
      </c>
    </row>
    <row r="59" spans="1:105" ht="12" customHeight="1" x14ac:dyDescent="0.25">
      <c r="A59" s="97" t="s">
        <v>50</v>
      </c>
      <c r="B59" s="98">
        <v>0.8619778775307475</v>
      </c>
      <c r="C59" s="98">
        <v>0.84303560205343442</v>
      </c>
      <c r="D59" s="98">
        <v>0.67587631561035977</v>
      </c>
      <c r="E59" s="98">
        <v>0.42404333014622619</v>
      </c>
      <c r="F59" s="98">
        <v>0.22370827850420333</v>
      </c>
      <c r="G59" s="98">
        <v>8.9472050932453431E-2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1793</v>
      </c>
    </row>
    <row r="60" spans="1:105" ht="12" customHeight="1" x14ac:dyDescent="0.25">
      <c r="A60" s="109" t="s">
        <v>120</v>
      </c>
      <c r="B60" s="33">
        <v>9.0252906194444732E-2</v>
      </c>
      <c r="C60" s="33">
        <v>0.11292528176757727</v>
      </c>
      <c r="D60" s="33">
        <v>6.0630999720809764E-2</v>
      </c>
      <c r="E60" s="33">
        <v>3.4871340867961113E-2</v>
      </c>
      <c r="F60" s="33">
        <v>2.7088366149479289E-2</v>
      </c>
      <c r="G60" s="33">
        <v>9.6617533077121946E-3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1489.2796503434661</v>
      </c>
      <c r="C62" s="117">
        <f t="shared" si="21"/>
        <v>1652.3800346201074</v>
      </c>
      <c r="D62" s="117">
        <f t="shared" si="21"/>
        <v>1754.0188329271523</v>
      </c>
      <c r="E62" s="117">
        <f t="shared" si="21"/>
        <v>2064.8067023902313</v>
      </c>
      <c r="F62" s="117">
        <f t="shared" si="21"/>
        <v>1901.6905017102497</v>
      </c>
      <c r="G62" s="117">
        <f t="shared" si="21"/>
        <v>2089.6382505418355</v>
      </c>
      <c r="H62" s="117">
        <f t="shared" si="21"/>
        <v>1978.5078180300495</v>
      </c>
      <c r="I62" s="117">
        <f t="shared" si="21"/>
        <v>1753.7726185393617</v>
      </c>
      <c r="J62" s="117">
        <f t="shared" si="21"/>
        <v>1845.5307005067978</v>
      </c>
      <c r="K62" s="117">
        <f t="shared" si="21"/>
        <v>1791.7441349868209</v>
      </c>
      <c r="L62" s="117">
        <f t="shared" si="21"/>
        <v>1851.6695270509485</v>
      </c>
      <c r="M62" s="117">
        <f t="shared" si="21"/>
        <v>1705.0705966558455</v>
      </c>
      <c r="N62" s="117">
        <f t="shared" si="21"/>
        <v>1587.2784524841411</v>
      </c>
      <c r="O62" s="117">
        <f t="shared" si="21"/>
        <v>1527.4414797874058</v>
      </c>
      <c r="P62" s="117">
        <f t="shared" si="21"/>
        <v>1429.3512113336269</v>
      </c>
      <c r="Q62" s="117">
        <f t="shared" si="21"/>
        <v>1663.482736140299</v>
      </c>
      <c r="R62" s="117">
        <f t="shared" ref="R62:V62" si="22">R63+R66+R68+R77</f>
        <v>1838.9690123700443</v>
      </c>
      <c r="S62" s="117">
        <f t="shared" si="22"/>
        <v>2006.046575439352</v>
      </c>
      <c r="T62" s="117">
        <f t="shared" si="22"/>
        <v>1977.4742834968818</v>
      </c>
      <c r="U62" s="117">
        <f t="shared" si="22"/>
        <v>2007.2609887908827</v>
      </c>
      <c r="V62" s="117">
        <f t="shared" si="22"/>
        <v>2191.5050105152945</v>
      </c>
      <c r="W62" s="117">
        <f t="shared" ref="W62" si="23">W63+W66+W68+W77</f>
        <v>2454.2288127871043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1201.2912148360776</v>
      </c>
      <c r="C63" s="122">
        <f t="shared" si="24"/>
        <v>1350.0991344762911</v>
      </c>
      <c r="D63" s="122">
        <f t="shared" si="24"/>
        <v>1417.0426720727387</v>
      </c>
      <c r="E63" s="122">
        <f t="shared" si="24"/>
        <v>1711.1443423145404</v>
      </c>
      <c r="F63" s="122">
        <f t="shared" si="24"/>
        <v>1545.794268820837</v>
      </c>
      <c r="G63" s="122">
        <f t="shared" si="24"/>
        <v>1738.7018061245255</v>
      </c>
      <c r="H63" s="122">
        <f t="shared" si="24"/>
        <v>1640.312860560013</v>
      </c>
      <c r="I63" s="122">
        <f t="shared" si="24"/>
        <v>1421.6840474872645</v>
      </c>
      <c r="J63" s="122">
        <f t="shared" si="24"/>
        <v>1506.2414750024859</v>
      </c>
      <c r="K63" s="122">
        <f t="shared" si="24"/>
        <v>1482.517426554135</v>
      </c>
      <c r="L63" s="122">
        <f t="shared" si="24"/>
        <v>1549.8212913340753</v>
      </c>
      <c r="M63" s="122">
        <f t="shared" si="24"/>
        <v>1438.4930439389573</v>
      </c>
      <c r="N63" s="122">
        <f t="shared" si="24"/>
        <v>1340.8098976150907</v>
      </c>
      <c r="O63" s="122">
        <f t="shared" si="24"/>
        <v>1291.582026948005</v>
      </c>
      <c r="P63" s="122">
        <f t="shared" si="24"/>
        <v>1169.9356006818959</v>
      </c>
      <c r="Q63" s="122">
        <f t="shared" si="24"/>
        <v>1383.373082920072</v>
      </c>
      <c r="R63" s="122">
        <f t="shared" ref="R63:V63" si="25">SUM(R64:R65)</f>
        <v>1535.0570134800494</v>
      </c>
      <c r="S63" s="122">
        <f t="shared" si="25"/>
        <v>1668.3752912680395</v>
      </c>
      <c r="T63" s="122">
        <f t="shared" si="25"/>
        <v>1610.9469695679625</v>
      </c>
      <c r="U63" s="122">
        <f t="shared" si="25"/>
        <v>1611.7964683451403</v>
      </c>
      <c r="V63" s="122">
        <f t="shared" si="25"/>
        <v>1745.152994308603</v>
      </c>
      <c r="W63" s="122">
        <f t="shared" ref="W63" si="26">SUM(W64:W65)</f>
        <v>1977.4657080456161</v>
      </c>
      <c r="DA63" s="130" t="s">
        <v>1796</v>
      </c>
    </row>
    <row r="64" spans="1:105" ht="12" customHeight="1" x14ac:dyDescent="0.25">
      <c r="A64" s="97" t="s">
        <v>217</v>
      </c>
      <c r="B64" s="98">
        <v>1172.3434363118513</v>
      </c>
      <c r="C64" s="98">
        <v>1318.1224334589706</v>
      </c>
      <c r="D64" s="98">
        <v>1383.9665474045285</v>
      </c>
      <c r="E64" s="98">
        <v>1672.2432587230692</v>
      </c>
      <c r="F64" s="98">
        <v>1510.9431422842442</v>
      </c>
      <c r="G64" s="98">
        <v>1700.3490742968863</v>
      </c>
      <c r="H64" s="98">
        <v>1604.9519818091942</v>
      </c>
      <c r="I64" s="98">
        <v>1391.4988669803245</v>
      </c>
      <c r="J64" s="98">
        <v>1474.6136488493798</v>
      </c>
      <c r="K64" s="98">
        <v>1451.8965812234098</v>
      </c>
      <c r="L64" s="98">
        <v>1518.2207080243538</v>
      </c>
      <c r="M64" s="98">
        <v>1409.6805972160525</v>
      </c>
      <c r="N64" s="98">
        <v>1314.8276325921124</v>
      </c>
      <c r="O64" s="98">
        <v>1266.7401586030492</v>
      </c>
      <c r="P64" s="98">
        <v>1147.3421836999728</v>
      </c>
      <c r="Q64" s="98">
        <v>1356.8405937225775</v>
      </c>
      <c r="R64" s="98">
        <v>1505.7388408760846</v>
      </c>
      <c r="S64" s="98">
        <v>1636.4030306870832</v>
      </c>
      <c r="T64" s="98">
        <v>1580.1163403070022</v>
      </c>
      <c r="U64" s="98">
        <v>1580.9983075621453</v>
      </c>
      <c r="V64" s="98">
        <v>1711.312833960837</v>
      </c>
      <c r="W64" s="98">
        <v>1939.1441590816398</v>
      </c>
      <c r="DA64" s="63" t="s">
        <v>1797</v>
      </c>
    </row>
    <row r="65" spans="1:105" ht="12" customHeight="1" x14ac:dyDescent="0.25">
      <c r="A65" s="97" t="s">
        <v>53</v>
      </c>
      <c r="B65" s="98">
        <v>28.947778524226255</v>
      </c>
      <c r="C65" s="98">
        <v>31.976701017320384</v>
      </c>
      <c r="D65" s="98">
        <v>33.076124668210134</v>
      </c>
      <c r="E65" s="98">
        <v>38.901083591471178</v>
      </c>
      <c r="F65" s="98">
        <v>34.851126536592716</v>
      </c>
      <c r="G65" s="98">
        <v>38.352731827639239</v>
      </c>
      <c r="H65" s="98">
        <v>35.360878750818848</v>
      </c>
      <c r="I65" s="98">
        <v>30.185180506939975</v>
      </c>
      <c r="J65" s="98">
        <v>31.627826153106145</v>
      </c>
      <c r="K65" s="98">
        <v>30.62084533072526</v>
      </c>
      <c r="L65" s="98">
        <v>31.60058330972149</v>
      </c>
      <c r="M65" s="98">
        <v>28.812446722904831</v>
      </c>
      <c r="N65" s="98">
        <v>25.982265022978197</v>
      </c>
      <c r="O65" s="98">
        <v>24.84186834495576</v>
      </c>
      <c r="P65" s="98">
        <v>22.593416981923212</v>
      </c>
      <c r="Q65" s="98">
        <v>26.532489197494503</v>
      </c>
      <c r="R65" s="98">
        <v>29.318172603964761</v>
      </c>
      <c r="S65" s="98">
        <v>31.972260580956238</v>
      </c>
      <c r="T65" s="98">
        <v>30.830629260960155</v>
      </c>
      <c r="U65" s="98">
        <v>30.798160782995051</v>
      </c>
      <c r="V65" s="98">
        <v>33.840160347765995</v>
      </c>
      <c r="W65" s="98">
        <v>38.32154896397622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0.32959138292547152</v>
      </c>
      <c r="C66" s="122">
        <f t="shared" si="27"/>
        <v>0.5225513323828842</v>
      </c>
      <c r="D66" s="122">
        <f t="shared" si="27"/>
        <v>1.0748725353800845</v>
      </c>
      <c r="E66" s="122">
        <f t="shared" si="27"/>
        <v>2.3236510982179404</v>
      </c>
      <c r="F66" s="122">
        <f t="shared" si="27"/>
        <v>1.4945932903280643</v>
      </c>
      <c r="G66" s="122">
        <f t="shared" si="27"/>
        <v>1.7561012421524147</v>
      </c>
      <c r="H66" s="122">
        <f t="shared" si="27"/>
        <v>2.9684044735501374</v>
      </c>
      <c r="I66" s="122">
        <f t="shared" si="27"/>
        <v>4.4108919357404552</v>
      </c>
      <c r="J66" s="122">
        <f t="shared" si="27"/>
        <v>3.0906481107492714</v>
      </c>
      <c r="K66" s="122">
        <f t="shared" si="27"/>
        <v>3.4381064826800971</v>
      </c>
      <c r="L66" s="122">
        <f t="shared" si="27"/>
        <v>4.2954221566535233</v>
      </c>
      <c r="M66" s="122">
        <f t="shared" si="27"/>
        <v>4.1918282949816152</v>
      </c>
      <c r="N66" s="122">
        <f t="shared" si="27"/>
        <v>8.2648753461174085</v>
      </c>
      <c r="O66" s="122">
        <f t="shared" si="27"/>
        <v>5.912269940797902</v>
      </c>
      <c r="P66" s="122">
        <f t="shared" si="27"/>
        <v>4.949468612520632</v>
      </c>
      <c r="Q66" s="122">
        <f t="shared" si="27"/>
        <v>9.6092406189734412</v>
      </c>
      <c r="R66" s="122">
        <f t="shared" si="27"/>
        <v>11.598746560446042</v>
      </c>
      <c r="S66" s="122">
        <f t="shared" si="27"/>
        <v>15.683380697913792</v>
      </c>
      <c r="T66" s="122">
        <f t="shared" si="27"/>
        <v>24.426102505148624</v>
      </c>
      <c r="U66" s="122">
        <f t="shared" si="27"/>
        <v>36.301300216895754</v>
      </c>
      <c r="V66" s="122">
        <f t="shared" si="27"/>
        <v>20.851330281007943</v>
      </c>
      <c r="W66" s="122">
        <f t="shared" si="27"/>
        <v>54.278329263163748</v>
      </c>
      <c r="DA66" s="130" t="s">
        <v>1799</v>
      </c>
    </row>
    <row r="67" spans="1:105" ht="12" customHeight="1" x14ac:dyDescent="0.25">
      <c r="A67" s="97" t="s">
        <v>53</v>
      </c>
      <c r="B67" s="98">
        <v>0.32959138292547152</v>
      </c>
      <c r="C67" s="98">
        <v>0.5225513323828842</v>
      </c>
      <c r="D67" s="98">
        <v>1.0748725353800845</v>
      </c>
      <c r="E67" s="98">
        <v>2.3236510982179404</v>
      </c>
      <c r="F67" s="98">
        <v>1.4945932903280643</v>
      </c>
      <c r="G67" s="98">
        <v>1.7561012421524147</v>
      </c>
      <c r="H67" s="98">
        <v>2.9684044735501374</v>
      </c>
      <c r="I67" s="98">
        <v>4.4108919357404552</v>
      </c>
      <c r="J67" s="98">
        <v>3.0906481107492714</v>
      </c>
      <c r="K67" s="98">
        <v>3.4381064826800971</v>
      </c>
      <c r="L67" s="98">
        <v>4.2954221566535233</v>
      </c>
      <c r="M67" s="98">
        <v>4.1918282949816152</v>
      </c>
      <c r="N67" s="98">
        <v>8.2648753461174085</v>
      </c>
      <c r="O67" s="98">
        <v>5.912269940797902</v>
      </c>
      <c r="P67" s="98">
        <v>4.949468612520632</v>
      </c>
      <c r="Q67" s="98">
        <v>9.6092406189734412</v>
      </c>
      <c r="R67" s="98">
        <v>11.598746560446042</v>
      </c>
      <c r="S67" s="98">
        <v>15.683380697913792</v>
      </c>
      <c r="T67" s="98">
        <v>24.426102505148624</v>
      </c>
      <c r="U67" s="98">
        <v>36.301300216895754</v>
      </c>
      <c r="V67" s="98">
        <v>20.851330281007943</v>
      </c>
      <c r="W67" s="98">
        <v>54.278329263163748</v>
      </c>
      <c r="DA67" s="63" t="s">
        <v>1800</v>
      </c>
    </row>
    <row r="68" spans="1:105" ht="12" customHeight="1" x14ac:dyDescent="0.25">
      <c r="A68" s="121" t="s">
        <v>55</v>
      </c>
      <c r="B68" s="122">
        <v>201.10436694305702</v>
      </c>
      <c r="C68" s="122">
        <v>210.01086013882937</v>
      </c>
      <c r="D68" s="122">
        <v>232.9668752405349</v>
      </c>
      <c r="E68" s="122">
        <v>246.65735019279964</v>
      </c>
      <c r="F68" s="122">
        <v>247.09825413820911</v>
      </c>
      <c r="G68" s="122">
        <v>246.69060493857981</v>
      </c>
      <c r="H68" s="122">
        <v>239.16670584354458</v>
      </c>
      <c r="I68" s="122">
        <v>242.19124721720218</v>
      </c>
      <c r="J68" s="122">
        <v>243.81244394425624</v>
      </c>
      <c r="K68" s="122">
        <v>232.96329130090083</v>
      </c>
      <c r="L68" s="122">
        <v>222.68885033078476</v>
      </c>
      <c r="M68" s="122">
        <v>203.11684713695107</v>
      </c>
      <c r="N68" s="122">
        <v>190.75730372354664</v>
      </c>
      <c r="O68" s="122">
        <v>182.6239464073854</v>
      </c>
      <c r="P68" s="122">
        <v>205.19415728415515</v>
      </c>
      <c r="Q68" s="122">
        <v>215.43081766328331</v>
      </c>
      <c r="R68" s="122">
        <v>237.73175512044639</v>
      </c>
      <c r="S68" s="122">
        <v>251.89518267899021</v>
      </c>
      <c r="T68" s="122">
        <v>261.595023101793</v>
      </c>
      <c r="U68" s="122">
        <v>274.02505630957143</v>
      </c>
      <c r="V68" s="122">
        <v>303.77969134600306</v>
      </c>
      <c r="W68" s="122">
        <v>300.85640929017171</v>
      </c>
      <c r="DA68" s="130" t="s">
        <v>1801</v>
      </c>
    </row>
    <row r="69" spans="1:105" ht="12" customHeight="1" x14ac:dyDescent="0.25">
      <c r="A69" s="97" t="s">
        <v>134</v>
      </c>
      <c r="B69" s="98">
        <v>130.2051322397476</v>
      </c>
      <c r="C69" s="98">
        <v>130.59219627632172</v>
      </c>
      <c r="D69" s="98">
        <v>138.87272973367504</v>
      </c>
      <c r="E69" s="98">
        <v>132.40669696266431</v>
      </c>
      <c r="F69" s="98">
        <v>136.45812864502838</v>
      </c>
      <c r="G69" s="98">
        <v>146.25996959505105</v>
      </c>
      <c r="H69" s="98">
        <v>129.87241857817952</v>
      </c>
      <c r="I69" s="98">
        <v>144.26091452439408</v>
      </c>
      <c r="J69" s="98">
        <v>145.71259825227486</v>
      </c>
      <c r="K69" s="98">
        <v>155.54792670322715</v>
      </c>
      <c r="L69" s="98">
        <v>162.76351811647413</v>
      </c>
      <c r="M69" s="98">
        <v>164.00246173156714</v>
      </c>
      <c r="N69" s="98">
        <v>173.73509767630199</v>
      </c>
      <c r="O69" s="98">
        <v>167.26858501663168</v>
      </c>
      <c r="P69" s="98">
        <v>188.66959710353674</v>
      </c>
      <c r="Q69" s="98">
        <v>183.78375603796565</v>
      </c>
      <c r="R69" s="98">
        <v>191.6638492454934</v>
      </c>
      <c r="S69" s="98">
        <v>193.78725023083717</v>
      </c>
      <c r="T69" s="98">
        <v>191.97200461492011</v>
      </c>
      <c r="U69" s="98">
        <v>196.2920512472661</v>
      </c>
      <c r="V69" s="98">
        <v>215.85761379874876</v>
      </c>
      <c r="W69" s="98">
        <v>219.8167897883412</v>
      </c>
      <c r="DA69" s="63" t="s">
        <v>1802</v>
      </c>
    </row>
    <row r="70" spans="1:105" ht="12" customHeight="1" x14ac:dyDescent="0.25">
      <c r="A70" s="97" t="s">
        <v>133</v>
      </c>
      <c r="B70" s="98">
        <v>0</v>
      </c>
      <c r="C70" s="98">
        <v>1.8091801475739758E-2</v>
      </c>
      <c r="D70" s="98">
        <v>2.1475274567588867E-2</v>
      </c>
      <c r="E70" s="98">
        <v>2.0875586827771062E-2</v>
      </c>
      <c r="F70" s="98">
        <v>2.1582431587307688E-2</v>
      </c>
      <c r="G70" s="98">
        <v>2.2807333636407447E-2</v>
      </c>
      <c r="H70" s="98">
        <v>2.0589723416785003E-2</v>
      </c>
      <c r="I70" s="98">
        <v>2.4930118966919643E-2</v>
      </c>
      <c r="J70" s="98">
        <v>3.4658331229112452E-2</v>
      </c>
      <c r="K70" s="98">
        <v>4.7758459460756721E-2</v>
      </c>
      <c r="L70" s="98">
        <v>5.8873008559159674E-2</v>
      </c>
      <c r="M70" s="98">
        <v>7.3333397053708754E-2</v>
      </c>
      <c r="N70" s="98">
        <v>0.13130968057287709</v>
      </c>
      <c r="O70" s="98">
        <v>0.12278930706025203</v>
      </c>
      <c r="P70" s="98">
        <v>0.15865010251184569</v>
      </c>
      <c r="Q70" s="98">
        <v>0.14995987324048229</v>
      </c>
      <c r="R70" s="98">
        <v>0.14818200799291897</v>
      </c>
      <c r="S70" s="98">
        <v>0.15761589110202429</v>
      </c>
      <c r="T70" s="98">
        <v>0.1618545060393683</v>
      </c>
      <c r="U70" s="98">
        <v>0.17153539800871895</v>
      </c>
      <c r="V70" s="98">
        <v>0.19386381714161036</v>
      </c>
      <c r="W70" s="98">
        <v>0.24446322121857061</v>
      </c>
      <c r="DA70" s="63" t="s">
        <v>1803</v>
      </c>
    </row>
    <row r="71" spans="1:105" ht="12" customHeight="1" x14ac:dyDescent="0.25">
      <c r="A71" s="100" t="s">
        <v>217</v>
      </c>
      <c r="B71" s="101">
        <v>0</v>
      </c>
      <c r="C71" s="101">
        <v>4.1590291896804353E-3</v>
      </c>
      <c r="D71" s="101">
        <v>4.8215180354917826E-3</v>
      </c>
      <c r="E71" s="101">
        <v>5.7206423217258731E-3</v>
      </c>
      <c r="F71" s="101">
        <v>5.0206409496725566E-3</v>
      </c>
      <c r="G71" s="101">
        <v>4.5551881650891021E-3</v>
      </c>
      <c r="H71" s="101">
        <v>5.5437922881938018E-3</v>
      </c>
      <c r="I71" s="101">
        <v>5.4964124299203875E-3</v>
      </c>
      <c r="J71" s="101">
        <v>8.7774718620614728E-3</v>
      </c>
      <c r="K71" s="101">
        <v>1.1204787825195685E-2</v>
      </c>
      <c r="L71" s="101">
        <v>1.3437787957341157E-2</v>
      </c>
      <c r="M71" s="101">
        <v>1.9700346150911444E-2</v>
      </c>
      <c r="N71" s="101">
        <v>2.3667863250761725E-2</v>
      </c>
      <c r="O71" s="101">
        <v>2.3800978042713066E-2</v>
      </c>
      <c r="P71" s="101">
        <v>3.0879255024022625E-2</v>
      </c>
      <c r="Q71" s="101">
        <v>4.0689267658365197E-2</v>
      </c>
      <c r="R71" s="101">
        <v>3.7900323446622752E-2</v>
      </c>
      <c r="S71" s="101">
        <v>3.7501042876490011E-2</v>
      </c>
      <c r="T71" s="101">
        <v>3.9380900175246758E-2</v>
      </c>
      <c r="U71" s="101">
        <v>4.0983767942197234E-2</v>
      </c>
      <c r="V71" s="101">
        <v>4.9501736506509804E-2</v>
      </c>
      <c r="W71" s="101">
        <v>4.8569754300970373E-2</v>
      </c>
      <c r="DA71" s="131" t="s">
        <v>1804</v>
      </c>
    </row>
    <row r="72" spans="1:105" ht="12" customHeight="1" x14ac:dyDescent="0.25">
      <c r="A72" s="103" t="s">
        <v>52</v>
      </c>
      <c r="B72" s="104">
        <v>0</v>
      </c>
      <c r="C72" s="104">
        <v>1.3932772286059322E-2</v>
      </c>
      <c r="D72" s="104">
        <v>1.6653756532097084E-2</v>
      </c>
      <c r="E72" s="104">
        <v>1.5154944506045188E-2</v>
      </c>
      <c r="F72" s="104">
        <v>1.6561790637635132E-2</v>
      </c>
      <c r="G72" s="104">
        <v>1.8252145471318343E-2</v>
      </c>
      <c r="H72" s="104">
        <v>1.5045931128591202E-2</v>
      </c>
      <c r="I72" s="104">
        <v>1.9433706536999256E-2</v>
      </c>
      <c r="J72" s="104">
        <v>2.5880859367050976E-2</v>
      </c>
      <c r="K72" s="104">
        <v>3.6553671635561037E-2</v>
      </c>
      <c r="L72" s="104">
        <v>4.5435220601818517E-2</v>
      </c>
      <c r="M72" s="104">
        <v>5.3633050902797311E-2</v>
      </c>
      <c r="N72" s="104">
        <v>0.10764181732211536</v>
      </c>
      <c r="O72" s="104">
        <v>9.8988329017538956E-2</v>
      </c>
      <c r="P72" s="104">
        <v>0.12777084748782308</v>
      </c>
      <c r="Q72" s="104">
        <v>0.1092706055821171</v>
      </c>
      <c r="R72" s="104">
        <v>0.11028168454629621</v>
      </c>
      <c r="S72" s="104">
        <v>0.12011484822553428</v>
      </c>
      <c r="T72" s="104">
        <v>0.12247360586412155</v>
      </c>
      <c r="U72" s="104">
        <v>0.13055163006652171</v>
      </c>
      <c r="V72" s="104">
        <v>0.14436208063510056</v>
      </c>
      <c r="W72" s="104">
        <v>0.19589346691760023</v>
      </c>
      <c r="DA72" s="132" t="s">
        <v>1805</v>
      </c>
    </row>
    <row r="73" spans="1:105" ht="12" customHeight="1" x14ac:dyDescent="0.25">
      <c r="A73" s="106" t="s">
        <v>122</v>
      </c>
      <c r="B73" s="101">
        <v>70.899234703309403</v>
      </c>
      <c r="C73" s="101">
        <v>78.15654165072948</v>
      </c>
      <c r="D73" s="101">
        <v>92.596287148624839</v>
      </c>
      <c r="E73" s="101">
        <v>112.50685327255228</v>
      </c>
      <c r="F73" s="101">
        <v>109.01243075204695</v>
      </c>
      <c r="G73" s="101">
        <v>98.885453870388972</v>
      </c>
      <c r="H73" s="101">
        <v>107.65007319142028</v>
      </c>
      <c r="I73" s="101">
        <v>96.29732372505714</v>
      </c>
      <c r="J73" s="101">
        <v>96.000699192529339</v>
      </c>
      <c r="K73" s="101">
        <v>75.708163404103828</v>
      </c>
      <c r="L73" s="101">
        <v>58.23355610041331</v>
      </c>
      <c r="M73" s="101">
        <v>37.500545717288396</v>
      </c>
      <c r="N73" s="101">
        <v>15.799820955668585</v>
      </c>
      <c r="O73" s="101">
        <v>14.252876768642517</v>
      </c>
      <c r="P73" s="101">
        <v>15.233335323114712</v>
      </c>
      <c r="Q73" s="101">
        <v>29.293320574670638</v>
      </c>
      <c r="R73" s="101">
        <v>42.613580047197672</v>
      </c>
      <c r="S73" s="101">
        <v>53.685450949863245</v>
      </c>
      <c r="T73" s="101">
        <v>64.023912810623216</v>
      </c>
      <c r="U73" s="101">
        <v>71.249805879500641</v>
      </c>
      <c r="V73" s="101">
        <v>80.263545097709155</v>
      </c>
      <c r="W73" s="101">
        <v>73.508235467263319</v>
      </c>
      <c r="DA73" s="131" t="s">
        <v>1806</v>
      </c>
    </row>
    <row r="74" spans="1:105" ht="12" customHeight="1" x14ac:dyDescent="0.25">
      <c r="A74" s="107" t="s">
        <v>121</v>
      </c>
      <c r="B74" s="104">
        <v>0</v>
      </c>
      <c r="C74" s="104">
        <v>1.244030410302424</v>
      </c>
      <c r="D74" s="104">
        <v>1.476383083667421</v>
      </c>
      <c r="E74" s="104">
        <v>1.722924370755254</v>
      </c>
      <c r="F74" s="104">
        <v>1.6061123095464656</v>
      </c>
      <c r="G74" s="104">
        <v>1.5223741395033934</v>
      </c>
      <c r="H74" s="104">
        <v>1.6236243505279797</v>
      </c>
      <c r="I74" s="104">
        <v>1.6080788487840201</v>
      </c>
      <c r="J74" s="104">
        <v>2.0644881682229395</v>
      </c>
      <c r="K74" s="104">
        <v>1.6594427341090929</v>
      </c>
      <c r="L74" s="104">
        <v>1.6329031053381735</v>
      </c>
      <c r="M74" s="104">
        <v>1.5405062910418099</v>
      </c>
      <c r="N74" s="104">
        <v>1.0910754110031671</v>
      </c>
      <c r="O74" s="104">
        <v>0.97969531505095109</v>
      </c>
      <c r="P74" s="104">
        <v>1.1325747549918366</v>
      </c>
      <c r="Q74" s="104">
        <v>2.2037811774065386</v>
      </c>
      <c r="R74" s="104">
        <v>3.3061438197624069</v>
      </c>
      <c r="S74" s="104">
        <v>4.2648656071877857</v>
      </c>
      <c r="T74" s="104">
        <v>5.4372511702103088</v>
      </c>
      <c r="U74" s="104">
        <v>6.3116637847959165</v>
      </c>
      <c r="V74" s="104">
        <v>7.4646686324034892</v>
      </c>
      <c r="W74" s="104">
        <v>7.2869208133485888</v>
      </c>
      <c r="DA74" s="132" t="s">
        <v>1807</v>
      </c>
    </row>
    <row r="75" spans="1:105" ht="12" customHeight="1" x14ac:dyDescent="0.25">
      <c r="A75" s="108" t="s">
        <v>53</v>
      </c>
      <c r="B75" s="98">
        <v>0</v>
      </c>
      <c r="C75" s="98">
        <v>0.28599618217550127</v>
      </c>
      <c r="D75" s="98">
        <v>0.33132797255696805</v>
      </c>
      <c r="E75" s="98">
        <v>0.47192135236545729</v>
      </c>
      <c r="F75" s="98">
        <v>0.37327915885711316</v>
      </c>
      <c r="G75" s="98">
        <v>0.30382737939491877</v>
      </c>
      <c r="H75" s="98">
        <v>0.43695103985003741</v>
      </c>
      <c r="I75" s="98">
        <v>0.35447603908228903</v>
      </c>
      <c r="J75" s="98">
        <v>0.52317652078460786</v>
      </c>
      <c r="K75" s="98">
        <v>0.38936002252827945</v>
      </c>
      <c r="L75" s="98">
        <v>0.37270821096299783</v>
      </c>
      <c r="M75" s="98">
        <v>0.41427945207291955</v>
      </c>
      <c r="N75" s="98">
        <v>0.19566003004307572</v>
      </c>
      <c r="O75" s="98">
        <v>0.18976360121336946</v>
      </c>
      <c r="P75" s="98">
        <v>0.21908898867394527</v>
      </c>
      <c r="Q75" s="98">
        <v>0.59696784330900776</v>
      </c>
      <c r="R75" s="98">
        <v>0.84579000345406552</v>
      </c>
      <c r="S75" s="98">
        <v>1.0142580667900523</v>
      </c>
      <c r="T75" s="98">
        <v>1.3230578967755493</v>
      </c>
      <c r="U75" s="98">
        <v>1.5082798151391597</v>
      </c>
      <c r="V75" s="98">
        <v>1.9080107088659912</v>
      </c>
      <c r="W75" s="98">
        <v>1.4350903107778739</v>
      </c>
      <c r="DA75" s="63" t="s">
        <v>1808</v>
      </c>
    </row>
    <row r="76" spans="1:105" ht="12" customHeight="1" x14ac:dyDescent="0.25">
      <c r="A76" s="108" t="s">
        <v>52</v>
      </c>
      <c r="B76" s="98">
        <v>0</v>
      </c>
      <c r="C76" s="98">
        <v>0.95803422812692263</v>
      </c>
      <c r="D76" s="98">
        <v>1.145055111110453</v>
      </c>
      <c r="E76" s="98">
        <v>1.2510030183897967</v>
      </c>
      <c r="F76" s="98">
        <v>1.2328331506893524</v>
      </c>
      <c r="G76" s="98">
        <v>1.2185467601084747</v>
      </c>
      <c r="H76" s="98">
        <v>1.1866733106779424</v>
      </c>
      <c r="I76" s="98">
        <v>1.2536028097017311</v>
      </c>
      <c r="J76" s="98">
        <v>1.5413116474383317</v>
      </c>
      <c r="K76" s="98">
        <v>1.2700827115808135</v>
      </c>
      <c r="L76" s="98">
        <v>1.2601948943751757</v>
      </c>
      <c r="M76" s="98">
        <v>1.1262268389688903</v>
      </c>
      <c r="N76" s="98">
        <v>0.89541538096009143</v>
      </c>
      <c r="O76" s="98">
        <v>0.78993171383758165</v>
      </c>
      <c r="P76" s="98">
        <v>0.91348576631789136</v>
      </c>
      <c r="Q76" s="98">
        <v>1.606813334097531</v>
      </c>
      <c r="R76" s="98">
        <v>2.4603538163083414</v>
      </c>
      <c r="S76" s="98">
        <v>3.2506075403977333</v>
      </c>
      <c r="T76" s="98">
        <v>4.1141932734347595</v>
      </c>
      <c r="U76" s="98">
        <v>4.8033839696567568</v>
      </c>
      <c r="V76" s="98">
        <v>5.5566579235374984</v>
      </c>
      <c r="W76" s="98">
        <v>5.8518305025707145</v>
      </c>
      <c r="DA76" s="63" t="s">
        <v>1809</v>
      </c>
    </row>
    <row r="77" spans="1:105" ht="12" customHeight="1" x14ac:dyDescent="0.25">
      <c r="A77" s="121" t="s">
        <v>54</v>
      </c>
      <c r="B77" s="122">
        <v>86.554477181406043</v>
      </c>
      <c r="C77" s="122">
        <v>91.747488672603993</v>
      </c>
      <c r="D77" s="122">
        <v>102.93441307849865</v>
      </c>
      <c r="E77" s="122">
        <v>104.68135878467332</v>
      </c>
      <c r="F77" s="122">
        <v>107.30338546087543</v>
      </c>
      <c r="G77" s="122">
        <v>102.48973823657784</v>
      </c>
      <c r="H77" s="122">
        <v>96.059847152941671</v>
      </c>
      <c r="I77" s="122">
        <v>85.486431899154752</v>
      </c>
      <c r="J77" s="122">
        <v>92.386133449306172</v>
      </c>
      <c r="K77" s="122">
        <v>72.825310649105049</v>
      </c>
      <c r="L77" s="122">
        <v>74.863963229434788</v>
      </c>
      <c r="M77" s="122">
        <v>59.268877284955536</v>
      </c>
      <c r="N77" s="122">
        <v>47.446375799386587</v>
      </c>
      <c r="O77" s="122">
        <v>47.3232364912175</v>
      </c>
      <c r="P77" s="122">
        <v>49.271984755055293</v>
      </c>
      <c r="Q77" s="122">
        <v>55.069594937970358</v>
      </c>
      <c r="R77" s="122">
        <v>54.581497209102523</v>
      </c>
      <c r="S77" s="122">
        <v>70.092720794408223</v>
      </c>
      <c r="T77" s="122">
        <v>80.506188321977532</v>
      </c>
      <c r="U77" s="122">
        <v>85.138163919275271</v>
      </c>
      <c r="V77" s="122">
        <v>121.72099457968082</v>
      </c>
      <c r="W77" s="122">
        <v>121.62836618815298</v>
      </c>
      <c r="DA77" s="130" t="s">
        <v>1810</v>
      </c>
    </row>
    <row r="78" spans="1:105" ht="12" customHeight="1" x14ac:dyDescent="0.25">
      <c r="A78" s="97" t="s">
        <v>192</v>
      </c>
      <c r="B78" s="98">
        <v>85.136274764767862</v>
      </c>
      <c r="C78" s="98">
        <v>89.602370782943865</v>
      </c>
      <c r="D78" s="98">
        <v>99.496563286103097</v>
      </c>
      <c r="E78" s="98">
        <v>99.870633855656152</v>
      </c>
      <c r="F78" s="98">
        <v>100.74512271379807</v>
      </c>
      <c r="G78" s="98">
        <v>98.324381408988401</v>
      </c>
      <c r="H78" s="98">
        <v>93.100722934509648</v>
      </c>
      <c r="I78" s="98">
        <v>82.245905644036966</v>
      </c>
      <c r="J78" s="98">
        <v>89.944557597769546</v>
      </c>
      <c r="K78" s="98">
        <v>71.037062666710781</v>
      </c>
      <c r="L78" s="98">
        <v>73.034144577787728</v>
      </c>
      <c r="M78" s="98">
        <v>57.612025972950569</v>
      </c>
      <c r="N78" s="98">
        <v>45.730672950838581</v>
      </c>
      <c r="O78" s="98">
        <v>44.747029683222024</v>
      </c>
      <c r="P78" s="98">
        <v>47.317375021118316</v>
      </c>
      <c r="Q78" s="98">
        <v>53.617533650520656</v>
      </c>
      <c r="R78" s="98">
        <v>52.953466012467096</v>
      </c>
      <c r="S78" s="98">
        <v>68.188974821068811</v>
      </c>
      <c r="T78" s="98">
        <v>78.19832622121622</v>
      </c>
      <c r="U78" s="98">
        <v>82.092143726642547</v>
      </c>
      <c r="V78" s="98">
        <v>114.08888971700593</v>
      </c>
      <c r="W78" s="98">
        <v>114.29004711669067</v>
      </c>
      <c r="DA78" s="63" t="s">
        <v>1811</v>
      </c>
    </row>
    <row r="79" spans="1:105" ht="12" customHeight="1" x14ac:dyDescent="0.25">
      <c r="A79" s="109" t="s">
        <v>120</v>
      </c>
      <c r="B79" s="33">
        <v>1.4182024166381808</v>
      </c>
      <c r="C79" s="33">
        <v>2.1451178896601242</v>
      </c>
      <c r="D79" s="33">
        <v>3.4378497923955487</v>
      </c>
      <c r="E79" s="33">
        <v>4.8107249290171703</v>
      </c>
      <c r="F79" s="33">
        <v>6.5582627470773698</v>
      </c>
      <c r="G79" s="33">
        <v>4.1653568275894335</v>
      </c>
      <c r="H79" s="33">
        <v>2.9591242184320228</v>
      </c>
      <c r="I79" s="33">
        <v>3.2405262551177922</v>
      </c>
      <c r="J79" s="33">
        <v>2.4415758515366259</v>
      </c>
      <c r="K79" s="33">
        <v>1.788247982394261</v>
      </c>
      <c r="L79" s="33">
        <v>1.8298186516470598</v>
      </c>
      <c r="M79" s="33">
        <v>1.6568513120049646</v>
      </c>
      <c r="N79" s="33">
        <v>1.715702848548007</v>
      </c>
      <c r="O79" s="33">
        <v>2.576206807995479</v>
      </c>
      <c r="P79" s="33">
        <v>1.9546097339369783</v>
      </c>
      <c r="Q79" s="33">
        <v>1.4520612874496996</v>
      </c>
      <c r="R79" s="33">
        <v>1.6280311966354266</v>
      </c>
      <c r="S79" s="33">
        <v>1.9037459733394109</v>
      </c>
      <c r="T79" s="33">
        <v>2.3078621007613127</v>
      </c>
      <c r="U79" s="33">
        <v>3.0460201926327293</v>
      </c>
      <c r="V79" s="33">
        <v>7.6321048626748906</v>
      </c>
      <c r="W79" s="33">
        <v>7.3383190714623074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276.36490281244915</v>
      </c>
      <c r="C81" s="117">
        <f t="shared" si="28"/>
        <v>300.60087184251495</v>
      </c>
      <c r="D81" s="117">
        <f t="shared" si="28"/>
        <v>295.36296338038181</v>
      </c>
      <c r="E81" s="117">
        <f t="shared" si="28"/>
        <v>305.89053363430628</v>
      </c>
      <c r="F81" s="117">
        <f t="shared" si="28"/>
        <v>276.63020841364346</v>
      </c>
      <c r="G81" s="117">
        <f t="shared" si="28"/>
        <v>529.24380923165609</v>
      </c>
      <c r="H81" s="117">
        <f t="shared" si="28"/>
        <v>605.55829947032157</v>
      </c>
      <c r="I81" s="117">
        <f t="shared" si="28"/>
        <v>670.20268764974242</v>
      </c>
      <c r="J81" s="117">
        <f t="shared" si="28"/>
        <v>600.22717243012573</v>
      </c>
      <c r="K81" s="117">
        <f t="shared" si="28"/>
        <v>881.0661377313985</v>
      </c>
      <c r="L81" s="117">
        <f t="shared" si="28"/>
        <v>1033.1341078499279</v>
      </c>
      <c r="M81" s="117">
        <f t="shared" si="28"/>
        <v>1216.7003598202245</v>
      </c>
      <c r="N81" s="117">
        <f t="shared" si="28"/>
        <v>1324.1148969323606</v>
      </c>
      <c r="O81" s="117">
        <f t="shared" si="28"/>
        <v>1374.1216919401627</v>
      </c>
      <c r="P81" s="117">
        <f t="shared" si="28"/>
        <v>1152.2396455696446</v>
      </c>
      <c r="Q81" s="117">
        <f t="shared" si="28"/>
        <v>1243.1678210895384</v>
      </c>
      <c r="R81" s="117">
        <f t="shared" ref="R81:V81" si="29">R82+R85+R87+R100</f>
        <v>1200.4297151111309</v>
      </c>
      <c r="S81" s="117">
        <f t="shared" si="29"/>
        <v>1141.6069767219374</v>
      </c>
      <c r="T81" s="117">
        <f t="shared" si="29"/>
        <v>975.36539185697029</v>
      </c>
      <c r="U81" s="117">
        <f t="shared" si="29"/>
        <v>923.95290699519478</v>
      </c>
      <c r="V81" s="117">
        <f t="shared" si="29"/>
        <v>958.23491720174513</v>
      </c>
      <c r="W81" s="117">
        <f t="shared" ref="W81" si="30">W82+W85+W87+W100</f>
        <v>992.26717941792811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222.39895425975837</v>
      </c>
      <c r="C82" s="122">
        <f t="shared" si="31"/>
        <v>245.90179063484976</v>
      </c>
      <c r="D82" s="122">
        <f t="shared" si="31"/>
        <v>240.37986048285163</v>
      </c>
      <c r="E82" s="122">
        <f t="shared" si="31"/>
        <v>246.85031839867264</v>
      </c>
      <c r="F82" s="122">
        <f t="shared" si="31"/>
        <v>214.49671459239809</v>
      </c>
      <c r="G82" s="122">
        <f t="shared" si="31"/>
        <v>446.76956786954298</v>
      </c>
      <c r="H82" s="122">
        <f t="shared" si="31"/>
        <v>500.83462545209892</v>
      </c>
      <c r="I82" s="122">
        <f t="shared" si="31"/>
        <v>555.30678476565561</v>
      </c>
      <c r="J82" s="122">
        <f t="shared" si="31"/>
        <v>472.72396885373416</v>
      </c>
      <c r="K82" s="122">
        <f t="shared" si="31"/>
        <v>733.42991258738232</v>
      </c>
      <c r="L82" s="122">
        <f t="shared" si="31"/>
        <v>859.68192430577903</v>
      </c>
      <c r="M82" s="122">
        <f t="shared" si="31"/>
        <v>1021.5531959601426</v>
      </c>
      <c r="N82" s="122">
        <f t="shared" si="31"/>
        <v>1134.4057925073989</v>
      </c>
      <c r="O82" s="122">
        <f t="shared" si="31"/>
        <v>1179.7778132231372</v>
      </c>
      <c r="P82" s="122">
        <f t="shared" si="31"/>
        <v>957.85692560741381</v>
      </c>
      <c r="Q82" s="122">
        <f t="shared" si="31"/>
        <v>1027.8607535459901</v>
      </c>
      <c r="R82" s="122">
        <f t="shared" ref="R82:V82" si="32">SUM(R83:R84)</f>
        <v>1003.9625886419997</v>
      </c>
      <c r="S82" s="122">
        <f t="shared" si="32"/>
        <v>951.44585795428611</v>
      </c>
      <c r="T82" s="122">
        <f t="shared" si="32"/>
        <v>793.15848317688756</v>
      </c>
      <c r="U82" s="122">
        <f t="shared" si="32"/>
        <v>746.4576153541343</v>
      </c>
      <c r="V82" s="122">
        <f t="shared" si="32"/>
        <v>765.80213117235519</v>
      </c>
      <c r="W82" s="122">
        <f t="shared" ref="W82" si="33">SUM(W83:W84)</f>
        <v>813.50806502432044</v>
      </c>
      <c r="DA82" s="130" t="s">
        <v>1814</v>
      </c>
    </row>
    <row r="83" spans="1:105" ht="12" customHeight="1" x14ac:dyDescent="0.25">
      <c r="A83" s="97" t="s">
        <v>204</v>
      </c>
      <c r="B83" s="98">
        <v>220.22382694781695</v>
      </c>
      <c r="C83" s="98">
        <v>243.53856257530671</v>
      </c>
      <c r="D83" s="98">
        <v>238.10363622855314</v>
      </c>
      <c r="E83" s="98">
        <v>244.57452177250917</v>
      </c>
      <c r="F83" s="98">
        <v>212.53579057780314</v>
      </c>
      <c r="G83" s="98">
        <v>442.77471291156809</v>
      </c>
      <c r="H83" s="98">
        <v>496.45935707541787</v>
      </c>
      <c r="I83" s="98">
        <v>550.52982303693045</v>
      </c>
      <c r="J83" s="98">
        <v>468.70283375706566</v>
      </c>
      <c r="K83" s="98">
        <v>727.2943877175768</v>
      </c>
      <c r="L83" s="98">
        <v>852.58357865330959</v>
      </c>
      <c r="M83" s="98">
        <v>1013.2691172787125</v>
      </c>
      <c r="N83" s="98">
        <v>1125.5093315528661</v>
      </c>
      <c r="O83" s="98">
        <v>1170.5952596808888</v>
      </c>
      <c r="P83" s="98">
        <v>950.37105786786424</v>
      </c>
      <c r="Q83" s="98">
        <v>1019.8833846462026</v>
      </c>
      <c r="R83" s="98">
        <v>996.20377326698576</v>
      </c>
      <c r="S83" s="98">
        <v>944.06772948904563</v>
      </c>
      <c r="T83" s="98">
        <v>787.01609961419422</v>
      </c>
      <c r="U83" s="98">
        <v>740.68613023122589</v>
      </c>
      <c r="V83" s="98">
        <v>759.79236024295244</v>
      </c>
      <c r="W83" s="98">
        <v>807.12785047506952</v>
      </c>
      <c r="DA83" s="63" t="s">
        <v>1815</v>
      </c>
    </row>
    <row r="84" spans="1:105" ht="12" customHeight="1" x14ac:dyDescent="0.25">
      <c r="A84" s="97" t="s">
        <v>53</v>
      </c>
      <c r="B84" s="98">
        <v>2.1751273119414281</v>
      </c>
      <c r="C84" s="98">
        <v>2.363228059543061</v>
      </c>
      <c r="D84" s="98">
        <v>2.2762242542984779</v>
      </c>
      <c r="E84" s="98">
        <v>2.2757966261634808</v>
      </c>
      <c r="F84" s="98">
        <v>1.9609240145949407</v>
      </c>
      <c r="G84" s="98">
        <v>3.9948549579748889</v>
      </c>
      <c r="H84" s="98">
        <v>4.375268376681043</v>
      </c>
      <c r="I84" s="98">
        <v>4.7769617287251265</v>
      </c>
      <c r="J84" s="98">
        <v>4.0211350966685213</v>
      </c>
      <c r="K84" s="98">
        <v>6.1355248698054794</v>
      </c>
      <c r="L84" s="98">
        <v>7.0983456524694475</v>
      </c>
      <c r="M84" s="98">
        <v>8.2840786814300493</v>
      </c>
      <c r="N84" s="98">
        <v>8.8964609545328912</v>
      </c>
      <c r="O84" s="98">
        <v>9.1825535422484315</v>
      </c>
      <c r="P84" s="98">
        <v>7.485867739549624</v>
      </c>
      <c r="Q84" s="98">
        <v>7.9773688997875762</v>
      </c>
      <c r="R84" s="98">
        <v>7.7588153750139064</v>
      </c>
      <c r="S84" s="98">
        <v>7.3781284652404988</v>
      </c>
      <c r="T84" s="98">
        <v>6.1423835626933174</v>
      </c>
      <c r="U84" s="98">
        <v>5.7714851229083921</v>
      </c>
      <c r="V84" s="98">
        <v>6.0097709294027277</v>
      </c>
      <c r="W84" s="98">
        <v>6.380214549250959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6.1427968766096956E-2</v>
      </c>
      <c r="C85" s="122">
        <f t="shared" si="34"/>
        <v>9.0548815389409093E-2</v>
      </c>
      <c r="D85" s="122">
        <f t="shared" si="34"/>
        <v>0.15490344301244685</v>
      </c>
      <c r="E85" s="122">
        <f t="shared" si="34"/>
        <v>0.31148602317123714</v>
      </c>
      <c r="F85" s="122">
        <f t="shared" si="34"/>
        <v>0.24629120235610844</v>
      </c>
      <c r="G85" s="122">
        <f t="shared" si="34"/>
        <v>0.49695213754313083</v>
      </c>
      <c r="H85" s="122">
        <f t="shared" si="34"/>
        <v>1.2479578901006922</v>
      </c>
      <c r="I85" s="122">
        <f t="shared" si="34"/>
        <v>2.469021562444683</v>
      </c>
      <c r="J85" s="122">
        <f t="shared" si="34"/>
        <v>2.0307851936298738</v>
      </c>
      <c r="K85" s="122">
        <f t="shared" si="34"/>
        <v>2.8129087877449175</v>
      </c>
      <c r="L85" s="122">
        <f t="shared" si="34"/>
        <v>4.2349492359900163</v>
      </c>
      <c r="M85" s="122">
        <f t="shared" si="34"/>
        <v>5.0705637069851397</v>
      </c>
      <c r="N85" s="122">
        <f t="shared" si="34"/>
        <v>11.002141491560661</v>
      </c>
      <c r="O85" s="122">
        <f t="shared" si="34"/>
        <v>7.4333675392960403</v>
      </c>
      <c r="P85" s="122">
        <f t="shared" si="34"/>
        <v>5.1451081030433157</v>
      </c>
      <c r="Q85" s="122">
        <f t="shared" si="34"/>
        <v>7.5303217605897608</v>
      </c>
      <c r="R85" s="122">
        <f t="shared" si="34"/>
        <v>6.5422426513970064</v>
      </c>
      <c r="S85" s="122">
        <f t="shared" si="34"/>
        <v>5.9075590412874801</v>
      </c>
      <c r="T85" s="122">
        <f t="shared" si="34"/>
        <v>5.5400584515871714</v>
      </c>
      <c r="U85" s="122">
        <f t="shared" si="34"/>
        <v>5.4608303508725298</v>
      </c>
      <c r="V85" s="122">
        <f t="shared" si="34"/>
        <v>2.8038442447401888</v>
      </c>
      <c r="W85" s="122">
        <f t="shared" si="34"/>
        <v>9.7071421110094249</v>
      </c>
      <c r="DA85" s="130" t="s">
        <v>1817</v>
      </c>
    </row>
    <row r="86" spans="1:105" ht="12" customHeight="1" x14ac:dyDescent="0.25">
      <c r="A86" s="97" t="s">
        <v>53</v>
      </c>
      <c r="B86" s="98">
        <v>6.1427968766096956E-2</v>
      </c>
      <c r="C86" s="98">
        <v>9.0548815389409093E-2</v>
      </c>
      <c r="D86" s="98">
        <v>0.15490344301244685</v>
      </c>
      <c r="E86" s="98">
        <v>0.31148602317123714</v>
      </c>
      <c r="F86" s="98">
        <v>0.24629120235610844</v>
      </c>
      <c r="G86" s="98">
        <v>0.49695213754313083</v>
      </c>
      <c r="H86" s="98">
        <v>1.2479578901006922</v>
      </c>
      <c r="I86" s="98">
        <v>2.469021562444683</v>
      </c>
      <c r="J86" s="98">
        <v>2.0307851936298738</v>
      </c>
      <c r="K86" s="98">
        <v>2.8129087877449175</v>
      </c>
      <c r="L86" s="98">
        <v>4.2349492359900163</v>
      </c>
      <c r="M86" s="98">
        <v>5.0705637069851397</v>
      </c>
      <c r="N86" s="98">
        <v>11.002141491560661</v>
      </c>
      <c r="O86" s="98">
        <v>7.4333675392960403</v>
      </c>
      <c r="P86" s="98">
        <v>5.1451081030433157</v>
      </c>
      <c r="Q86" s="98">
        <v>7.5303217605897608</v>
      </c>
      <c r="R86" s="98">
        <v>6.5422426513970064</v>
      </c>
      <c r="S86" s="98">
        <v>5.9075590412874801</v>
      </c>
      <c r="T86" s="98">
        <v>5.5400584515871714</v>
      </c>
      <c r="U86" s="98">
        <v>5.4608303508725298</v>
      </c>
      <c r="V86" s="98">
        <v>2.8038442447401888</v>
      </c>
      <c r="W86" s="98">
        <v>9.7071421110094249</v>
      </c>
      <c r="DA86" s="63" t="s">
        <v>1818</v>
      </c>
    </row>
    <row r="87" spans="1:105" ht="12" customHeight="1" x14ac:dyDescent="0.25">
      <c r="A87" s="121" t="s">
        <v>55</v>
      </c>
      <c r="B87" s="122">
        <v>37.579357151719314</v>
      </c>
      <c r="C87" s="122">
        <v>37.760142111761169</v>
      </c>
      <c r="D87" s="122">
        <v>38.079171419634754</v>
      </c>
      <c r="E87" s="122">
        <v>41.3269571523346</v>
      </c>
      <c r="F87" s="122">
        <v>43.098445268699315</v>
      </c>
      <c r="G87" s="122">
        <v>57.504817395681023</v>
      </c>
      <c r="H87" s="122">
        <v>74.659430925658938</v>
      </c>
      <c r="I87" s="122">
        <v>81.515791753415954</v>
      </c>
      <c r="J87" s="122">
        <v>94.101660672878452</v>
      </c>
      <c r="K87" s="122">
        <v>109.7739257089264</v>
      </c>
      <c r="L87" s="122">
        <v>127.3611788461363</v>
      </c>
      <c r="M87" s="122">
        <v>148.33557064121914</v>
      </c>
      <c r="N87" s="122">
        <v>139.59567630083671</v>
      </c>
      <c r="O87" s="122">
        <v>146.32701530839392</v>
      </c>
      <c r="P87" s="122">
        <v>150.22394483539344</v>
      </c>
      <c r="Q87" s="122">
        <v>167.36278222880154</v>
      </c>
      <c r="R87" s="122">
        <v>154.47391829111592</v>
      </c>
      <c r="S87" s="122">
        <v>143.99715222105991</v>
      </c>
      <c r="T87" s="122">
        <v>136.99710171624758</v>
      </c>
      <c r="U87" s="122">
        <v>133.59508416228007</v>
      </c>
      <c r="V87" s="122">
        <v>134.52792691853134</v>
      </c>
      <c r="W87" s="122">
        <v>119.50870067621091</v>
      </c>
      <c r="DA87" s="130" t="s">
        <v>1819</v>
      </c>
    </row>
    <row r="88" spans="1:105" ht="12" customHeight="1" x14ac:dyDescent="0.25">
      <c r="A88" s="97" t="s">
        <v>132</v>
      </c>
      <c r="B88" s="98">
        <v>2.4816875808703842</v>
      </c>
      <c r="C88" s="98">
        <v>2.458934285005475</v>
      </c>
      <c r="D88" s="98">
        <v>2.4674069067692956</v>
      </c>
      <c r="E88" s="98">
        <v>2.2674713891405203</v>
      </c>
      <c r="F88" s="98">
        <v>2.014772797397363</v>
      </c>
      <c r="G88" s="98">
        <v>4.3116211969130287</v>
      </c>
      <c r="H88" s="98">
        <v>4.8240600790818995</v>
      </c>
      <c r="I88" s="98">
        <v>6.1648041742303166</v>
      </c>
      <c r="J88" s="98">
        <v>5.3212030936405466</v>
      </c>
      <c r="K88" s="98">
        <v>8.4430050326557762</v>
      </c>
      <c r="L88" s="98">
        <v>9.9143016646043254</v>
      </c>
      <c r="M88" s="98">
        <v>12.778965939967627</v>
      </c>
      <c r="N88" s="98">
        <v>14.622697138640701</v>
      </c>
      <c r="O88" s="98">
        <v>15.97275649138717</v>
      </c>
      <c r="P88" s="98">
        <v>15.648150736806338</v>
      </c>
      <c r="Q88" s="98">
        <v>15.312588284191342</v>
      </c>
      <c r="R88" s="98">
        <v>14.987977593892369</v>
      </c>
      <c r="S88" s="98">
        <v>14.292982549331038</v>
      </c>
      <c r="T88" s="98">
        <v>14.400625577858383</v>
      </c>
      <c r="U88" s="98">
        <v>14.611324427662923</v>
      </c>
      <c r="V88" s="98">
        <v>8.6851639535610214</v>
      </c>
      <c r="W88" s="98">
        <v>8.8827802199035037</v>
      </c>
      <c r="DA88" s="63" t="s">
        <v>1820</v>
      </c>
    </row>
    <row r="89" spans="1:105" ht="12" customHeight="1" x14ac:dyDescent="0.25">
      <c r="A89" s="97" t="s">
        <v>131</v>
      </c>
      <c r="B89" s="98">
        <v>0</v>
      </c>
      <c r="C89" s="98">
        <v>3.4541049498342799E-4</v>
      </c>
      <c r="D89" s="98">
        <v>3.6879960415382414E-4</v>
      </c>
      <c r="E89" s="98">
        <v>3.3504867871872435E-4</v>
      </c>
      <c r="F89" s="98">
        <v>2.6462919573474455E-4</v>
      </c>
      <c r="G89" s="98">
        <v>6.2500859497729207E-4</v>
      </c>
      <c r="H89" s="98">
        <v>5.8728852034449193E-4</v>
      </c>
      <c r="I89" s="98">
        <v>1.0451799904697126E-3</v>
      </c>
      <c r="J89" s="98">
        <v>8.9010198805626367E-4</v>
      </c>
      <c r="K89" s="98">
        <v>2.4278285030281932E-3</v>
      </c>
      <c r="L89" s="98">
        <v>3.2758845315097075E-3</v>
      </c>
      <c r="M89" s="98">
        <v>5.8930173279407808E-3</v>
      </c>
      <c r="N89" s="98">
        <v>1.1309333940201682E-2</v>
      </c>
      <c r="O89" s="98">
        <v>1.3756949741222059E-2</v>
      </c>
      <c r="P89" s="98">
        <v>1.3705493492694308E-2</v>
      </c>
      <c r="Q89" s="98">
        <v>1.3728576823155966E-2</v>
      </c>
      <c r="R89" s="98">
        <v>1.371814616093305E-2</v>
      </c>
      <c r="S89" s="98">
        <v>1.3632776686835536E-2</v>
      </c>
      <c r="T89" s="98">
        <v>1.4269981578771922E-2</v>
      </c>
      <c r="U89" s="98">
        <v>1.5514839663699431E-2</v>
      </c>
      <c r="V89" s="98">
        <v>9.2704086522110707E-3</v>
      </c>
      <c r="W89" s="98">
        <v>9.1885699823300616E-3</v>
      </c>
      <c r="DA89" s="63" t="s">
        <v>1821</v>
      </c>
    </row>
    <row r="90" spans="1:105" ht="12" customHeight="1" x14ac:dyDescent="0.25">
      <c r="A90" s="100" t="s">
        <v>204</v>
      </c>
      <c r="B90" s="101">
        <v>0</v>
      </c>
      <c r="C90" s="101">
        <v>7.9410528329603469E-5</v>
      </c>
      <c r="D90" s="101">
        <v>8.2781504185711592E-5</v>
      </c>
      <c r="E90" s="101">
        <v>9.17902903223362E-5</v>
      </c>
      <c r="F90" s="101">
        <v>6.1530074464196272E-5</v>
      </c>
      <c r="G90" s="101">
        <v>1.2475958347075755E-4</v>
      </c>
      <c r="H90" s="101">
        <v>1.5829550601891584E-4</v>
      </c>
      <c r="I90" s="101">
        <v>2.3043283247442742E-4</v>
      </c>
      <c r="J90" s="101">
        <v>1.4111179324340621E-4</v>
      </c>
      <c r="K90" s="101">
        <v>5.6902572834983706E-4</v>
      </c>
      <c r="L90" s="101">
        <v>7.469412096586523E-4</v>
      </c>
      <c r="M90" s="101">
        <v>1.5832092738989841E-3</v>
      </c>
      <c r="N90" s="101">
        <v>2.0403345841772365E-3</v>
      </c>
      <c r="O90" s="101">
        <v>2.6821637161136558E-3</v>
      </c>
      <c r="P90" s="101">
        <v>2.6669667438284552E-3</v>
      </c>
      <c r="Q90" s="101">
        <v>3.7307529833805982E-3</v>
      </c>
      <c r="R90" s="101">
        <v>3.5192470645408112E-3</v>
      </c>
      <c r="S90" s="101">
        <v>3.2516958759675626E-3</v>
      </c>
      <c r="T90" s="101">
        <v>3.4795602216142999E-3</v>
      </c>
      <c r="U90" s="101">
        <v>3.7123941424192755E-3</v>
      </c>
      <c r="V90" s="101">
        <v>2.3659407389700366E-3</v>
      </c>
      <c r="W90" s="101">
        <v>1.8115465956243524E-3</v>
      </c>
      <c r="DA90" s="131" t="s">
        <v>1822</v>
      </c>
    </row>
    <row r="91" spans="1:105" ht="12" customHeight="1" x14ac:dyDescent="0.25">
      <c r="A91" s="103" t="s">
        <v>52</v>
      </c>
      <c r="B91" s="104">
        <v>0</v>
      </c>
      <c r="C91" s="104">
        <v>2.6599996665382453E-4</v>
      </c>
      <c r="D91" s="104">
        <v>2.8601809996811254E-4</v>
      </c>
      <c r="E91" s="104">
        <v>2.4325838839638812E-4</v>
      </c>
      <c r="F91" s="104">
        <v>2.0309912127054825E-4</v>
      </c>
      <c r="G91" s="104">
        <v>5.0024901150653447E-4</v>
      </c>
      <c r="H91" s="104">
        <v>4.2899301432557606E-4</v>
      </c>
      <c r="I91" s="104">
        <v>8.1474715799528525E-4</v>
      </c>
      <c r="J91" s="104">
        <v>7.4899019481285752E-4</v>
      </c>
      <c r="K91" s="104">
        <v>1.8588027746783561E-3</v>
      </c>
      <c r="L91" s="104">
        <v>2.5289433218510554E-3</v>
      </c>
      <c r="M91" s="104">
        <v>4.3098080540417963E-3</v>
      </c>
      <c r="N91" s="104">
        <v>9.2689993560244443E-3</v>
      </c>
      <c r="O91" s="104">
        <v>1.1074786025108403E-2</v>
      </c>
      <c r="P91" s="104">
        <v>1.1038526748865853E-2</v>
      </c>
      <c r="Q91" s="104">
        <v>9.9978238397753685E-3</v>
      </c>
      <c r="R91" s="104">
        <v>1.0198899096392239E-2</v>
      </c>
      <c r="S91" s="104">
        <v>1.0381080810867973E-2</v>
      </c>
      <c r="T91" s="104">
        <v>1.0790421357157623E-2</v>
      </c>
      <c r="U91" s="104">
        <v>1.1802445521280156E-2</v>
      </c>
      <c r="V91" s="104">
        <v>6.9044679132410332E-3</v>
      </c>
      <c r="W91" s="104">
        <v>7.3770233867057099E-3</v>
      </c>
      <c r="DA91" s="132" t="s">
        <v>1823</v>
      </c>
    </row>
    <row r="92" spans="1:105" ht="12" customHeight="1" x14ac:dyDescent="0.25">
      <c r="A92" s="106" t="s">
        <v>124</v>
      </c>
      <c r="B92" s="101">
        <v>10.483395536372381</v>
      </c>
      <c r="C92" s="101">
        <v>9.022858837481575</v>
      </c>
      <c r="D92" s="101">
        <v>9.415727214686493</v>
      </c>
      <c r="E92" s="101">
        <v>8.4670122318773267</v>
      </c>
      <c r="F92" s="101">
        <v>6.7581120769508489</v>
      </c>
      <c r="G92" s="101">
        <v>8.2438818866673547</v>
      </c>
      <c r="H92" s="101">
        <v>8.4026183199148079</v>
      </c>
      <c r="I92" s="101">
        <v>6.5409534934286206</v>
      </c>
      <c r="J92" s="101">
        <v>5.9943792304339727</v>
      </c>
      <c r="K92" s="101">
        <v>6.5034629135713082</v>
      </c>
      <c r="L92" s="101">
        <v>8.6833270859143674</v>
      </c>
      <c r="M92" s="101">
        <v>7.0875955611251769</v>
      </c>
      <c r="N92" s="101">
        <v>5.6324887380868489</v>
      </c>
      <c r="O92" s="101">
        <v>6.4155774708038606</v>
      </c>
      <c r="P92" s="101">
        <v>5.9190641846603143</v>
      </c>
      <c r="Q92" s="101">
        <v>5.8597695523217981</v>
      </c>
      <c r="R92" s="101">
        <v>4.9273551867966638</v>
      </c>
      <c r="S92" s="101">
        <v>6.5079284645350208</v>
      </c>
      <c r="T92" s="101">
        <v>6.9787737974347461</v>
      </c>
      <c r="U92" s="101">
        <v>7.2042595387929138</v>
      </c>
      <c r="V92" s="101">
        <v>5.3636034282124339</v>
      </c>
      <c r="W92" s="101">
        <v>5.1676012560122171</v>
      </c>
      <c r="DA92" s="131" t="s">
        <v>1824</v>
      </c>
    </row>
    <row r="93" spans="1:105" ht="12" customHeight="1" x14ac:dyDescent="0.25">
      <c r="A93" s="107" t="s">
        <v>123</v>
      </c>
      <c r="B93" s="104">
        <v>0</v>
      </c>
      <c r="C93" s="104">
        <v>1.3965246710652877E-3</v>
      </c>
      <c r="D93" s="104">
        <v>1.6810562943551533E-3</v>
      </c>
      <c r="E93" s="104">
        <v>1.6835452904685598E-3</v>
      </c>
      <c r="F93" s="104">
        <v>1.4756266166477123E-3</v>
      </c>
      <c r="G93" s="104">
        <v>1.5867176121428543E-3</v>
      </c>
      <c r="H93" s="104">
        <v>1.4430494429642754E-3</v>
      </c>
      <c r="I93" s="104">
        <v>9.7701833338539575E-4</v>
      </c>
      <c r="J93" s="104">
        <v>1.2410933139221239E-3</v>
      </c>
      <c r="K93" s="104">
        <v>1.8720132686565283E-3</v>
      </c>
      <c r="L93" s="104">
        <v>3.9714555936401228E-3</v>
      </c>
      <c r="M93" s="104">
        <v>3.5591167312679778E-3</v>
      </c>
      <c r="N93" s="104">
        <v>3.7708462666478921E-3</v>
      </c>
      <c r="O93" s="104">
        <v>5.0251779207403082E-3</v>
      </c>
      <c r="P93" s="104">
        <v>4.6044037215289295E-3</v>
      </c>
      <c r="Q93" s="104">
        <v>4.1462998645464743E-3</v>
      </c>
      <c r="R93" s="104">
        <v>2.9597861358058339E-3</v>
      </c>
      <c r="S93" s="104">
        <v>5.4081651790215905E-3</v>
      </c>
      <c r="T93" s="104">
        <v>7.0714539232931677E-3</v>
      </c>
      <c r="U93" s="104">
        <v>7.8811863777305848E-3</v>
      </c>
      <c r="V93" s="104">
        <v>5.4435630838916872E-3</v>
      </c>
      <c r="W93" s="104">
        <v>5.4804076678204297E-3</v>
      </c>
      <c r="DA93" s="132" t="s">
        <v>1825</v>
      </c>
    </row>
    <row r="94" spans="1:105" ht="12" customHeight="1" x14ac:dyDescent="0.25">
      <c r="A94" s="108" t="s">
        <v>50</v>
      </c>
      <c r="B94" s="98">
        <v>0</v>
      </c>
      <c r="C94" s="98">
        <v>3.2098322853103746E-4</v>
      </c>
      <c r="D94" s="98">
        <v>3.7738018753869353E-4</v>
      </c>
      <c r="E94" s="98">
        <v>4.6141453388643967E-4</v>
      </c>
      <c r="F94" s="98">
        <v>3.4317968146063205E-4</v>
      </c>
      <c r="G94" s="98">
        <v>3.1602697664445299E-4</v>
      </c>
      <c r="H94" s="98">
        <v>3.8680081372603113E-4</v>
      </c>
      <c r="I94" s="98">
        <v>2.1480146057728709E-4</v>
      </c>
      <c r="J94" s="98">
        <v>3.1406738361054471E-4</v>
      </c>
      <c r="K94" s="98">
        <v>4.3216623347379265E-4</v>
      </c>
      <c r="L94" s="98">
        <v>9.1072433815264457E-4</v>
      </c>
      <c r="M94" s="98">
        <v>9.5542084956321211E-4</v>
      </c>
      <c r="N94" s="98">
        <v>6.7495730296163626E-4</v>
      </c>
      <c r="O94" s="98">
        <v>9.7426890269945829E-4</v>
      </c>
      <c r="P94" s="98">
        <v>8.9189385237655621E-4</v>
      </c>
      <c r="Q94" s="98">
        <v>1.1239466630981433E-3</v>
      </c>
      <c r="R94" s="98">
        <v>7.2619379285750402E-4</v>
      </c>
      <c r="S94" s="98">
        <v>1.286102067045946E-3</v>
      </c>
      <c r="T94" s="98">
        <v>1.721002942039192E-3</v>
      </c>
      <c r="U94" s="98">
        <v>1.8869146851767178E-3</v>
      </c>
      <c r="V94" s="98">
        <v>1.3907763893614674E-3</v>
      </c>
      <c r="W94" s="98">
        <v>1.0820871602096518E-3</v>
      </c>
      <c r="DA94" s="63" t="s">
        <v>1826</v>
      </c>
    </row>
    <row r="95" spans="1:105" ht="12" customHeight="1" x14ac:dyDescent="0.25">
      <c r="A95" s="108" t="s">
        <v>52</v>
      </c>
      <c r="B95" s="98">
        <v>0</v>
      </c>
      <c r="C95" s="98">
        <v>1.0755414425342503E-3</v>
      </c>
      <c r="D95" s="98">
        <v>1.3036761068164599E-3</v>
      </c>
      <c r="E95" s="98">
        <v>1.2221307565821202E-3</v>
      </c>
      <c r="F95" s="98">
        <v>1.1324469351870804E-3</v>
      </c>
      <c r="G95" s="98">
        <v>1.2706906354984014E-3</v>
      </c>
      <c r="H95" s="98">
        <v>1.0562486292382443E-3</v>
      </c>
      <c r="I95" s="98">
        <v>7.6221687280810869E-4</v>
      </c>
      <c r="J95" s="98">
        <v>9.2702593031157923E-4</v>
      </c>
      <c r="K95" s="98">
        <v>1.4398470351827356E-3</v>
      </c>
      <c r="L95" s="98">
        <v>3.0607312554874785E-3</v>
      </c>
      <c r="M95" s="98">
        <v>2.6036958817047657E-3</v>
      </c>
      <c r="N95" s="98">
        <v>3.095888963686256E-3</v>
      </c>
      <c r="O95" s="98">
        <v>4.0509090180408502E-3</v>
      </c>
      <c r="P95" s="98">
        <v>3.712509869152373E-3</v>
      </c>
      <c r="Q95" s="98">
        <v>3.0223532014483309E-3</v>
      </c>
      <c r="R95" s="98">
        <v>2.2335923429483298E-3</v>
      </c>
      <c r="S95" s="98">
        <v>4.1220631119756445E-3</v>
      </c>
      <c r="T95" s="98">
        <v>5.3504509812539762E-3</v>
      </c>
      <c r="U95" s="98">
        <v>5.9942716925538665E-3</v>
      </c>
      <c r="V95" s="98">
        <v>4.0527866945302199E-3</v>
      </c>
      <c r="W95" s="98">
        <v>4.3983205076107779E-3</v>
      </c>
      <c r="DA95" s="63" t="s">
        <v>1827</v>
      </c>
    </row>
    <row r="96" spans="1:105" ht="12" customHeight="1" x14ac:dyDescent="0.25">
      <c r="A96" s="106" t="s">
        <v>122</v>
      </c>
      <c r="B96" s="101">
        <v>24.614274034476548</v>
      </c>
      <c r="C96" s="101">
        <v>25.938884098222704</v>
      </c>
      <c r="D96" s="101">
        <v>25.820913433031812</v>
      </c>
      <c r="E96" s="101">
        <v>30.154032929231978</v>
      </c>
      <c r="F96" s="101">
        <v>33.912935631259444</v>
      </c>
      <c r="G96" s="101">
        <v>44.426864337446432</v>
      </c>
      <c r="H96" s="101">
        <v>60.775675506983497</v>
      </c>
      <c r="I96" s="101">
        <v>67.618761596136437</v>
      </c>
      <c r="J96" s="101">
        <v>80.295009763653908</v>
      </c>
      <c r="K96" s="101">
        <v>91.192752523212917</v>
      </c>
      <c r="L96" s="101">
        <v>104.34046967015252</v>
      </c>
      <c r="M96" s="101">
        <v>122.16905542509457</v>
      </c>
      <c r="N96" s="101">
        <v>111.46339008703985</v>
      </c>
      <c r="O96" s="101">
        <v>115.37878708378859</v>
      </c>
      <c r="P96" s="101">
        <v>119.24226363923215</v>
      </c>
      <c r="Q96" s="101">
        <v>135.38390074842087</v>
      </c>
      <c r="R96" s="101">
        <v>124.5059133458027</v>
      </c>
      <c r="S96" s="101">
        <v>113.74715143978065</v>
      </c>
      <c r="T96" s="101">
        <v>106.24522308121988</v>
      </c>
      <c r="U96" s="101">
        <v>102.37853565918894</v>
      </c>
      <c r="V96" s="101">
        <v>109.83296707106994</v>
      </c>
      <c r="W96" s="101">
        <v>95.357309016948463</v>
      </c>
      <c r="DA96" s="131" t="s">
        <v>1828</v>
      </c>
    </row>
    <row r="97" spans="1:105" ht="12" customHeight="1" x14ac:dyDescent="0.25">
      <c r="A97" s="107" t="s">
        <v>121</v>
      </c>
      <c r="B97" s="104">
        <v>0</v>
      </c>
      <c r="C97" s="104">
        <v>0.33772295588536638</v>
      </c>
      <c r="D97" s="104">
        <v>0.37307400924864742</v>
      </c>
      <c r="E97" s="104">
        <v>0.43642200811558685</v>
      </c>
      <c r="F97" s="104">
        <v>0.41088450727927689</v>
      </c>
      <c r="G97" s="104">
        <v>0.52023824844708366</v>
      </c>
      <c r="H97" s="104">
        <v>0.65504668171542491</v>
      </c>
      <c r="I97" s="104">
        <v>1.1892502912967253</v>
      </c>
      <c r="J97" s="104">
        <v>2.4889373898480489</v>
      </c>
      <c r="K97" s="104">
        <v>3.6304053977147133</v>
      </c>
      <c r="L97" s="104">
        <v>4.4158330853399406</v>
      </c>
      <c r="M97" s="104">
        <v>6.2905015809725393</v>
      </c>
      <c r="N97" s="104">
        <v>7.8620201568624708</v>
      </c>
      <c r="O97" s="104">
        <v>8.5411121347523302</v>
      </c>
      <c r="P97" s="104">
        <v>9.3961563774804286</v>
      </c>
      <c r="Q97" s="104">
        <v>10.788648767179808</v>
      </c>
      <c r="R97" s="104">
        <v>10.035994232327456</v>
      </c>
      <c r="S97" s="104">
        <v>9.4300488255473418</v>
      </c>
      <c r="T97" s="104">
        <v>9.3511378242325041</v>
      </c>
      <c r="U97" s="104">
        <v>9.3775685105938624</v>
      </c>
      <c r="V97" s="104">
        <v>10.631478493951837</v>
      </c>
      <c r="W97" s="104">
        <v>10.086341205696572</v>
      </c>
      <c r="DA97" s="132" t="s">
        <v>1829</v>
      </c>
    </row>
    <row r="98" spans="1:105" ht="12" customHeight="1" x14ac:dyDescent="0.25">
      <c r="A98" s="108" t="s">
        <v>53</v>
      </c>
      <c r="B98" s="98">
        <v>0</v>
      </c>
      <c r="C98" s="98">
        <v>7.7640767634257118E-2</v>
      </c>
      <c r="D98" s="98">
        <v>8.3724784214541298E-2</v>
      </c>
      <c r="E98" s="98">
        <v>0.11953912067636138</v>
      </c>
      <c r="F98" s="98">
        <v>9.5494332714464933E-2</v>
      </c>
      <c r="G98" s="98">
        <v>0.10382639824546738</v>
      </c>
      <c r="H98" s="98">
        <v>0.17628666916260266</v>
      </c>
      <c r="I98" s="98">
        <v>0.26215178009156248</v>
      </c>
      <c r="J98" s="98">
        <v>0.63073919439910664</v>
      </c>
      <c r="K98" s="98">
        <v>0.85181289982861297</v>
      </c>
      <c r="L98" s="98">
        <v>1.0079087018500201</v>
      </c>
      <c r="M98" s="98">
        <v>1.6916682284151801</v>
      </c>
      <c r="N98" s="98">
        <v>1.4098778916451216</v>
      </c>
      <c r="O98" s="98">
        <v>1.65438394178043</v>
      </c>
      <c r="P98" s="98">
        <v>1.8176234187554956</v>
      </c>
      <c r="Q98" s="98">
        <v>2.9224663740621537</v>
      </c>
      <c r="R98" s="98">
        <v>2.5674453560327026</v>
      </c>
      <c r="S98" s="98">
        <v>2.2426270772555932</v>
      </c>
      <c r="T98" s="98">
        <v>2.2754322643713394</v>
      </c>
      <c r="U98" s="98">
        <v>2.240930090998289</v>
      </c>
      <c r="V98" s="98">
        <v>2.7174648757324991</v>
      </c>
      <c r="W98" s="98">
        <v>1.986409747856597</v>
      </c>
      <c r="DA98" s="63" t="s">
        <v>1830</v>
      </c>
    </row>
    <row r="99" spans="1:105" ht="12" customHeight="1" x14ac:dyDescent="0.25">
      <c r="A99" s="108" t="s">
        <v>52</v>
      </c>
      <c r="B99" s="98">
        <v>0</v>
      </c>
      <c r="C99" s="98">
        <v>0.26008218825110929</v>
      </c>
      <c r="D99" s="98">
        <v>0.28934922503410609</v>
      </c>
      <c r="E99" s="98">
        <v>0.31688288743922544</v>
      </c>
      <c r="F99" s="98">
        <v>0.31539017456481194</v>
      </c>
      <c r="G99" s="98">
        <v>0.41641185020161625</v>
      </c>
      <c r="H99" s="98">
        <v>0.47876001255282225</v>
      </c>
      <c r="I99" s="98">
        <v>0.92709851120516273</v>
      </c>
      <c r="J99" s="98">
        <v>1.8581981954489422</v>
      </c>
      <c r="K99" s="98">
        <v>2.7785924978861005</v>
      </c>
      <c r="L99" s="98">
        <v>3.4079243834899202</v>
      </c>
      <c r="M99" s="98">
        <v>4.5988333525573593</v>
      </c>
      <c r="N99" s="98">
        <v>6.4521422652173488</v>
      </c>
      <c r="O99" s="98">
        <v>6.8867281929719004</v>
      </c>
      <c r="P99" s="98">
        <v>7.5785329587249333</v>
      </c>
      <c r="Q99" s="98">
        <v>7.8661823931176533</v>
      </c>
      <c r="R99" s="98">
        <v>7.4685488762947534</v>
      </c>
      <c r="S99" s="98">
        <v>7.1874217482917482</v>
      </c>
      <c r="T99" s="98">
        <v>7.0757055598611647</v>
      </c>
      <c r="U99" s="98">
        <v>7.136638419595573</v>
      </c>
      <c r="V99" s="98">
        <v>7.9140136182193377</v>
      </c>
      <c r="W99" s="98">
        <v>8.0999314578399755</v>
      </c>
      <c r="DA99" s="63" t="s">
        <v>1831</v>
      </c>
    </row>
    <row r="100" spans="1:105" ht="12" customHeight="1" x14ac:dyDescent="0.25">
      <c r="A100" s="121" t="s">
        <v>54</v>
      </c>
      <c r="B100" s="122">
        <v>16.325163432205358</v>
      </c>
      <c r="C100" s="122">
        <v>16.848390280514586</v>
      </c>
      <c r="D100" s="122">
        <v>16.749028034882997</v>
      </c>
      <c r="E100" s="122">
        <v>17.401772060127822</v>
      </c>
      <c r="F100" s="122">
        <v>18.788757350189929</v>
      </c>
      <c r="G100" s="122">
        <v>24.472471828888946</v>
      </c>
      <c r="H100" s="122">
        <v>28.816285202463007</v>
      </c>
      <c r="I100" s="122">
        <v>30.911089568226238</v>
      </c>
      <c r="J100" s="122">
        <v>31.370757709883225</v>
      </c>
      <c r="K100" s="122">
        <v>35.04939064734485</v>
      </c>
      <c r="L100" s="122">
        <v>41.856055462022375</v>
      </c>
      <c r="M100" s="122">
        <v>41.741029511877485</v>
      </c>
      <c r="N100" s="122">
        <v>39.11128663256423</v>
      </c>
      <c r="O100" s="122">
        <v>40.583495869335458</v>
      </c>
      <c r="P100" s="122">
        <v>39.01366702379417</v>
      </c>
      <c r="Q100" s="122">
        <v>40.413963554157078</v>
      </c>
      <c r="R100" s="122">
        <v>35.450965526618347</v>
      </c>
      <c r="S100" s="122">
        <v>40.256407505303855</v>
      </c>
      <c r="T100" s="122">
        <v>39.669748512248063</v>
      </c>
      <c r="U100" s="122">
        <v>38.439377127907832</v>
      </c>
      <c r="V100" s="122">
        <v>55.101014866118433</v>
      </c>
      <c r="W100" s="122">
        <v>49.543271606387407</v>
      </c>
      <c r="DA100" s="130" t="s">
        <v>1832</v>
      </c>
    </row>
    <row r="101" spans="1:105" ht="12" customHeight="1" x14ac:dyDescent="0.25">
      <c r="A101" s="97" t="s">
        <v>207</v>
      </c>
      <c r="B101" s="98">
        <v>7.4615147706396476E-2</v>
      </c>
      <c r="C101" s="98">
        <v>7.3039646187006063E-2</v>
      </c>
      <c r="D101" s="98">
        <v>7.2671556822401742E-2</v>
      </c>
      <c r="E101" s="98">
        <v>6.4517084961917728E-2</v>
      </c>
      <c r="F101" s="98">
        <v>5.4745037399345886E-2</v>
      </c>
      <c r="G101" s="98">
        <v>0.10984853058343981</v>
      </c>
      <c r="H101" s="98">
        <v>0.11479417222740104</v>
      </c>
      <c r="I101" s="98">
        <v>0.14261967767019068</v>
      </c>
      <c r="J101" s="98">
        <v>0.11921605718467485</v>
      </c>
      <c r="K101" s="98">
        <v>0.17997837480599543</v>
      </c>
      <c r="L101" s="98">
        <v>0.20145930475728324</v>
      </c>
      <c r="M101" s="98">
        <v>0.25089746184024747</v>
      </c>
      <c r="N101" s="98">
        <v>0.27838220840120048</v>
      </c>
      <c r="O101" s="98">
        <v>0.29876964807132744</v>
      </c>
      <c r="P101" s="98">
        <v>0.29004728558442089</v>
      </c>
      <c r="Q101" s="98">
        <v>0.29143384543306244</v>
      </c>
      <c r="R101" s="98">
        <v>0.28397437255999453</v>
      </c>
      <c r="S101" s="98">
        <v>0.26839245147159685</v>
      </c>
      <c r="T101" s="98">
        <v>0.26822727981863193</v>
      </c>
      <c r="U101" s="98">
        <v>0.26901284311066681</v>
      </c>
      <c r="V101" s="98">
        <v>0.20803280418001935</v>
      </c>
      <c r="W101" s="98">
        <v>0.20751260872148711</v>
      </c>
      <c r="DA101" s="63" t="s">
        <v>1833</v>
      </c>
    </row>
    <row r="102" spans="1:105" ht="12" customHeight="1" x14ac:dyDescent="0.25">
      <c r="A102" s="97" t="s">
        <v>50</v>
      </c>
      <c r="B102" s="98">
        <v>14.710509479059802</v>
      </c>
      <c r="C102" s="98">
        <v>14.784233231307304</v>
      </c>
      <c r="D102" s="98">
        <v>15.469354916225068</v>
      </c>
      <c r="E102" s="98">
        <v>16.418439226507211</v>
      </c>
      <c r="F102" s="98">
        <v>17.492180027125393</v>
      </c>
      <c r="G102" s="98">
        <v>21.206957729770842</v>
      </c>
      <c r="H102" s="98">
        <v>24.137719035467143</v>
      </c>
      <c r="I102" s="98">
        <v>24.57653274380387</v>
      </c>
      <c r="J102" s="98">
        <v>23.844872211062356</v>
      </c>
      <c r="K102" s="98">
        <v>26.445492498399396</v>
      </c>
      <c r="L102" s="98">
        <v>30.28866166687267</v>
      </c>
      <c r="M102" s="98">
        <v>26.754850246377735</v>
      </c>
      <c r="N102" s="98">
        <v>23.346933040719595</v>
      </c>
      <c r="O102" s="98">
        <v>25.597741397614495</v>
      </c>
      <c r="P102" s="98">
        <v>22.831499383913787</v>
      </c>
      <c r="Q102" s="98">
        <v>22.702072316475551</v>
      </c>
      <c r="R102" s="98">
        <v>18.239672967938731</v>
      </c>
      <c r="S102" s="98">
        <v>22.390490618039021</v>
      </c>
      <c r="T102" s="98">
        <v>22.26358481870594</v>
      </c>
      <c r="U102" s="98">
        <v>21.47889479628796</v>
      </c>
      <c r="V102" s="98">
        <v>27.756074279918476</v>
      </c>
      <c r="W102" s="98">
        <v>25.857999598070005</v>
      </c>
      <c r="DA102" s="63" t="s">
        <v>1834</v>
      </c>
    </row>
    <row r="103" spans="1:105" ht="12" customHeight="1" x14ac:dyDescent="0.25">
      <c r="A103" s="109" t="s">
        <v>120</v>
      </c>
      <c r="B103" s="33">
        <v>1.5400388054391603</v>
      </c>
      <c r="C103" s="33">
        <v>1.9911174030202747</v>
      </c>
      <c r="D103" s="33">
        <v>1.2070015618355259</v>
      </c>
      <c r="E103" s="33">
        <v>0.91881574865869298</v>
      </c>
      <c r="F103" s="33">
        <v>1.2418322856651913</v>
      </c>
      <c r="G103" s="33">
        <v>3.1556655685346606</v>
      </c>
      <c r="H103" s="33">
        <v>4.5637719947684641</v>
      </c>
      <c r="I103" s="33">
        <v>6.1919371467521787</v>
      </c>
      <c r="J103" s="33">
        <v>7.4066694416361925</v>
      </c>
      <c r="K103" s="33">
        <v>8.4239197741394598</v>
      </c>
      <c r="L103" s="33">
        <v>11.365934490392423</v>
      </c>
      <c r="M103" s="33">
        <v>14.7352818036595</v>
      </c>
      <c r="N103" s="33">
        <v>15.485971383443431</v>
      </c>
      <c r="O103" s="33">
        <v>14.686984823649633</v>
      </c>
      <c r="P103" s="33">
        <v>15.892120354295958</v>
      </c>
      <c r="Q103" s="33">
        <v>17.420457392248462</v>
      </c>
      <c r="R103" s="33">
        <v>16.927318186119617</v>
      </c>
      <c r="S103" s="33">
        <v>17.597524435793233</v>
      </c>
      <c r="T103" s="33">
        <v>17.137936413723487</v>
      </c>
      <c r="U103" s="33">
        <v>16.69146948850921</v>
      </c>
      <c r="V103" s="33">
        <v>27.136907782019939</v>
      </c>
      <c r="W103" s="33">
        <v>23.477759399595918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1837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1838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1840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1841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1842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1844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1846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1847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1848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1849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1851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1852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495.06403756031244</v>
      </c>
      <c r="C124" s="117">
        <f t="shared" si="42"/>
        <v>550.67330303289839</v>
      </c>
      <c r="D124" s="117">
        <f t="shared" si="42"/>
        <v>451.59587417718257</v>
      </c>
      <c r="E124" s="117">
        <f t="shared" si="42"/>
        <v>472.6255530955255</v>
      </c>
      <c r="F124" s="117">
        <f t="shared" si="42"/>
        <v>497.94346925524286</v>
      </c>
      <c r="G124" s="117">
        <f t="shared" si="42"/>
        <v>518.86950779289168</v>
      </c>
      <c r="H124" s="117">
        <f t="shared" si="42"/>
        <v>492.63127427099528</v>
      </c>
      <c r="I124" s="117">
        <f t="shared" si="42"/>
        <v>462.15904438875037</v>
      </c>
      <c r="J124" s="117">
        <f t="shared" si="42"/>
        <v>413.25993848278227</v>
      </c>
      <c r="K124" s="117">
        <f t="shared" si="42"/>
        <v>401.64364927955205</v>
      </c>
      <c r="L124" s="117">
        <f t="shared" si="42"/>
        <v>424.99367190890706</v>
      </c>
      <c r="M124" s="117">
        <f t="shared" si="42"/>
        <v>395.31480771663058</v>
      </c>
      <c r="N124" s="117">
        <f t="shared" si="42"/>
        <v>403.16393959781379</v>
      </c>
      <c r="O124" s="117">
        <f t="shared" si="42"/>
        <v>395.1708572458017</v>
      </c>
      <c r="P124" s="117">
        <f t="shared" si="42"/>
        <v>330.1675777362168</v>
      </c>
      <c r="Q124" s="117">
        <f t="shared" si="42"/>
        <v>357.54287210043702</v>
      </c>
      <c r="R124" s="117">
        <f t="shared" ref="R124:V124" si="43">R125+R128+R130+R139</f>
        <v>373.69869515291589</v>
      </c>
      <c r="S124" s="117">
        <f t="shared" si="43"/>
        <v>382.78501206356884</v>
      </c>
      <c r="T124" s="117">
        <f t="shared" si="43"/>
        <v>363.11330397309996</v>
      </c>
      <c r="U124" s="117">
        <f t="shared" si="43"/>
        <v>357.05381874805016</v>
      </c>
      <c r="V124" s="117">
        <f t="shared" si="43"/>
        <v>375.45973281643637</v>
      </c>
      <c r="W124" s="117">
        <f t="shared" ref="W124" si="44">W125+W128+W130+W139</f>
        <v>400.53755835387472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398.57015284639618</v>
      </c>
      <c r="C125" s="122">
        <f t="shared" si="45"/>
        <v>450.62927972663175</v>
      </c>
      <c r="D125" s="122">
        <f t="shared" si="45"/>
        <v>364.4176084271906</v>
      </c>
      <c r="E125" s="122">
        <f t="shared" si="45"/>
        <v>387.64449027995306</v>
      </c>
      <c r="F125" s="122">
        <f t="shared" si="45"/>
        <v>405.46755270084839</v>
      </c>
      <c r="G125" s="122">
        <f t="shared" si="45"/>
        <v>433.21379042359962</v>
      </c>
      <c r="H125" s="122">
        <f t="shared" si="45"/>
        <v>407.71410752828774</v>
      </c>
      <c r="I125" s="122">
        <f t="shared" si="45"/>
        <v>377.02790018693599</v>
      </c>
      <c r="J125" s="122">
        <f t="shared" si="45"/>
        <v>336.13269956783375</v>
      </c>
      <c r="K125" s="122">
        <f t="shared" si="45"/>
        <v>332.14140306330279</v>
      </c>
      <c r="L125" s="122">
        <f t="shared" si="45"/>
        <v>355.16988331528773</v>
      </c>
      <c r="M125" s="122">
        <f t="shared" si="45"/>
        <v>332.50733550687522</v>
      </c>
      <c r="N125" s="122">
        <f t="shared" si="45"/>
        <v>342.63000691587035</v>
      </c>
      <c r="O125" s="122">
        <f t="shared" si="45"/>
        <v>335.85952497988023</v>
      </c>
      <c r="P125" s="122">
        <f t="shared" si="45"/>
        <v>272.61148140784866</v>
      </c>
      <c r="Q125" s="122">
        <f t="shared" si="45"/>
        <v>296.45106146504929</v>
      </c>
      <c r="R125" s="122">
        <f t="shared" ref="R125:V125" si="46">SUM(R126:R127)</f>
        <v>312.32294079423184</v>
      </c>
      <c r="S125" s="122">
        <f t="shared" si="46"/>
        <v>318.83796256233319</v>
      </c>
      <c r="T125" s="122">
        <f t="shared" si="46"/>
        <v>296.71819515577465</v>
      </c>
      <c r="U125" s="122">
        <f t="shared" si="46"/>
        <v>288.60122447495627</v>
      </c>
      <c r="V125" s="122">
        <f t="shared" si="46"/>
        <v>299.37893266841354</v>
      </c>
      <c r="W125" s="122">
        <f t="shared" ref="W125" si="47">SUM(W126:W127)</f>
        <v>325.41357858135268</v>
      </c>
      <c r="DA125" s="130" t="s">
        <v>1855</v>
      </c>
    </row>
    <row r="126" spans="1:105" ht="12" customHeight="1" x14ac:dyDescent="0.25">
      <c r="A126" s="97" t="s">
        <v>203</v>
      </c>
      <c r="B126" s="98">
        <v>396.61150800932825</v>
      </c>
      <c r="C126" s="98">
        <v>448.45344818491907</v>
      </c>
      <c r="D126" s="98">
        <v>362.68401426000094</v>
      </c>
      <c r="E126" s="98">
        <v>385.84930218400194</v>
      </c>
      <c r="F126" s="98">
        <v>403.60565448091489</v>
      </c>
      <c r="G126" s="98">
        <v>431.26827034559165</v>
      </c>
      <c r="H126" s="98">
        <v>405.92540863643814</v>
      </c>
      <c r="I126" s="98">
        <v>375.39922571807983</v>
      </c>
      <c r="J126" s="98">
        <v>334.69696925760491</v>
      </c>
      <c r="K126" s="98">
        <v>330.74629938880275</v>
      </c>
      <c r="L126" s="98">
        <v>353.69749565533533</v>
      </c>
      <c r="M126" s="98">
        <v>331.15364633629247</v>
      </c>
      <c r="N126" s="98">
        <v>341.28119764160795</v>
      </c>
      <c r="O126" s="98">
        <v>334.54737240871782</v>
      </c>
      <c r="P126" s="98">
        <v>271.54204237238014</v>
      </c>
      <c r="Q126" s="98">
        <v>295.29618110967044</v>
      </c>
      <c r="R126" s="98">
        <v>311.11141355272224</v>
      </c>
      <c r="S126" s="98">
        <v>317.59691239895591</v>
      </c>
      <c r="T126" s="98">
        <v>295.56480553381425</v>
      </c>
      <c r="U126" s="98">
        <v>287.48118636266554</v>
      </c>
      <c r="V126" s="98">
        <v>298.19958991609599</v>
      </c>
      <c r="W126" s="98">
        <v>324.13247131430262</v>
      </c>
      <c r="DA126" s="63" t="s">
        <v>1856</v>
      </c>
    </row>
    <row r="127" spans="1:105" ht="12" customHeight="1" x14ac:dyDescent="0.25">
      <c r="A127" s="97" t="s">
        <v>53</v>
      </c>
      <c r="B127" s="98">
        <v>1.9586448370679312</v>
      </c>
      <c r="C127" s="98">
        <v>2.175831541712685</v>
      </c>
      <c r="D127" s="98">
        <v>1.7335941671896857</v>
      </c>
      <c r="E127" s="98">
        <v>1.7951880959511042</v>
      </c>
      <c r="F127" s="98">
        <v>1.8618982199334824</v>
      </c>
      <c r="G127" s="98">
        <v>1.9455200780079713</v>
      </c>
      <c r="H127" s="98">
        <v>1.7886988918496078</v>
      </c>
      <c r="I127" s="98">
        <v>1.6286744688561747</v>
      </c>
      <c r="J127" s="98">
        <v>1.4357303102288439</v>
      </c>
      <c r="K127" s="98">
        <v>1.3951036745000607</v>
      </c>
      <c r="L127" s="98">
        <v>1.4723876599524004</v>
      </c>
      <c r="M127" s="98">
        <v>1.3536891705827676</v>
      </c>
      <c r="N127" s="98">
        <v>1.3488092742624118</v>
      </c>
      <c r="O127" s="98">
        <v>1.3121525711623929</v>
      </c>
      <c r="P127" s="98">
        <v>1.0694390354685248</v>
      </c>
      <c r="Q127" s="98">
        <v>1.1548803553788229</v>
      </c>
      <c r="R127" s="98">
        <v>1.2115272415095799</v>
      </c>
      <c r="S127" s="98">
        <v>1.2410501633772986</v>
      </c>
      <c r="T127" s="98">
        <v>1.1533896219604127</v>
      </c>
      <c r="U127" s="98">
        <v>1.1200381122907057</v>
      </c>
      <c r="V127" s="98">
        <v>1.1793427523175695</v>
      </c>
      <c r="W127" s="98">
        <v>1.2811072670500427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0.11086318994108307</v>
      </c>
      <c r="C128" s="122">
        <f t="shared" si="48"/>
        <v>0.15003781811177666</v>
      </c>
      <c r="D128" s="122">
        <f t="shared" si="48"/>
        <v>0.23328321927672097</v>
      </c>
      <c r="E128" s="122">
        <f t="shared" si="48"/>
        <v>0.37038319813566389</v>
      </c>
      <c r="F128" s="122">
        <f t="shared" si="48"/>
        <v>0.23029692566510779</v>
      </c>
      <c r="G128" s="122">
        <f t="shared" si="48"/>
        <v>0.30042431905649991</v>
      </c>
      <c r="H128" s="122">
        <f t="shared" si="48"/>
        <v>0.59748921185348336</v>
      </c>
      <c r="I128" s="122">
        <f t="shared" si="48"/>
        <v>0.98045175600696499</v>
      </c>
      <c r="J128" s="122">
        <f t="shared" si="48"/>
        <v>0.70894463943202124</v>
      </c>
      <c r="K128" s="122">
        <f t="shared" si="48"/>
        <v>0.81384631634729965</v>
      </c>
      <c r="L128" s="122">
        <f t="shared" si="48"/>
        <v>1.0867102946401073</v>
      </c>
      <c r="M128" s="122">
        <f t="shared" si="48"/>
        <v>1.1908289451078036</v>
      </c>
      <c r="N128" s="122">
        <f t="shared" si="48"/>
        <v>2.5903492547981086</v>
      </c>
      <c r="O128" s="122">
        <f t="shared" si="48"/>
        <v>1.8723188037549701</v>
      </c>
      <c r="P128" s="122">
        <f t="shared" si="48"/>
        <v>1.3735122927447276</v>
      </c>
      <c r="Q128" s="122">
        <f t="shared" si="48"/>
        <v>2.1278787775797401</v>
      </c>
      <c r="R128" s="122">
        <f t="shared" si="48"/>
        <v>1.9940571696580134</v>
      </c>
      <c r="S128" s="122">
        <f t="shared" si="48"/>
        <v>2.1865312905463412</v>
      </c>
      <c r="T128" s="122">
        <f t="shared" si="48"/>
        <v>2.923422945280866</v>
      </c>
      <c r="U128" s="122">
        <f t="shared" si="48"/>
        <v>4.0696735854956891</v>
      </c>
      <c r="V128" s="122">
        <f t="shared" si="48"/>
        <v>2.3694718460851294</v>
      </c>
      <c r="W128" s="122">
        <f t="shared" si="48"/>
        <v>6.6053806039112324</v>
      </c>
      <c r="DA128" s="130" t="s">
        <v>1858</v>
      </c>
    </row>
    <row r="129" spans="1:105" ht="12" customHeight="1" x14ac:dyDescent="0.25">
      <c r="A129" s="97" t="s">
        <v>53</v>
      </c>
      <c r="B129" s="98">
        <v>0.11086318994108307</v>
      </c>
      <c r="C129" s="98">
        <v>0.15003781811177666</v>
      </c>
      <c r="D129" s="98">
        <v>0.23328321927672097</v>
      </c>
      <c r="E129" s="98">
        <v>0.37038319813566389</v>
      </c>
      <c r="F129" s="98">
        <v>0.23029692566510779</v>
      </c>
      <c r="G129" s="98">
        <v>0.30042431905649991</v>
      </c>
      <c r="H129" s="98">
        <v>0.59748921185348336</v>
      </c>
      <c r="I129" s="98">
        <v>0.98045175600696499</v>
      </c>
      <c r="J129" s="98">
        <v>0.70894463943202124</v>
      </c>
      <c r="K129" s="98">
        <v>0.81384631634729965</v>
      </c>
      <c r="L129" s="98">
        <v>1.0867102946401073</v>
      </c>
      <c r="M129" s="98">
        <v>1.1908289451078036</v>
      </c>
      <c r="N129" s="98">
        <v>2.5903492547981086</v>
      </c>
      <c r="O129" s="98">
        <v>1.8723188037549701</v>
      </c>
      <c r="P129" s="98">
        <v>1.3735122927447276</v>
      </c>
      <c r="Q129" s="98">
        <v>2.1278787775797401</v>
      </c>
      <c r="R129" s="98">
        <v>1.9940571696580134</v>
      </c>
      <c r="S129" s="98">
        <v>2.1865312905463412</v>
      </c>
      <c r="T129" s="98">
        <v>2.923422945280866</v>
      </c>
      <c r="U129" s="98">
        <v>4.0696735854956891</v>
      </c>
      <c r="V129" s="98">
        <v>2.3694718460851294</v>
      </c>
      <c r="W129" s="98">
        <v>6.6053806039112324</v>
      </c>
      <c r="DA129" s="63" t="s">
        <v>1859</v>
      </c>
    </row>
    <row r="130" spans="1:105" ht="12" customHeight="1" x14ac:dyDescent="0.25">
      <c r="A130" s="121" t="s">
        <v>55</v>
      </c>
      <c r="B130" s="122">
        <v>66.906973259595063</v>
      </c>
      <c r="C130" s="122">
        <v>70.510991021194457</v>
      </c>
      <c r="D130" s="122">
        <v>59.273143503636753</v>
      </c>
      <c r="E130" s="122">
        <v>57.674291022079665</v>
      </c>
      <c r="F130" s="122">
        <v>66.248421129533838</v>
      </c>
      <c r="G130" s="122">
        <v>59.964683042222063</v>
      </c>
      <c r="H130" s="122">
        <v>59.72138472005372</v>
      </c>
      <c r="I130" s="122">
        <v>62.015139843063082</v>
      </c>
      <c r="J130" s="122">
        <v>57.372193217737447</v>
      </c>
      <c r="K130" s="122">
        <v>51.635338140838869</v>
      </c>
      <c r="L130" s="122">
        <v>51.679585026957596</v>
      </c>
      <c r="M130" s="122">
        <v>47.422872876747924</v>
      </c>
      <c r="N130" s="122">
        <v>45.777840720036288</v>
      </c>
      <c r="O130" s="122">
        <v>45.217211664612513</v>
      </c>
      <c r="P130" s="122">
        <v>44.719444257608238</v>
      </c>
      <c r="Q130" s="122">
        <v>47.028584307691098</v>
      </c>
      <c r="R130" s="122">
        <v>48.312604090092641</v>
      </c>
      <c r="S130" s="122">
        <v>48.227829471304474</v>
      </c>
      <c r="T130" s="122">
        <v>49.088992569205018</v>
      </c>
      <c r="U130" s="122">
        <v>49.767183884280385</v>
      </c>
      <c r="V130" s="122">
        <v>52.110625110157507</v>
      </c>
      <c r="W130" s="122">
        <v>48.856246049597246</v>
      </c>
      <c r="DA130" s="130" t="s">
        <v>1860</v>
      </c>
    </row>
    <row r="131" spans="1:105" ht="12" customHeight="1" x14ac:dyDescent="0.25">
      <c r="A131" s="97" t="s">
        <v>128</v>
      </c>
      <c r="B131" s="98">
        <v>64.371879650942475</v>
      </c>
      <c r="C131" s="98">
        <v>67.971449093860102</v>
      </c>
      <c r="D131" s="98">
        <v>56.939866221110222</v>
      </c>
      <c r="E131" s="98">
        <v>55.223013716273648</v>
      </c>
      <c r="F131" s="98">
        <v>63.902567540782485</v>
      </c>
      <c r="G131" s="98">
        <v>57.728372954319589</v>
      </c>
      <c r="H131" s="98">
        <v>57.256648476495037</v>
      </c>
      <c r="I131" s="98">
        <v>59.718378131732116</v>
      </c>
      <c r="J131" s="98">
        <v>55.044967443871066</v>
      </c>
      <c r="K131" s="98">
        <v>49.481383463093429</v>
      </c>
      <c r="L131" s="98">
        <v>49.561408567610428</v>
      </c>
      <c r="M131" s="98">
        <v>45.235327286510625</v>
      </c>
      <c r="N131" s="98">
        <v>43.776314570644075</v>
      </c>
      <c r="O131" s="98">
        <v>42.887131735165966</v>
      </c>
      <c r="P131" s="98">
        <v>41.741249319056827</v>
      </c>
      <c r="Q131" s="98">
        <v>43.310679335996298</v>
      </c>
      <c r="R131" s="98">
        <v>44.618486106223564</v>
      </c>
      <c r="S131" s="98">
        <v>44.615730975936401</v>
      </c>
      <c r="T131" s="98">
        <v>45.212787306737887</v>
      </c>
      <c r="U131" s="98">
        <v>45.671263679087296</v>
      </c>
      <c r="V131" s="98">
        <v>47.452260573817732</v>
      </c>
      <c r="W131" s="98">
        <v>44.962227380735158</v>
      </c>
      <c r="DA131" s="63" t="s">
        <v>1861</v>
      </c>
    </row>
    <row r="132" spans="1:105" ht="12" customHeight="1" x14ac:dyDescent="0.25">
      <c r="A132" s="97" t="s">
        <v>127</v>
      </c>
      <c r="B132" s="98">
        <v>0</v>
      </c>
      <c r="C132" s="98">
        <v>1.0150408979959565E-2</v>
      </c>
      <c r="D132" s="98">
        <v>9.2399792521820744E-3</v>
      </c>
      <c r="E132" s="98">
        <v>9.4195531756041308E-3</v>
      </c>
      <c r="F132" s="98">
        <v>1.0968741992134608E-2</v>
      </c>
      <c r="G132" s="98">
        <v>1.009009443245476E-2</v>
      </c>
      <c r="H132" s="98">
        <v>1.017413818334365E-2</v>
      </c>
      <c r="I132" s="98">
        <v>1.0707815535603045E-2</v>
      </c>
      <c r="J132" s="98">
        <v>1.3177446594635317E-2</v>
      </c>
      <c r="K132" s="98">
        <v>1.442441566465248E-2</v>
      </c>
      <c r="L132" s="98">
        <v>1.7939226389858259E-2</v>
      </c>
      <c r="M132" s="98">
        <v>2.0036384247226806E-2</v>
      </c>
      <c r="N132" s="98">
        <v>3.2264520390064805E-2</v>
      </c>
      <c r="O132" s="98">
        <v>3.2309329232768663E-2</v>
      </c>
      <c r="P132" s="98">
        <v>3.2848580769718007E-2</v>
      </c>
      <c r="Q132" s="98">
        <v>3.3250948813643579E-2</v>
      </c>
      <c r="R132" s="98">
        <v>3.43436849015923E-2</v>
      </c>
      <c r="S132" s="98">
        <v>3.5874981208315497E-2</v>
      </c>
      <c r="T132" s="98">
        <v>3.8550892740525054E-2</v>
      </c>
      <c r="U132" s="98">
        <v>4.059380707692832E-2</v>
      </c>
      <c r="V132" s="98">
        <v>4.261181297829348E-2</v>
      </c>
      <c r="W132" s="98">
        <v>4.733086738518482E-2</v>
      </c>
      <c r="DA132" s="63" t="s">
        <v>1862</v>
      </c>
    </row>
    <row r="133" spans="1:105" ht="12" customHeight="1" x14ac:dyDescent="0.25">
      <c r="A133" s="100" t="s">
        <v>203</v>
      </c>
      <c r="B133" s="101">
        <v>0</v>
      </c>
      <c r="C133" s="101">
        <v>2.3349935070042507E-3</v>
      </c>
      <c r="D133" s="101">
        <v>2.0759001681766843E-3</v>
      </c>
      <c r="E133" s="101">
        <v>2.5831189621666265E-3</v>
      </c>
      <c r="F133" s="101">
        <v>2.5530995205644514E-3</v>
      </c>
      <c r="G133" s="101">
        <v>2.0154633611946574E-3</v>
      </c>
      <c r="H133" s="101">
        <v>2.7374574510725743E-3</v>
      </c>
      <c r="I133" s="101">
        <v>2.359324085574837E-3</v>
      </c>
      <c r="J133" s="101">
        <v>3.3381117871342757E-3</v>
      </c>
      <c r="K133" s="101">
        <v>3.3824048540328916E-3</v>
      </c>
      <c r="L133" s="101">
        <v>4.0946824115287803E-3</v>
      </c>
      <c r="M133" s="101">
        <v>5.3797504368716473E-3</v>
      </c>
      <c r="N133" s="101">
        <v>5.8143907994836763E-3</v>
      </c>
      <c r="O133" s="101">
        <v>6.2684490815004207E-3</v>
      </c>
      <c r="P133" s="101">
        <v>6.3687661559137052E-3</v>
      </c>
      <c r="Q133" s="101">
        <v>9.0102052936697884E-3</v>
      </c>
      <c r="R133" s="101">
        <v>8.7818854864191286E-3</v>
      </c>
      <c r="S133" s="101">
        <v>8.5342575261615553E-3</v>
      </c>
      <c r="T133" s="101">
        <v>9.3814473018464673E-3</v>
      </c>
      <c r="U133" s="101">
        <v>9.7016316140047763E-3</v>
      </c>
      <c r="V133" s="101">
        <v>1.0889752385859514E-2</v>
      </c>
      <c r="W133" s="101">
        <v>9.3525448167288503E-3</v>
      </c>
      <c r="DA133" s="131" t="s">
        <v>1863</v>
      </c>
    </row>
    <row r="134" spans="1:105" ht="12" customHeight="1" x14ac:dyDescent="0.25">
      <c r="A134" s="103" t="s">
        <v>52</v>
      </c>
      <c r="B134" s="104">
        <v>0</v>
      </c>
      <c r="C134" s="104">
        <v>7.8154154729553147E-3</v>
      </c>
      <c r="D134" s="104">
        <v>7.1640790840053897E-3</v>
      </c>
      <c r="E134" s="104">
        <v>6.8364342134375044E-3</v>
      </c>
      <c r="F134" s="104">
        <v>8.4156424715701554E-3</v>
      </c>
      <c r="G134" s="104">
        <v>8.0746310712601025E-3</v>
      </c>
      <c r="H134" s="104">
        <v>7.4366807322710764E-3</v>
      </c>
      <c r="I134" s="104">
        <v>8.3484914500282087E-3</v>
      </c>
      <c r="J134" s="104">
        <v>9.8393348075010417E-3</v>
      </c>
      <c r="K134" s="104">
        <v>1.1042010810619588E-2</v>
      </c>
      <c r="L134" s="104">
        <v>1.3844543978329481E-2</v>
      </c>
      <c r="M134" s="104">
        <v>1.465663381035516E-2</v>
      </c>
      <c r="N134" s="104">
        <v>2.6450129590581128E-2</v>
      </c>
      <c r="O134" s="104">
        <v>2.6040880151268243E-2</v>
      </c>
      <c r="P134" s="104">
        <v>2.64798146138043E-2</v>
      </c>
      <c r="Q134" s="104">
        <v>2.4240743519973792E-2</v>
      </c>
      <c r="R134" s="104">
        <v>2.5561799415173173E-2</v>
      </c>
      <c r="S134" s="104">
        <v>2.7340723682153942E-2</v>
      </c>
      <c r="T134" s="104">
        <v>2.9169445438678585E-2</v>
      </c>
      <c r="U134" s="104">
        <v>3.0892175462923541E-2</v>
      </c>
      <c r="V134" s="104">
        <v>3.1722060592433966E-2</v>
      </c>
      <c r="W134" s="104">
        <v>3.7978322568455972E-2</v>
      </c>
      <c r="DA134" s="132" t="s">
        <v>1864</v>
      </c>
    </row>
    <row r="135" spans="1:105" ht="12" customHeight="1" x14ac:dyDescent="0.25">
      <c r="A135" s="106" t="s">
        <v>122</v>
      </c>
      <c r="B135" s="101">
        <v>2.5350936086525868</v>
      </c>
      <c r="C135" s="101">
        <v>2.5074877617071234</v>
      </c>
      <c r="D135" s="101">
        <v>2.3003260030784851</v>
      </c>
      <c r="E135" s="101">
        <v>2.4143472343446049</v>
      </c>
      <c r="F135" s="101">
        <v>2.3091427842742736</v>
      </c>
      <c r="G135" s="101">
        <v>2.1991994040628864</v>
      </c>
      <c r="H135" s="101">
        <v>2.4237565189498356</v>
      </c>
      <c r="I135" s="101">
        <v>2.2499751233406799</v>
      </c>
      <c r="J135" s="101">
        <v>2.2736926567637128</v>
      </c>
      <c r="K135" s="101">
        <v>2.0952546121972264</v>
      </c>
      <c r="L135" s="101">
        <v>2.0466242414642806</v>
      </c>
      <c r="M135" s="101">
        <v>2.0872781604908708</v>
      </c>
      <c r="N135" s="101">
        <v>1.8454655942641616</v>
      </c>
      <c r="O135" s="101">
        <v>2.1431559849349306</v>
      </c>
      <c r="P135" s="101">
        <v>2.7244703781342126</v>
      </c>
      <c r="Q135" s="101">
        <v>3.4080236480589692</v>
      </c>
      <c r="R135" s="101">
        <v>3.3828932633447115</v>
      </c>
      <c r="S135" s="101">
        <v>3.3035487735614146</v>
      </c>
      <c r="T135" s="101">
        <v>3.5288478086475537</v>
      </c>
      <c r="U135" s="101">
        <v>3.7134462477562078</v>
      </c>
      <c r="V135" s="101">
        <v>4.1975612345247422</v>
      </c>
      <c r="W135" s="101">
        <v>3.4743429017781948</v>
      </c>
      <c r="DA135" s="131" t="s">
        <v>1865</v>
      </c>
    </row>
    <row r="136" spans="1:105" ht="12" customHeight="1" x14ac:dyDescent="0.25">
      <c r="A136" s="107" t="s">
        <v>121</v>
      </c>
      <c r="B136" s="104">
        <v>0</v>
      </c>
      <c r="C136" s="104">
        <v>2.1903756647269419E-2</v>
      </c>
      <c r="D136" s="104">
        <v>2.371130019586112E-2</v>
      </c>
      <c r="E136" s="104">
        <v>2.7510518285811823E-2</v>
      </c>
      <c r="F136" s="104">
        <v>2.5742062484933676E-2</v>
      </c>
      <c r="G136" s="104">
        <v>2.7020589407132509E-2</v>
      </c>
      <c r="H136" s="104">
        <v>3.0805586425501314E-2</v>
      </c>
      <c r="I136" s="104">
        <v>3.6078772454679005E-2</v>
      </c>
      <c r="J136" s="104">
        <v>4.0355670508037907E-2</v>
      </c>
      <c r="K136" s="104">
        <v>4.4275649883562987E-2</v>
      </c>
      <c r="L136" s="104">
        <v>5.361299149303328E-2</v>
      </c>
      <c r="M136" s="104">
        <v>8.0231045499205872E-2</v>
      </c>
      <c r="N136" s="104">
        <v>0.12379603473798204</v>
      </c>
      <c r="O136" s="104">
        <v>0.15461461527885292</v>
      </c>
      <c r="P136" s="104">
        <v>0.22087597964748409</v>
      </c>
      <c r="Q136" s="104">
        <v>0.27663037482218511</v>
      </c>
      <c r="R136" s="104">
        <v>0.27688103562276961</v>
      </c>
      <c r="S136" s="104">
        <v>0.27267474059834068</v>
      </c>
      <c r="T136" s="104">
        <v>0.30880656107905546</v>
      </c>
      <c r="U136" s="104">
        <v>0.34188015035994607</v>
      </c>
      <c r="V136" s="104">
        <v>0.41819148883674317</v>
      </c>
      <c r="W136" s="104">
        <v>0.37234489969870971</v>
      </c>
      <c r="DA136" s="132" t="s">
        <v>1866</v>
      </c>
    </row>
    <row r="137" spans="1:105" ht="12" customHeight="1" x14ac:dyDescent="0.25">
      <c r="A137" s="108" t="s">
        <v>53</v>
      </c>
      <c r="B137" s="98">
        <v>0</v>
      </c>
      <c r="C137" s="98">
        <v>5.0355608066666446E-3</v>
      </c>
      <c r="D137" s="98">
        <v>5.3212591687714318E-3</v>
      </c>
      <c r="E137" s="98">
        <v>7.5353284300133678E-3</v>
      </c>
      <c r="F137" s="98">
        <v>5.9827543656250743E-3</v>
      </c>
      <c r="G137" s="98">
        <v>5.3926263303140341E-3</v>
      </c>
      <c r="H137" s="98">
        <v>8.2904232234727315E-3</v>
      </c>
      <c r="I137" s="98">
        <v>7.9530057648332982E-3</v>
      </c>
      <c r="J137" s="98">
        <v>1.0226815350799008E-2</v>
      </c>
      <c r="K137" s="98">
        <v>1.0388528438960268E-2</v>
      </c>
      <c r="L137" s="98">
        <v>1.2237102176129798E-2</v>
      </c>
      <c r="M137" s="98">
        <v>2.1576071296774975E-2</v>
      </c>
      <c r="N137" s="98">
        <v>2.2200056597166694E-2</v>
      </c>
      <c r="O137" s="98">
        <v>2.9948317343957993E-2</v>
      </c>
      <c r="P137" s="98">
        <v>4.272697655501162E-2</v>
      </c>
      <c r="Q137" s="98">
        <v>7.4934589669969992E-2</v>
      </c>
      <c r="R137" s="98">
        <v>7.0832735913036252E-2</v>
      </c>
      <c r="S137" s="98">
        <v>6.484672220283981E-2</v>
      </c>
      <c r="T137" s="98">
        <v>7.51425575942158E-2</v>
      </c>
      <c r="U137" s="98">
        <v>8.1698098562663093E-2</v>
      </c>
      <c r="V137" s="98">
        <v>0.10689206424963631</v>
      </c>
      <c r="W137" s="98">
        <v>7.3329815365404824E-2</v>
      </c>
      <c r="DA137" s="63" t="s">
        <v>1867</v>
      </c>
    </row>
    <row r="138" spans="1:105" ht="12" customHeight="1" x14ac:dyDescent="0.25">
      <c r="A138" s="108" t="s">
        <v>52</v>
      </c>
      <c r="B138" s="98">
        <v>0</v>
      </c>
      <c r="C138" s="98">
        <v>1.6868195840602774E-2</v>
      </c>
      <c r="D138" s="98">
        <v>1.8390041027089687E-2</v>
      </c>
      <c r="E138" s="98">
        <v>1.9975189855798457E-2</v>
      </c>
      <c r="F138" s="98">
        <v>1.9759308119308601E-2</v>
      </c>
      <c r="G138" s="98">
        <v>2.1627963076818475E-2</v>
      </c>
      <c r="H138" s="98">
        <v>2.2515163202028583E-2</v>
      </c>
      <c r="I138" s="98">
        <v>2.8125766689845708E-2</v>
      </c>
      <c r="J138" s="98">
        <v>3.0128855157238899E-2</v>
      </c>
      <c r="K138" s="98">
        <v>3.3887121444602715E-2</v>
      </c>
      <c r="L138" s="98">
        <v>4.1375889316903482E-2</v>
      </c>
      <c r="M138" s="98">
        <v>5.8654974202430897E-2</v>
      </c>
      <c r="N138" s="98">
        <v>0.10159597814081535</v>
      </c>
      <c r="O138" s="98">
        <v>0.12466629793489492</v>
      </c>
      <c r="P138" s="98">
        <v>0.17814900309247247</v>
      </c>
      <c r="Q138" s="98">
        <v>0.20169578515221509</v>
      </c>
      <c r="R138" s="98">
        <v>0.20604829970973335</v>
      </c>
      <c r="S138" s="98">
        <v>0.20782801839550089</v>
      </c>
      <c r="T138" s="98">
        <v>0.23366400348483968</v>
      </c>
      <c r="U138" s="98">
        <v>0.26018205179728299</v>
      </c>
      <c r="V138" s="98">
        <v>0.31129942458710685</v>
      </c>
      <c r="W138" s="98">
        <v>0.29901508433330487</v>
      </c>
      <c r="DA138" s="63" t="s">
        <v>1868</v>
      </c>
    </row>
    <row r="139" spans="1:105" ht="12" customHeight="1" x14ac:dyDescent="0.25">
      <c r="A139" s="121" t="s">
        <v>54</v>
      </c>
      <c r="B139" s="122">
        <v>29.476048264380083</v>
      </c>
      <c r="C139" s="122">
        <v>29.382994466960469</v>
      </c>
      <c r="D139" s="122">
        <v>27.671839027078516</v>
      </c>
      <c r="E139" s="122">
        <v>26.936388595357119</v>
      </c>
      <c r="F139" s="122">
        <v>25.997198499195516</v>
      </c>
      <c r="G139" s="122">
        <v>25.390610008013486</v>
      </c>
      <c r="H139" s="122">
        <v>24.598292810800348</v>
      </c>
      <c r="I139" s="122">
        <v>22.135552602744333</v>
      </c>
      <c r="J139" s="122">
        <v>19.046101057779044</v>
      </c>
      <c r="K139" s="122">
        <v>17.053061759063109</v>
      </c>
      <c r="L139" s="122">
        <v>17.057493272021652</v>
      </c>
      <c r="M139" s="122">
        <v>14.193770387899606</v>
      </c>
      <c r="N139" s="122">
        <v>12.165742707109022</v>
      </c>
      <c r="O139" s="122">
        <v>12.221801797553974</v>
      </c>
      <c r="P139" s="122">
        <v>11.46313977801516</v>
      </c>
      <c r="Q139" s="122">
        <v>11.935347550116894</v>
      </c>
      <c r="R139" s="122">
        <v>11.069093098933422</v>
      </c>
      <c r="S139" s="122">
        <v>13.532688739384868</v>
      </c>
      <c r="T139" s="122">
        <v>14.382693302839392</v>
      </c>
      <c r="U139" s="122">
        <v>14.615736803317812</v>
      </c>
      <c r="V139" s="122">
        <v>21.600703191780184</v>
      </c>
      <c r="W139" s="122">
        <v>19.662353119013567</v>
      </c>
      <c r="DA139" s="130" t="s">
        <v>1869</v>
      </c>
    </row>
    <row r="140" spans="1:105" ht="12" customHeight="1" x14ac:dyDescent="0.25">
      <c r="A140" s="97" t="s">
        <v>50</v>
      </c>
      <c r="B140" s="98">
        <v>26.682672150233984</v>
      </c>
      <c r="C140" s="98">
        <v>25.917289821678093</v>
      </c>
      <c r="D140" s="98">
        <v>25.587310404368019</v>
      </c>
      <c r="E140" s="98">
        <v>25.365232514524195</v>
      </c>
      <c r="F140" s="98">
        <v>24.023430095056973</v>
      </c>
      <c r="G140" s="98">
        <v>22.878097687222123</v>
      </c>
      <c r="H140" s="98">
        <v>21.542067826875471</v>
      </c>
      <c r="I140" s="98">
        <v>18.617036549525121</v>
      </c>
      <c r="J140" s="98">
        <v>15.390465811453621</v>
      </c>
      <c r="K140" s="98">
        <v>13.840880287355413</v>
      </c>
      <c r="L140" s="98">
        <v>13.205410101653069</v>
      </c>
      <c r="M140" s="98">
        <v>9.6497228403343094</v>
      </c>
      <c r="N140" s="98">
        <v>7.4354080936762497</v>
      </c>
      <c r="O140" s="98">
        <v>7.7981848274144543</v>
      </c>
      <c r="P140" s="98">
        <v>6.8437710412775683</v>
      </c>
      <c r="Q140" s="98">
        <v>6.850954886897485</v>
      </c>
      <c r="R140" s="98">
        <v>5.8209882972366929</v>
      </c>
      <c r="S140" s="98">
        <v>7.7411440639510252</v>
      </c>
      <c r="T140" s="98">
        <v>8.3246556033312782</v>
      </c>
      <c r="U140" s="98">
        <v>8.4060984350128649</v>
      </c>
      <c r="V140" s="98">
        <v>11.129209886563157</v>
      </c>
      <c r="W140" s="98">
        <v>10.44817311775981</v>
      </c>
      <c r="DA140" s="63" t="s">
        <v>1870</v>
      </c>
    </row>
    <row r="141" spans="1:105" ht="12" customHeight="1" x14ac:dyDescent="0.25">
      <c r="A141" s="109" t="s">
        <v>120</v>
      </c>
      <c r="B141" s="33">
        <v>2.7933761141460982</v>
      </c>
      <c r="C141" s="33">
        <v>3.4657046452823761</v>
      </c>
      <c r="D141" s="33">
        <v>2.0845286227104962</v>
      </c>
      <c r="E141" s="33">
        <v>1.571156080832923</v>
      </c>
      <c r="F141" s="33">
        <v>1.9737684041385428</v>
      </c>
      <c r="G141" s="33">
        <v>2.5125123207913624</v>
      </c>
      <c r="H141" s="33">
        <v>3.056224983924877</v>
      </c>
      <c r="I141" s="33">
        <v>3.5185160532192117</v>
      </c>
      <c r="J141" s="33">
        <v>3.6556352463254216</v>
      </c>
      <c r="K141" s="33">
        <v>3.2121814717076949</v>
      </c>
      <c r="L141" s="33">
        <v>3.8520831703685836</v>
      </c>
      <c r="M141" s="33">
        <v>4.5440475475652971</v>
      </c>
      <c r="N141" s="33">
        <v>4.7303346134327713</v>
      </c>
      <c r="O141" s="33">
        <v>4.4236169701395198</v>
      </c>
      <c r="P141" s="33">
        <v>4.6193687367375915</v>
      </c>
      <c r="Q141" s="33">
        <v>5.0843926632194103</v>
      </c>
      <c r="R141" s="33">
        <v>5.24810480169673</v>
      </c>
      <c r="S141" s="33">
        <v>5.7915446754338431</v>
      </c>
      <c r="T141" s="33">
        <v>6.0580376995081142</v>
      </c>
      <c r="U141" s="33">
        <v>6.2096383683049465</v>
      </c>
      <c r="V141" s="33">
        <v>10.471493305217029</v>
      </c>
      <c r="W141" s="33">
        <v>9.2141800012537569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0.56266178066721273</v>
      </c>
      <c r="C143" s="117">
        <f t="shared" si="49"/>
        <v>0.70112887955630177</v>
      </c>
      <c r="D143" s="117">
        <f t="shared" si="49"/>
        <v>0.92748499514304972</v>
      </c>
      <c r="E143" s="117">
        <f t="shared" si="49"/>
        <v>1.2417018697083742</v>
      </c>
      <c r="F143" s="117">
        <f t="shared" si="49"/>
        <v>1.3585562340290434</v>
      </c>
      <c r="G143" s="117">
        <f t="shared" si="49"/>
        <v>1.5456718775267833</v>
      </c>
      <c r="H143" s="117">
        <f t="shared" si="49"/>
        <v>1.8287733757159588</v>
      </c>
      <c r="I143" s="117">
        <f t="shared" si="49"/>
        <v>1.7308628185999912</v>
      </c>
      <c r="J143" s="117">
        <f t="shared" si="49"/>
        <v>1.899679794679606</v>
      </c>
      <c r="K143" s="117">
        <f t="shared" si="49"/>
        <v>1.9750811283418446</v>
      </c>
      <c r="L143" s="117">
        <f t="shared" si="49"/>
        <v>2.5065868127830515</v>
      </c>
      <c r="M143" s="117">
        <f t="shared" si="49"/>
        <v>2.4658395303462801</v>
      </c>
      <c r="N143" s="117">
        <f t="shared" si="49"/>
        <v>2.5639424132530118</v>
      </c>
      <c r="O143" s="117">
        <f t="shared" si="49"/>
        <v>3.0143035828448976</v>
      </c>
      <c r="P143" s="117">
        <f t="shared" si="49"/>
        <v>3.7178220614729622</v>
      </c>
      <c r="Q143" s="117">
        <f t="shared" si="49"/>
        <v>7.1344034219979875</v>
      </c>
      <c r="R143" s="117">
        <f t="shared" ref="R143:V143" si="50">R144+R146+R148+R157</f>
        <v>7.9120541326918978</v>
      </c>
      <c r="S143" s="117">
        <f t="shared" si="50"/>
        <v>9.1417023998857232</v>
      </c>
      <c r="T143" s="117">
        <f t="shared" si="50"/>
        <v>12.515672548273061</v>
      </c>
      <c r="U143" s="117">
        <f t="shared" si="50"/>
        <v>17.075905827931628</v>
      </c>
      <c r="V143" s="117">
        <f t="shared" si="50"/>
        <v>21.836192349075098</v>
      </c>
      <c r="W143" s="117">
        <f t="shared" ref="W143" si="51">W144+W146+W148+W157</f>
        <v>34.857044876526643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0.44769637212786323</v>
      </c>
      <c r="C144" s="122">
        <f t="shared" si="52"/>
        <v>0.56657575914762237</v>
      </c>
      <c r="D144" s="122">
        <f t="shared" si="52"/>
        <v>0.74876179187922765</v>
      </c>
      <c r="E144" s="122">
        <f t="shared" si="52"/>
        <v>1.0153821136509931</v>
      </c>
      <c r="F144" s="122">
        <f t="shared" si="52"/>
        <v>1.1137971579917125</v>
      </c>
      <c r="G144" s="122">
        <f t="shared" si="52"/>
        <v>1.2795646463230508</v>
      </c>
      <c r="H144" s="122">
        <f t="shared" si="52"/>
        <v>1.5090406133939636</v>
      </c>
      <c r="I144" s="122">
        <f t="shared" si="52"/>
        <v>1.4060380857679791</v>
      </c>
      <c r="J144" s="122">
        <f t="shared" si="52"/>
        <v>1.5451415380209479</v>
      </c>
      <c r="K144" s="122">
        <f t="shared" si="52"/>
        <v>1.6156199074152693</v>
      </c>
      <c r="L144" s="122">
        <f t="shared" si="52"/>
        <v>2.105327916162711</v>
      </c>
      <c r="M144" s="122">
        <f t="shared" si="52"/>
        <v>2.0535001451693202</v>
      </c>
      <c r="N144" s="122">
        <f t="shared" si="52"/>
        <v>2.1516370439481802</v>
      </c>
      <c r="O144" s="122">
        <f t="shared" si="52"/>
        <v>2.4881446718166065</v>
      </c>
      <c r="P144" s="122">
        <f t="shared" si="52"/>
        <v>2.9962980520166398</v>
      </c>
      <c r="Q144" s="122">
        <f t="shared" si="52"/>
        <v>5.965072890600057</v>
      </c>
      <c r="R144" s="122">
        <f t="shared" si="52"/>
        <v>6.480383471833008</v>
      </c>
      <c r="S144" s="122">
        <f t="shared" si="52"/>
        <v>7.2535003481316069</v>
      </c>
      <c r="T144" s="122">
        <f t="shared" si="52"/>
        <v>9.930172549722192</v>
      </c>
      <c r="U144" s="122">
        <f t="shared" si="52"/>
        <v>13.438038776844575</v>
      </c>
      <c r="V144" s="122">
        <f t="shared" si="52"/>
        <v>16.87107942484095</v>
      </c>
      <c r="W144" s="122">
        <f t="shared" si="52"/>
        <v>28.427935934355343</v>
      </c>
      <c r="DA144" s="130" t="s">
        <v>1873</v>
      </c>
    </row>
    <row r="145" spans="1:105" ht="12" customHeight="1" x14ac:dyDescent="0.25">
      <c r="A145" s="97" t="s">
        <v>53</v>
      </c>
      <c r="B145" s="98">
        <v>0.44769637212786323</v>
      </c>
      <c r="C145" s="98">
        <v>0.56657575914762237</v>
      </c>
      <c r="D145" s="98">
        <v>0.74876179187922765</v>
      </c>
      <c r="E145" s="98">
        <v>1.0153821136509931</v>
      </c>
      <c r="F145" s="98">
        <v>1.1137971579917125</v>
      </c>
      <c r="G145" s="98">
        <v>1.2795646463230508</v>
      </c>
      <c r="H145" s="98">
        <v>1.5090406133939636</v>
      </c>
      <c r="I145" s="98">
        <v>1.4060380857679791</v>
      </c>
      <c r="J145" s="98">
        <v>1.5451415380209479</v>
      </c>
      <c r="K145" s="98">
        <v>1.6156199074152693</v>
      </c>
      <c r="L145" s="98">
        <v>2.105327916162711</v>
      </c>
      <c r="M145" s="98">
        <v>2.0535001451693202</v>
      </c>
      <c r="N145" s="98">
        <v>2.1516370439481802</v>
      </c>
      <c r="O145" s="98">
        <v>2.4881446718166065</v>
      </c>
      <c r="P145" s="98">
        <v>2.9962980520166398</v>
      </c>
      <c r="Q145" s="98">
        <v>5.965072890600057</v>
      </c>
      <c r="R145" s="98">
        <v>6.480383471833008</v>
      </c>
      <c r="S145" s="98">
        <v>7.2535003481316069</v>
      </c>
      <c r="T145" s="98">
        <v>9.930172549722192</v>
      </c>
      <c r="U145" s="98">
        <v>13.438038776844575</v>
      </c>
      <c r="V145" s="98">
        <v>16.87107942484095</v>
      </c>
      <c r="W145" s="98">
        <v>28.427935934355343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1.3247802571575964E-3</v>
      </c>
      <c r="C146" s="122">
        <f t="shared" si="53"/>
        <v>1.8204563903972029E-3</v>
      </c>
      <c r="D146" s="122">
        <f t="shared" si="53"/>
        <v>3.4427594085180086E-3</v>
      </c>
      <c r="E146" s="122">
        <f t="shared" si="53"/>
        <v>5.9744327389265146E-3</v>
      </c>
      <c r="F146" s="122">
        <f t="shared" si="53"/>
        <v>3.7002089287262651E-3</v>
      </c>
      <c r="G146" s="122">
        <f t="shared" si="53"/>
        <v>4.4338545377101872E-3</v>
      </c>
      <c r="H146" s="122">
        <f t="shared" si="53"/>
        <v>7.8829017121380407E-3</v>
      </c>
      <c r="I146" s="122">
        <f t="shared" si="53"/>
        <v>1.1883616565314422E-2</v>
      </c>
      <c r="J146" s="122">
        <f t="shared" si="53"/>
        <v>8.4583167744920959E-3</v>
      </c>
      <c r="K146" s="122">
        <f t="shared" si="53"/>
        <v>9.4308586504067912E-3</v>
      </c>
      <c r="L146" s="122">
        <f t="shared" si="53"/>
        <v>1.2911042397958343E-2</v>
      </c>
      <c r="M146" s="122">
        <f t="shared" si="53"/>
        <v>1.4095658557316511E-2</v>
      </c>
      <c r="N146" s="122">
        <f t="shared" si="53"/>
        <v>3.1980028258870537E-2</v>
      </c>
      <c r="O146" s="122">
        <f t="shared" si="53"/>
        <v>2.8534646622191719E-2</v>
      </c>
      <c r="P146" s="122">
        <f t="shared" si="53"/>
        <v>3.9061536471276269E-2</v>
      </c>
      <c r="Q146" s="122">
        <f t="shared" si="53"/>
        <v>0.11610737407620082</v>
      </c>
      <c r="R146" s="122">
        <f t="shared" si="53"/>
        <v>0.17836183449094814</v>
      </c>
      <c r="S146" s="122">
        <f t="shared" si="53"/>
        <v>0.25499716126452027</v>
      </c>
      <c r="T146" s="122">
        <f t="shared" si="53"/>
        <v>0.38162454329215834</v>
      </c>
      <c r="U146" s="122">
        <f t="shared" si="53"/>
        <v>0.61096981906170833</v>
      </c>
      <c r="V146" s="122">
        <f t="shared" si="53"/>
        <v>0.40482817171356761</v>
      </c>
      <c r="W146" s="122">
        <f t="shared" si="53"/>
        <v>1.3498446872548666</v>
      </c>
      <c r="DA146" s="130" t="s">
        <v>1875</v>
      </c>
    </row>
    <row r="147" spans="1:105" ht="12" customHeight="1" x14ac:dyDescent="0.25">
      <c r="A147" s="97" t="s">
        <v>53</v>
      </c>
      <c r="B147" s="98">
        <v>1.3247802571575964E-3</v>
      </c>
      <c r="C147" s="98">
        <v>1.8204563903972029E-3</v>
      </c>
      <c r="D147" s="98">
        <v>3.4427594085180086E-3</v>
      </c>
      <c r="E147" s="98">
        <v>5.9744327389265146E-3</v>
      </c>
      <c r="F147" s="98">
        <v>3.7002089287262651E-3</v>
      </c>
      <c r="G147" s="98">
        <v>4.4338545377101872E-3</v>
      </c>
      <c r="H147" s="98">
        <v>7.8829017121380407E-3</v>
      </c>
      <c r="I147" s="98">
        <v>1.1883616565314422E-2</v>
      </c>
      <c r="J147" s="98">
        <v>8.4583167744920959E-3</v>
      </c>
      <c r="K147" s="98">
        <v>9.4308586504067912E-3</v>
      </c>
      <c r="L147" s="98">
        <v>1.2911042397958343E-2</v>
      </c>
      <c r="M147" s="98">
        <v>1.4095658557316511E-2</v>
      </c>
      <c r="N147" s="98">
        <v>3.1980028258870537E-2</v>
      </c>
      <c r="O147" s="98">
        <v>2.8534646622191719E-2</v>
      </c>
      <c r="P147" s="98">
        <v>3.9061536471276269E-2</v>
      </c>
      <c r="Q147" s="98">
        <v>0.11610737407620082</v>
      </c>
      <c r="R147" s="98">
        <v>0.17836183449094814</v>
      </c>
      <c r="S147" s="98">
        <v>0.25499716126452027</v>
      </c>
      <c r="T147" s="98">
        <v>0.38162454329215834</v>
      </c>
      <c r="U147" s="98">
        <v>0.61096981906170833</v>
      </c>
      <c r="V147" s="98">
        <v>0.40482817171356761</v>
      </c>
      <c r="W147" s="98">
        <v>1.3498446872548666</v>
      </c>
      <c r="DA147" s="63" t="s">
        <v>1876</v>
      </c>
    </row>
    <row r="148" spans="1:105" ht="12" customHeight="1" x14ac:dyDescent="0.25">
      <c r="A148" s="121" t="s">
        <v>55</v>
      </c>
      <c r="B148" s="122">
        <v>7.9211211847298429E-2</v>
      </c>
      <c r="C148" s="122">
        <v>9.1761213799590874E-2</v>
      </c>
      <c r="D148" s="122">
        <v>0.12141044991896852</v>
      </c>
      <c r="E148" s="122">
        <v>0.15520128809854067</v>
      </c>
      <c r="F148" s="122">
        <v>0.16885517422616647</v>
      </c>
      <c r="G148" s="122">
        <v>0.18301030254662659</v>
      </c>
      <c r="H148" s="122">
        <v>0.22488322641930542</v>
      </c>
      <c r="I148" s="122">
        <v>0.22658651841991001</v>
      </c>
      <c r="J148" s="122">
        <v>0.26080406143350104</v>
      </c>
      <c r="K148" s="122">
        <v>0.2650665405469661</v>
      </c>
      <c r="L148" s="122">
        <v>0.29249214506524224</v>
      </c>
      <c r="M148" s="122">
        <v>0.31114825024148735</v>
      </c>
      <c r="N148" s="122">
        <v>0.29635153225267497</v>
      </c>
      <c r="O148" s="122">
        <v>0.38815337210371731</v>
      </c>
      <c r="P148" s="122">
        <v>0.53964169926163508</v>
      </c>
      <c r="Q148" s="122">
        <v>0.84684469138541307</v>
      </c>
      <c r="R148" s="122">
        <v>1.0161701806025993</v>
      </c>
      <c r="S148" s="122">
        <v>1.2730058545442398</v>
      </c>
      <c r="T148" s="122">
        <v>1.7017150722475527</v>
      </c>
      <c r="U148" s="122">
        <v>2.3348441635214856</v>
      </c>
      <c r="V148" s="122">
        <v>3.2322164882633992</v>
      </c>
      <c r="W148" s="122">
        <v>3.5686385567608272</v>
      </c>
      <c r="DA148" s="130" t="s">
        <v>1877</v>
      </c>
    </row>
    <row r="149" spans="1:105" ht="12" customHeight="1" x14ac:dyDescent="0.25">
      <c r="A149" s="97" t="s">
        <v>124</v>
      </c>
      <c r="B149" s="98">
        <v>2.3620319205283801E-2</v>
      </c>
      <c r="C149" s="98">
        <v>2.2345494898182369E-2</v>
      </c>
      <c r="D149" s="98">
        <v>2.9225063333152852E-2</v>
      </c>
      <c r="E149" s="98">
        <v>2.954391662305134E-2</v>
      </c>
      <c r="F149" s="98">
        <v>2.523599128375863E-2</v>
      </c>
      <c r="G149" s="98">
        <v>2.9145203765389396E-2</v>
      </c>
      <c r="H149" s="98">
        <v>2.9261669229848446E-2</v>
      </c>
      <c r="I149" s="98">
        <v>2.2467336525728049E-2</v>
      </c>
      <c r="J149" s="98">
        <v>1.9522120635175499E-2</v>
      </c>
      <c r="K149" s="98">
        <v>1.8003363395807305E-2</v>
      </c>
      <c r="L149" s="98">
        <v>2.1014527842131221E-2</v>
      </c>
      <c r="M149" s="98">
        <v>1.569642463265138E-2</v>
      </c>
      <c r="N149" s="98">
        <v>1.2425697052642308E-2</v>
      </c>
      <c r="O149" s="98">
        <v>1.9012447634074368E-2</v>
      </c>
      <c r="P149" s="98">
        <v>2.3623665137105457E-2</v>
      </c>
      <c r="Q149" s="98">
        <v>3.0246096026231968E-2</v>
      </c>
      <c r="R149" s="98">
        <v>3.4063882167610443E-2</v>
      </c>
      <c r="S149" s="98">
        <v>6.6512472398948294E-2</v>
      </c>
      <c r="T149" s="98">
        <v>0.10400924401798464</v>
      </c>
      <c r="U149" s="98">
        <v>0.14590108809585658</v>
      </c>
      <c r="V149" s="98">
        <v>0.13330776690505003</v>
      </c>
      <c r="W149" s="98">
        <v>0.15367406844217688</v>
      </c>
      <c r="DA149" s="63" t="s">
        <v>1878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1879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1880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1881</v>
      </c>
    </row>
    <row r="153" spans="1:105" ht="12" customHeight="1" x14ac:dyDescent="0.25">
      <c r="A153" s="106" t="s">
        <v>122</v>
      </c>
      <c r="B153" s="101">
        <v>5.5590892642014632E-2</v>
      </c>
      <c r="C153" s="101">
        <v>6.8035688343608083E-2</v>
      </c>
      <c r="D153" s="101">
        <v>9.0428925906003266E-2</v>
      </c>
      <c r="E153" s="101">
        <v>0.12361559743329009</v>
      </c>
      <c r="F153" s="101">
        <v>0.14166723343347745</v>
      </c>
      <c r="G153" s="101">
        <v>0.15179993403966691</v>
      </c>
      <c r="H153" s="101">
        <v>0.19331329523563642</v>
      </c>
      <c r="I153" s="101">
        <v>0.20075964941981891</v>
      </c>
      <c r="J153" s="101">
        <v>0.23399092459878906</v>
      </c>
      <c r="K153" s="101">
        <v>0.23791400244032576</v>
      </c>
      <c r="L153" s="101">
        <v>0.26034879026870283</v>
      </c>
      <c r="M153" s="101">
        <v>0.28074346825933466</v>
      </c>
      <c r="N153" s="101">
        <v>0.26430549765413086</v>
      </c>
      <c r="O153" s="101">
        <v>0.34405350863583795</v>
      </c>
      <c r="P153" s="101">
        <v>0.4785450214843881</v>
      </c>
      <c r="Q153" s="101">
        <v>0.75785239499510459</v>
      </c>
      <c r="R153" s="101">
        <v>0.91029634215854727</v>
      </c>
      <c r="S153" s="101">
        <v>1.1169289699382188</v>
      </c>
      <c r="T153" s="101">
        <v>1.4691862807332792</v>
      </c>
      <c r="U153" s="101">
        <v>1.9980673008168297</v>
      </c>
      <c r="V153" s="101">
        <v>2.8029822925795917</v>
      </c>
      <c r="W153" s="101">
        <v>3.0678588911947018</v>
      </c>
      <c r="DA153" s="131" t="s">
        <v>1882</v>
      </c>
    </row>
    <row r="154" spans="1:105" ht="12" customHeight="1" x14ac:dyDescent="0.25">
      <c r="A154" s="107" t="s">
        <v>121</v>
      </c>
      <c r="B154" s="104">
        <v>0</v>
      </c>
      <c r="C154" s="104">
        <v>1.380030557800415E-3</v>
      </c>
      <c r="D154" s="104">
        <v>1.7564606798123987E-3</v>
      </c>
      <c r="E154" s="104">
        <v>2.0417740421992472E-3</v>
      </c>
      <c r="F154" s="104">
        <v>1.9519495089303693E-3</v>
      </c>
      <c r="G154" s="104">
        <v>2.0651647415702826E-3</v>
      </c>
      <c r="H154" s="104">
        <v>2.3082619538205423E-3</v>
      </c>
      <c r="I154" s="104">
        <v>3.3595324743630386E-3</v>
      </c>
      <c r="J154" s="104">
        <v>7.2910161995364819E-3</v>
      </c>
      <c r="K154" s="104">
        <v>9.1491747108330239E-3</v>
      </c>
      <c r="L154" s="104">
        <v>1.1128826954408172E-2</v>
      </c>
      <c r="M154" s="104">
        <v>1.4708357349501308E-2</v>
      </c>
      <c r="N154" s="104">
        <v>1.9620337545901791E-2</v>
      </c>
      <c r="O154" s="104">
        <v>2.5087415833804971E-2</v>
      </c>
      <c r="P154" s="104">
        <v>3.7473012640141426E-2</v>
      </c>
      <c r="Q154" s="104">
        <v>5.8746200364076497E-2</v>
      </c>
      <c r="R154" s="104">
        <v>7.1809956276441697E-2</v>
      </c>
      <c r="S154" s="104">
        <v>8.9564412207072633E-2</v>
      </c>
      <c r="T154" s="104">
        <v>0.12851954749628883</v>
      </c>
      <c r="U154" s="104">
        <v>0.19087577460879923</v>
      </c>
      <c r="V154" s="104">
        <v>0.29592642877875752</v>
      </c>
      <c r="W154" s="104">
        <v>0.34710559712394834</v>
      </c>
      <c r="DA154" s="132" t="s">
        <v>1883</v>
      </c>
    </row>
    <row r="155" spans="1:105" ht="12" customHeight="1" x14ac:dyDescent="0.25">
      <c r="A155" s="108" t="s">
        <v>53</v>
      </c>
      <c r="B155" s="98">
        <v>0</v>
      </c>
      <c r="C155" s="98">
        <v>3.1726191542254869E-4</v>
      </c>
      <c r="D155" s="98">
        <v>3.9418262262436805E-4</v>
      </c>
      <c r="E155" s="98">
        <v>5.5925656608883797E-4</v>
      </c>
      <c r="F155" s="98">
        <v>4.5365574156568897E-4</v>
      </c>
      <c r="G155" s="98">
        <v>4.1215465710338594E-4</v>
      </c>
      <c r="H155" s="98">
        <v>6.2120124069350358E-4</v>
      </c>
      <c r="I155" s="98">
        <v>7.4055682380315727E-4</v>
      </c>
      <c r="J155" s="98">
        <v>1.8476678854212696E-3</v>
      </c>
      <c r="K155" s="98">
        <v>2.1466982850948573E-3</v>
      </c>
      <c r="L155" s="98">
        <v>2.5401416475567605E-3</v>
      </c>
      <c r="M155" s="98">
        <v>3.9554335214842216E-3</v>
      </c>
      <c r="N155" s="98">
        <v>3.5184697546770081E-3</v>
      </c>
      <c r="O155" s="98">
        <v>4.8593458605163866E-3</v>
      </c>
      <c r="P155" s="98">
        <v>7.2489029140983575E-3</v>
      </c>
      <c r="Q155" s="98">
        <v>1.5913373293809638E-2</v>
      </c>
      <c r="R155" s="98">
        <v>1.8370689987543442E-2</v>
      </c>
      <c r="S155" s="98">
        <v>2.1299950794518213E-2</v>
      </c>
      <c r="T155" s="98">
        <v>3.1272934959598021E-2</v>
      </c>
      <c r="U155" s="98">
        <v>4.5613025005388899E-2</v>
      </c>
      <c r="V155" s="98">
        <v>7.5640436696054247E-2</v>
      </c>
      <c r="W155" s="98">
        <v>6.8359172826037526E-2</v>
      </c>
      <c r="DA155" s="63" t="s">
        <v>1884</v>
      </c>
    </row>
    <row r="156" spans="1:105" ht="12" customHeight="1" x14ac:dyDescent="0.25">
      <c r="A156" s="108" t="s">
        <v>52</v>
      </c>
      <c r="B156" s="98">
        <v>0</v>
      </c>
      <c r="C156" s="98">
        <v>1.0627686423778664E-3</v>
      </c>
      <c r="D156" s="98">
        <v>1.3622780571880308E-3</v>
      </c>
      <c r="E156" s="98">
        <v>1.4825174761104092E-3</v>
      </c>
      <c r="F156" s="98">
        <v>1.4982937673646804E-3</v>
      </c>
      <c r="G156" s="98">
        <v>1.6530100844668967E-3</v>
      </c>
      <c r="H156" s="98">
        <v>1.6870607131270385E-3</v>
      </c>
      <c r="I156" s="98">
        <v>2.6189756505598815E-3</v>
      </c>
      <c r="J156" s="98">
        <v>5.4433483141152119E-3</v>
      </c>
      <c r="K156" s="98">
        <v>7.0024764257381675E-3</v>
      </c>
      <c r="L156" s="98">
        <v>8.588685306851411E-3</v>
      </c>
      <c r="M156" s="98">
        <v>1.0752923828017086E-2</v>
      </c>
      <c r="N156" s="98">
        <v>1.6101867791224782E-2</v>
      </c>
      <c r="O156" s="98">
        <v>2.0228069973288583E-2</v>
      </c>
      <c r="P156" s="98">
        <v>3.0224109726043065E-2</v>
      </c>
      <c r="Q156" s="98">
        <v>4.2832827070266859E-2</v>
      </c>
      <c r="R156" s="98">
        <v>5.3439266288898252E-2</v>
      </c>
      <c r="S156" s="98">
        <v>6.826446141255442E-2</v>
      </c>
      <c r="T156" s="98">
        <v>9.7246612536690813E-2</v>
      </c>
      <c r="U156" s="98">
        <v>0.14526274960341032</v>
      </c>
      <c r="V156" s="98">
        <v>0.22028599208270327</v>
      </c>
      <c r="W156" s="98">
        <v>0.2787464242979108</v>
      </c>
      <c r="DA156" s="63" t="s">
        <v>1885</v>
      </c>
    </row>
    <row r="157" spans="1:105" ht="12" customHeight="1" x14ac:dyDescent="0.25">
      <c r="A157" s="121" t="s">
        <v>54</v>
      </c>
      <c r="B157" s="122">
        <v>3.4429416434893466E-2</v>
      </c>
      <c r="C157" s="122">
        <v>4.0971450218691301E-2</v>
      </c>
      <c r="D157" s="122">
        <v>5.3869993936335563E-2</v>
      </c>
      <c r="E157" s="122">
        <v>6.5144035219913646E-2</v>
      </c>
      <c r="F157" s="122">
        <v>7.2203692882438122E-2</v>
      </c>
      <c r="G157" s="122">
        <v>7.8663074119395618E-2</v>
      </c>
      <c r="H157" s="122">
        <v>8.6966634190551673E-2</v>
      </c>
      <c r="I157" s="122">
        <v>8.6354597846787701E-2</v>
      </c>
      <c r="J157" s="122">
        <v>8.5275878450665102E-2</v>
      </c>
      <c r="K157" s="122">
        <v>8.4963821729202332E-2</v>
      </c>
      <c r="L157" s="122">
        <v>9.5855709157140076E-2</v>
      </c>
      <c r="M157" s="122">
        <v>8.7095476378155984E-2</v>
      </c>
      <c r="N157" s="122">
        <v>8.3973808793286128E-2</v>
      </c>
      <c r="O157" s="122">
        <v>0.10947089230238216</v>
      </c>
      <c r="P157" s="122">
        <v>0.14282077372341165</v>
      </c>
      <c r="Q157" s="122">
        <v>0.20637846593631673</v>
      </c>
      <c r="R157" s="122">
        <v>0.23713864576534202</v>
      </c>
      <c r="S157" s="122">
        <v>0.36019903594535629</v>
      </c>
      <c r="T157" s="122">
        <v>0.50216038301115895</v>
      </c>
      <c r="U157" s="122">
        <v>0.69205306850386017</v>
      </c>
      <c r="V157" s="122">
        <v>1.3280682642571806</v>
      </c>
      <c r="W157" s="122">
        <v>1.5106256981556105</v>
      </c>
      <c r="DA157" s="130" t="s">
        <v>1886</v>
      </c>
    </row>
    <row r="158" spans="1:105" ht="12" customHeight="1" x14ac:dyDescent="0.25">
      <c r="A158" s="97" t="s">
        <v>50</v>
      </c>
      <c r="B158" s="98">
        <v>3.1173733318173073E-2</v>
      </c>
      <c r="C158" s="98">
        <v>3.6010473581098552E-2</v>
      </c>
      <c r="D158" s="98">
        <v>5.0775349252865094E-2</v>
      </c>
      <c r="E158" s="98">
        <v>6.2681455786343598E-2</v>
      </c>
      <c r="F158" s="98">
        <v>6.8648344825318966E-2</v>
      </c>
      <c r="G158" s="98">
        <v>7.2386738309267618E-2</v>
      </c>
      <c r="H158" s="98">
        <v>7.7422234021558414E-2</v>
      </c>
      <c r="I158" s="98">
        <v>7.3399660975824399E-2</v>
      </c>
      <c r="J158" s="98">
        <v>6.8632604050077678E-2</v>
      </c>
      <c r="K158" s="98">
        <v>6.7305945406741105E-2</v>
      </c>
      <c r="L158" s="98">
        <v>7.1137891367760234E-2</v>
      </c>
      <c r="M158" s="98">
        <v>5.715942058801006E-2</v>
      </c>
      <c r="N158" s="98">
        <v>5.0783925295633553E-2</v>
      </c>
      <c r="O158" s="98">
        <v>7.0923541604158744E-2</v>
      </c>
      <c r="P158" s="98">
        <v>7.9734018937869064E-2</v>
      </c>
      <c r="Q158" s="98">
        <v>0.10686146581738003</v>
      </c>
      <c r="R158" s="98">
        <v>0.11230942234362844</v>
      </c>
      <c r="S158" s="98">
        <v>0.1954179680609428</v>
      </c>
      <c r="T158" s="98">
        <v>0.28248598724924495</v>
      </c>
      <c r="U158" s="98">
        <v>0.38920057051603962</v>
      </c>
      <c r="V158" s="98">
        <v>0.66357413291151091</v>
      </c>
      <c r="W158" s="98">
        <v>0.79045757478263612</v>
      </c>
      <c r="DA158" s="63" t="s">
        <v>1887</v>
      </c>
    </row>
    <row r="159" spans="1:105" ht="12" customHeight="1" x14ac:dyDescent="0.25">
      <c r="A159" s="109" t="s">
        <v>120</v>
      </c>
      <c r="B159" s="33">
        <v>3.2556831167203934E-3</v>
      </c>
      <c r="C159" s="33">
        <v>4.9609766375927457E-3</v>
      </c>
      <c r="D159" s="33">
        <v>3.0946446834704692E-3</v>
      </c>
      <c r="E159" s="33">
        <v>2.4625794335700522E-3</v>
      </c>
      <c r="F159" s="33">
        <v>3.5553480571191569E-3</v>
      </c>
      <c r="G159" s="33">
        <v>6.2763358101280012E-3</v>
      </c>
      <c r="H159" s="33">
        <v>9.5444001689932549E-3</v>
      </c>
      <c r="I159" s="33">
        <v>1.2954936870963307E-2</v>
      </c>
      <c r="J159" s="33">
        <v>1.6643274400587424E-2</v>
      </c>
      <c r="K159" s="33">
        <v>1.7657876322461231E-2</v>
      </c>
      <c r="L159" s="33">
        <v>2.4717817789379846E-2</v>
      </c>
      <c r="M159" s="33">
        <v>2.9936055790145927E-2</v>
      </c>
      <c r="N159" s="33">
        <v>3.3189883497652575E-2</v>
      </c>
      <c r="O159" s="33">
        <v>3.8547350698223418E-2</v>
      </c>
      <c r="P159" s="33">
        <v>6.3086754785542584E-2</v>
      </c>
      <c r="Q159" s="33">
        <v>9.9517000118936702E-2</v>
      </c>
      <c r="R159" s="33">
        <v>0.12482922342171358</v>
      </c>
      <c r="S159" s="33">
        <v>0.16478106788441352</v>
      </c>
      <c r="T159" s="33">
        <v>0.21967439576191403</v>
      </c>
      <c r="U159" s="33">
        <v>0.30285249798782049</v>
      </c>
      <c r="V159" s="33">
        <v>0.66449413134566959</v>
      </c>
      <c r="W159" s="33">
        <v>0.72016812337297442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3.3366178112243254</v>
      </c>
      <c r="C161" s="117">
        <f t="shared" si="54"/>
        <v>3.3845412814375089</v>
      </c>
      <c r="D161" s="117">
        <f t="shared" si="54"/>
        <v>3.424875887789403</v>
      </c>
      <c r="E161" s="117">
        <f t="shared" si="54"/>
        <v>3.5383974949023385</v>
      </c>
      <c r="F161" s="117">
        <f t="shared" si="54"/>
        <v>3.4809367509857041</v>
      </c>
      <c r="G161" s="117">
        <f t="shared" si="54"/>
        <v>3.4881014976500184</v>
      </c>
      <c r="H161" s="117">
        <f t="shared" si="54"/>
        <v>3.5833487281704417</v>
      </c>
      <c r="I161" s="117">
        <f t="shared" si="54"/>
        <v>3.4465547685262901</v>
      </c>
      <c r="J161" s="117">
        <f t="shared" si="54"/>
        <v>3.4910909194333923</v>
      </c>
      <c r="K161" s="117">
        <f t="shared" si="54"/>
        <v>3.4057670860714775</v>
      </c>
      <c r="L161" s="117">
        <f t="shared" si="54"/>
        <v>3.0067298521528181</v>
      </c>
      <c r="M161" s="117">
        <f t="shared" si="54"/>
        <v>2.600767180749187</v>
      </c>
      <c r="N161" s="117">
        <f t="shared" si="54"/>
        <v>2.046417334294556</v>
      </c>
      <c r="O161" s="117">
        <f t="shared" si="54"/>
        <v>1.9662627041798428</v>
      </c>
      <c r="P161" s="117">
        <f t="shared" si="54"/>
        <v>1.8874228876128081</v>
      </c>
      <c r="Q161" s="117">
        <f t="shared" si="54"/>
        <v>1.9600380515064366</v>
      </c>
      <c r="R161" s="117">
        <f t="shared" ref="R161:V161" si="55">R162+R164+R166+R175</f>
        <v>2.0263736700324646</v>
      </c>
      <c r="S161" s="117">
        <f t="shared" si="55"/>
        <v>2.211974723408793</v>
      </c>
      <c r="T161" s="117">
        <f t="shared" si="55"/>
        <v>2.5345672886179842</v>
      </c>
      <c r="U161" s="117">
        <f t="shared" si="55"/>
        <v>3.2795723029018302</v>
      </c>
      <c r="V161" s="117">
        <f t="shared" si="55"/>
        <v>7.7201771485574087</v>
      </c>
      <c r="W161" s="117">
        <f t="shared" ref="W161" si="56">W162+W164+W166+W175</f>
        <v>25.258470017498961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2.6965419594273841</v>
      </c>
      <c r="C162" s="122">
        <f t="shared" si="57"/>
        <v>2.7517617555065024</v>
      </c>
      <c r="D162" s="122">
        <f t="shared" si="57"/>
        <v>2.7761526962488956</v>
      </c>
      <c r="E162" s="122">
        <f t="shared" si="57"/>
        <v>2.8728829859506342</v>
      </c>
      <c r="F162" s="122">
        <f t="shared" si="57"/>
        <v>2.8598692132042189</v>
      </c>
      <c r="G162" s="122">
        <f t="shared" si="57"/>
        <v>2.8886375039444006</v>
      </c>
      <c r="H162" s="122">
        <f t="shared" si="57"/>
        <v>2.9326072489793784</v>
      </c>
      <c r="I162" s="122">
        <f t="shared" si="57"/>
        <v>2.8196509957207518</v>
      </c>
      <c r="J162" s="122">
        <f t="shared" si="57"/>
        <v>2.8601485356723955</v>
      </c>
      <c r="K162" s="122">
        <f t="shared" si="57"/>
        <v>2.8364487158575007</v>
      </c>
      <c r="L162" s="122">
        <f t="shared" si="57"/>
        <v>2.4935072063083403</v>
      </c>
      <c r="M162" s="122">
        <f t="shared" si="57"/>
        <v>2.1722337027481502</v>
      </c>
      <c r="N162" s="122">
        <f t="shared" si="57"/>
        <v>1.7167744367188893</v>
      </c>
      <c r="O162" s="122">
        <f t="shared" si="57"/>
        <v>1.6570806294547855</v>
      </c>
      <c r="P162" s="122">
        <f t="shared" si="57"/>
        <v>1.5797898901540108</v>
      </c>
      <c r="Q162" s="122">
        <f t="shared" si="57"/>
        <v>1.6090587523491582</v>
      </c>
      <c r="R162" s="122">
        <f t="shared" si="57"/>
        <v>1.6751563599527455</v>
      </c>
      <c r="S162" s="122">
        <f t="shared" si="57"/>
        <v>1.8174270790285536</v>
      </c>
      <c r="T162" s="122">
        <f t="shared" si="57"/>
        <v>2.0009928372244934</v>
      </c>
      <c r="U162" s="122">
        <f t="shared" si="57"/>
        <v>2.1888042624272743</v>
      </c>
      <c r="V162" s="122">
        <f t="shared" si="57"/>
        <v>5.5271263393856644</v>
      </c>
      <c r="W162" s="122">
        <f t="shared" si="57"/>
        <v>22.08997923831885</v>
      </c>
      <c r="DA162" s="130" t="s">
        <v>1890</v>
      </c>
    </row>
    <row r="163" spans="1:105" ht="12" customHeight="1" x14ac:dyDescent="0.25">
      <c r="A163" s="97" t="s">
        <v>53</v>
      </c>
      <c r="B163" s="33">
        <v>2.6965419594273841</v>
      </c>
      <c r="C163" s="33">
        <v>2.7517617555065024</v>
      </c>
      <c r="D163" s="33">
        <v>2.7761526962488956</v>
      </c>
      <c r="E163" s="33">
        <v>2.8728829859506342</v>
      </c>
      <c r="F163" s="33">
        <v>2.8598692132042189</v>
      </c>
      <c r="G163" s="33">
        <v>2.8886375039444006</v>
      </c>
      <c r="H163" s="33">
        <v>2.9326072489793784</v>
      </c>
      <c r="I163" s="33">
        <v>2.8196509957207518</v>
      </c>
      <c r="J163" s="33">
        <v>2.8601485356723955</v>
      </c>
      <c r="K163" s="33">
        <v>2.8364487158575007</v>
      </c>
      <c r="L163" s="33">
        <v>2.4935072063083403</v>
      </c>
      <c r="M163" s="33">
        <v>2.1722337027481502</v>
      </c>
      <c r="N163" s="33">
        <v>1.7167744367188893</v>
      </c>
      <c r="O163" s="33">
        <v>1.6570806294547855</v>
      </c>
      <c r="P163" s="33">
        <v>1.5797898901540108</v>
      </c>
      <c r="Q163" s="33">
        <v>1.6090587523491582</v>
      </c>
      <c r="R163" s="33">
        <v>1.6751563599527455</v>
      </c>
      <c r="S163" s="33">
        <v>1.8174270790285536</v>
      </c>
      <c r="T163" s="33">
        <v>2.0009928372244934</v>
      </c>
      <c r="U163" s="33">
        <v>2.1888042624272743</v>
      </c>
      <c r="V163" s="33">
        <v>5.5271263393856644</v>
      </c>
      <c r="W163" s="33">
        <v>22.08997923831885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3.6257143880102636E-3</v>
      </c>
      <c r="C164" s="122">
        <f t="shared" si="58"/>
        <v>4.5741372825738322E-3</v>
      </c>
      <c r="D164" s="122">
        <f t="shared" si="58"/>
        <v>7.5534884965973324E-3</v>
      </c>
      <c r="E164" s="122">
        <f t="shared" si="58"/>
        <v>1.108884020509123E-2</v>
      </c>
      <c r="F164" s="122">
        <f t="shared" si="58"/>
        <v>5.7499512035768851E-3</v>
      </c>
      <c r="G164" s="122">
        <f t="shared" si="58"/>
        <v>6.1411026988714259E-3</v>
      </c>
      <c r="H164" s="122">
        <f t="shared" si="58"/>
        <v>1.016711971288776E-2</v>
      </c>
      <c r="I164" s="122">
        <f t="shared" si="58"/>
        <v>1.5414460049705486E-2</v>
      </c>
      <c r="J164" s="122">
        <f t="shared" si="58"/>
        <v>1.1230501625034913E-2</v>
      </c>
      <c r="K164" s="122">
        <f t="shared" si="58"/>
        <v>1.2192649309092921E-2</v>
      </c>
      <c r="L164" s="122">
        <f t="shared" si="58"/>
        <v>1.4710136301749993E-2</v>
      </c>
      <c r="M164" s="122">
        <f t="shared" si="58"/>
        <v>1.3289298399497714E-2</v>
      </c>
      <c r="N164" s="122">
        <f t="shared" si="58"/>
        <v>2.1748735208101382E-2</v>
      </c>
      <c r="O164" s="122">
        <f t="shared" si="58"/>
        <v>1.2442872925566119E-2</v>
      </c>
      <c r="P164" s="122">
        <f t="shared" si="58"/>
        <v>8.4292526187407183E-3</v>
      </c>
      <c r="Q164" s="122">
        <f t="shared" si="58"/>
        <v>1.4672722749878039E-2</v>
      </c>
      <c r="R164" s="122">
        <f t="shared" si="58"/>
        <v>1.6927946254140208E-2</v>
      </c>
      <c r="S164" s="122">
        <f t="shared" si="58"/>
        <v>2.3436614197554228E-2</v>
      </c>
      <c r="T164" s="122">
        <f t="shared" si="58"/>
        <v>4.4397490847743776E-2</v>
      </c>
      <c r="U164" s="122">
        <f t="shared" si="58"/>
        <v>0.1217343956019766</v>
      </c>
      <c r="V164" s="122">
        <f t="shared" si="58"/>
        <v>0.13619882932176069</v>
      </c>
      <c r="W164" s="122">
        <f t="shared" si="58"/>
        <v>0.55900267292945049</v>
      </c>
      <c r="DA164" s="130" t="s">
        <v>1892</v>
      </c>
    </row>
    <row r="165" spans="1:105" ht="12" customHeight="1" x14ac:dyDescent="0.25">
      <c r="A165" s="97" t="s">
        <v>53</v>
      </c>
      <c r="B165" s="98">
        <v>3.6257143880102636E-3</v>
      </c>
      <c r="C165" s="98">
        <v>4.5741372825738322E-3</v>
      </c>
      <c r="D165" s="98">
        <v>7.5534884965973324E-3</v>
      </c>
      <c r="E165" s="98">
        <v>1.108884020509123E-2</v>
      </c>
      <c r="F165" s="98">
        <v>5.7499512035768851E-3</v>
      </c>
      <c r="G165" s="98">
        <v>6.1411026988714259E-3</v>
      </c>
      <c r="H165" s="98">
        <v>1.016711971288776E-2</v>
      </c>
      <c r="I165" s="98">
        <v>1.5414460049705486E-2</v>
      </c>
      <c r="J165" s="98">
        <v>1.1230501625034913E-2</v>
      </c>
      <c r="K165" s="98">
        <v>1.2192649309092921E-2</v>
      </c>
      <c r="L165" s="98">
        <v>1.4710136301749993E-2</v>
      </c>
      <c r="M165" s="98">
        <v>1.3289298399497714E-2</v>
      </c>
      <c r="N165" s="98">
        <v>2.1748735208101382E-2</v>
      </c>
      <c r="O165" s="98">
        <v>1.2442872925566119E-2</v>
      </c>
      <c r="P165" s="98">
        <v>8.4292526187407183E-3</v>
      </c>
      <c r="Q165" s="98">
        <v>1.4672722749878039E-2</v>
      </c>
      <c r="R165" s="98">
        <v>1.6927946254140208E-2</v>
      </c>
      <c r="S165" s="98">
        <v>2.3436614197554228E-2</v>
      </c>
      <c r="T165" s="98">
        <v>4.4397490847743776E-2</v>
      </c>
      <c r="U165" s="98">
        <v>0.1217343956019766</v>
      </c>
      <c r="V165" s="98">
        <v>0.13619882932176069</v>
      </c>
      <c r="W165" s="98">
        <v>0.55900267292945049</v>
      </c>
      <c r="DA165" s="63" t="s">
        <v>1893</v>
      </c>
    </row>
    <row r="166" spans="1:105" ht="12" customHeight="1" x14ac:dyDescent="0.25">
      <c r="A166" s="121" t="s">
        <v>55</v>
      </c>
      <c r="B166" s="122">
        <v>0.44363341670691236</v>
      </c>
      <c r="C166" s="122">
        <v>0.43425204132666645</v>
      </c>
      <c r="D166" s="122">
        <v>0.44496068144935275</v>
      </c>
      <c r="E166" s="122">
        <v>0.4616249827743068</v>
      </c>
      <c r="F166" s="122">
        <v>0.4303818752829191</v>
      </c>
      <c r="G166" s="122">
        <v>0.41540942108684964</v>
      </c>
      <c r="H166" s="122">
        <v>0.46219501803880186</v>
      </c>
      <c r="I166" s="122">
        <v>0.44283037152554222</v>
      </c>
      <c r="J166" s="122">
        <v>0.46700430451465441</v>
      </c>
      <c r="K166" s="122">
        <v>0.42177781070391629</v>
      </c>
      <c r="L166" s="122">
        <v>0.37536914536781135</v>
      </c>
      <c r="M166" s="122">
        <v>0.32473002610260393</v>
      </c>
      <c r="N166" s="122">
        <v>0.24028125906725567</v>
      </c>
      <c r="O166" s="122">
        <v>0.23155137817917218</v>
      </c>
      <c r="P166" s="122">
        <v>0.23706190098534985</v>
      </c>
      <c r="Q166" s="122">
        <v>0.2711011349439767</v>
      </c>
      <c r="R166" s="122">
        <v>0.27182263725610134</v>
      </c>
      <c r="S166" s="122">
        <v>0.28991231176230486</v>
      </c>
      <c r="T166" s="122">
        <v>0.37826516430958007</v>
      </c>
      <c r="U166" s="122">
        <v>0.74756944321026242</v>
      </c>
      <c r="V166" s="122">
        <v>1.4564844790237352</v>
      </c>
      <c r="W166" s="122">
        <v>1.8317230063002337</v>
      </c>
      <c r="DA166" s="130" t="s">
        <v>1894</v>
      </c>
    </row>
    <row r="167" spans="1:105" ht="12" customHeight="1" x14ac:dyDescent="0.25">
      <c r="A167" s="97" t="s">
        <v>124</v>
      </c>
      <c r="B167" s="98">
        <v>0.13250641190539891</v>
      </c>
      <c r="C167" s="98">
        <v>0.11214632825263512</v>
      </c>
      <c r="D167" s="98">
        <v>0.11815074289155679</v>
      </c>
      <c r="E167" s="98">
        <v>0.10326865685018959</v>
      </c>
      <c r="F167" s="98">
        <v>7.7071272532228022E-2</v>
      </c>
      <c r="G167" s="98">
        <v>7.6001216663088941E-2</v>
      </c>
      <c r="H167" s="98">
        <v>6.3112852230263222E-2</v>
      </c>
      <c r="I167" s="98">
        <v>4.3371825755887938E-2</v>
      </c>
      <c r="J167" s="98">
        <v>3.6677577822982498E-2</v>
      </c>
      <c r="K167" s="98">
        <v>3.0973216172153244E-2</v>
      </c>
      <c r="L167" s="98">
        <v>3.1133738929479907E-2</v>
      </c>
      <c r="M167" s="98">
        <v>1.9297605705642686E-2</v>
      </c>
      <c r="N167" s="98">
        <v>1.136212913530245E-2</v>
      </c>
      <c r="O167" s="98">
        <v>1.077245015588664E-2</v>
      </c>
      <c r="P167" s="98">
        <v>9.4173501993327063E-3</v>
      </c>
      <c r="Q167" s="98">
        <v>9.6541720076522026E-3</v>
      </c>
      <c r="R167" s="98">
        <v>9.2935317725841016E-3</v>
      </c>
      <c r="S167" s="98">
        <v>1.4775551462613402E-2</v>
      </c>
      <c r="T167" s="98">
        <v>2.2984103177218183E-2</v>
      </c>
      <c r="U167" s="98">
        <v>4.5452231179101361E-2</v>
      </c>
      <c r="V167" s="98">
        <v>5.3268073453229363E-2</v>
      </c>
      <c r="W167" s="98">
        <v>6.8510578616266068E-2</v>
      </c>
      <c r="DA167" s="63" t="s">
        <v>1895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1896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1897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1898</v>
      </c>
    </row>
    <row r="171" spans="1:105" ht="12" customHeight="1" x14ac:dyDescent="0.25">
      <c r="A171" s="106" t="s">
        <v>122</v>
      </c>
      <c r="B171" s="101">
        <v>0.31112700480151345</v>
      </c>
      <c r="C171" s="101">
        <v>0.31848235620428872</v>
      </c>
      <c r="D171" s="101">
        <v>0.32268115273237952</v>
      </c>
      <c r="E171" s="101">
        <v>0.35349370090426852</v>
      </c>
      <c r="F171" s="101">
        <v>0.34884790959004458</v>
      </c>
      <c r="G171" s="101">
        <v>0.3348263731912659</v>
      </c>
      <c r="H171" s="101">
        <v>0.39385893443727138</v>
      </c>
      <c r="I171" s="101">
        <v>0.39273547524905383</v>
      </c>
      <c r="J171" s="101">
        <v>0.41933278018834197</v>
      </c>
      <c r="K171" s="101">
        <v>0.37966082836436521</v>
      </c>
      <c r="L171" s="101">
        <v>0.33279780204004294</v>
      </c>
      <c r="M171" s="101">
        <v>0.29308853052572537</v>
      </c>
      <c r="N171" s="101">
        <v>0.21592336498031861</v>
      </c>
      <c r="O171" s="101">
        <v>0.20642015143125639</v>
      </c>
      <c r="P171" s="101">
        <v>0.21105343562356929</v>
      </c>
      <c r="Q171" s="101">
        <v>0.24221440429232113</v>
      </c>
      <c r="R171" s="101">
        <v>0.24350516125817442</v>
      </c>
      <c r="S171" s="101">
        <v>0.25445409703923816</v>
      </c>
      <c r="T171" s="101">
        <v>0.32677982787830273</v>
      </c>
      <c r="U171" s="101">
        <v>0.6376903400054067</v>
      </c>
      <c r="V171" s="101">
        <v>1.2583721458638353</v>
      </c>
      <c r="W171" s="101">
        <v>1.5741974701790533</v>
      </c>
      <c r="DA171" s="131" t="s">
        <v>1899</v>
      </c>
    </row>
    <row r="172" spans="1:105" ht="12" customHeight="1" x14ac:dyDescent="0.25">
      <c r="A172" s="107" t="s">
        <v>121</v>
      </c>
      <c r="B172" s="104">
        <v>0</v>
      </c>
      <c r="C172" s="104">
        <v>3.6233568697426107E-3</v>
      </c>
      <c r="D172" s="104">
        <v>4.1287858254164481E-3</v>
      </c>
      <c r="E172" s="104">
        <v>4.8626250198486607E-3</v>
      </c>
      <c r="F172" s="104">
        <v>4.4626931606465137E-3</v>
      </c>
      <c r="G172" s="104">
        <v>4.5818312324947758E-3</v>
      </c>
      <c r="H172" s="104">
        <v>5.2232313712672696E-3</v>
      </c>
      <c r="I172" s="104">
        <v>6.7230705206004588E-3</v>
      </c>
      <c r="J172" s="104">
        <v>1.0993946503329985E-2</v>
      </c>
      <c r="K172" s="104">
        <v>1.1143766167397793E-2</v>
      </c>
      <c r="L172" s="104">
        <v>1.14376043982885E-2</v>
      </c>
      <c r="M172" s="104">
        <v>1.2343889871235874E-2</v>
      </c>
      <c r="N172" s="104">
        <v>1.2995764951634596E-2</v>
      </c>
      <c r="O172" s="104">
        <v>1.4358776592029134E-2</v>
      </c>
      <c r="P172" s="104">
        <v>1.6591115162447854E-2</v>
      </c>
      <c r="Q172" s="104">
        <v>1.9232558644003361E-2</v>
      </c>
      <c r="R172" s="104">
        <v>1.9023944225342843E-2</v>
      </c>
      <c r="S172" s="104">
        <v>2.0682663260453295E-2</v>
      </c>
      <c r="T172" s="104">
        <v>2.8501233254059188E-2</v>
      </c>
      <c r="U172" s="104">
        <v>6.4426872025754395E-2</v>
      </c>
      <c r="V172" s="104">
        <v>0.1448442597066705</v>
      </c>
      <c r="W172" s="104">
        <v>0.18901495750491426</v>
      </c>
      <c r="DA172" s="132" t="s">
        <v>1900</v>
      </c>
    </row>
    <row r="173" spans="1:105" ht="12" customHeight="1" x14ac:dyDescent="0.25">
      <c r="A173" s="108" t="s">
        <v>53</v>
      </c>
      <c r="B173" s="98">
        <v>0</v>
      </c>
      <c r="C173" s="98">
        <v>8.3299107708616638E-4</v>
      </c>
      <c r="D173" s="98">
        <v>9.2657674812896961E-4</v>
      </c>
      <c r="E173" s="98">
        <v>1.3319078970408665E-3</v>
      </c>
      <c r="F173" s="98">
        <v>1.0371817333956676E-3</v>
      </c>
      <c r="G173" s="98">
        <v>9.1441764548942216E-4</v>
      </c>
      <c r="H173" s="98">
        <v>1.4056800628238911E-3</v>
      </c>
      <c r="I173" s="98">
        <v>1.4819966137950456E-3</v>
      </c>
      <c r="J173" s="98">
        <v>2.7860535942210176E-3</v>
      </c>
      <c r="K173" s="98">
        <v>2.6146952569094427E-3</v>
      </c>
      <c r="L173" s="98">
        <v>2.6106197355205479E-3</v>
      </c>
      <c r="M173" s="98">
        <v>3.3195709501748927E-3</v>
      </c>
      <c r="N173" s="98">
        <v>2.3305004724941008E-3</v>
      </c>
      <c r="O173" s="98">
        <v>2.7812454681177831E-3</v>
      </c>
      <c r="P173" s="98">
        <v>3.209439929587572E-3</v>
      </c>
      <c r="Q173" s="98">
        <v>5.2097817935517852E-3</v>
      </c>
      <c r="R173" s="98">
        <v>4.8667761383771229E-3</v>
      </c>
      <c r="S173" s="98">
        <v>4.9186914633986339E-3</v>
      </c>
      <c r="T173" s="98">
        <v>6.9352657333956414E-3</v>
      </c>
      <c r="U173" s="98">
        <v>1.5395900976709148E-2</v>
      </c>
      <c r="V173" s="98">
        <v>3.7022996230324269E-2</v>
      </c>
      <c r="W173" s="98">
        <v>3.7224712749793644E-2</v>
      </c>
      <c r="DA173" s="63" t="s">
        <v>1901</v>
      </c>
    </row>
    <row r="174" spans="1:105" ht="12" customHeight="1" x14ac:dyDescent="0.25">
      <c r="A174" s="115" t="s">
        <v>52</v>
      </c>
      <c r="B174" s="33">
        <v>0</v>
      </c>
      <c r="C174" s="33">
        <v>2.7903657926564443E-3</v>
      </c>
      <c r="D174" s="33">
        <v>3.2022090772874782E-3</v>
      </c>
      <c r="E174" s="33">
        <v>3.5307171228077944E-3</v>
      </c>
      <c r="F174" s="33">
        <v>3.4255114272508463E-3</v>
      </c>
      <c r="G174" s="33">
        <v>3.6674135870053536E-3</v>
      </c>
      <c r="H174" s="33">
        <v>3.8175513084433787E-3</v>
      </c>
      <c r="I174" s="33">
        <v>5.2410739068054135E-3</v>
      </c>
      <c r="J174" s="33">
        <v>8.2078929091089665E-3</v>
      </c>
      <c r="K174" s="33">
        <v>8.5290709104883494E-3</v>
      </c>
      <c r="L174" s="33">
        <v>8.8269846627679529E-3</v>
      </c>
      <c r="M174" s="33">
        <v>9.0243189210609809E-3</v>
      </c>
      <c r="N174" s="33">
        <v>1.0665264479140495E-2</v>
      </c>
      <c r="O174" s="33">
        <v>1.157753112391135E-2</v>
      </c>
      <c r="P174" s="33">
        <v>1.3381675232860282E-2</v>
      </c>
      <c r="Q174" s="33">
        <v>1.4022776850451576E-2</v>
      </c>
      <c r="R174" s="33">
        <v>1.4157168086965719E-2</v>
      </c>
      <c r="S174" s="33">
        <v>1.576397179705466E-2</v>
      </c>
      <c r="T174" s="33">
        <v>2.1565967520663545E-2</v>
      </c>
      <c r="U174" s="33">
        <v>4.903097104904524E-2</v>
      </c>
      <c r="V174" s="33">
        <v>0.10782126347634624</v>
      </c>
      <c r="W174" s="33">
        <v>0.15179024475512062</v>
      </c>
      <c r="DA174" s="60" t="s">
        <v>1902</v>
      </c>
    </row>
    <row r="175" spans="1:105" ht="12" customHeight="1" x14ac:dyDescent="0.25">
      <c r="A175" s="121" t="s">
        <v>54</v>
      </c>
      <c r="B175" s="122">
        <v>0.19281672070201927</v>
      </c>
      <c r="C175" s="122">
        <v>0.19395334732176617</v>
      </c>
      <c r="D175" s="122">
        <v>0.19620902159455711</v>
      </c>
      <c r="E175" s="122">
        <v>0.19280068597230599</v>
      </c>
      <c r="F175" s="122">
        <v>0.18493571129498915</v>
      </c>
      <c r="G175" s="122">
        <v>0.17791346991989646</v>
      </c>
      <c r="H175" s="122">
        <v>0.17837934143937387</v>
      </c>
      <c r="I175" s="122">
        <v>0.16865894123029035</v>
      </c>
      <c r="J175" s="122">
        <v>0.15270757762130749</v>
      </c>
      <c r="K175" s="122">
        <v>0.13534791020096801</v>
      </c>
      <c r="L175" s="122">
        <v>0.12314336417491653</v>
      </c>
      <c r="M175" s="122">
        <v>9.0514153498935046E-2</v>
      </c>
      <c r="N175" s="122">
        <v>6.7612903300309751E-2</v>
      </c>
      <c r="O175" s="122">
        <v>6.5187823620318955E-2</v>
      </c>
      <c r="P175" s="122">
        <v>6.2141843854706683E-2</v>
      </c>
      <c r="Q175" s="122">
        <v>6.5205441463423802E-2</v>
      </c>
      <c r="R175" s="122">
        <v>6.2466726569477389E-2</v>
      </c>
      <c r="S175" s="122">
        <v>8.1198718420380039E-2</v>
      </c>
      <c r="T175" s="122">
        <v>0.11091179623616687</v>
      </c>
      <c r="U175" s="122">
        <v>0.22146420166231667</v>
      </c>
      <c r="V175" s="122">
        <v>0.60036750082624801</v>
      </c>
      <c r="W175" s="122">
        <v>0.77776509995042598</v>
      </c>
      <c r="DA175" s="130" t="s">
        <v>1903</v>
      </c>
    </row>
    <row r="176" spans="1:105" ht="12" customHeight="1" x14ac:dyDescent="0.25">
      <c r="A176" s="97" t="s">
        <v>50</v>
      </c>
      <c r="B176" s="98">
        <v>0.17455804425360799</v>
      </c>
      <c r="C176" s="98">
        <v>0.17104036200407086</v>
      </c>
      <c r="D176" s="98">
        <v>0.18238827834798996</v>
      </c>
      <c r="E176" s="98">
        <v>0.18234232393344058</v>
      </c>
      <c r="F176" s="98">
        <v>0.17181478394133512</v>
      </c>
      <c r="G176" s="98">
        <v>0.16193734240320701</v>
      </c>
      <c r="H176" s="98">
        <v>0.15716556144112093</v>
      </c>
      <c r="I176" s="98">
        <v>0.14177838057584199</v>
      </c>
      <c r="J176" s="98">
        <v>0.12256975640943299</v>
      </c>
      <c r="K176" s="98">
        <v>0.10946140494548587</v>
      </c>
      <c r="L176" s="98">
        <v>9.592941207675694E-2</v>
      </c>
      <c r="M176" s="98">
        <v>6.3934292151728397E-2</v>
      </c>
      <c r="N176" s="98">
        <v>4.4032026395929194E-2</v>
      </c>
      <c r="O176" s="98">
        <v>4.3816501146143862E-2</v>
      </c>
      <c r="P176" s="98">
        <v>3.7456789278955689E-2</v>
      </c>
      <c r="Q176" s="98">
        <v>3.6406812857576902E-2</v>
      </c>
      <c r="R176" s="98">
        <v>3.1115728640206605E-2</v>
      </c>
      <c r="S176" s="98">
        <v>4.4666090634705558E-2</v>
      </c>
      <c r="T176" s="98">
        <v>6.2884065478047202E-2</v>
      </c>
      <c r="U176" s="98">
        <v>0.12428253512276949</v>
      </c>
      <c r="V176" s="98">
        <v>0.287992773904924</v>
      </c>
      <c r="W176" s="98">
        <v>0.39570935044703048</v>
      </c>
      <c r="DA176" s="63" t="s">
        <v>1904</v>
      </c>
    </row>
    <row r="177" spans="1:105" ht="12" customHeight="1" x14ac:dyDescent="0.25">
      <c r="A177" s="109" t="s">
        <v>120</v>
      </c>
      <c r="B177" s="33">
        <v>1.8258676448411278E-2</v>
      </c>
      <c r="C177" s="33">
        <v>2.2912985317695308E-2</v>
      </c>
      <c r="D177" s="33">
        <v>1.3820743246567143E-2</v>
      </c>
      <c r="E177" s="33">
        <v>1.0458362038865406E-2</v>
      </c>
      <c r="F177" s="33">
        <v>1.3120927353654029E-2</v>
      </c>
      <c r="G177" s="33">
        <v>1.5976127516689455E-2</v>
      </c>
      <c r="H177" s="33">
        <v>2.1213779998252937E-2</v>
      </c>
      <c r="I177" s="33">
        <v>2.6880560654448358E-2</v>
      </c>
      <c r="J177" s="33">
        <v>3.013782121187451E-2</v>
      </c>
      <c r="K177" s="33">
        <v>2.5886505255482146E-2</v>
      </c>
      <c r="L177" s="33">
        <v>2.7213952098159588E-2</v>
      </c>
      <c r="M177" s="33">
        <v>2.6579861347206649E-2</v>
      </c>
      <c r="N177" s="33">
        <v>2.3580876904380561E-2</v>
      </c>
      <c r="O177" s="33">
        <v>2.1371322474175097E-2</v>
      </c>
      <c r="P177" s="33">
        <v>2.4685054575750993E-2</v>
      </c>
      <c r="Q177" s="33">
        <v>2.8798628605846904E-2</v>
      </c>
      <c r="R177" s="33">
        <v>3.1350997929270784E-2</v>
      </c>
      <c r="S177" s="33">
        <v>3.6532627785674482E-2</v>
      </c>
      <c r="T177" s="33">
        <v>4.8027730758119662E-2</v>
      </c>
      <c r="U177" s="33">
        <v>9.7181666539547171E-2</v>
      </c>
      <c r="V177" s="33">
        <v>0.31237472692132401</v>
      </c>
      <c r="W177" s="33">
        <v>0.38205574950339544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0.54679263104803499</v>
      </c>
      <c r="C3" s="119">
        <f>IF(RES_hhdet_tes!C3=0,"",RES_hhdet_tes!C3/RES_hhdet_fec!C3)</f>
        <v>0.55001270860700679</v>
      </c>
      <c r="D3" s="119">
        <f>IF(RES_hhdet_tes!D3=0,"",RES_hhdet_tes!D3/RES_hhdet_fec!D3)</f>
        <v>0.55148438521038334</v>
      </c>
      <c r="E3" s="119">
        <f>IF(RES_hhdet_tes!E3=0,"",RES_hhdet_tes!E3/RES_hhdet_fec!E3)</f>
        <v>0.5550482741506656</v>
      </c>
      <c r="F3" s="119">
        <f>IF(RES_hhdet_tes!F3=0,"",RES_hhdet_tes!F3/RES_hhdet_fec!F3)</f>
        <v>0.55808843339048841</v>
      </c>
      <c r="G3" s="119">
        <f>IF(RES_hhdet_tes!G3=0,"",RES_hhdet_tes!G3/RES_hhdet_fec!G3)</f>
        <v>0.55982244772472034</v>
      </c>
      <c r="H3" s="119">
        <f>IF(RES_hhdet_tes!H3=0,"",RES_hhdet_tes!H3/RES_hhdet_fec!H3)</f>
        <v>0.5622190119134135</v>
      </c>
      <c r="I3" s="119">
        <f>IF(RES_hhdet_tes!I3=0,"",RES_hhdet_tes!I3/RES_hhdet_fec!I3)</f>
        <v>0.56584254351674046</v>
      </c>
      <c r="J3" s="119">
        <f>IF(RES_hhdet_tes!J3=0,"",RES_hhdet_tes!J3/RES_hhdet_fec!J3)</f>
        <v>0.56632119311394646</v>
      </c>
      <c r="K3" s="119">
        <f>IF(RES_hhdet_tes!K3=0,"",RES_hhdet_tes!K3/RES_hhdet_fec!K3)</f>
        <v>0.57090563036146469</v>
      </c>
      <c r="L3" s="119">
        <f>IF(RES_hhdet_tes!L3=0,"",RES_hhdet_tes!L3/RES_hhdet_fec!L3)</f>
        <v>0.58033978800472541</v>
      </c>
      <c r="M3" s="119">
        <f>IF(RES_hhdet_tes!M3=0,"",RES_hhdet_tes!M3/RES_hhdet_fec!M3)</f>
        <v>0.5919782978558874</v>
      </c>
      <c r="N3" s="119">
        <f>IF(RES_hhdet_tes!N3=0,"",RES_hhdet_tes!N3/RES_hhdet_fec!N3)</f>
        <v>0.60581530988719268</v>
      </c>
      <c r="O3" s="119">
        <f>IF(RES_hhdet_tes!O3=0,"",RES_hhdet_tes!O3/RES_hhdet_fec!O3)</f>
        <v>0.61620765391359722</v>
      </c>
      <c r="P3" s="119">
        <f>IF(RES_hhdet_tes!P3=0,"",RES_hhdet_tes!P3/RES_hhdet_fec!P3)</f>
        <v>0.6180329506268627</v>
      </c>
      <c r="Q3" s="119">
        <f>IF(RES_hhdet_tes!Q3=0,"",RES_hhdet_tes!Q3/RES_hhdet_fec!Q3)</f>
        <v>0.6216361278143453</v>
      </c>
      <c r="R3" s="119">
        <f>IF(RES_hhdet_tes!R3=0,"",RES_hhdet_tes!R3/RES_hhdet_fec!R3)</f>
        <v>0.62696743810080835</v>
      </c>
      <c r="S3" s="119">
        <f>IF(RES_hhdet_tes!S3=0,"",RES_hhdet_tes!S3/RES_hhdet_fec!S3)</f>
        <v>0.6373763975853548</v>
      </c>
      <c r="T3" s="119">
        <f>IF(RES_hhdet_tes!T3=0,"",RES_hhdet_tes!T3/RES_hhdet_fec!T3)</f>
        <v>0.64657339854628249</v>
      </c>
      <c r="U3" s="119">
        <f>IF(RES_hhdet_tes!U3=0,"",RES_hhdet_tes!U3/RES_hhdet_fec!U3)</f>
        <v>0.65450261195344817</v>
      </c>
      <c r="V3" s="119">
        <f>IF(RES_hhdet_tes!V3=0,"",RES_hhdet_tes!V3/RES_hhdet_fec!V3)</f>
        <v>0.65471880627741252</v>
      </c>
      <c r="W3" s="119">
        <f>IF(RES_hhdet_tes!W3=0,"",RES_hhdet_tes!W3/RES_hhdet_fec!W3)</f>
        <v>0.65945265422444277</v>
      </c>
      <c r="DA3" s="129" t="s">
        <v>1907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0.54377318149994447</v>
      </c>
      <c r="C4" s="124">
        <f>IF(RES_hhdet_tes!C4=0,"",RES_hhdet_tes!C4/RES_hhdet_fec!C4)</f>
        <v>0.54607080530458785</v>
      </c>
      <c r="D4" s="124">
        <f>IF(RES_hhdet_tes!D4=0,"",RES_hhdet_tes!D4/RES_hhdet_fec!D4)</f>
        <v>0.54824143792825875</v>
      </c>
      <c r="E4" s="124">
        <f>IF(RES_hhdet_tes!E4=0,"",RES_hhdet_tes!E4/RES_hhdet_fec!E4)</f>
        <v>0.55147158393004991</v>
      </c>
      <c r="F4" s="124">
        <f>IF(RES_hhdet_tes!F4=0,"",RES_hhdet_tes!F4/RES_hhdet_fec!F4)</f>
        <v>0.55419804346000612</v>
      </c>
      <c r="G4" s="124">
        <f>IF(RES_hhdet_tes!G4=0,"",RES_hhdet_tes!G4/RES_hhdet_fec!G4)</f>
        <v>0.55590009140967567</v>
      </c>
      <c r="H4" s="124">
        <f>IF(RES_hhdet_tes!H4=0,"",RES_hhdet_tes!H4/RES_hhdet_fec!H4)</f>
        <v>0.55726895305446666</v>
      </c>
      <c r="I4" s="124">
        <f>IF(RES_hhdet_tes!I4=0,"",RES_hhdet_tes!I4/RES_hhdet_fec!I4)</f>
        <v>0.55862070173329115</v>
      </c>
      <c r="J4" s="124">
        <f>IF(RES_hhdet_tes!J4=0,"",RES_hhdet_tes!J4/RES_hhdet_fec!J4)</f>
        <v>0.56049648747392533</v>
      </c>
      <c r="K4" s="124">
        <f>IF(RES_hhdet_tes!K4=0,"",RES_hhdet_tes!K4/RES_hhdet_fec!K4)</f>
        <v>0.56509626610421593</v>
      </c>
      <c r="L4" s="124">
        <f>IF(RES_hhdet_tes!L4=0,"",RES_hhdet_tes!L4/RES_hhdet_fec!L4)</f>
        <v>0.57516177070819807</v>
      </c>
      <c r="M4" s="124">
        <f>IF(RES_hhdet_tes!M4=0,"",RES_hhdet_tes!M4/RES_hhdet_fec!M4)</f>
        <v>0.58766225906588831</v>
      </c>
      <c r="N4" s="124">
        <f>IF(RES_hhdet_tes!N4=0,"",RES_hhdet_tes!N4/RES_hhdet_fec!N4)</f>
        <v>0.60034468468794144</v>
      </c>
      <c r="O4" s="124">
        <f>IF(RES_hhdet_tes!O4=0,"",RES_hhdet_tes!O4/RES_hhdet_fec!O4)</f>
        <v>0.61188079782275706</v>
      </c>
      <c r="P4" s="124">
        <f>IF(RES_hhdet_tes!P4=0,"",RES_hhdet_tes!P4/RES_hhdet_fec!P4)</f>
        <v>0.61344960127494041</v>
      </c>
      <c r="Q4" s="124">
        <f>IF(RES_hhdet_tes!Q4=0,"",RES_hhdet_tes!Q4/RES_hhdet_fec!Q4)</f>
        <v>0.61525271824093009</v>
      </c>
      <c r="R4" s="124">
        <f>IF(RES_hhdet_tes!R4=0,"",RES_hhdet_tes!R4/RES_hhdet_fec!R4)</f>
        <v>0.62117889992876285</v>
      </c>
      <c r="S4" s="124">
        <f>IF(RES_hhdet_tes!S4=0,"",RES_hhdet_tes!S4/RES_hhdet_fec!S4)</f>
        <v>0.63143815860666841</v>
      </c>
      <c r="T4" s="124">
        <f>IF(RES_hhdet_tes!T4=0,"",RES_hhdet_tes!T4/RES_hhdet_fec!T4)</f>
        <v>0.63591161673519447</v>
      </c>
      <c r="U4" s="124">
        <f>IF(RES_hhdet_tes!U4=0,"",RES_hhdet_tes!U4/RES_hhdet_fec!U4)</f>
        <v>0.63983784474539684</v>
      </c>
      <c r="V4" s="124">
        <f>IF(RES_hhdet_tes!V4=0,"",RES_hhdet_tes!V4/RES_hhdet_fec!V4)</f>
        <v>0.6417471037024316</v>
      </c>
      <c r="W4" s="124">
        <f>IF(RES_hhdet_tes!W4=0,"",RES_hhdet_tes!W4/RES_hhdet_fec!W4)</f>
        <v>0.64236710594293345</v>
      </c>
      <c r="DA4" s="130" t="s">
        <v>1908</v>
      </c>
    </row>
    <row r="5" spans="1:105" ht="12" customHeight="1" x14ac:dyDescent="0.25">
      <c r="A5" s="97" t="s">
        <v>51</v>
      </c>
      <c r="B5" s="111">
        <f>IF(RES_hhdet_tes!B5=0,"",RES_hhdet_tes!B5/RES_hhdet_fec!B5)</f>
        <v>0.54133387489404372</v>
      </c>
      <c r="C5" s="111">
        <f>IF(RES_hhdet_tes!C5=0,"",RES_hhdet_tes!C5/RES_hhdet_fec!C5)</f>
        <v>0.54367602216779942</v>
      </c>
      <c r="D5" s="111">
        <f>IF(RES_hhdet_tes!D5=0,"",RES_hhdet_tes!D5/RES_hhdet_fec!D5)</f>
        <v>0.54588391616964715</v>
      </c>
      <c r="E5" s="111">
        <f>IF(RES_hhdet_tes!E5=0,"",RES_hhdet_tes!E5/RES_hhdet_fec!E5)</f>
        <v>0.54917952102390288</v>
      </c>
      <c r="F5" s="111">
        <f>IF(RES_hhdet_tes!F5=0,"",RES_hhdet_tes!F5/RES_hhdet_fec!F5)</f>
        <v>0.55192790153150784</v>
      </c>
      <c r="G5" s="111">
        <f>IF(RES_hhdet_tes!G5=0,"",RES_hhdet_tes!G5/RES_hhdet_fec!G5)</f>
        <v>0.55368159374498205</v>
      </c>
      <c r="H5" s="111">
        <f>IF(RES_hhdet_tes!H5=0,"",RES_hhdet_tes!H5/RES_hhdet_fec!H5)</f>
        <v>0.55510307198130027</v>
      </c>
      <c r="I5" s="111">
        <f>IF(RES_hhdet_tes!I5=0,"",RES_hhdet_tes!I5/RES_hhdet_fec!I5)</f>
        <v>0.55648942527681811</v>
      </c>
      <c r="J5" s="111">
        <f>IF(RES_hhdet_tes!J5=0,"",RES_hhdet_tes!J5/RES_hhdet_fec!J5)</f>
        <v>0.55839100394577912</v>
      </c>
      <c r="K5" s="111">
        <f>IF(RES_hhdet_tes!K5=0,"",RES_hhdet_tes!K5/RES_hhdet_fec!K5)</f>
        <v>0.56303056921268813</v>
      </c>
      <c r="L5" s="111">
        <f>IF(RES_hhdet_tes!L5=0,"",RES_hhdet_tes!L5/RES_hhdet_fec!L5)</f>
        <v>0.57313455313698525</v>
      </c>
      <c r="M5" s="111">
        <f>IF(RES_hhdet_tes!M5=0,"",RES_hhdet_tes!M5/RES_hhdet_fec!M5)</f>
        <v>0.58568784286679532</v>
      </c>
      <c r="N5" s="111">
        <f>IF(RES_hhdet_tes!N5=0,"",RES_hhdet_tes!N5/RES_hhdet_fec!N5)</f>
        <v>0.59845414998715152</v>
      </c>
      <c r="O5" s="111">
        <f>IF(RES_hhdet_tes!O5=0,"",RES_hhdet_tes!O5/RES_hhdet_fec!O5)</f>
        <v>0.61002355604732472</v>
      </c>
      <c r="P5" s="111">
        <f>IF(RES_hhdet_tes!P5=0,"",RES_hhdet_tes!P5/RES_hhdet_fec!P5)</f>
        <v>0.61158745564481898</v>
      </c>
      <c r="Q5" s="111">
        <f>IF(RES_hhdet_tes!Q5=0,"",RES_hhdet_tes!Q5/RES_hhdet_fec!Q5)</f>
        <v>0.6134067116684736</v>
      </c>
      <c r="R5" s="111">
        <f>IF(RES_hhdet_tes!R5=0,"",RES_hhdet_tes!R5/RES_hhdet_fec!R5)</f>
        <v>0.61935156298653238</v>
      </c>
      <c r="S5" s="111">
        <f>IF(RES_hhdet_tes!S5=0,"",RES_hhdet_tes!S5/RES_hhdet_fec!S5)</f>
        <v>0.62962458533327437</v>
      </c>
      <c r="T5" s="111">
        <f>IF(RES_hhdet_tes!T5=0,"",RES_hhdet_tes!T5/RES_hhdet_fec!T5)</f>
        <v>0.63410974213284688</v>
      </c>
      <c r="U5" s="111">
        <f>IF(RES_hhdet_tes!U5=0,"",RES_hhdet_tes!U5/RES_hhdet_fec!U5)</f>
        <v>0.63804722130083791</v>
      </c>
      <c r="V5" s="111">
        <f>IF(RES_hhdet_tes!V5=0,"",RES_hhdet_tes!V5/RES_hhdet_fec!V5)</f>
        <v>0.63993372835588946</v>
      </c>
      <c r="W5" s="111">
        <f>IF(RES_hhdet_tes!W5=0,"",RES_hhdet_tes!W5/RES_hhdet_fec!W5)</f>
        <v>0.64055623429409791</v>
      </c>
      <c r="DA5" s="63" t="s">
        <v>1909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DA6" s="63" t="s">
        <v>1910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1.6784535314436273</v>
      </c>
      <c r="C7" s="124">
        <f>IF(RES_hhdet_tes!C7=0,"",RES_hhdet_tes!C7/RES_hhdet_fec!C7)</f>
        <v>1.9459511970187187</v>
      </c>
      <c r="D7" s="124">
        <f>IF(RES_hhdet_tes!D7=0,"",RES_hhdet_tes!D7/RES_hhdet_fec!D7)</f>
        <v>2.0613252578871912</v>
      </c>
      <c r="E7" s="124">
        <f>IF(RES_hhdet_tes!E7=0,"",RES_hhdet_tes!E7/RES_hhdet_fec!E7)</f>
        <v>2.1515847458620674</v>
      </c>
      <c r="F7" s="124">
        <f>IF(RES_hhdet_tes!F7=0,"",RES_hhdet_tes!F7/RES_hhdet_fec!F7)</f>
        <v>2.220855629639543</v>
      </c>
      <c r="G7" s="124">
        <f>IF(RES_hhdet_tes!G7=0,"",RES_hhdet_tes!G7/RES_hhdet_fec!G7)</f>
        <v>2.2758919779001427</v>
      </c>
      <c r="H7" s="124">
        <f>IF(RES_hhdet_tes!H7=0,"",RES_hhdet_tes!H7/RES_hhdet_fec!H7)</f>
        <v>2.3242882141660521</v>
      </c>
      <c r="I7" s="124">
        <f>IF(RES_hhdet_tes!I7=0,"",RES_hhdet_tes!I7/RES_hhdet_fec!I7)</f>
        <v>2.3506169425731254</v>
      </c>
      <c r="J7" s="124">
        <f>IF(RES_hhdet_tes!J7=0,"",RES_hhdet_tes!J7/RES_hhdet_fec!J7)</f>
        <v>2.3799510071070782</v>
      </c>
      <c r="K7" s="124">
        <f>IF(RES_hhdet_tes!K7=0,"",RES_hhdet_tes!K7/RES_hhdet_fec!K7)</f>
        <v>2.4588318312754294</v>
      </c>
      <c r="L7" s="124">
        <f>IF(RES_hhdet_tes!L7=0,"",RES_hhdet_tes!L7/RES_hhdet_fec!L7)</f>
        <v>2.6071986449397309</v>
      </c>
      <c r="M7" s="124">
        <f>IF(RES_hhdet_tes!M7=0,"",RES_hhdet_tes!M7/RES_hhdet_fec!M7)</f>
        <v>2.7583333799842942</v>
      </c>
      <c r="N7" s="124">
        <f>IF(RES_hhdet_tes!N7=0,"",RES_hhdet_tes!N7/RES_hhdet_fec!N7)</f>
        <v>2.874059295270488</v>
      </c>
      <c r="O7" s="124">
        <f>IF(RES_hhdet_tes!O7=0,"",RES_hhdet_tes!O7/RES_hhdet_fec!O7)</f>
        <v>2.9596390687477223</v>
      </c>
      <c r="P7" s="124">
        <f>IF(RES_hhdet_tes!P7=0,"",RES_hhdet_tes!P7/RES_hhdet_fec!P7)</f>
        <v>3.0119205553354349</v>
      </c>
      <c r="Q7" s="124">
        <f>IF(RES_hhdet_tes!Q7=0,"",RES_hhdet_tes!Q7/RES_hhdet_fec!Q7)</f>
        <v>3.0430557774815683</v>
      </c>
      <c r="R7" s="124">
        <f>IF(RES_hhdet_tes!R7=0,"",RES_hhdet_tes!R7/RES_hhdet_fec!R7)</f>
        <v>3.0799164027720907</v>
      </c>
      <c r="S7" s="124">
        <f>IF(RES_hhdet_tes!S7=0,"",RES_hhdet_tes!S7/RES_hhdet_fec!S7)</f>
        <v>3.1652137833735359</v>
      </c>
      <c r="T7" s="124">
        <f>IF(RES_hhdet_tes!T7=0,"",RES_hhdet_tes!T7/RES_hhdet_fec!T7)</f>
        <v>3.2853986420605024</v>
      </c>
      <c r="U7" s="124">
        <f>IF(RES_hhdet_tes!U7=0,"",RES_hhdet_tes!U7/RES_hhdet_fec!U7)</f>
        <v>3.3886493278433036</v>
      </c>
      <c r="V7" s="124">
        <f>IF(RES_hhdet_tes!V7=0,"",RES_hhdet_tes!V7/RES_hhdet_fec!V7)</f>
        <v>3.4726140340016416</v>
      </c>
      <c r="W7" s="124">
        <f>IF(RES_hhdet_tes!W7=0,"",RES_hhdet_tes!W7/RES_hhdet_fec!W7)</f>
        <v>3.5583017318299834</v>
      </c>
      <c r="DA7" s="130" t="s">
        <v>1911</v>
      </c>
    </row>
    <row r="8" spans="1:105" ht="12" customHeight="1" x14ac:dyDescent="0.25">
      <c r="A8" s="97" t="s">
        <v>53</v>
      </c>
      <c r="B8" s="111">
        <f>IF(RES_hhdet_tes!B8=0,"",RES_hhdet_tes!B8/RES_hhdet_fec!B8)</f>
        <v>1.6784535314436273</v>
      </c>
      <c r="C8" s="111">
        <f>IF(RES_hhdet_tes!C8=0,"",RES_hhdet_tes!C8/RES_hhdet_fec!C8)</f>
        <v>1.9459511970187187</v>
      </c>
      <c r="D8" s="111">
        <f>IF(RES_hhdet_tes!D8=0,"",RES_hhdet_tes!D8/RES_hhdet_fec!D8)</f>
        <v>2.0613252578871912</v>
      </c>
      <c r="E8" s="111">
        <f>IF(RES_hhdet_tes!E8=0,"",RES_hhdet_tes!E8/RES_hhdet_fec!E8)</f>
        <v>2.1515847458620674</v>
      </c>
      <c r="F8" s="111">
        <f>IF(RES_hhdet_tes!F8=0,"",RES_hhdet_tes!F8/RES_hhdet_fec!F8)</f>
        <v>2.220855629639543</v>
      </c>
      <c r="G8" s="111">
        <f>IF(RES_hhdet_tes!G8=0,"",RES_hhdet_tes!G8/RES_hhdet_fec!G8)</f>
        <v>2.2758919779001427</v>
      </c>
      <c r="H8" s="111">
        <f>IF(RES_hhdet_tes!H8=0,"",RES_hhdet_tes!H8/RES_hhdet_fec!H8)</f>
        <v>2.3242882141660521</v>
      </c>
      <c r="I8" s="111">
        <f>IF(RES_hhdet_tes!I8=0,"",RES_hhdet_tes!I8/RES_hhdet_fec!I8)</f>
        <v>2.3506169425731254</v>
      </c>
      <c r="J8" s="111">
        <f>IF(RES_hhdet_tes!J8=0,"",RES_hhdet_tes!J8/RES_hhdet_fec!J8)</f>
        <v>2.3799510071070782</v>
      </c>
      <c r="K8" s="111">
        <f>IF(RES_hhdet_tes!K8=0,"",RES_hhdet_tes!K8/RES_hhdet_fec!K8)</f>
        <v>2.4588318312754294</v>
      </c>
      <c r="L8" s="111">
        <f>IF(RES_hhdet_tes!L8=0,"",RES_hhdet_tes!L8/RES_hhdet_fec!L8)</f>
        <v>2.6071986449397309</v>
      </c>
      <c r="M8" s="111">
        <f>IF(RES_hhdet_tes!M8=0,"",RES_hhdet_tes!M8/RES_hhdet_fec!M8)</f>
        <v>2.7583333799842942</v>
      </c>
      <c r="N8" s="111">
        <f>IF(RES_hhdet_tes!N8=0,"",RES_hhdet_tes!N8/RES_hhdet_fec!N8)</f>
        <v>2.874059295270488</v>
      </c>
      <c r="O8" s="111">
        <f>IF(RES_hhdet_tes!O8=0,"",RES_hhdet_tes!O8/RES_hhdet_fec!O8)</f>
        <v>2.9596390687477223</v>
      </c>
      <c r="P8" s="111">
        <f>IF(RES_hhdet_tes!P8=0,"",RES_hhdet_tes!P8/RES_hhdet_fec!P8)</f>
        <v>3.0119205553354349</v>
      </c>
      <c r="Q8" s="111">
        <f>IF(RES_hhdet_tes!Q8=0,"",RES_hhdet_tes!Q8/RES_hhdet_fec!Q8)</f>
        <v>3.0430557774815683</v>
      </c>
      <c r="R8" s="111">
        <f>IF(RES_hhdet_tes!R8=0,"",RES_hhdet_tes!R8/RES_hhdet_fec!R8)</f>
        <v>3.0799164027720907</v>
      </c>
      <c r="S8" s="111">
        <f>IF(RES_hhdet_tes!S8=0,"",RES_hhdet_tes!S8/RES_hhdet_fec!S8)</f>
        <v>3.1652137833735359</v>
      </c>
      <c r="T8" s="111">
        <f>IF(RES_hhdet_tes!T8=0,"",RES_hhdet_tes!T8/RES_hhdet_fec!T8)</f>
        <v>3.2853986420605024</v>
      </c>
      <c r="U8" s="111">
        <f>IF(RES_hhdet_tes!U8=0,"",RES_hhdet_tes!U8/RES_hhdet_fec!U8)</f>
        <v>3.3886493278433036</v>
      </c>
      <c r="V8" s="111">
        <f>IF(RES_hhdet_tes!V8=0,"",RES_hhdet_tes!V8/RES_hhdet_fec!V8)</f>
        <v>3.4726140340016416</v>
      </c>
      <c r="W8" s="111">
        <f>IF(RES_hhdet_tes!W8=0,"",RES_hhdet_tes!W8/RES_hhdet_fec!W8)</f>
        <v>3.5583017318299834</v>
      </c>
      <c r="DA8" s="63" t="s">
        <v>1912</v>
      </c>
    </row>
    <row r="9" spans="1:105" ht="12" customHeight="1" x14ac:dyDescent="0.25">
      <c r="A9" s="121" t="s">
        <v>55</v>
      </c>
      <c r="B9" s="124">
        <f>IF(RES_hhdet_tes!B9=0,"",RES_hhdet_tes!B9/RES_hhdet_fec!B9)</f>
        <v>0.54553681447422286</v>
      </c>
      <c r="C9" s="124">
        <f>IF(RES_hhdet_tes!C9=0,"",RES_hhdet_tes!C9/RES_hhdet_fec!C9)</f>
        <v>0.5526976777126108</v>
      </c>
      <c r="D9" s="124">
        <f>IF(RES_hhdet_tes!D9=0,"",RES_hhdet_tes!D9/RES_hhdet_fec!D9)</f>
        <v>0.55534620368675658</v>
      </c>
      <c r="E9" s="124">
        <f>IF(RES_hhdet_tes!E9=0,"",RES_hhdet_tes!E9/RES_hhdet_fec!E9)</f>
        <v>0.56213546950200954</v>
      </c>
      <c r="F9" s="124">
        <f>IF(RES_hhdet_tes!F9=0,"",RES_hhdet_tes!F9/RES_hhdet_fec!F9)</f>
        <v>0.56888544383383832</v>
      </c>
      <c r="G9" s="124">
        <f>IF(RES_hhdet_tes!G9=0,"",RES_hhdet_tes!G9/RES_hhdet_fec!G9)</f>
        <v>0.57266949341349027</v>
      </c>
      <c r="H9" s="124">
        <f>IF(RES_hhdet_tes!H9=0,"",RES_hhdet_tes!H9/RES_hhdet_fec!H9)</f>
        <v>0.58081448579338235</v>
      </c>
      <c r="I9" s="124">
        <f>IF(RES_hhdet_tes!I9=0,"",RES_hhdet_tes!I9/RES_hhdet_fec!I9)</f>
        <v>0.58525846017841332</v>
      </c>
      <c r="J9" s="124">
        <f>IF(RES_hhdet_tes!J9=0,"",RES_hhdet_tes!J9/RES_hhdet_fec!J9)</f>
        <v>0.5880748954088123</v>
      </c>
      <c r="K9" s="124">
        <f>IF(RES_hhdet_tes!K9=0,"",RES_hhdet_tes!K9/RES_hhdet_fec!K9)</f>
        <v>0.59184064058075925</v>
      </c>
      <c r="L9" s="124">
        <f>IF(RES_hhdet_tes!L9=0,"",RES_hhdet_tes!L9/RES_hhdet_fec!L9)</f>
        <v>0.59638167203605863</v>
      </c>
      <c r="M9" s="124">
        <f>IF(RES_hhdet_tes!M9=0,"",RES_hhdet_tes!M9/RES_hhdet_fec!M9)</f>
        <v>0.60475717520794314</v>
      </c>
      <c r="N9" s="124">
        <f>IF(RES_hhdet_tes!N9=0,"",RES_hhdet_tes!N9/RES_hhdet_fec!N9)</f>
        <v>0.61487860829199825</v>
      </c>
      <c r="O9" s="124">
        <f>IF(RES_hhdet_tes!O9=0,"",RES_hhdet_tes!O9/RES_hhdet_fec!O9)</f>
        <v>0.62107885240083249</v>
      </c>
      <c r="P9" s="124">
        <f>IF(RES_hhdet_tes!P9=0,"",RES_hhdet_tes!P9/RES_hhdet_fec!P9)</f>
        <v>0.62279535525202323</v>
      </c>
      <c r="Q9" s="124">
        <f>IF(RES_hhdet_tes!Q9=0,"",RES_hhdet_tes!Q9/RES_hhdet_fec!Q9)</f>
        <v>0.62599268034322242</v>
      </c>
      <c r="R9" s="124">
        <f>IF(RES_hhdet_tes!R9=0,"",RES_hhdet_tes!R9/RES_hhdet_fec!R9)</f>
        <v>0.63837799978232557</v>
      </c>
      <c r="S9" s="124">
        <f>IF(RES_hhdet_tes!S9=0,"",RES_hhdet_tes!S9/RES_hhdet_fec!S9)</f>
        <v>0.65812063762441952</v>
      </c>
      <c r="T9" s="124">
        <f>IF(RES_hhdet_tes!T9=0,"",RES_hhdet_tes!T9/RES_hhdet_fec!T9)</f>
        <v>0.67780387954487198</v>
      </c>
      <c r="U9" s="124">
        <f>IF(RES_hhdet_tes!U9=0,"",RES_hhdet_tes!U9/RES_hhdet_fec!U9)</f>
        <v>0.69380420362263484</v>
      </c>
      <c r="V9" s="124">
        <f>IF(RES_hhdet_tes!V9=0,"",RES_hhdet_tes!V9/RES_hhdet_fec!V9)</f>
        <v>0.70262785268470307</v>
      </c>
      <c r="W9" s="124">
        <f>IF(RES_hhdet_tes!W9=0,"",RES_hhdet_tes!W9/RES_hhdet_fec!W9)</f>
        <v>0.71213810744913597</v>
      </c>
      <c r="DA9" s="130" t="s">
        <v>1913</v>
      </c>
    </row>
    <row r="10" spans="1:105" ht="12" customHeight="1" x14ac:dyDescent="0.25">
      <c r="A10" s="97" t="s">
        <v>143</v>
      </c>
      <c r="B10" s="111" t="str">
        <f>IF(RES_hhdet_tes!B10=0,"",RES_hhdet_tes!B10/RES_hhdet_fec!B10)</f>
        <v/>
      </c>
      <c r="C10" s="111" t="str">
        <f>IF(RES_hhdet_tes!C10=0,"",RES_hhdet_tes!C10/RES_hhdet_fec!C10)</f>
        <v/>
      </c>
      <c r="D10" s="111" t="str">
        <f>IF(RES_hhdet_tes!D10=0,"",RES_hhdet_tes!D10/RES_hhdet_fec!D10)</f>
        <v/>
      </c>
      <c r="E10" s="111" t="str">
        <f>IF(RES_hhdet_tes!E10=0,"",RES_hhdet_tes!E10/RES_hhdet_fec!E10)</f>
        <v/>
      </c>
      <c r="F10" s="111" t="str">
        <f>IF(RES_hhdet_tes!F10=0,"",RES_hhdet_tes!F10/RES_hhdet_fec!F10)</f>
        <v/>
      </c>
      <c r="G10" s="111" t="str">
        <f>IF(RES_hhdet_tes!G10=0,"",RES_hhdet_tes!G10/RES_hhdet_fec!G10)</f>
        <v/>
      </c>
      <c r="H10" s="111" t="str">
        <f>IF(RES_hhdet_tes!H10=0,"",RES_hhdet_tes!H10/RES_hhdet_fec!H10)</f>
        <v/>
      </c>
      <c r="I10" s="111" t="str">
        <f>IF(RES_hhdet_tes!I10=0,"",RES_hhdet_tes!I10/RES_hhdet_fec!I10)</f>
        <v/>
      </c>
      <c r="J10" s="111" t="str">
        <f>IF(RES_hhdet_tes!J10=0,"",RES_hhdet_tes!J10/RES_hhdet_fec!J10)</f>
        <v/>
      </c>
      <c r="K10" s="111" t="str">
        <f>IF(RES_hhdet_tes!K10=0,"",RES_hhdet_tes!K10/RES_hhdet_fec!K10)</f>
        <v/>
      </c>
      <c r="L10" s="111" t="str">
        <f>IF(RES_hhdet_tes!L10=0,"",RES_hhdet_tes!L10/RES_hhdet_fec!L10)</f>
        <v/>
      </c>
      <c r="M10" s="111" t="str">
        <f>IF(RES_hhdet_tes!M10=0,"",RES_hhdet_tes!M10/RES_hhdet_fec!M10)</f>
        <v/>
      </c>
      <c r="N10" s="111" t="str">
        <f>IF(RES_hhdet_tes!N10=0,"",RES_hhdet_tes!N10/RES_hhdet_fec!N10)</f>
        <v/>
      </c>
      <c r="O10" s="111" t="str">
        <f>IF(RES_hhdet_tes!O10=0,"",RES_hhdet_tes!O10/RES_hhdet_fec!O10)</f>
        <v/>
      </c>
      <c r="P10" s="111" t="str">
        <f>IF(RES_hhdet_tes!P10=0,"",RES_hhdet_tes!P10/RES_hhdet_fec!P10)</f>
        <v/>
      </c>
      <c r="Q10" s="111" t="str">
        <f>IF(RES_hhdet_tes!Q10=0,"",RES_hhdet_tes!Q10/RES_hhdet_fec!Q10)</f>
        <v/>
      </c>
      <c r="R10" s="111" t="str">
        <f>IF(RES_hhdet_tes!R10=0,"",RES_hhdet_tes!R10/RES_hhdet_fec!R10)</f>
        <v/>
      </c>
      <c r="S10" s="111" t="str">
        <f>IF(RES_hhdet_tes!S10=0,"",RES_hhdet_tes!S10/RES_hhdet_fec!S10)</f>
        <v/>
      </c>
      <c r="T10" s="111" t="str">
        <f>IF(RES_hhdet_tes!T10=0,"",RES_hhdet_tes!T10/RES_hhdet_fec!T10)</f>
        <v/>
      </c>
      <c r="U10" s="111" t="str">
        <f>IF(RES_hhdet_tes!U10=0,"",RES_hhdet_tes!U10/RES_hhdet_fec!U10)</f>
        <v/>
      </c>
      <c r="V10" s="111" t="str">
        <f>IF(RES_hhdet_tes!V10=0,"",RES_hhdet_tes!V10/RES_hhdet_fec!V10)</f>
        <v/>
      </c>
      <c r="W10" s="111" t="str">
        <f>IF(RES_hhdet_tes!W10=0,"",RES_hhdet_tes!W10/RES_hhdet_fec!W10)</f>
        <v/>
      </c>
      <c r="DA10" s="63" t="s">
        <v>1914</v>
      </c>
    </row>
    <row r="11" spans="1:105" ht="12" customHeight="1" x14ac:dyDescent="0.25">
      <c r="A11" s="97" t="s">
        <v>124</v>
      </c>
      <c r="B11" s="111">
        <f>IF(RES_hhdet_tes!B11=0,"",RES_hhdet_tes!B11/RES_hhdet_fec!B11)</f>
        <v>0.50444479568652512</v>
      </c>
      <c r="C11" s="111">
        <f>IF(RES_hhdet_tes!C11=0,"",RES_hhdet_tes!C11/RES_hhdet_fec!C11)</f>
        <v>0.50618209529375524</v>
      </c>
      <c r="D11" s="111">
        <f>IF(RES_hhdet_tes!D11=0,"",RES_hhdet_tes!D11/RES_hhdet_fec!D11)</f>
        <v>0.50848072995908511</v>
      </c>
      <c r="E11" s="111">
        <f>IF(RES_hhdet_tes!E11=0,"",RES_hhdet_tes!E11/RES_hhdet_fec!E11)</f>
        <v>0.51093430225154735</v>
      </c>
      <c r="F11" s="111">
        <f>IF(RES_hhdet_tes!F11=0,"",RES_hhdet_tes!F11/RES_hhdet_fec!F11)</f>
        <v>0.51388756211492848</v>
      </c>
      <c r="G11" s="111">
        <f>IF(RES_hhdet_tes!G11=0,"",RES_hhdet_tes!G11/RES_hhdet_fec!G11)</f>
        <v>0.51820226667093805</v>
      </c>
      <c r="H11" s="111">
        <f>IF(RES_hhdet_tes!H11=0,"",RES_hhdet_tes!H11/RES_hhdet_fec!H11)</f>
        <v>0.52586466379543384</v>
      </c>
      <c r="I11" s="111">
        <f>IF(RES_hhdet_tes!I11=0,"",RES_hhdet_tes!I11/RES_hhdet_fec!I11)</f>
        <v>0.53061148546362547</v>
      </c>
      <c r="J11" s="111">
        <f>IF(RES_hhdet_tes!J11=0,"",RES_hhdet_tes!J11/RES_hhdet_fec!J11)</f>
        <v>0.53173600812026844</v>
      </c>
      <c r="K11" s="111">
        <f>IF(RES_hhdet_tes!K11=0,"",RES_hhdet_tes!K11/RES_hhdet_fec!K11)</f>
        <v>0.5358989074634366</v>
      </c>
      <c r="L11" s="111">
        <f>IF(RES_hhdet_tes!L11=0,"",RES_hhdet_tes!L11/RES_hhdet_fec!L11)</f>
        <v>0.54272746743452593</v>
      </c>
      <c r="M11" s="111">
        <f>IF(RES_hhdet_tes!M11=0,"",RES_hhdet_tes!M11/RES_hhdet_fec!M11)</f>
        <v>0.55217656322238284</v>
      </c>
      <c r="N11" s="111">
        <f>IF(RES_hhdet_tes!N11=0,"",RES_hhdet_tes!N11/RES_hhdet_fec!N11)</f>
        <v>0.56555093176019011</v>
      </c>
      <c r="O11" s="111">
        <f>IF(RES_hhdet_tes!O11=0,"",RES_hhdet_tes!O11/RES_hhdet_fec!O11)</f>
        <v>0.5850186425819387</v>
      </c>
      <c r="P11" s="111">
        <f>IF(RES_hhdet_tes!P11=0,"",RES_hhdet_tes!P11/RES_hhdet_fec!P11)</f>
        <v>0.58901687067453556</v>
      </c>
      <c r="Q11" s="111">
        <f>IF(RES_hhdet_tes!Q11=0,"",RES_hhdet_tes!Q11/RES_hhdet_fec!Q11)</f>
        <v>0.59719803554054862</v>
      </c>
      <c r="R11" s="111">
        <f>IF(RES_hhdet_tes!R11=0,"",RES_hhdet_tes!R11/RES_hhdet_fec!R11)</f>
        <v>0.63016355348881858</v>
      </c>
      <c r="S11" s="111">
        <f>IF(RES_hhdet_tes!S11=0,"",RES_hhdet_tes!S11/RES_hhdet_fec!S11)</f>
        <v>0.6914473310299003</v>
      </c>
      <c r="T11" s="111">
        <f>IF(RES_hhdet_tes!T11=0,"",RES_hhdet_tes!T11/RES_hhdet_fec!T11)</f>
        <v>0.74271371629142069</v>
      </c>
      <c r="U11" s="111">
        <f>IF(RES_hhdet_tes!U11=0,"",RES_hhdet_tes!U11/RES_hhdet_fec!U11)</f>
        <v>0.77887714033449773</v>
      </c>
      <c r="V11" s="111">
        <f>IF(RES_hhdet_tes!V11=0,"",RES_hhdet_tes!V11/RES_hhdet_fec!V11)</f>
        <v>0.8031761277657633</v>
      </c>
      <c r="W11" s="111">
        <f>IF(RES_hhdet_tes!W11=0,"",RES_hhdet_tes!W11/RES_hhdet_fec!W11)</f>
        <v>0.819174465998875</v>
      </c>
      <c r="DA11" s="63" t="s">
        <v>1915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>
        <f>IF(RES_hhdet_tes!C12=0,"",RES_hhdet_tes!C12/RES_hhdet_fec!C12)</f>
        <v>0.82677544263614666</v>
      </c>
      <c r="D12" s="111">
        <f>IF(RES_hhdet_tes!D12=0,"",RES_hhdet_tes!D12/RES_hhdet_fec!D12)</f>
        <v>0.83012531641477549</v>
      </c>
      <c r="E12" s="111">
        <f>IF(RES_hhdet_tes!E12=0,"",RES_hhdet_tes!E12/RES_hhdet_fec!E12)</f>
        <v>0.80010511702504117</v>
      </c>
      <c r="F12" s="111">
        <f>IF(RES_hhdet_tes!F12=0,"",RES_hhdet_tes!F12/RES_hhdet_fec!F12)</f>
        <v>0.82508337597820391</v>
      </c>
      <c r="G12" s="111">
        <f>IF(RES_hhdet_tes!G12=0,"",RES_hhdet_tes!G12/RES_hhdet_fec!G12)</f>
        <v>0.84634098353163811</v>
      </c>
      <c r="H12" s="111">
        <f>IF(RES_hhdet_tes!H12=0,"",RES_hhdet_tes!H12/RES_hhdet_fec!H12)</f>
        <v>0.80363896361243992</v>
      </c>
      <c r="I12" s="111">
        <f>IF(RES_hhdet_tes!I12=0,"",RES_hhdet_tes!I12/RES_hhdet_fec!I12)</f>
        <v>0.83304765410499115</v>
      </c>
      <c r="J12" s="111">
        <f>IF(RES_hhdet_tes!J12=0,"",RES_hhdet_tes!J12/RES_hhdet_fec!J12)</f>
        <v>0.81256009551698416</v>
      </c>
      <c r="K12" s="111" t="str">
        <f>IF(RES_hhdet_tes!K12=0,"",RES_hhdet_tes!K12/RES_hhdet_fec!K12)</f>
        <v/>
      </c>
      <c r="L12" s="111">
        <f>IF(RES_hhdet_tes!L12=0,"",RES_hhdet_tes!L12/RES_hhdet_fec!L12)</f>
        <v>0.85074406085156051</v>
      </c>
      <c r="M12" s="111">
        <f>IF(RES_hhdet_tes!M12=0,"",RES_hhdet_tes!M12/RES_hhdet_fec!M12)</f>
        <v>0.8296172187542008</v>
      </c>
      <c r="N12" s="111">
        <f>IF(RES_hhdet_tes!N12=0,"",RES_hhdet_tes!N12/RES_hhdet_fec!N12)</f>
        <v>0.88876743443868944</v>
      </c>
      <c r="O12" s="111">
        <f>IF(RES_hhdet_tes!O12=0,"",RES_hhdet_tes!O12/RES_hhdet_fec!O12)</f>
        <v>0.88062224750354756</v>
      </c>
      <c r="P12" s="111">
        <f>IF(RES_hhdet_tes!P12=0,"",RES_hhdet_tes!P12/RES_hhdet_fec!P12)</f>
        <v>0.88071604503264522</v>
      </c>
      <c r="Q12" s="111">
        <f>IF(RES_hhdet_tes!Q12=0,"",RES_hhdet_tes!Q12/RES_hhdet_fec!Q12)</f>
        <v>0.84066403646347154</v>
      </c>
      <c r="R12" s="111">
        <f>IF(RES_hhdet_tes!R12=0,"",RES_hhdet_tes!R12/RES_hhdet_fec!R12)</f>
        <v>0.85356780445524494</v>
      </c>
      <c r="S12" s="111">
        <f>IF(RES_hhdet_tes!S12=0,"",RES_hhdet_tes!S12/RES_hhdet_fec!S12)</f>
        <v>0.90698380580277271</v>
      </c>
      <c r="T12" s="111">
        <f>IF(RES_hhdet_tes!T12=0,"",RES_hhdet_tes!T12/RES_hhdet_fec!T12)</f>
        <v>0.90501357645032554</v>
      </c>
      <c r="U12" s="111">
        <f>IF(RES_hhdet_tes!U12=0,"",RES_hhdet_tes!U12/RES_hhdet_fec!U12)</f>
        <v>0.94798967066029283</v>
      </c>
      <c r="V12" s="111">
        <f>IF(RES_hhdet_tes!V12=0,"",RES_hhdet_tes!V12/RES_hhdet_fec!V12)</f>
        <v>0.94469179973725603</v>
      </c>
      <c r="W12" s="111">
        <f>IF(RES_hhdet_tes!W12=0,"",RES_hhdet_tes!W12/RES_hhdet_fec!W12)</f>
        <v>0.95671310510262308</v>
      </c>
      <c r="DA12" s="63" t="s">
        <v>1916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>
        <f>IF(RES_hhdet_tes!C13=0,"",RES_hhdet_tes!C13/RES_hhdet_fec!C13)</f>
        <v>0.52313127076257293</v>
      </c>
      <c r="D13" s="112">
        <f>IF(RES_hhdet_tes!D13=0,"",RES_hhdet_tes!D13/RES_hhdet_fec!D13)</f>
        <v>0.52313127076257304</v>
      </c>
      <c r="E13" s="112">
        <f>IF(RES_hhdet_tes!E13=0,"",RES_hhdet_tes!E13/RES_hhdet_fec!E13)</f>
        <v>0.52313127076257304</v>
      </c>
      <c r="F13" s="112">
        <f>IF(RES_hhdet_tes!F13=0,"",RES_hhdet_tes!F13/RES_hhdet_fec!F13)</f>
        <v>0.52313127076257315</v>
      </c>
      <c r="G13" s="112">
        <f>IF(RES_hhdet_tes!G13=0,"",RES_hhdet_tes!G13/RES_hhdet_fec!G13)</f>
        <v>0.52313127076257304</v>
      </c>
      <c r="H13" s="112">
        <f>IF(RES_hhdet_tes!H13=0,"",RES_hhdet_tes!H13/RES_hhdet_fec!H13)</f>
        <v>0.52313127076257304</v>
      </c>
      <c r="I13" s="112">
        <f>IF(RES_hhdet_tes!I13=0,"",RES_hhdet_tes!I13/RES_hhdet_fec!I13)</f>
        <v>0.52313127076257304</v>
      </c>
      <c r="J13" s="112">
        <f>IF(RES_hhdet_tes!J13=0,"",RES_hhdet_tes!J13/RES_hhdet_fec!J13)</f>
        <v>0.52313127076257304</v>
      </c>
      <c r="K13" s="112" t="str">
        <f>IF(RES_hhdet_tes!K13=0,"",RES_hhdet_tes!K13/RES_hhdet_fec!K13)</f>
        <v/>
      </c>
      <c r="L13" s="112">
        <f>IF(RES_hhdet_tes!L13=0,"",RES_hhdet_tes!L13/RES_hhdet_fec!L13)</f>
        <v>0.56655299673318782</v>
      </c>
      <c r="M13" s="112">
        <f>IF(RES_hhdet_tes!M13=0,"",RES_hhdet_tes!M13/RES_hhdet_fec!M13)</f>
        <v>0.56655299673318782</v>
      </c>
      <c r="N13" s="112">
        <f>IF(RES_hhdet_tes!N13=0,"",RES_hhdet_tes!N13/RES_hhdet_fec!N13)</f>
        <v>0.5885094932522198</v>
      </c>
      <c r="O13" s="112">
        <f>IF(RES_hhdet_tes!O13=0,"",RES_hhdet_tes!O13/RES_hhdet_fec!O13)</f>
        <v>0.58850949325221991</v>
      </c>
      <c r="P13" s="112">
        <f>IF(RES_hhdet_tes!P13=0,"",RES_hhdet_tes!P13/RES_hhdet_fec!P13)</f>
        <v>0.58850949325221968</v>
      </c>
      <c r="Q13" s="112">
        <f>IF(RES_hhdet_tes!Q13=0,"",RES_hhdet_tes!Q13/RES_hhdet_fec!Q13)</f>
        <v>0.5885094932522198</v>
      </c>
      <c r="R13" s="112">
        <f>IF(RES_hhdet_tes!R13=0,"",RES_hhdet_tes!R13/RES_hhdet_fec!R13)</f>
        <v>0.5885094932522198</v>
      </c>
      <c r="S13" s="112">
        <f>IF(RES_hhdet_tes!S13=0,"",RES_hhdet_tes!S13/RES_hhdet_fec!S13)</f>
        <v>0.69868780568763522</v>
      </c>
      <c r="T13" s="112">
        <f>IF(RES_hhdet_tes!T13=0,"",RES_hhdet_tes!T13/RES_hhdet_fec!T13)</f>
        <v>0.69868780568763522</v>
      </c>
      <c r="U13" s="112">
        <f>IF(RES_hhdet_tes!U13=0,"",RES_hhdet_tes!U13/RES_hhdet_fec!U13)</f>
        <v>0.81356844295185238</v>
      </c>
      <c r="V13" s="112">
        <f>IF(RES_hhdet_tes!V13=0,"",RES_hhdet_tes!V13/RES_hhdet_fec!V13)</f>
        <v>0.81356844295185238</v>
      </c>
      <c r="W13" s="112">
        <f>IF(RES_hhdet_tes!W13=0,"",RES_hhdet_tes!W13/RES_hhdet_fec!W13)</f>
        <v>0.81356844295185238</v>
      </c>
      <c r="DA13" s="131" t="s">
        <v>1917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>
        <f>IF(RES_hhdet_tes!C14=0,"",RES_hhdet_tes!C14/RES_hhdet_fec!C14)</f>
        <v>1</v>
      </c>
      <c r="D14" s="113">
        <f>IF(RES_hhdet_tes!D14=0,"",RES_hhdet_tes!D14/RES_hhdet_fec!D14)</f>
        <v>1</v>
      </c>
      <c r="E14" s="113">
        <f>IF(RES_hhdet_tes!E14=0,"",RES_hhdet_tes!E14/RES_hhdet_fec!E14)</f>
        <v>1</v>
      </c>
      <c r="F14" s="113">
        <f>IF(RES_hhdet_tes!F14=0,"",RES_hhdet_tes!F14/RES_hhdet_fec!F14)</f>
        <v>1</v>
      </c>
      <c r="G14" s="113">
        <f>IF(RES_hhdet_tes!G14=0,"",RES_hhdet_tes!G14/RES_hhdet_fec!G14)</f>
        <v>1</v>
      </c>
      <c r="H14" s="113">
        <f>IF(RES_hhdet_tes!H14=0,"",RES_hhdet_tes!H14/RES_hhdet_fec!H14)</f>
        <v>1</v>
      </c>
      <c r="I14" s="113">
        <f>IF(RES_hhdet_tes!I14=0,"",RES_hhdet_tes!I14/RES_hhdet_fec!I14)</f>
        <v>1</v>
      </c>
      <c r="J14" s="113">
        <f>IF(RES_hhdet_tes!J14=0,"",RES_hhdet_tes!J14/RES_hhdet_fec!J14)</f>
        <v>1</v>
      </c>
      <c r="K14" s="113" t="str">
        <f>IF(RES_hhdet_tes!K14=0,"",RES_hhdet_tes!K14/RES_hhdet_fec!K14)</f>
        <v/>
      </c>
      <c r="L14" s="113">
        <f>IF(RES_hhdet_tes!L14=0,"",RES_hhdet_tes!L14/RES_hhdet_fec!L14)</f>
        <v>1</v>
      </c>
      <c r="M14" s="113">
        <f>IF(RES_hhdet_tes!M14=0,"",RES_hhdet_tes!M14/RES_hhdet_fec!M14)</f>
        <v>1</v>
      </c>
      <c r="N14" s="113">
        <f>IF(RES_hhdet_tes!N14=0,"",RES_hhdet_tes!N14/RES_hhdet_fec!N14)</f>
        <v>1</v>
      </c>
      <c r="O14" s="113">
        <f>IF(RES_hhdet_tes!O14=0,"",RES_hhdet_tes!O14/RES_hhdet_fec!O14)</f>
        <v>1</v>
      </c>
      <c r="P14" s="113">
        <f>IF(RES_hhdet_tes!P14=0,"",RES_hhdet_tes!P14/RES_hhdet_fec!P14)</f>
        <v>1</v>
      </c>
      <c r="Q14" s="113">
        <f>IF(RES_hhdet_tes!Q14=0,"",RES_hhdet_tes!Q14/RES_hhdet_fec!Q14)</f>
        <v>1</v>
      </c>
      <c r="R14" s="113">
        <f>IF(RES_hhdet_tes!R14=0,"",RES_hhdet_tes!R14/RES_hhdet_fec!R14)</f>
        <v>1</v>
      </c>
      <c r="S14" s="113">
        <f>IF(RES_hhdet_tes!S14=0,"",RES_hhdet_tes!S14/RES_hhdet_fec!S14)</f>
        <v>1</v>
      </c>
      <c r="T14" s="113">
        <f>IF(RES_hhdet_tes!T14=0,"",RES_hhdet_tes!T14/RES_hhdet_fec!T14)</f>
        <v>1</v>
      </c>
      <c r="U14" s="113">
        <f>IF(RES_hhdet_tes!U14=0,"",RES_hhdet_tes!U14/RES_hhdet_fec!U14)</f>
        <v>1</v>
      </c>
      <c r="V14" s="113">
        <f>IF(RES_hhdet_tes!V14=0,"",RES_hhdet_tes!V14/RES_hhdet_fec!V14)</f>
        <v>1</v>
      </c>
      <c r="W14" s="113">
        <f>IF(RES_hhdet_tes!W14=0,"",RES_hhdet_tes!W14/RES_hhdet_fec!W14)</f>
        <v>1</v>
      </c>
      <c r="DA14" s="132" t="s">
        <v>1918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0.56514428204513378</v>
      </c>
      <c r="C15" s="112">
        <f>IF(RES_hhdet_tes!C15=0,"",RES_hhdet_tes!C15/RES_hhdet_fec!C15)</f>
        <v>0.56835055759756092</v>
      </c>
      <c r="D15" s="112">
        <f>IF(RES_hhdet_tes!D15=0,"",RES_hhdet_tes!D15/RES_hhdet_fec!D15)</f>
        <v>0.57165536642705594</v>
      </c>
      <c r="E15" s="112">
        <f>IF(RES_hhdet_tes!E15=0,"",RES_hhdet_tes!E15/RES_hhdet_fec!E15)</f>
        <v>0.57579826997654759</v>
      </c>
      <c r="F15" s="112">
        <f>IF(RES_hhdet_tes!F15=0,"",RES_hhdet_tes!F15/RES_hhdet_fec!F15)</f>
        <v>0.57979811674006732</v>
      </c>
      <c r="G15" s="112">
        <f>IF(RES_hhdet_tes!G15=0,"",RES_hhdet_tes!G15/RES_hhdet_fec!G15)</f>
        <v>0.58378028860941389</v>
      </c>
      <c r="H15" s="112">
        <f>IF(RES_hhdet_tes!H15=0,"",RES_hhdet_tes!H15/RES_hhdet_fec!H15)</f>
        <v>0.58841932085745074</v>
      </c>
      <c r="I15" s="112">
        <f>IF(RES_hhdet_tes!I15=0,"",RES_hhdet_tes!I15/RES_hhdet_fec!I15)</f>
        <v>0.59041615539285786</v>
      </c>
      <c r="J15" s="112">
        <f>IF(RES_hhdet_tes!J15=0,"",RES_hhdet_tes!J15/RES_hhdet_fec!J15)</f>
        <v>0.59140609789586729</v>
      </c>
      <c r="K15" s="112">
        <f>IF(RES_hhdet_tes!K15=0,"",RES_hhdet_tes!K15/RES_hhdet_fec!K15)</f>
        <v>0.5935352848061316</v>
      </c>
      <c r="L15" s="112">
        <f>IF(RES_hhdet_tes!L15=0,"",RES_hhdet_tes!L15/RES_hhdet_fec!L15)</f>
        <v>0.59668528839108004</v>
      </c>
      <c r="M15" s="112">
        <f>IF(RES_hhdet_tes!M15=0,"",RES_hhdet_tes!M15/RES_hhdet_fec!M15)</f>
        <v>0.60073928662252851</v>
      </c>
      <c r="N15" s="112">
        <f>IF(RES_hhdet_tes!N15=0,"",RES_hhdet_tes!N15/RES_hhdet_fec!N15)</f>
        <v>0.60503471474424109</v>
      </c>
      <c r="O15" s="112">
        <f>IF(RES_hhdet_tes!O15=0,"",RES_hhdet_tes!O15/RES_hhdet_fec!O15)</f>
        <v>0.60942282701171147</v>
      </c>
      <c r="P15" s="112">
        <f>IF(RES_hhdet_tes!P15=0,"",RES_hhdet_tes!P15/RES_hhdet_fec!P15)</f>
        <v>0.61065038023439455</v>
      </c>
      <c r="Q15" s="112">
        <f>IF(RES_hhdet_tes!Q15=0,"",RES_hhdet_tes!Q15/RES_hhdet_fec!Q15)</f>
        <v>0.6147190516981107</v>
      </c>
      <c r="R15" s="112">
        <f>IF(RES_hhdet_tes!R15=0,"",RES_hhdet_tes!R15/RES_hhdet_fec!R15)</f>
        <v>0.62576478450850159</v>
      </c>
      <c r="S15" s="112">
        <f>IF(RES_hhdet_tes!S15=0,"",RES_hhdet_tes!S15/RES_hhdet_fec!S15)</f>
        <v>0.64278928724845419</v>
      </c>
      <c r="T15" s="112">
        <f>IF(RES_hhdet_tes!T15=0,"",RES_hhdet_tes!T15/RES_hhdet_fec!T15)</f>
        <v>0.65967271596113997</v>
      </c>
      <c r="U15" s="112">
        <f>IF(RES_hhdet_tes!U15=0,"",RES_hhdet_tes!U15/RES_hhdet_fec!U15)</f>
        <v>0.67400242838054036</v>
      </c>
      <c r="V15" s="112">
        <f>IF(RES_hhdet_tes!V15=0,"",RES_hhdet_tes!V15/RES_hhdet_fec!V15)</f>
        <v>0.68424407162037293</v>
      </c>
      <c r="W15" s="112">
        <f>IF(RES_hhdet_tes!W15=0,"",RES_hhdet_tes!W15/RES_hhdet_fec!W15)</f>
        <v>0.69098748526016851</v>
      </c>
      <c r="DA15" s="131" t="s">
        <v>1919</v>
      </c>
    </row>
    <row r="16" spans="1:105" ht="12" customHeight="1" x14ac:dyDescent="0.25">
      <c r="A16" s="107" t="s">
        <v>121</v>
      </c>
      <c r="B16" s="113" t="str">
        <f>IF(RES_hhdet_tes!B16=0,"",RES_hhdet_tes!B16/RES_hhdet_fec!B16)</f>
        <v/>
      </c>
      <c r="C16" s="113">
        <f>IF(RES_hhdet_tes!C16=0,"",RES_hhdet_tes!C16/RES_hhdet_fec!C16)</f>
        <v>0.86020379431039606</v>
      </c>
      <c r="D16" s="113">
        <f>IF(RES_hhdet_tes!D16=0,"",RES_hhdet_tes!D16/RES_hhdet_fec!D16)</f>
        <v>0.86314734203968269</v>
      </c>
      <c r="E16" s="113">
        <f>IF(RES_hhdet_tes!E16=0,"",RES_hhdet_tes!E16/RES_hhdet_fec!E16)</f>
        <v>0.83796782704149664</v>
      </c>
      <c r="F16" s="113">
        <f>IF(RES_hhdet_tes!F16=0,"",RES_hhdet_tes!F16/RES_hhdet_fec!F16)</f>
        <v>0.85908220930315848</v>
      </c>
      <c r="G16" s="113">
        <f>IF(RES_hhdet_tes!G16=0,"",RES_hhdet_tes!G16/RES_hhdet_fec!G16)</f>
        <v>0.87678799400579399</v>
      </c>
      <c r="H16" s="113">
        <f>IF(RES_hhdet_tes!H16=0,"",RES_hhdet_tes!H16/RES_hhdet_fec!H16)</f>
        <v>0.84105627329264665</v>
      </c>
      <c r="I16" s="113">
        <f>IF(RES_hhdet_tes!I16=0,"",RES_hhdet_tes!I16/RES_hhdet_fec!I16)</f>
        <v>0.86629831463332752</v>
      </c>
      <c r="J16" s="113">
        <f>IF(RES_hhdet_tes!J16=0,"",RES_hhdet_tes!J16/RES_hhdet_fec!J16)</f>
        <v>0.85187420627440413</v>
      </c>
      <c r="K16" s="113">
        <f>IF(RES_hhdet_tes!K16=0,"",RES_hhdet_tes!K16/RES_hhdet_fec!K16)</f>
        <v>0.86395905458345967</v>
      </c>
      <c r="L16" s="113">
        <f>IF(RES_hhdet_tes!L16=0,"",RES_hhdet_tes!L16/RES_hhdet_fec!L16)</f>
        <v>0.8681315251856021</v>
      </c>
      <c r="M16" s="113">
        <f>IF(RES_hhdet_tes!M16=0,"",RES_hhdet_tes!M16/RES_hhdet_fec!M16)</f>
        <v>0.85002148498789065</v>
      </c>
      <c r="N16" s="113">
        <f>IF(RES_hhdet_tes!N16=0,"",RES_hhdet_tes!N16/RES_hhdet_fec!N16)</f>
        <v>0.89658529231325523</v>
      </c>
      <c r="O16" s="113">
        <f>IF(RES_hhdet_tes!O16=0,"",RES_hhdet_tes!O16/RES_hhdet_fec!O16)</f>
        <v>0.89013789714198321</v>
      </c>
      <c r="P16" s="113">
        <f>IF(RES_hhdet_tes!P16=0,"",RES_hhdet_tes!P16/RES_hhdet_fec!P16)</f>
        <v>0.89073958424052302</v>
      </c>
      <c r="Q16" s="113">
        <f>IF(RES_hhdet_tes!Q16=0,"",RES_hhdet_tes!Q16/RES_hhdet_fec!Q16)</f>
        <v>0.85546864296677394</v>
      </c>
      <c r="R16" s="113">
        <f>IF(RES_hhdet_tes!R16=0,"",RES_hhdet_tes!R16/RES_hhdet_fec!R16)</f>
        <v>0.86806112723276285</v>
      </c>
      <c r="S16" s="113">
        <f>IF(RES_hhdet_tes!S16=0,"",RES_hhdet_tes!S16/RES_hhdet_fec!S16)</f>
        <v>0.88348464212167688</v>
      </c>
      <c r="T16" s="113">
        <f>IF(RES_hhdet_tes!T16=0,"",RES_hhdet_tes!T16/RES_hhdet_fec!T16)</f>
        <v>0.88823485328206297</v>
      </c>
      <c r="U16" s="113">
        <f>IF(RES_hhdet_tes!U16=0,"",RES_hhdet_tes!U16/RES_hhdet_fec!U16)</f>
        <v>0.89637804403467247</v>
      </c>
      <c r="V16" s="113">
        <f>IF(RES_hhdet_tes!V16=0,"",RES_hhdet_tes!V16/RES_hhdet_fec!V16)</f>
        <v>0.89609851040029798</v>
      </c>
      <c r="W16" s="113">
        <f>IF(RES_hhdet_tes!W16=0,"",RES_hhdet_tes!W16/RES_hhdet_fec!W16)</f>
        <v>0.91994725200206828</v>
      </c>
      <c r="DA16" s="132" t="s">
        <v>1920</v>
      </c>
    </row>
    <row r="17" spans="1:105" ht="12" customHeight="1" x14ac:dyDescent="0.25">
      <c r="A17" s="108" t="s">
        <v>53</v>
      </c>
      <c r="B17" s="111" t="str">
        <f>IF(RES_hhdet_tes!B17=0,"",RES_hhdet_tes!B17/RES_hhdet_fec!B17)</f>
        <v/>
      </c>
      <c r="C17" s="111">
        <f>IF(RES_hhdet_tes!C17=0,"",RES_hhdet_tes!C17/RES_hhdet_fec!C17)</f>
        <v>0.58585359792924219</v>
      </c>
      <c r="D17" s="111">
        <f>IF(RES_hhdet_tes!D17=0,"",RES_hhdet_tes!D17/RES_hhdet_fec!D17)</f>
        <v>0.5859963513734433</v>
      </c>
      <c r="E17" s="111">
        <f>IF(RES_hhdet_tes!E17=0,"",RES_hhdet_tes!E17/RES_hhdet_fec!E17)</f>
        <v>0.58618557526740445</v>
      </c>
      <c r="F17" s="111">
        <f>IF(RES_hhdet_tes!F17=0,"",RES_hhdet_tes!F17/RES_hhdet_fec!F17)</f>
        <v>0.58623988124177262</v>
      </c>
      <c r="G17" s="111">
        <f>IF(RES_hhdet_tes!G17=0,"",RES_hhdet_tes!G17/RES_hhdet_fec!G17)</f>
        <v>0.58680964926088497</v>
      </c>
      <c r="H17" s="111">
        <f>IF(RES_hhdet_tes!H17=0,"",RES_hhdet_tes!H17/RES_hhdet_fec!H17)</f>
        <v>0.58746928973856172</v>
      </c>
      <c r="I17" s="111">
        <f>IF(RES_hhdet_tes!I17=0,"",RES_hhdet_tes!I17/RES_hhdet_fec!I17)</f>
        <v>0.58818407907008785</v>
      </c>
      <c r="J17" s="111">
        <f>IF(RES_hhdet_tes!J17=0,"",RES_hhdet_tes!J17/RES_hhdet_fec!J17)</f>
        <v>0.59306687555403426</v>
      </c>
      <c r="K17" s="111">
        <f>IF(RES_hhdet_tes!K17=0,"",RES_hhdet_tes!K17/RES_hhdet_fec!K17)</f>
        <v>0.59840814912417528</v>
      </c>
      <c r="L17" s="111">
        <f>IF(RES_hhdet_tes!L17=0,"",RES_hhdet_tes!L17/RES_hhdet_fec!L17)</f>
        <v>0.60042092932258229</v>
      </c>
      <c r="M17" s="111">
        <f>IF(RES_hhdet_tes!M17=0,"",RES_hhdet_tes!M17/RES_hhdet_fec!M17)</f>
        <v>0.60382871660193882</v>
      </c>
      <c r="N17" s="111">
        <f>IF(RES_hhdet_tes!N17=0,"",RES_hhdet_tes!N17/RES_hhdet_fec!N17)</f>
        <v>0.60857011920309068</v>
      </c>
      <c r="O17" s="111">
        <f>IF(RES_hhdet_tes!O17=0,"",RES_hhdet_tes!O17/RES_hhdet_fec!O17)</f>
        <v>0.61080277478839262</v>
      </c>
      <c r="P17" s="111">
        <f>IF(RES_hhdet_tes!P17=0,"",RES_hhdet_tes!P17/RES_hhdet_fec!P17)</f>
        <v>0.61195728658698867</v>
      </c>
      <c r="Q17" s="111">
        <f>IF(RES_hhdet_tes!Q17=0,"",RES_hhdet_tes!Q17/RES_hhdet_fec!Q17)</f>
        <v>0.61587744099990305</v>
      </c>
      <c r="R17" s="111">
        <f>IF(RES_hhdet_tes!R17=0,"",RES_hhdet_tes!R17/RES_hhdet_fec!R17)</f>
        <v>0.62730131912746812</v>
      </c>
      <c r="S17" s="111">
        <f>IF(RES_hhdet_tes!S17=0,"",RES_hhdet_tes!S17/RES_hhdet_fec!S17)</f>
        <v>0.64327279361812562</v>
      </c>
      <c r="T17" s="111">
        <f>IF(RES_hhdet_tes!T17=0,"",RES_hhdet_tes!T17/RES_hhdet_fec!T17)</f>
        <v>0.65914995528608322</v>
      </c>
      <c r="U17" s="111">
        <f>IF(RES_hhdet_tes!U17=0,"",RES_hhdet_tes!U17/RES_hhdet_fec!U17)</f>
        <v>0.67396720998636594</v>
      </c>
      <c r="V17" s="111">
        <f>IF(RES_hhdet_tes!V17=0,"",RES_hhdet_tes!V17/RES_hhdet_fec!V17)</f>
        <v>0.687935945569084</v>
      </c>
      <c r="W17" s="111">
        <f>IF(RES_hhdet_tes!W17=0,"",RES_hhdet_tes!W17/RES_hhdet_fec!W17)</f>
        <v>0.69355181735963356</v>
      </c>
      <c r="DA17" s="63" t="s">
        <v>1921</v>
      </c>
    </row>
    <row r="18" spans="1:105" ht="12" customHeight="1" x14ac:dyDescent="0.25">
      <c r="A18" s="108" t="s">
        <v>52</v>
      </c>
      <c r="B18" s="111" t="str">
        <f>IF(RES_hhdet_tes!B18=0,"",RES_hhdet_tes!B18/RES_hhdet_fec!B18)</f>
        <v/>
      </c>
      <c r="C18" s="111">
        <f>IF(RES_hhdet_tes!C18=0,"",RES_hhdet_tes!C18/RES_hhdet_fec!C18)</f>
        <v>1</v>
      </c>
      <c r="D18" s="111">
        <f>IF(RES_hhdet_tes!D18=0,"",RES_hhdet_tes!D18/RES_hhdet_fec!D18)</f>
        <v>1</v>
      </c>
      <c r="E18" s="111">
        <f>IF(RES_hhdet_tes!E18=0,"",RES_hhdet_tes!E18/RES_hhdet_fec!E18)</f>
        <v>1</v>
      </c>
      <c r="F18" s="111">
        <f>IF(RES_hhdet_tes!F18=0,"",RES_hhdet_tes!F18/RES_hhdet_fec!F18)</f>
        <v>1</v>
      </c>
      <c r="G18" s="111">
        <f>IF(RES_hhdet_tes!G18=0,"",RES_hhdet_tes!G18/RES_hhdet_fec!G18)</f>
        <v>1</v>
      </c>
      <c r="H18" s="111">
        <f>IF(RES_hhdet_tes!H18=0,"",RES_hhdet_tes!H18/RES_hhdet_fec!H18)</f>
        <v>1</v>
      </c>
      <c r="I18" s="111">
        <f>IF(RES_hhdet_tes!I18=0,"",RES_hhdet_tes!I18/RES_hhdet_fec!I18)</f>
        <v>1</v>
      </c>
      <c r="J18" s="111">
        <f>IF(RES_hhdet_tes!J18=0,"",RES_hhdet_tes!J18/RES_hhdet_fec!J18)</f>
        <v>1</v>
      </c>
      <c r="K18" s="111">
        <f>IF(RES_hhdet_tes!K18=0,"",RES_hhdet_tes!K18/RES_hhdet_fec!K18)</f>
        <v>1</v>
      </c>
      <c r="L18" s="111">
        <f>IF(RES_hhdet_tes!L18=0,"",RES_hhdet_tes!L18/RES_hhdet_fec!L18)</f>
        <v>1</v>
      </c>
      <c r="M18" s="111">
        <f>IF(RES_hhdet_tes!M18=0,"",RES_hhdet_tes!M18/RES_hhdet_fec!M18)</f>
        <v>1</v>
      </c>
      <c r="N18" s="111">
        <f>IF(RES_hhdet_tes!N18=0,"",RES_hhdet_tes!N18/RES_hhdet_fec!N18)</f>
        <v>1</v>
      </c>
      <c r="O18" s="111">
        <f>IF(RES_hhdet_tes!O18=0,"",RES_hhdet_tes!O18/RES_hhdet_fec!O18)</f>
        <v>1</v>
      </c>
      <c r="P18" s="111">
        <f>IF(RES_hhdet_tes!P18=0,"",RES_hhdet_tes!P18/RES_hhdet_fec!P18)</f>
        <v>1</v>
      </c>
      <c r="Q18" s="111">
        <f>IF(RES_hhdet_tes!Q18=0,"",RES_hhdet_tes!Q18/RES_hhdet_fec!Q18)</f>
        <v>1</v>
      </c>
      <c r="R18" s="111">
        <f>IF(RES_hhdet_tes!R18=0,"",RES_hhdet_tes!R18/RES_hhdet_fec!R18)</f>
        <v>1</v>
      </c>
      <c r="S18" s="111">
        <f>IF(RES_hhdet_tes!S18=0,"",RES_hhdet_tes!S18/RES_hhdet_fec!S18)</f>
        <v>1</v>
      </c>
      <c r="T18" s="111">
        <f>IF(RES_hhdet_tes!T18=0,"",RES_hhdet_tes!T18/RES_hhdet_fec!T18)</f>
        <v>1</v>
      </c>
      <c r="U18" s="111">
        <f>IF(RES_hhdet_tes!U18=0,"",RES_hhdet_tes!U18/RES_hhdet_fec!U18)</f>
        <v>1</v>
      </c>
      <c r="V18" s="111">
        <f>IF(RES_hhdet_tes!V18=0,"",RES_hhdet_tes!V18/RES_hhdet_fec!V18)</f>
        <v>1</v>
      </c>
      <c r="W18" s="111">
        <f>IF(RES_hhdet_tes!W18=0,"",RES_hhdet_tes!W18/RES_hhdet_fec!W18)</f>
        <v>1</v>
      </c>
      <c r="DA18" s="63" t="s">
        <v>1922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0.59058828797430218</v>
      </c>
      <c r="C19" s="124">
        <f>IF(RES_hhdet_tes!C19=0,"",RES_hhdet_tes!C19/RES_hhdet_fec!C19)</f>
        <v>0.59469103454792549</v>
      </c>
      <c r="D19" s="124">
        <f>IF(RES_hhdet_tes!D19=0,"",RES_hhdet_tes!D19/RES_hhdet_fec!D19)</f>
        <v>0.589571829241196</v>
      </c>
      <c r="E19" s="124">
        <f>IF(RES_hhdet_tes!E19=0,"",RES_hhdet_tes!E19/RES_hhdet_fec!E19)</f>
        <v>0.58849761430412673</v>
      </c>
      <c r="F19" s="124">
        <f>IF(RES_hhdet_tes!F19=0,"",RES_hhdet_tes!F19/RES_hhdet_fec!F19)</f>
        <v>0.59183746001617066</v>
      </c>
      <c r="G19" s="124">
        <f>IF(RES_hhdet_tes!G19=0,"",RES_hhdet_tes!G19/RES_hhdet_fec!G19)</f>
        <v>0.59493760382880567</v>
      </c>
      <c r="H19" s="124">
        <f>IF(RES_hhdet_tes!H19=0,"",RES_hhdet_tes!H19/RES_hhdet_fec!H19)</f>
        <v>0.59875436793600878</v>
      </c>
      <c r="I19" s="124">
        <f>IF(RES_hhdet_tes!I19=0,"",RES_hhdet_tes!I19/RES_hhdet_fec!I19)</f>
        <v>0.60188363302881864</v>
      </c>
      <c r="J19" s="124">
        <f>IF(RES_hhdet_tes!J19=0,"",RES_hhdet_tes!J19/RES_hhdet_fec!J19)</f>
        <v>0.60653814409167039</v>
      </c>
      <c r="K19" s="124">
        <f>IF(RES_hhdet_tes!K19=0,"",RES_hhdet_tes!K19/RES_hhdet_fec!K19)</f>
        <v>0.60994884262907934</v>
      </c>
      <c r="L19" s="124">
        <f>IF(RES_hhdet_tes!L19=0,"",RES_hhdet_tes!L19/RES_hhdet_fec!L19)</f>
        <v>0.62024299875167999</v>
      </c>
      <c r="M19" s="124">
        <f>IF(RES_hhdet_tes!M19=0,"",RES_hhdet_tes!M19/RES_hhdet_fec!M19)</f>
        <v>0.63828660963491135</v>
      </c>
      <c r="N19" s="124">
        <f>IF(RES_hhdet_tes!N19=0,"",RES_hhdet_tes!N19/RES_hhdet_fec!N19)</f>
        <v>0.64877754001363719</v>
      </c>
      <c r="O19" s="124">
        <f>IF(RES_hhdet_tes!O19=0,"",RES_hhdet_tes!O19/RES_hhdet_fec!O19)</f>
        <v>0.64517319864694456</v>
      </c>
      <c r="P19" s="124">
        <f>IF(RES_hhdet_tes!P19=0,"",RES_hhdet_tes!P19/RES_hhdet_fec!P19)</f>
        <v>0.64880179557956152</v>
      </c>
      <c r="Q19" s="124">
        <f>IF(RES_hhdet_tes!Q19=0,"",RES_hhdet_tes!Q19/RES_hhdet_fec!Q19)</f>
        <v>0.65172433064285429</v>
      </c>
      <c r="R19" s="124">
        <f>IF(RES_hhdet_tes!R19=0,"",RES_hhdet_tes!R19/RES_hhdet_fec!R19)</f>
        <v>0.66308989865646328</v>
      </c>
      <c r="S19" s="124">
        <f>IF(RES_hhdet_tes!S19=0,"",RES_hhdet_tes!S19/RES_hhdet_fec!S19)</f>
        <v>0.65771625946804291</v>
      </c>
      <c r="T19" s="124">
        <f>IF(RES_hhdet_tes!T19=0,"",RES_hhdet_tes!T19/RES_hhdet_fec!T19)</f>
        <v>0.66052420563210157</v>
      </c>
      <c r="U19" s="124">
        <f>IF(RES_hhdet_tes!U19=0,"",RES_hhdet_tes!U19/RES_hhdet_fec!U19)</f>
        <v>0.66388885323740865</v>
      </c>
      <c r="V19" s="124">
        <f>IF(RES_hhdet_tes!V19=0,"",RES_hhdet_tes!V19/RES_hhdet_fec!V19)</f>
        <v>0.67628685915260944</v>
      </c>
      <c r="W19" s="124">
        <f>IF(RES_hhdet_tes!W19=0,"",RES_hhdet_tes!W19/RES_hhdet_fec!W19)</f>
        <v>0.67526743908213949</v>
      </c>
      <c r="DA19" s="130" t="s">
        <v>1923</v>
      </c>
    </row>
    <row r="20" spans="1:105" ht="12" customHeight="1" x14ac:dyDescent="0.25">
      <c r="A20" s="97" t="s">
        <v>51</v>
      </c>
      <c r="B20" s="111" t="str">
        <f>IF(RES_hhdet_tes!B20=0,"",RES_hhdet_tes!B20/RES_hhdet_fec!B20)</f>
        <v/>
      </c>
      <c r="C20" s="111" t="str">
        <f>IF(RES_hhdet_tes!C20=0,"",RES_hhdet_tes!C20/RES_hhdet_fec!C20)</f>
        <v/>
      </c>
      <c r="D20" s="111" t="str">
        <f>IF(RES_hhdet_tes!D20=0,"",RES_hhdet_tes!D20/RES_hhdet_fec!D20)</f>
        <v/>
      </c>
      <c r="E20" s="111" t="str">
        <f>IF(RES_hhdet_tes!E20=0,"",RES_hhdet_tes!E20/RES_hhdet_fec!E20)</f>
        <v/>
      </c>
      <c r="F20" s="111" t="str">
        <f>IF(RES_hhdet_tes!F20=0,"",RES_hhdet_tes!F20/RES_hhdet_fec!F20)</f>
        <v/>
      </c>
      <c r="G20" s="111" t="str">
        <f>IF(RES_hhdet_tes!G20=0,"",RES_hhdet_tes!G20/RES_hhdet_fec!G20)</f>
        <v/>
      </c>
      <c r="H20" s="111" t="str">
        <f>IF(RES_hhdet_tes!H20=0,"",RES_hhdet_tes!H20/RES_hhdet_fec!H20)</f>
        <v/>
      </c>
      <c r="I20" s="111" t="str">
        <f>IF(RES_hhdet_tes!I20=0,"",RES_hhdet_tes!I20/RES_hhdet_fec!I20)</f>
        <v/>
      </c>
      <c r="J20" s="111" t="str">
        <f>IF(RES_hhdet_tes!J20=0,"",RES_hhdet_tes!J20/RES_hhdet_fec!J20)</f>
        <v/>
      </c>
      <c r="K20" s="111" t="str">
        <f>IF(RES_hhdet_tes!K20=0,"",RES_hhdet_tes!K20/RES_hhdet_fec!K20)</f>
        <v/>
      </c>
      <c r="L20" s="111" t="str">
        <f>IF(RES_hhdet_tes!L20=0,"",RES_hhdet_tes!L20/RES_hhdet_fec!L20)</f>
        <v/>
      </c>
      <c r="M20" s="111" t="str">
        <f>IF(RES_hhdet_tes!M20=0,"",RES_hhdet_tes!M20/RES_hhdet_fec!M20)</f>
        <v/>
      </c>
      <c r="N20" s="111" t="str">
        <f>IF(RES_hhdet_tes!N20=0,"",RES_hhdet_tes!N20/RES_hhdet_fec!N20)</f>
        <v/>
      </c>
      <c r="O20" s="111" t="str">
        <f>IF(RES_hhdet_tes!O20=0,"",RES_hhdet_tes!O20/RES_hhdet_fec!O20)</f>
        <v/>
      </c>
      <c r="P20" s="111" t="str">
        <f>IF(RES_hhdet_tes!P20=0,"",RES_hhdet_tes!P20/RES_hhdet_fec!P20)</f>
        <v/>
      </c>
      <c r="Q20" s="111" t="str">
        <f>IF(RES_hhdet_tes!Q20=0,"",RES_hhdet_tes!Q20/RES_hhdet_fec!Q20)</f>
        <v/>
      </c>
      <c r="R20" s="111" t="str">
        <f>IF(RES_hhdet_tes!R20=0,"",RES_hhdet_tes!R20/RES_hhdet_fec!R20)</f>
        <v/>
      </c>
      <c r="S20" s="111" t="str">
        <f>IF(RES_hhdet_tes!S20=0,"",RES_hhdet_tes!S20/RES_hhdet_fec!S20)</f>
        <v/>
      </c>
      <c r="T20" s="111" t="str">
        <f>IF(RES_hhdet_tes!T20=0,"",RES_hhdet_tes!T20/RES_hhdet_fec!T20)</f>
        <v/>
      </c>
      <c r="U20" s="111" t="str">
        <f>IF(RES_hhdet_tes!U20=0,"",RES_hhdet_tes!U20/RES_hhdet_fec!U20)</f>
        <v/>
      </c>
      <c r="V20" s="111" t="str">
        <f>IF(RES_hhdet_tes!V20=0,"",RES_hhdet_tes!V20/RES_hhdet_fec!V20)</f>
        <v/>
      </c>
      <c r="W20" s="111" t="str">
        <f>IF(RES_hhdet_tes!W20=0,"",RES_hhdet_tes!W20/RES_hhdet_fec!W20)</f>
        <v/>
      </c>
      <c r="DA20" s="63" t="s">
        <v>1924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0.57872772806226969</v>
      </c>
      <c r="C21" s="111">
        <f>IF(RES_hhdet_tes!C21=0,"",RES_hhdet_tes!C21/RES_hhdet_fec!C21)</f>
        <v>0.57964966294359033</v>
      </c>
      <c r="D21" s="111">
        <f>IF(RES_hhdet_tes!D21=0,"",RES_hhdet_tes!D21/RES_hhdet_fec!D21)</f>
        <v>0.58068521816066476</v>
      </c>
      <c r="E21" s="111">
        <f>IF(RES_hhdet_tes!E21=0,"",RES_hhdet_tes!E21/RES_hhdet_fec!E21)</f>
        <v>0.58193164737941971</v>
      </c>
      <c r="F21" s="111">
        <f>IF(RES_hhdet_tes!F21=0,"",RES_hhdet_tes!F21/RES_hhdet_fec!F21)</f>
        <v>0.58306883910772556</v>
      </c>
      <c r="G21" s="111">
        <f>IF(RES_hhdet_tes!G21=0,"",RES_hhdet_tes!G21/RES_hhdet_fec!G21)</f>
        <v>0.58417047849554737</v>
      </c>
      <c r="H21" s="111">
        <f>IF(RES_hhdet_tes!H21=0,"",RES_hhdet_tes!H21/RES_hhdet_fec!H21)</f>
        <v>0.58556812428603988</v>
      </c>
      <c r="I21" s="111">
        <f>IF(RES_hhdet_tes!I21=0,"",RES_hhdet_tes!I21/RES_hhdet_fec!I21)</f>
        <v>0.58622549801580282</v>
      </c>
      <c r="J21" s="111">
        <f>IF(RES_hhdet_tes!J21=0,"",RES_hhdet_tes!J21/RES_hhdet_fec!J21)</f>
        <v>0.58645726999944991</v>
      </c>
      <c r="K21" s="111">
        <f>IF(RES_hhdet_tes!K21=0,"",RES_hhdet_tes!K21/RES_hhdet_fec!K21)</f>
        <v>0.58690618920857018</v>
      </c>
      <c r="L21" s="111">
        <f>IF(RES_hhdet_tes!L21=0,"",RES_hhdet_tes!L21/RES_hhdet_fec!L21)</f>
        <v>0.58753410238558723</v>
      </c>
      <c r="M21" s="111">
        <f>IF(RES_hhdet_tes!M21=0,"",RES_hhdet_tes!M21/RES_hhdet_fec!M21)</f>
        <v>0.58818806397719137</v>
      </c>
      <c r="N21" s="111">
        <f>IF(RES_hhdet_tes!N21=0,"",RES_hhdet_tes!N21/RES_hhdet_fec!N21)</f>
        <v>0.58869192266515724</v>
      </c>
      <c r="O21" s="111">
        <f>IF(RES_hhdet_tes!O21=0,"",RES_hhdet_tes!O21/RES_hhdet_fec!O21)</f>
        <v>0.58902548593705661</v>
      </c>
      <c r="P21" s="111">
        <f>IF(RES_hhdet_tes!P21=0,"",RES_hhdet_tes!P21/RES_hhdet_fec!P21)</f>
        <v>0.58908066443874896</v>
      </c>
      <c r="Q21" s="111">
        <f>IF(RES_hhdet_tes!Q21=0,"",RES_hhdet_tes!Q21/RES_hhdet_fec!Q21)</f>
        <v>0.58913726503743413</v>
      </c>
      <c r="R21" s="111">
        <f>IF(RES_hhdet_tes!R21=0,"",RES_hhdet_tes!R21/RES_hhdet_fec!R21)</f>
        <v>0.58941738813732636</v>
      </c>
      <c r="S21" s="111">
        <f>IF(RES_hhdet_tes!S21=0,"",RES_hhdet_tes!S21/RES_hhdet_fec!S21)</f>
        <v>0.59039601915933804</v>
      </c>
      <c r="T21" s="111">
        <f>IF(RES_hhdet_tes!T21=0,"",RES_hhdet_tes!T21/RES_hhdet_fec!T21)</f>
        <v>0.59153387259156931</v>
      </c>
      <c r="U21" s="111">
        <f>IF(RES_hhdet_tes!U21=0,"",RES_hhdet_tes!U21/RES_hhdet_fec!U21)</f>
        <v>0.59256729943153064</v>
      </c>
      <c r="V21" s="111">
        <f>IF(RES_hhdet_tes!V21=0,"",RES_hhdet_tes!V21/RES_hhdet_fec!V21)</f>
        <v>0.59344093032163581</v>
      </c>
      <c r="W21" s="111">
        <f>IF(RES_hhdet_tes!W21=0,"",RES_hhdet_tes!W21/RES_hhdet_fec!W21)</f>
        <v>0.59428792031097932</v>
      </c>
      <c r="DA21" s="63" t="s">
        <v>1925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0.73434639716334871</v>
      </c>
      <c r="C22" s="45">
        <f>IF(RES_hhdet_tes!C22=0,"",RES_hhdet_tes!C22/RES_hhdet_fec!C22)</f>
        <v>0.73680826738073335</v>
      </c>
      <c r="D22" s="45">
        <f>IF(RES_hhdet_tes!D22=0,"",RES_hhdet_tes!D22/RES_hhdet_fec!D22)</f>
        <v>0.73724810413812047</v>
      </c>
      <c r="E22" s="45">
        <f>IF(RES_hhdet_tes!E22=0,"",RES_hhdet_tes!E22/RES_hhdet_fec!E22)</f>
        <v>0.73785013554623602</v>
      </c>
      <c r="F22" s="45">
        <f>IF(RES_hhdet_tes!F22=0,"",RES_hhdet_tes!F22/RES_hhdet_fec!F22)</f>
        <v>0.73966818678046498</v>
      </c>
      <c r="G22" s="45">
        <f>IF(RES_hhdet_tes!G22=0,"",RES_hhdet_tes!G22/RES_hhdet_fec!G22)</f>
        <v>0.74671813080765015</v>
      </c>
      <c r="H22" s="45">
        <f>IF(RES_hhdet_tes!H22=0,"",RES_hhdet_tes!H22/RES_hhdet_fec!H22)</f>
        <v>0.75207256015736457</v>
      </c>
      <c r="I22" s="45">
        <f>IF(RES_hhdet_tes!I22=0,"",RES_hhdet_tes!I22/RES_hhdet_fec!I22)</f>
        <v>0.75387213512535234</v>
      </c>
      <c r="J22" s="45">
        <f>IF(RES_hhdet_tes!J22=0,"",RES_hhdet_tes!J22/RES_hhdet_fec!J22)</f>
        <v>0.7548840672783399</v>
      </c>
      <c r="K22" s="45">
        <f>IF(RES_hhdet_tes!K22=0,"",RES_hhdet_tes!K22/RES_hhdet_fec!K22)</f>
        <v>0.75705971906892944</v>
      </c>
      <c r="L22" s="45">
        <f>IF(RES_hhdet_tes!L22=0,"",RES_hhdet_tes!L22/RES_hhdet_fec!L22)</f>
        <v>0.75895292643615209</v>
      </c>
      <c r="M22" s="45">
        <f>IF(RES_hhdet_tes!M22=0,"",RES_hhdet_tes!M22/RES_hhdet_fec!M22)</f>
        <v>0.76105886765899977</v>
      </c>
      <c r="N22" s="45">
        <f>IF(RES_hhdet_tes!N22=0,"",RES_hhdet_tes!N22/RES_hhdet_fec!N22)</f>
        <v>0.76304342659603319</v>
      </c>
      <c r="O22" s="45">
        <f>IF(RES_hhdet_tes!O22=0,"",RES_hhdet_tes!O22/RES_hhdet_fec!O22)</f>
        <v>0.76476362171800738</v>
      </c>
      <c r="P22" s="45">
        <f>IF(RES_hhdet_tes!P22=0,"",RES_hhdet_tes!P22/RES_hhdet_fec!P22)</f>
        <v>0.76535106671485631</v>
      </c>
      <c r="Q22" s="45">
        <f>IF(RES_hhdet_tes!Q22=0,"",RES_hhdet_tes!Q22/RES_hhdet_fec!Q22)</f>
        <v>0.76749176339784031</v>
      </c>
      <c r="R22" s="45">
        <f>IF(RES_hhdet_tes!R22=0,"",RES_hhdet_tes!R22/RES_hhdet_fec!R22)</f>
        <v>0.77387664462555672</v>
      </c>
      <c r="S22" s="45">
        <f>IF(RES_hhdet_tes!S22=0,"",RES_hhdet_tes!S22/RES_hhdet_fec!S22)</f>
        <v>0.7829190658469336</v>
      </c>
      <c r="T22" s="45">
        <f>IF(RES_hhdet_tes!T22=0,"",RES_hhdet_tes!T22/RES_hhdet_fec!T22)</f>
        <v>0.79362241584457127</v>
      </c>
      <c r="U22" s="45">
        <f>IF(RES_hhdet_tes!U22=0,"",RES_hhdet_tes!U22/RES_hhdet_fec!U22)</f>
        <v>0.8037153278554221</v>
      </c>
      <c r="V22" s="45">
        <f>IF(RES_hhdet_tes!V22=0,"",RES_hhdet_tes!V22/RES_hhdet_fec!V22)</f>
        <v>0.8117080966417729</v>
      </c>
      <c r="W22" s="45">
        <f>IF(RES_hhdet_tes!W22=0,"",RES_hhdet_tes!W22/RES_hhdet_fec!W22)</f>
        <v>0.8167294793383223</v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0.44767093377887296</v>
      </c>
      <c r="C24" s="119">
        <f>IF(RES_hhdet_tes!C24=0,"",RES_hhdet_tes!C24/RES_hhdet_fec!C24)</f>
        <v>0.44999300806210712</v>
      </c>
      <c r="D24" s="119">
        <f>IF(RES_hhdet_tes!D24=0,"",RES_hhdet_tes!D24/RES_hhdet_fec!D24)</f>
        <v>0.44740424764295345</v>
      </c>
      <c r="E24" s="119">
        <f>IF(RES_hhdet_tes!E24=0,"",RES_hhdet_tes!E24/RES_hhdet_fec!E24)</f>
        <v>0.44792332237531862</v>
      </c>
      <c r="F24" s="119">
        <f>IF(RES_hhdet_tes!F24=0,"",RES_hhdet_tes!F24/RES_hhdet_fec!F24)</f>
        <v>0.45244615507445901</v>
      </c>
      <c r="G24" s="119">
        <f>IF(RES_hhdet_tes!G24=0,"",RES_hhdet_tes!G24/RES_hhdet_fec!G24)</f>
        <v>0.44554567985013382</v>
      </c>
      <c r="H24" s="119">
        <f>IF(RES_hhdet_tes!H24=0,"",RES_hhdet_tes!H24/RES_hhdet_fec!H24)</f>
        <v>0.44793245799175102</v>
      </c>
      <c r="I24" s="119">
        <f>IF(RES_hhdet_tes!I24=0,"",RES_hhdet_tes!I24/RES_hhdet_fec!I24)</f>
        <v>0.46120291331316116</v>
      </c>
      <c r="J24" s="119">
        <f>IF(RES_hhdet_tes!J24=0,"",RES_hhdet_tes!J24/RES_hhdet_fec!J24)</f>
        <v>0.45751708792088547</v>
      </c>
      <c r="K24" s="119">
        <f>IF(RES_hhdet_tes!K24=0,"",RES_hhdet_tes!K24/RES_hhdet_fec!K24)</f>
        <v>0.45429307319255674</v>
      </c>
      <c r="L24" s="119">
        <f>IF(RES_hhdet_tes!L24=0,"",RES_hhdet_tes!L24/RES_hhdet_fec!L24)</f>
        <v>0.44176659883822822</v>
      </c>
      <c r="M24" s="119">
        <f>IF(RES_hhdet_tes!M24=0,"",RES_hhdet_tes!M24/RES_hhdet_fec!M24)</f>
        <v>0.44803963583332246</v>
      </c>
      <c r="N24" s="119">
        <f>IF(RES_hhdet_tes!N24=0,"",RES_hhdet_tes!N24/RES_hhdet_fec!N24)</f>
        <v>0.48659844816324233</v>
      </c>
      <c r="O24" s="119">
        <f>IF(RES_hhdet_tes!O24=0,"",RES_hhdet_tes!O24/RES_hhdet_fec!O24)</f>
        <v>0.5995146167054014</v>
      </c>
      <c r="P24" s="119">
        <f>IF(RES_hhdet_tes!P24=0,"",RES_hhdet_tes!P24/RES_hhdet_fec!P24)</f>
        <v>0.60195962498025435</v>
      </c>
      <c r="Q24" s="119">
        <f>IF(RES_hhdet_tes!Q24=0,"",RES_hhdet_tes!Q24/RES_hhdet_fec!Q24)</f>
        <v>0.60438934585326243</v>
      </c>
      <c r="R24" s="119">
        <f>IF(RES_hhdet_tes!R24=0,"",RES_hhdet_tes!R24/RES_hhdet_fec!R24)</f>
        <v>0.60600892449067278</v>
      </c>
      <c r="S24" s="119">
        <f>IF(RES_hhdet_tes!S24=0,"",RES_hhdet_tes!S24/RES_hhdet_fec!S24)</f>
        <v>0.60670435210837925</v>
      </c>
      <c r="T24" s="119">
        <f>IF(RES_hhdet_tes!T24=0,"",RES_hhdet_tes!T24/RES_hhdet_fec!T24)</f>
        <v>0.60779991993313665</v>
      </c>
      <c r="U24" s="119">
        <f>IF(RES_hhdet_tes!U24=0,"",RES_hhdet_tes!U24/RES_hhdet_fec!U24)</f>
        <v>0.60924960692367913</v>
      </c>
      <c r="V24" s="119">
        <f>IF(RES_hhdet_tes!V24=0,"",RES_hhdet_tes!V24/RES_hhdet_fec!V24)</f>
        <v>0.6246849090509331</v>
      </c>
      <c r="W24" s="119">
        <f>IF(RES_hhdet_tes!W24=0,"",RES_hhdet_tes!W24/RES_hhdet_fec!W24)</f>
        <v>0.62593163525156092</v>
      </c>
      <c r="DA24" s="129" t="s">
        <v>1927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0.42892343888172113</v>
      </c>
      <c r="C25" s="124">
        <f>IF(RES_hhdet_tes!C25=0,"",RES_hhdet_tes!C25/RES_hhdet_fec!C25)</f>
        <v>0.42881992434878174</v>
      </c>
      <c r="D25" s="124">
        <f>IF(RES_hhdet_tes!D25=0,"",RES_hhdet_tes!D25/RES_hhdet_fec!D25)</f>
        <v>0.42873387922251838</v>
      </c>
      <c r="E25" s="124">
        <f>IF(RES_hhdet_tes!E25=0,"",RES_hhdet_tes!E25/RES_hhdet_fec!E25)</f>
        <v>0.42858153775778812</v>
      </c>
      <c r="F25" s="124">
        <f>IF(RES_hhdet_tes!F25=0,"",RES_hhdet_tes!F25/RES_hhdet_fec!F25)</f>
        <v>0.42853438443078201</v>
      </c>
      <c r="G25" s="124">
        <f>IF(RES_hhdet_tes!G25=0,"",RES_hhdet_tes!G25/RES_hhdet_fec!G25)</f>
        <v>0.42841227643849206</v>
      </c>
      <c r="H25" s="124">
        <f>IF(RES_hhdet_tes!H25=0,"",RES_hhdet_tes!H25/RES_hhdet_fec!H25)</f>
        <v>0.42828689893442362</v>
      </c>
      <c r="I25" s="124">
        <f>IF(RES_hhdet_tes!I25=0,"",RES_hhdet_tes!I25/RES_hhdet_fec!I25)</f>
        <v>0.42820547999726971</v>
      </c>
      <c r="J25" s="124">
        <f>IF(RES_hhdet_tes!J25=0,"",RES_hhdet_tes!J25/RES_hhdet_fec!J25)</f>
        <v>0.42814691538513211</v>
      </c>
      <c r="K25" s="124">
        <f>IF(RES_hhdet_tes!K25=0,"",RES_hhdet_tes!K25/RES_hhdet_fec!K25)</f>
        <v>0.42806109768963913</v>
      </c>
      <c r="L25" s="124">
        <f>IF(RES_hhdet_tes!L25=0,"",RES_hhdet_tes!L25/RES_hhdet_fec!L25)</f>
        <v>0.42799491014377405</v>
      </c>
      <c r="M25" s="124">
        <f>IF(RES_hhdet_tes!M25=0,"",RES_hhdet_tes!M25/RES_hhdet_fec!M25)</f>
        <v>0.42790490629743577</v>
      </c>
      <c r="N25" s="124">
        <f>IF(RES_hhdet_tes!N25=0,"",RES_hhdet_tes!N25/RES_hhdet_fec!N25)</f>
        <v>0.46278383543672491</v>
      </c>
      <c r="O25" s="124">
        <f>IF(RES_hhdet_tes!O25=0,"",RES_hhdet_tes!O25/RES_hhdet_fec!O25)</f>
        <v>0.59088804015653584</v>
      </c>
      <c r="P25" s="124">
        <f>IF(RES_hhdet_tes!P25=0,"",RES_hhdet_tes!P25/RES_hhdet_fec!P25)</f>
        <v>0.59092244386238535</v>
      </c>
      <c r="Q25" s="124">
        <f>IF(RES_hhdet_tes!Q25=0,"",RES_hhdet_tes!Q25/RES_hhdet_fec!Q25)</f>
        <v>0.59088867612377294</v>
      </c>
      <c r="R25" s="124">
        <f>IF(RES_hhdet_tes!R25=0,"",RES_hhdet_tes!R25/RES_hhdet_fec!R25)</f>
        <v>0.59086947681175384</v>
      </c>
      <c r="S25" s="124">
        <f>IF(RES_hhdet_tes!S25=0,"",RES_hhdet_tes!S25/RES_hhdet_fec!S25)</f>
        <v>0.59360531553156115</v>
      </c>
      <c r="T25" s="124">
        <f>IF(RES_hhdet_tes!T25=0,"",RES_hhdet_tes!T25/RES_hhdet_fec!T25)</f>
        <v>0.59360279488026779</v>
      </c>
      <c r="U25" s="124">
        <f>IF(RES_hhdet_tes!U25=0,"",RES_hhdet_tes!U25/RES_hhdet_fec!U25)</f>
        <v>0.59359376816873088</v>
      </c>
      <c r="V25" s="124">
        <f>IF(RES_hhdet_tes!V25=0,"",RES_hhdet_tes!V25/RES_hhdet_fec!V25)</f>
        <v>0.59368527314348096</v>
      </c>
      <c r="W25" s="124">
        <f>IF(RES_hhdet_tes!W25=0,"",RES_hhdet_tes!W25/RES_hhdet_fec!W25)</f>
        <v>0.59379437683910474</v>
      </c>
      <c r="DA25" s="130" t="s">
        <v>1928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0.42295922482371789</v>
      </c>
      <c r="C26" s="111">
        <f>IF(RES_hhdet_tes!C26=0,"",RES_hhdet_tes!C26/RES_hhdet_fec!C26)</f>
        <v>0.42295922482371784</v>
      </c>
      <c r="D26" s="111">
        <f>IF(RES_hhdet_tes!D26=0,"",RES_hhdet_tes!D26/RES_hhdet_fec!D26)</f>
        <v>0.42295922482371784</v>
      </c>
      <c r="E26" s="111">
        <f>IF(RES_hhdet_tes!E26=0,"",RES_hhdet_tes!E26/RES_hhdet_fec!E26)</f>
        <v>0.42295922482371778</v>
      </c>
      <c r="F26" s="111">
        <f>IF(RES_hhdet_tes!F26=0,"",RES_hhdet_tes!F26/RES_hhdet_fec!F26)</f>
        <v>0.42295922482371784</v>
      </c>
      <c r="G26" s="111">
        <f>IF(RES_hhdet_tes!G26=0,"",RES_hhdet_tes!G26/RES_hhdet_fec!G26)</f>
        <v>0.42295922482371784</v>
      </c>
      <c r="H26" s="111">
        <f>IF(RES_hhdet_tes!H26=0,"",RES_hhdet_tes!H26/RES_hhdet_fec!H26)</f>
        <v>0.42295922482371784</v>
      </c>
      <c r="I26" s="111">
        <f>IF(RES_hhdet_tes!I26=0,"",RES_hhdet_tes!I26/RES_hhdet_fec!I26)</f>
        <v>0.42295922482371784</v>
      </c>
      <c r="J26" s="111">
        <f>IF(RES_hhdet_tes!J26=0,"",RES_hhdet_tes!J26/RES_hhdet_fec!J26)</f>
        <v>0.42295922482371784</v>
      </c>
      <c r="K26" s="111">
        <f>IF(RES_hhdet_tes!K26=0,"",RES_hhdet_tes!K26/RES_hhdet_fec!K26)</f>
        <v>0.42295922482371784</v>
      </c>
      <c r="L26" s="111">
        <f>IF(RES_hhdet_tes!L26=0,"",RES_hhdet_tes!L26/RES_hhdet_fec!L26)</f>
        <v>0.42295922482371784</v>
      </c>
      <c r="M26" s="111">
        <f>IF(RES_hhdet_tes!M26=0,"",RES_hhdet_tes!M26/RES_hhdet_fec!M26)</f>
        <v>0.42295922482371784</v>
      </c>
      <c r="N26" s="111">
        <f>IF(RES_hhdet_tes!N26=0,"",RES_hhdet_tes!N26/RES_hhdet_fec!N26)</f>
        <v>0.45792257031273298</v>
      </c>
      <c r="O26" s="111">
        <f>IF(RES_hhdet_tes!O26=0,"",RES_hhdet_tes!O26/RES_hhdet_fec!O26)</f>
        <v>0.58618505471726901</v>
      </c>
      <c r="P26" s="111">
        <f>IF(RES_hhdet_tes!P26=0,"",RES_hhdet_tes!P26/RES_hhdet_fec!P26)</f>
        <v>0.58620028455894313</v>
      </c>
      <c r="Q26" s="111">
        <f>IF(RES_hhdet_tes!Q26=0,"",RES_hhdet_tes!Q26/RES_hhdet_fec!Q26)</f>
        <v>0.58619907615634614</v>
      </c>
      <c r="R26" s="111">
        <f>IF(RES_hhdet_tes!R26=0,"",RES_hhdet_tes!R26/RES_hhdet_fec!R26)</f>
        <v>0.58619971501095125</v>
      </c>
      <c r="S26" s="111">
        <f>IF(RES_hhdet_tes!S26=0,"",RES_hhdet_tes!S26/RES_hhdet_fec!S26)</f>
        <v>0.58892910446885782</v>
      </c>
      <c r="T26" s="111">
        <f>IF(RES_hhdet_tes!T26=0,"",RES_hhdet_tes!T26/RES_hhdet_fec!T26)</f>
        <v>0.58893287067458422</v>
      </c>
      <c r="U26" s="111">
        <f>IF(RES_hhdet_tes!U26=0,"",RES_hhdet_tes!U26/RES_hhdet_fec!U26)</f>
        <v>0.58893127345383889</v>
      </c>
      <c r="V26" s="111">
        <f>IF(RES_hhdet_tes!V26=0,"",RES_hhdet_tes!V26/RES_hhdet_fec!V26)</f>
        <v>0.58895325506799689</v>
      </c>
      <c r="W26" s="111">
        <f>IF(RES_hhdet_tes!W26=0,"",RES_hhdet_tes!W26/RES_hhdet_fec!W26)</f>
        <v>0.5890656677023185</v>
      </c>
      <c r="DA26" s="63" t="s">
        <v>1929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DA27" s="63" t="s">
        <v>1930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1.6784535314436275</v>
      </c>
      <c r="C28" s="124">
        <f>IF(RES_hhdet_tes!C28=0,"",RES_hhdet_tes!C28/RES_hhdet_fec!C28)</f>
        <v>1.8979814400137658</v>
      </c>
      <c r="D28" s="124">
        <f>IF(RES_hhdet_tes!D28=0,"",RES_hhdet_tes!D28/RES_hhdet_fec!D28)</f>
        <v>2.0016561591933431</v>
      </c>
      <c r="E28" s="124">
        <f>IF(RES_hhdet_tes!E28=0,"",RES_hhdet_tes!E28/RES_hhdet_fec!E28)</f>
        <v>2.0314506894497186</v>
      </c>
      <c r="F28" s="124">
        <f>IF(RES_hhdet_tes!F28=0,"",RES_hhdet_tes!F28/RES_hhdet_fec!F28)</f>
        <v>2.0670469200071224</v>
      </c>
      <c r="G28" s="124">
        <f>IF(RES_hhdet_tes!G28=0,"",RES_hhdet_tes!G28/RES_hhdet_fec!G28)</f>
        <v>2.1093469484765137</v>
      </c>
      <c r="H28" s="124">
        <f>IF(RES_hhdet_tes!H28=0,"",RES_hhdet_tes!H28/RES_hhdet_fec!H28)</f>
        <v>2.171109984856161</v>
      </c>
      <c r="I28" s="124">
        <f>IF(RES_hhdet_tes!I28=0,"",RES_hhdet_tes!I28/RES_hhdet_fec!I28)</f>
        <v>2.2077883926063149</v>
      </c>
      <c r="J28" s="124">
        <f>IF(RES_hhdet_tes!J28=0,"",RES_hhdet_tes!J28/RES_hhdet_fec!J28)</f>
        <v>2.2173514447587226</v>
      </c>
      <c r="K28" s="124">
        <f>IF(RES_hhdet_tes!K28=0,"",RES_hhdet_tes!K28/RES_hhdet_fec!K28)</f>
        <v>2.2710418385878559</v>
      </c>
      <c r="L28" s="124">
        <f>IF(RES_hhdet_tes!L28=0,"",RES_hhdet_tes!L28/RES_hhdet_fec!L28)</f>
        <v>2.5511803929037478</v>
      </c>
      <c r="M28" s="124">
        <f>IF(RES_hhdet_tes!M28=0,"",RES_hhdet_tes!M28/RES_hhdet_fec!M28)</f>
        <v>2.588638472907931</v>
      </c>
      <c r="N28" s="124">
        <f>IF(RES_hhdet_tes!N28=0,"",RES_hhdet_tes!N28/RES_hhdet_fec!N28)</f>
        <v>3.0042149100193858</v>
      </c>
      <c r="O28" s="124">
        <f>IF(RES_hhdet_tes!O28=0,"",RES_hhdet_tes!O28/RES_hhdet_fec!O28)</f>
        <v>3.114482260688249</v>
      </c>
      <c r="P28" s="124">
        <f>IF(RES_hhdet_tes!P28=0,"",RES_hhdet_tes!P28/RES_hhdet_fec!P28)</f>
        <v>3.1826084834953643</v>
      </c>
      <c r="Q28" s="124">
        <f>IF(RES_hhdet_tes!Q28=0,"",RES_hhdet_tes!Q28/RES_hhdet_fec!Q28)</f>
        <v>3.2269106308764917</v>
      </c>
      <c r="R28" s="124">
        <f>IF(RES_hhdet_tes!R28=0,"",RES_hhdet_tes!R28/RES_hhdet_fec!R28)</f>
        <v>3.2302340480180116</v>
      </c>
      <c r="S28" s="124">
        <f>IF(RES_hhdet_tes!S28=0,"",RES_hhdet_tes!S28/RES_hhdet_fec!S28)</f>
        <v>3.2399979521649231</v>
      </c>
      <c r="T28" s="124">
        <f>IF(RES_hhdet_tes!T28=0,"",RES_hhdet_tes!T28/RES_hhdet_fec!T28)</f>
        <v>3.2565940029469829</v>
      </c>
      <c r="U28" s="124">
        <f>IF(RES_hhdet_tes!U28=0,"",RES_hhdet_tes!U28/RES_hhdet_fec!U28)</f>
        <v>3.2805586814783751</v>
      </c>
      <c r="V28" s="124">
        <f>IF(RES_hhdet_tes!V28=0,"",RES_hhdet_tes!V28/RES_hhdet_fec!V28)</f>
        <v>3.3139529951784374</v>
      </c>
      <c r="W28" s="124">
        <f>IF(RES_hhdet_tes!W28=0,"",RES_hhdet_tes!W28/RES_hhdet_fec!W28)</f>
        <v>3.3916719340571735</v>
      </c>
      <c r="DA28" s="130" t="s">
        <v>1931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1.6784535314436275</v>
      </c>
      <c r="C29" s="111">
        <f>IF(RES_hhdet_tes!C29=0,"",RES_hhdet_tes!C29/RES_hhdet_fec!C29)</f>
        <v>1.8979814400137658</v>
      </c>
      <c r="D29" s="111">
        <f>IF(RES_hhdet_tes!D29=0,"",RES_hhdet_tes!D29/RES_hhdet_fec!D29)</f>
        <v>2.0016561591933431</v>
      </c>
      <c r="E29" s="111">
        <f>IF(RES_hhdet_tes!E29=0,"",RES_hhdet_tes!E29/RES_hhdet_fec!E29)</f>
        <v>2.0314506894497186</v>
      </c>
      <c r="F29" s="111">
        <f>IF(RES_hhdet_tes!F29=0,"",RES_hhdet_tes!F29/RES_hhdet_fec!F29)</f>
        <v>2.0670469200071224</v>
      </c>
      <c r="G29" s="111">
        <f>IF(RES_hhdet_tes!G29=0,"",RES_hhdet_tes!G29/RES_hhdet_fec!G29)</f>
        <v>2.1093469484765137</v>
      </c>
      <c r="H29" s="111">
        <f>IF(RES_hhdet_tes!H29=0,"",RES_hhdet_tes!H29/RES_hhdet_fec!H29)</f>
        <v>2.171109984856161</v>
      </c>
      <c r="I29" s="111">
        <f>IF(RES_hhdet_tes!I29=0,"",RES_hhdet_tes!I29/RES_hhdet_fec!I29)</f>
        <v>2.2077883926063149</v>
      </c>
      <c r="J29" s="111">
        <f>IF(RES_hhdet_tes!J29=0,"",RES_hhdet_tes!J29/RES_hhdet_fec!J29)</f>
        <v>2.2173514447587226</v>
      </c>
      <c r="K29" s="111">
        <f>IF(RES_hhdet_tes!K29=0,"",RES_hhdet_tes!K29/RES_hhdet_fec!K29)</f>
        <v>2.2710418385878559</v>
      </c>
      <c r="L29" s="111">
        <f>IF(RES_hhdet_tes!L29=0,"",RES_hhdet_tes!L29/RES_hhdet_fec!L29)</f>
        <v>2.5511803929037478</v>
      </c>
      <c r="M29" s="111">
        <f>IF(RES_hhdet_tes!M29=0,"",RES_hhdet_tes!M29/RES_hhdet_fec!M29)</f>
        <v>2.588638472907931</v>
      </c>
      <c r="N29" s="111">
        <f>IF(RES_hhdet_tes!N29=0,"",RES_hhdet_tes!N29/RES_hhdet_fec!N29)</f>
        <v>3.0042149100193858</v>
      </c>
      <c r="O29" s="111">
        <f>IF(RES_hhdet_tes!O29=0,"",RES_hhdet_tes!O29/RES_hhdet_fec!O29)</f>
        <v>3.114482260688249</v>
      </c>
      <c r="P29" s="111">
        <f>IF(RES_hhdet_tes!P29=0,"",RES_hhdet_tes!P29/RES_hhdet_fec!P29)</f>
        <v>3.1826084834953643</v>
      </c>
      <c r="Q29" s="111">
        <f>IF(RES_hhdet_tes!Q29=0,"",RES_hhdet_tes!Q29/RES_hhdet_fec!Q29)</f>
        <v>3.2269106308764917</v>
      </c>
      <c r="R29" s="111">
        <f>IF(RES_hhdet_tes!R29=0,"",RES_hhdet_tes!R29/RES_hhdet_fec!R29)</f>
        <v>3.2302340480180116</v>
      </c>
      <c r="S29" s="111">
        <f>IF(RES_hhdet_tes!S29=0,"",RES_hhdet_tes!S29/RES_hhdet_fec!S29)</f>
        <v>3.2399979521649231</v>
      </c>
      <c r="T29" s="111">
        <f>IF(RES_hhdet_tes!T29=0,"",RES_hhdet_tes!T29/RES_hhdet_fec!T29)</f>
        <v>3.2565940029469829</v>
      </c>
      <c r="U29" s="111">
        <f>IF(RES_hhdet_tes!U29=0,"",RES_hhdet_tes!U29/RES_hhdet_fec!U29)</f>
        <v>3.2805586814783751</v>
      </c>
      <c r="V29" s="111">
        <f>IF(RES_hhdet_tes!V29=0,"",RES_hhdet_tes!V29/RES_hhdet_fec!V29)</f>
        <v>3.3139529951784374</v>
      </c>
      <c r="W29" s="111">
        <f>IF(RES_hhdet_tes!W29=0,"",RES_hhdet_tes!W29/RES_hhdet_fec!W29)</f>
        <v>3.3916719340571735</v>
      </c>
      <c r="DA29" s="63" t="s">
        <v>1932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0.5455370147299744</v>
      </c>
      <c r="C30" s="124">
        <f>IF(RES_hhdet_tes!C30=0,"",RES_hhdet_tes!C30/RES_hhdet_fec!C30)</f>
        <v>0.54867259756541809</v>
      </c>
      <c r="D30" s="124">
        <f>IF(RES_hhdet_tes!D30=0,"",RES_hhdet_tes!D30/RES_hhdet_fec!D30)</f>
        <v>0.54861264082563455</v>
      </c>
      <c r="E30" s="124">
        <f>IF(RES_hhdet_tes!E30=0,"",RES_hhdet_tes!E30/RES_hhdet_fec!E30)</f>
        <v>0.55061090819371294</v>
      </c>
      <c r="F30" s="124">
        <f>IF(RES_hhdet_tes!F30=0,"",RES_hhdet_tes!F30/RES_hhdet_fec!F30)</f>
        <v>0.55348979867060222</v>
      </c>
      <c r="G30" s="124">
        <f>IF(RES_hhdet_tes!G30=0,"",RES_hhdet_tes!G30/RES_hhdet_fec!G30)</f>
        <v>0.558556601895147</v>
      </c>
      <c r="H30" s="124">
        <f>IF(RES_hhdet_tes!H30=0,"",RES_hhdet_tes!H30/RES_hhdet_fec!H30)</f>
        <v>0.57566726745729868</v>
      </c>
      <c r="I30" s="124">
        <f>IF(RES_hhdet_tes!I30=0,"",RES_hhdet_tes!I30/RES_hhdet_fec!I30)</f>
        <v>0.58725174226014565</v>
      </c>
      <c r="J30" s="124">
        <f>IF(RES_hhdet_tes!J30=0,"",RES_hhdet_tes!J30/RES_hhdet_fec!J30)</f>
        <v>0.58784958022480738</v>
      </c>
      <c r="K30" s="124">
        <f>IF(RES_hhdet_tes!K30=0,"",RES_hhdet_tes!K30/RES_hhdet_fec!K30)</f>
        <v>0.58850080328042076</v>
      </c>
      <c r="L30" s="124">
        <f>IF(RES_hhdet_tes!L30=0,"",RES_hhdet_tes!L30/RES_hhdet_fec!L30)</f>
        <v>0.58975686650945403</v>
      </c>
      <c r="M30" s="124">
        <f>IF(RES_hhdet_tes!M30=0,"",RES_hhdet_tes!M30/RES_hhdet_fec!M30)</f>
        <v>0.59381406508089107</v>
      </c>
      <c r="N30" s="124">
        <f>IF(RES_hhdet_tes!N30=0,"",RES_hhdet_tes!N30/RES_hhdet_fec!N30)</f>
        <v>0.60882935484743816</v>
      </c>
      <c r="O30" s="124">
        <f>IF(RES_hhdet_tes!O30=0,"",RES_hhdet_tes!O30/RES_hhdet_fec!O30)</f>
        <v>0.64141019500839302</v>
      </c>
      <c r="P30" s="124">
        <f>IF(RES_hhdet_tes!P30=0,"",RES_hhdet_tes!P30/RES_hhdet_fec!P30)</f>
        <v>0.64146972832201132</v>
      </c>
      <c r="Q30" s="124">
        <f>IF(RES_hhdet_tes!Q30=0,"",RES_hhdet_tes!Q30/RES_hhdet_fec!Q30)</f>
        <v>0.64011277373911701</v>
      </c>
      <c r="R30" s="124">
        <f>IF(RES_hhdet_tes!R30=0,"",RES_hhdet_tes!R30/RES_hhdet_fec!R30)</f>
        <v>0.64044454824939301</v>
      </c>
      <c r="S30" s="124">
        <f>IF(RES_hhdet_tes!S30=0,"",RES_hhdet_tes!S30/RES_hhdet_fec!S30)</f>
        <v>0.64405787171446671</v>
      </c>
      <c r="T30" s="124">
        <f>IF(RES_hhdet_tes!T30=0,"",RES_hhdet_tes!T30/RES_hhdet_fec!T30)</f>
        <v>0.6498934929328688</v>
      </c>
      <c r="U30" s="124">
        <f>IF(RES_hhdet_tes!U30=0,"",RES_hhdet_tes!U30/RES_hhdet_fec!U30)</f>
        <v>0.66253933150625988</v>
      </c>
      <c r="V30" s="124">
        <f>IF(RES_hhdet_tes!V30=0,"",RES_hhdet_tes!V30/RES_hhdet_fec!V30)</f>
        <v>0.67979334312611217</v>
      </c>
      <c r="W30" s="124">
        <f>IF(RES_hhdet_tes!W30=0,"",RES_hhdet_tes!W30/RES_hhdet_fec!W30)</f>
        <v>0.73412699198004516</v>
      </c>
      <c r="DA30" s="130" t="s">
        <v>1933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0.50444479568652512</v>
      </c>
      <c r="C31" s="111">
        <f>IF(RES_hhdet_tes!C31=0,"",RES_hhdet_tes!C31/RES_hhdet_fec!C31)</f>
        <v>0.50489510660490833</v>
      </c>
      <c r="D31" s="111">
        <f>IF(RES_hhdet_tes!D31=0,"",RES_hhdet_tes!D31/RES_hhdet_fec!D31)</f>
        <v>0.50555112450139816</v>
      </c>
      <c r="E31" s="111">
        <f>IF(RES_hhdet_tes!E31=0,"",RES_hhdet_tes!E31/RES_hhdet_fec!E31)</f>
        <v>0.50584398554921051</v>
      </c>
      <c r="F31" s="111">
        <f>IF(RES_hhdet_tes!F31=0,"",RES_hhdet_tes!F31/RES_hhdet_fec!F31)</f>
        <v>0.50649195829148852</v>
      </c>
      <c r="G31" s="111">
        <f>IF(RES_hhdet_tes!G31=0,"",RES_hhdet_tes!G31/RES_hhdet_fec!G31)</f>
        <v>0.50958621643294066</v>
      </c>
      <c r="H31" s="111">
        <f>IF(RES_hhdet_tes!H31=0,"",RES_hhdet_tes!H31/RES_hhdet_fec!H31)</f>
        <v>0.52017524426411765</v>
      </c>
      <c r="I31" s="111">
        <f>IF(RES_hhdet_tes!I31=0,"",RES_hhdet_tes!I31/RES_hhdet_fec!I31)</f>
        <v>0.53356232754546995</v>
      </c>
      <c r="J31" s="111">
        <f>IF(RES_hhdet_tes!J31=0,"",RES_hhdet_tes!J31/RES_hhdet_fec!J31)</f>
        <v>0.53459115674714242</v>
      </c>
      <c r="K31" s="111">
        <f>IF(RES_hhdet_tes!K31=0,"",RES_hhdet_tes!K31/RES_hhdet_fec!K31)</f>
        <v>0.53706398090856089</v>
      </c>
      <c r="L31" s="111">
        <f>IF(RES_hhdet_tes!L31=0,"",RES_hhdet_tes!L31/RES_hhdet_fec!L31)</f>
        <v>0.54033139561473376</v>
      </c>
      <c r="M31" s="111">
        <f>IF(RES_hhdet_tes!M31=0,"",RES_hhdet_tes!M31/RES_hhdet_fec!M31)</f>
        <v>0.54245245693707256</v>
      </c>
      <c r="N31" s="111">
        <f>IF(RES_hhdet_tes!N31=0,"",RES_hhdet_tes!N31/RES_hhdet_fec!N31)</f>
        <v>0.55459040518607527</v>
      </c>
      <c r="O31" s="111">
        <f>IF(RES_hhdet_tes!O31=0,"",RES_hhdet_tes!O31/RES_hhdet_fec!O31)</f>
        <v>0.64204483309105198</v>
      </c>
      <c r="P31" s="111">
        <f>IF(RES_hhdet_tes!P31=0,"",RES_hhdet_tes!P31/RES_hhdet_fec!P31)</f>
        <v>0.64207081449654557</v>
      </c>
      <c r="Q31" s="111">
        <f>IF(RES_hhdet_tes!Q31=0,"",RES_hhdet_tes!Q31/RES_hhdet_fec!Q31)</f>
        <v>0.64211960474454677</v>
      </c>
      <c r="R31" s="111">
        <f>IF(RES_hhdet_tes!R31=0,"",RES_hhdet_tes!R31/RES_hhdet_fec!R31)</f>
        <v>0.64212452313682589</v>
      </c>
      <c r="S31" s="111">
        <f>IF(RES_hhdet_tes!S31=0,"",RES_hhdet_tes!S31/RES_hhdet_fec!S31)</f>
        <v>0.65159005235089551</v>
      </c>
      <c r="T31" s="111">
        <f>IF(RES_hhdet_tes!T31=0,"",RES_hhdet_tes!T31/RES_hhdet_fec!T31)</f>
        <v>0.66788337364092654</v>
      </c>
      <c r="U31" s="111">
        <f>IF(RES_hhdet_tes!U31=0,"",RES_hhdet_tes!U31/RES_hhdet_fec!U31)</f>
        <v>0.69400193220204753</v>
      </c>
      <c r="V31" s="111">
        <f>IF(RES_hhdet_tes!V31=0,"",RES_hhdet_tes!V31/RES_hhdet_fec!V31)</f>
        <v>0.73533963492869336</v>
      </c>
      <c r="W31" s="111">
        <f>IF(RES_hhdet_tes!W31=0,"",RES_hhdet_tes!W31/RES_hhdet_fec!W31)</f>
        <v>0.85628750993643321</v>
      </c>
      <c r="DA31" s="63" t="s">
        <v>1934</v>
      </c>
    </row>
    <row r="32" spans="1:105" ht="12" customHeight="1" x14ac:dyDescent="0.25">
      <c r="A32" s="97" t="s">
        <v>140</v>
      </c>
      <c r="B32" s="111" t="str">
        <f>IF(RES_hhdet_tes!B32=0,"",RES_hhdet_tes!B32/RES_hhdet_fec!B32)</f>
        <v/>
      </c>
      <c r="C32" s="111">
        <f>IF(RES_hhdet_tes!C32=0,"",RES_hhdet_tes!C32/RES_hhdet_fec!C32)</f>
        <v>0.82677544263614666</v>
      </c>
      <c r="D32" s="111">
        <f>IF(RES_hhdet_tes!D32=0,"",RES_hhdet_tes!D32/RES_hhdet_fec!D32)</f>
        <v>0.8301253164147756</v>
      </c>
      <c r="E32" s="111">
        <f>IF(RES_hhdet_tes!E32=0,"",RES_hhdet_tes!E32/RES_hhdet_fec!E32)</f>
        <v>0.80010511702504117</v>
      </c>
      <c r="F32" s="111">
        <f>IF(RES_hhdet_tes!F32=0,"",RES_hhdet_tes!F32/RES_hhdet_fec!F32)</f>
        <v>0.8250833759782038</v>
      </c>
      <c r="G32" s="111">
        <f>IF(RES_hhdet_tes!G32=0,"",RES_hhdet_tes!G32/RES_hhdet_fec!G32)</f>
        <v>0.84634098353163811</v>
      </c>
      <c r="H32" s="111">
        <f>IF(RES_hhdet_tes!H32=0,"",RES_hhdet_tes!H32/RES_hhdet_fec!H32)</f>
        <v>0.80363896361244003</v>
      </c>
      <c r="I32" s="111">
        <f>IF(RES_hhdet_tes!I32=0,"",RES_hhdet_tes!I32/RES_hhdet_fec!I32)</f>
        <v>0.83304765410499126</v>
      </c>
      <c r="J32" s="111" t="str">
        <f>IF(RES_hhdet_tes!J32=0,"",RES_hhdet_tes!J32/RES_hhdet_fec!J32)</f>
        <v/>
      </c>
      <c r="K32" s="111" t="str">
        <f>IF(RES_hhdet_tes!K32=0,"",RES_hhdet_tes!K32/RES_hhdet_fec!K32)</f>
        <v/>
      </c>
      <c r="L32" s="111" t="str">
        <f>IF(RES_hhdet_tes!L32=0,"",RES_hhdet_tes!L32/RES_hhdet_fec!L32)</f>
        <v/>
      </c>
      <c r="M32" s="111" t="str">
        <f>IF(RES_hhdet_tes!M32=0,"",RES_hhdet_tes!M32/RES_hhdet_fec!M32)</f>
        <v/>
      </c>
      <c r="N32" s="111" t="str">
        <f>IF(RES_hhdet_tes!N32=0,"",RES_hhdet_tes!N32/RES_hhdet_fec!N32)</f>
        <v/>
      </c>
      <c r="O32" s="111" t="str">
        <f>IF(RES_hhdet_tes!O32=0,"",RES_hhdet_tes!O32/RES_hhdet_fec!O32)</f>
        <v/>
      </c>
      <c r="P32" s="111" t="str">
        <f>IF(RES_hhdet_tes!P32=0,"",RES_hhdet_tes!P32/RES_hhdet_fec!P32)</f>
        <v/>
      </c>
      <c r="Q32" s="111" t="str">
        <f>IF(RES_hhdet_tes!Q32=0,"",RES_hhdet_tes!Q32/RES_hhdet_fec!Q32)</f>
        <v/>
      </c>
      <c r="R32" s="111" t="str">
        <f>IF(RES_hhdet_tes!R32=0,"",RES_hhdet_tes!R32/RES_hhdet_fec!R32)</f>
        <v/>
      </c>
      <c r="S32" s="111" t="str">
        <f>IF(RES_hhdet_tes!S32=0,"",RES_hhdet_tes!S32/RES_hhdet_fec!S32)</f>
        <v/>
      </c>
      <c r="T32" s="111" t="str">
        <f>IF(RES_hhdet_tes!T32=0,"",RES_hhdet_tes!T32/RES_hhdet_fec!T32)</f>
        <v/>
      </c>
      <c r="U32" s="111" t="str">
        <f>IF(RES_hhdet_tes!U32=0,"",RES_hhdet_tes!U32/RES_hhdet_fec!U32)</f>
        <v/>
      </c>
      <c r="V32" s="111" t="str">
        <f>IF(RES_hhdet_tes!V32=0,"",RES_hhdet_tes!V32/RES_hhdet_fec!V32)</f>
        <v/>
      </c>
      <c r="W32" s="111" t="str">
        <f>IF(RES_hhdet_tes!W32=0,"",RES_hhdet_tes!W32/RES_hhdet_fec!W32)</f>
        <v/>
      </c>
      <c r="DA32" s="63" t="s">
        <v>1935</v>
      </c>
    </row>
    <row r="33" spans="1:105" ht="12" customHeight="1" x14ac:dyDescent="0.25">
      <c r="A33" s="100" t="s">
        <v>50</v>
      </c>
      <c r="B33" s="112" t="str">
        <f>IF(RES_hhdet_tes!B33=0,"",RES_hhdet_tes!B33/RES_hhdet_fec!B33)</f>
        <v/>
      </c>
      <c r="C33" s="112">
        <f>IF(RES_hhdet_tes!C33=0,"",RES_hhdet_tes!C33/RES_hhdet_fec!C33)</f>
        <v>0.52313127076257304</v>
      </c>
      <c r="D33" s="112">
        <f>IF(RES_hhdet_tes!D33=0,"",RES_hhdet_tes!D33/RES_hhdet_fec!D33)</f>
        <v>0.52313127076257304</v>
      </c>
      <c r="E33" s="112">
        <f>IF(RES_hhdet_tes!E33=0,"",RES_hhdet_tes!E33/RES_hhdet_fec!E33)</f>
        <v>0.52313127076257304</v>
      </c>
      <c r="F33" s="112">
        <f>IF(RES_hhdet_tes!F33=0,"",RES_hhdet_tes!F33/RES_hhdet_fec!F33)</f>
        <v>0.52313127076257304</v>
      </c>
      <c r="G33" s="112">
        <f>IF(RES_hhdet_tes!G33=0,"",RES_hhdet_tes!G33/RES_hhdet_fec!G33)</f>
        <v>0.52313127076257304</v>
      </c>
      <c r="H33" s="112">
        <f>IF(RES_hhdet_tes!H33=0,"",RES_hhdet_tes!H33/RES_hhdet_fec!H33)</f>
        <v>0.52313127076257304</v>
      </c>
      <c r="I33" s="112">
        <f>IF(RES_hhdet_tes!I33=0,"",RES_hhdet_tes!I33/RES_hhdet_fec!I33)</f>
        <v>0.52313127076257304</v>
      </c>
      <c r="J33" s="112" t="str">
        <f>IF(RES_hhdet_tes!J33=0,"",RES_hhdet_tes!J33/RES_hhdet_fec!J33)</f>
        <v/>
      </c>
      <c r="K33" s="112" t="str">
        <f>IF(RES_hhdet_tes!K33=0,"",RES_hhdet_tes!K33/RES_hhdet_fec!K33)</f>
        <v/>
      </c>
      <c r="L33" s="112" t="str">
        <f>IF(RES_hhdet_tes!L33=0,"",RES_hhdet_tes!L33/RES_hhdet_fec!L33)</f>
        <v/>
      </c>
      <c r="M33" s="112" t="str">
        <f>IF(RES_hhdet_tes!M33=0,"",RES_hhdet_tes!M33/RES_hhdet_fec!M33)</f>
        <v/>
      </c>
      <c r="N33" s="112" t="str">
        <f>IF(RES_hhdet_tes!N33=0,"",RES_hhdet_tes!N33/RES_hhdet_fec!N33)</f>
        <v/>
      </c>
      <c r="O33" s="112" t="str">
        <f>IF(RES_hhdet_tes!O33=0,"",RES_hhdet_tes!O33/RES_hhdet_fec!O33)</f>
        <v/>
      </c>
      <c r="P33" s="112" t="str">
        <f>IF(RES_hhdet_tes!P33=0,"",RES_hhdet_tes!P33/RES_hhdet_fec!P33)</f>
        <v/>
      </c>
      <c r="Q33" s="112" t="str">
        <f>IF(RES_hhdet_tes!Q33=0,"",RES_hhdet_tes!Q33/RES_hhdet_fec!Q33)</f>
        <v/>
      </c>
      <c r="R33" s="112" t="str">
        <f>IF(RES_hhdet_tes!R33=0,"",RES_hhdet_tes!R33/RES_hhdet_fec!R33)</f>
        <v/>
      </c>
      <c r="S33" s="112" t="str">
        <f>IF(RES_hhdet_tes!S33=0,"",RES_hhdet_tes!S33/RES_hhdet_fec!S33)</f>
        <v/>
      </c>
      <c r="T33" s="112" t="str">
        <f>IF(RES_hhdet_tes!T33=0,"",RES_hhdet_tes!T33/RES_hhdet_fec!T33)</f>
        <v/>
      </c>
      <c r="U33" s="112" t="str">
        <f>IF(RES_hhdet_tes!U33=0,"",RES_hhdet_tes!U33/RES_hhdet_fec!U33)</f>
        <v/>
      </c>
      <c r="V33" s="112" t="str">
        <f>IF(RES_hhdet_tes!V33=0,"",RES_hhdet_tes!V33/RES_hhdet_fec!V33)</f>
        <v/>
      </c>
      <c r="W33" s="112" t="str">
        <f>IF(RES_hhdet_tes!W33=0,"",RES_hhdet_tes!W33/RES_hhdet_fec!W33)</f>
        <v/>
      </c>
      <c r="DA33" s="131" t="s">
        <v>1936</v>
      </c>
    </row>
    <row r="34" spans="1:105" ht="12" customHeight="1" x14ac:dyDescent="0.25">
      <c r="A34" s="103" t="s">
        <v>52</v>
      </c>
      <c r="B34" s="113" t="str">
        <f>IF(RES_hhdet_tes!B34=0,"",RES_hhdet_tes!B34/RES_hhdet_fec!B34)</f>
        <v/>
      </c>
      <c r="C34" s="113">
        <f>IF(RES_hhdet_tes!C34=0,"",RES_hhdet_tes!C34/RES_hhdet_fec!C34)</f>
        <v>1</v>
      </c>
      <c r="D34" s="113">
        <f>IF(RES_hhdet_tes!D34=0,"",RES_hhdet_tes!D34/RES_hhdet_fec!D34)</f>
        <v>1</v>
      </c>
      <c r="E34" s="113">
        <f>IF(RES_hhdet_tes!E34=0,"",RES_hhdet_tes!E34/RES_hhdet_fec!E34)</f>
        <v>1</v>
      </c>
      <c r="F34" s="113">
        <f>IF(RES_hhdet_tes!F34=0,"",RES_hhdet_tes!F34/RES_hhdet_fec!F34)</f>
        <v>1</v>
      </c>
      <c r="G34" s="113">
        <f>IF(RES_hhdet_tes!G34=0,"",RES_hhdet_tes!G34/RES_hhdet_fec!G34)</f>
        <v>1</v>
      </c>
      <c r="H34" s="113">
        <f>IF(RES_hhdet_tes!H34=0,"",RES_hhdet_tes!H34/RES_hhdet_fec!H34)</f>
        <v>1</v>
      </c>
      <c r="I34" s="113">
        <f>IF(RES_hhdet_tes!I34=0,"",RES_hhdet_tes!I34/RES_hhdet_fec!I34)</f>
        <v>1</v>
      </c>
      <c r="J34" s="113" t="str">
        <f>IF(RES_hhdet_tes!J34=0,"",RES_hhdet_tes!J34/RES_hhdet_fec!J34)</f>
        <v/>
      </c>
      <c r="K34" s="113" t="str">
        <f>IF(RES_hhdet_tes!K34=0,"",RES_hhdet_tes!K34/RES_hhdet_fec!K34)</f>
        <v/>
      </c>
      <c r="L34" s="113" t="str">
        <f>IF(RES_hhdet_tes!L34=0,"",RES_hhdet_tes!L34/RES_hhdet_fec!L34)</f>
        <v/>
      </c>
      <c r="M34" s="113" t="str">
        <f>IF(RES_hhdet_tes!M34=0,"",RES_hhdet_tes!M34/RES_hhdet_fec!M34)</f>
        <v/>
      </c>
      <c r="N34" s="113" t="str">
        <f>IF(RES_hhdet_tes!N34=0,"",RES_hhdet_tes!N34/RES_hhdet_fec!N34)</f>
        <v/>
      </c>
      <c r="O34" s="113" t="str">
        <f>IF(RES_hhdet_tes!O34=0,"",RES_hhdet_tes!O34/RES_hhdet_fec!O34)</f>
        <v/>
      </c>
      <c r="P34" s="113" t="str">
        <f>IF(RES_hhdet_tes!P34=0,"",RES_hhdet_tes!P34/RES_hhdet_fec!P34)</f>
        <v/>
      </c>
      <c r="Q34" s="113" t="str">
        <f>IF(RES_hhdet_tes!Q34=0,"",RES_hhdet_tes!Q34/RES_hhdet_fec!Q34)</f>
        <v/>
      </c>
      <c r="R34" s="113" t="str">
        <f>IF(RES_hhdet_tes!R34=0,"",RES_hhdet_tes!R34/RES_hhdet_fec!R34)</f>
        <v/>
      </c>
      <c r="S34" s="113" t="str">
        <f>IF(RES_hhdet_tes!S34=0,"",RES_hhdet_tes!S34/RES_hhdet_fec!S34)</f>
        <v/>
      </c>
      <c r="T34" s="113" t="str">
        <f>IF(RES_hhdet_tes!T34=0,"",RES_hhdet_tes!T34/RES_hhdet_fec!T34)</f>
        <v/>
      </c>
      <c r="U34" s="113" t="str">
        <f>IF(RES_hhdet_tes!U34=0,"",RES_hhdet_tes!U34/RES_hhdet_fec!U34)</f>
        <v/>
      </c>
      <c r="V34" s="113" t="str">
        <f>IF(RES_hhdet_tes!V34=0,"",RES_hhdet_tes!V34/RES_hhdet_fec!V34)</f>
        <v/>
      </c>
      <c r="W34" s="113" t="str">
        <f>IF(RES_hhdet_tes!W34=0,"",RES_hhdet_tes!W34/RES_hhdet_fec!W34)</f>
        <v/>
      </c>
      <c r="DA34" s="132" t="s">
        <v>1937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0.56514428204513378</v>
      </c>
      <c r="C35" s="112">
        <f>IF(RES_hhdet_tes!C35=0,"",RES_hhdet_tes!C35/RES_hhdet_fec!C35)</f>
        <v>0.56602014107835741</v>
      </c>
      <c r="D35" s="112">
        <f>IF(RES_hhdet_tes!D35=0,"",RES_hhdet_tes!D35/RES_hhdet_fec!D35)</f>
        <v>0.56711738824534896</v>
      </c>
      <c r="E35" s="112">
        <f>IF(RES_hhdet_tes!E35=0,"",RES_hhdet_tes!E35/RES_hhdet_fec!E35)</f>
        <v>0.56761307391631188</v>
      </c>
      <c r="F35" s="112">
        <f>IF(RES_hhdet_tes!F35=0,"",RES_hhdet_tes!F35/RES_hhdet_fec!F35)</f>
        <v>0.56889797975920608</v>
      </c>
      <c r="G35" s="112">
        <f>IF(RES_hhdet_tes!G35=0,"",RES_hhdet_tes!G35/RES_hhdet_fec!G35)</f>
        <v>0.57481937399686944</v>
      </c>
      <c r="H35" s="112">
        <f>IF(RES_hhdet_tes!H35=0,"",RES_hhdet_tes!H35/RES_hhdet_fec!H35)</f>
        <v>0.58574768826075507</v>
      </c>
      <c r="I35" s="112">
        <f>IF(RES_hhdet_tes!I35=0,"",RES_hhdet_tes!I35/RES_hhdet_fec!I35)</f>
        <v>0.59191670784869455</v>
      </c>
      <c r="J35" s="112">
        <f>IF(RES_hhdet_tes!J35=0,"",RES_hhdet_tes!J35/RES_hhdet_fec!J35)</f>
        <v>0.5922706452327462</v>
      </c>
      <c r="K35" s="112">
        <f>IF(RES_hhdet_tes!K35=0,"",RES_hhdet_tes!K35/RES_hhdet_fec!K35)</f>
        <v>0.59315278737422905</v>
      </c>
      <c r="L35" s="112">
        <f>IF(RES_hhdet_tes!L35=0,"",RES_hhdet_tes!L35/RES_hhdet_fec!L35)</f>
        <v>0.59456547224351908</v>
      </c>
      <c r="M35" s="112">
        <f>IF(RES_hhdet_tes!M35=0,"",RES_hhdet_tes!M35/RES_hhdet_fec!M35)</f>
        <v>0.5961134664619987</v>
      </c>
      <c r="N35" s="112">
        <f>IF(RES_hhdet_tes!N35=0,"",RES_hhdet_tes!N35/RES_hhdet_fec!N35)</f>
        <v>0.60288528215129422</v>
      </c>
      <c r="O35" s="112">
        <f>IF(RES_hhdet_tes!O35=0,"",RES_hhdet_tes!O35/RES_hhdet_fec!O35)</f>
        <v>0.62640194977146413</v>
      </c>
      <c r="P35" s="112">
        <f>IF(RES_hhdet_tes!P35=0,"",RES_hhdet_tes!P35/RES_hhdet_fec!P35)</f>
        <v>0.62641288270134987</v>
      </c>
      <c r="Q35" s="112">
        <f>IF(RES_hhdet_tes!Q35=0,"",RES_hhdet_tes!Q35/RES_hhdet_fec!Q35)</f>
        <v>0.62641245736471973</v>
      </c>
      <c r="R35" s="112">
        <f>IF(RES_hhdet_tes!R35=0,"",RES_hhdet_tes!R35/RES_hhdet_fec!R35)</f>
        <v>0.62642606520413924</v>
      </c>
      <c r="S35" s="112">
        <f>IF(RES_hhdet_tes!S35=0,"",RES_hhdet_tes!S35/RES_hhdet_fec!S35)</f>
        <v>0.62962029616433712</v>
      </c>
      <c r="T35" s="112">
        <f>IF(RES_hhdet_tes!T35=0,"",RES_hhdet_tes!T35/RES_hhdet_fec!T35)</f>
        <v>0.63517564111614777</v>
      </c>
      <c r="U35" s="112">
        <f>IF(RES_hhdet_tes!U35=0,"",RES_hhdet_tes!U35/RES_hhdet_fec!U35)</f>
        <v>0.64677016479882299</v>
      </c>
      <c r="V35" s="112">
        <f>IF(RES_hhdet_tes!V35=0,"",RES_hhdet_tes!V35/RES_hhdet_fec!V35)</f>
        <v>0.66396622331377475</v>
      </c>
      <c r="W35" s="112">
        <f>IF(RES_hhdet_tes!W35=0,"",RES_hhdet_tes!W35/RES_hhdet_fec!W35)</f>
        <v>0.71212193769589283</v>
      </c>
      <c r="DA35" s="131" t="s">
        <v>1938</v>
      </c>
    </row>
    <row r="36" spans="1:105" ht="12" customHeight="1" x14ac:dyDescent="0.25">
      <c r="A36" s="107" t="s">
        <v>121</v>
      </c>
      <c r="B36" s="113" t="str">
        <f>IF(RES_hhdet_tes!B36=0,"",RES_hhdet_tes!B36/RES_hhdet_fec!B36)</f>
        <v/>
      </c>
      <c r="C36" s="113">
        <f>IF(RES_hhdet_tes!C36=0,"",RES_hhdet_tes!C36/RES_hhdet_fec!C36)</f>
        <v>0.86020379431039606</v>
      </c>
      <c r="D36" s="113">
        <f>IF(RES_hhdet_tes!D36=0,"",RES_hhdet_tes!D36/RES_hhdet_fec!D36)</f>
        <v>0.86314412261945272</v>
      </c>
      <c r="E36" s="113">
        <f>IF(RES_hhdet_tes!E36=0,"",RES_hhdet_tes!E36/RES_hhdet_fec!E36)</f>
        <v>0.83786004054060814</v>
      </c>
      <c r="F36" s="113">
        <f>IF(RES_hhdet_tes!F36=0,"",RES_hhdet_tes!F36/RES_hhdet_fec!F36)</f>
        <v>0.85896879263792736</v>
      </c>
      <c r="G36" s="113">
        <f>IF(RES_hhdet_tes!G36=0,"",RES_hhdet_tes!G36/RES_hhdet_fec!G36)</f>
        <v>0.87695826814885436</v>
      </c>
      <c r="H36" s="113">
        <f>IF(RES_hhdet_tes!H36=0,"",RES_hhdet_tes!H36/RES_hhdet_fec!H36)</f>
        <v>0.84162908680600212</v>
      </c>
      <c r="I36" s="113">
        <f>IF(RES_hhdet_tes!I36=0,"",RES_hhdet_tes!I36/RES_hhdet_fec!I36)</f>
        <v>0.8666543172131147</v>
      </c>
      <c r="J36" s="113">
        <f>IF(RES_hhdet_tes!J36=0,"",RES_hhdet_tes!J36/RES_hhdet_fec!J36)</f>
        <v>0.85014223384538423</v>
      </c>
      <c r="K36" s="113">
        <f>IF(RES_hhdet_tes!K36=0,"",RES_hhdet_tes!K36/RES_hhdet_fec!K36)</f>
        <v>0.86204124831858708</v>
      </c>
      <c r="L36" s="113">
        <f>IF(RES_hhdet_tes!L36=0,"",RES_hhdet_tes!L36/RES_hhdet_fec!L36)</f>
        <v>0.8667854829032573</v>
      </c>
      <c r="M36" s="113">
        <f>IF(RES_hhdet_tes!M36=0,"",RES_hhdet_tes!M36/RES_hhdet_fec!M36)</f>
        <v>0.84906647845867367</v>
      </c>
      <c r="N36" s="113">
        <f>IF(RES_hhdet_tes!N36=0,"",RES_hhdet_tes!N36/RES_hhdet_fec!N36)</f>
        <v>0.89854472198698643</v>
      </c>
      <c r="O36" s="113">
        <f>IF(RES_hhdet_tes!O36=0,"",RES_hhdet_tes!O36/RES_hhdet_fec!O36)</f>
        <v>0.89538922890991279</v>
      </c>
      <c r="P36" s="113">
        <f>IF(RES_hhdet_tes!P36=0,"",RES_hhdet_tes!P36/RES_hhdet_fec!P36)</f>
        <v>0.89551721101807802</v>
      </c>
      <c r="Q36" s="113">
        <f>IF(RES_hhdet_tes!Q36=0,"",RES_hhdet_tes!Q36/RES_hhdet_fec!Q36)</f>
        <v>0.85956508776791096</v>
      </c>
      <c r="R36" s="113">
        <f>IF(RES_hhdet_tes!R36=0,"",RES_hhdet_tes!R36/RES_hhdet_fec!R36)</f>
        <v>0.86634117315532089</v>
      </c>
      <c r="S36" s="113">
        <f>IF(RES_hhdet_tes!S36=0,"",RES_hhdet_tes!S36/RES_hhdet_fec!S36)</f>
        <v>0.87604976487646335</v>
      </c>
      <c r="T36" s="113">
        <f>IF(RES_hhdet_tes!T36=0,"",RES_hhdet_tes!T36/RES_hhdet_fec!T36)</f>
        <v>0.87695938006105711</v>
      </c>
      <c r="U36" s="113">
        <f>IF(RES_hhdet_tes!U36=0,"",RES_hhdet_tes!U36/RES_hhdet_fec!U36)</f>
        <v>0.88608464299276846</v>
      </c>
      <c r="V36" s="113">
        <f>IF(RES_hhdet_tes!V36=0,"",RES_hhdet_tes!V36/RES_hhdet_fec!V36)</f>
        <v>0.89026054223693252</v>
      </c>
      <c r="W36" s="113">
        <f>IF(RES_hhdet_tes!W36=0,"",RES_hhdet_tes!W36/RES_hhdet_fec!W36)</f>
        <v>0.92657345640443167</v>
      </c>
      <c r="DA36" s="132" t="s">
        <v>1939</v>
      </c>
    </row>
    <row r="37" spans="1:105" ht="12" customHeight="1" x14ac:dyDescent="0.25">
      <c r="A37" s="108" t="s">
        <v>53</v>
      </c>
      <c r="B37" s="111" t="str">
        <f>IF(RES_hhdet_tes!B37=0,"",RES_hhdet_tes!B37/RES_hhdet_fec!B37)</f>
        <v/>
      </c>
      <c r="C37" s="111">
        <f>IF(RES_hhdet_tes!C37=0,"",RES_hhdet_tes!C37/RES_hhdet_fec!C37)</f>
        <v>0.58585359792924219</v>
      </c>
      <c r="D37" s="111">
        <f>IF(RES_hhdet_tes!D37=0,"",RES_hhdet_tes!D37/RES_hhdet_fec!D37)</f>
        <v>0.58598973933614817</v>
      </c>
      <c r="E37" s="111">
        <f>IF(RES_hhdet_tes!E37=0,"",RES_hhdet_tes!E37/RES_hhdet_fec!E37)</f>
        <v>0.58599304911631933</v>
      </c>
      <c r="F37" s="111">
        <f>IF(RES_hhdet_tes!F37=0,"",RES_hhdet_tes!F37/RES_hhdet_fec!F37)</f>
        <v>0.58601269118938448</v>
      </c>
      <c r="G37" s="111">
        <f>IF(RES_hhdet_tes!G37=0,"",RES_hhdet_tes!G37/RES_hhdet_fec!G37)</f>
        <v>0.58719198688679819</v>
      </c>
      <c r="H37" s="111">
        <f>IF(RES_hhdet_tes!H37=0,"",RES_hhdet_tes!H37/RES_hhdet_fec!H37)</f>
        <v>0.5885088709580516</v>
      </c>
      <c r="I37" s="111">
        <f>IF(RES_hhdet_tes!I37=0,"",RES_hhdet_tes!I37/RES_hhdet_fec!I37)</f>
        <v>0.5889292168635234</v>
      </c>
      <c r="J37" s="111">
        <f>IF(RES_hhdet_tes!J37=0,"",RES_hhdet_tes!J37/RES_hhdet_fec!J37)</f>
        <v>0.58976605808153126</v>
      </c>
      <c r="K37" s="111">
        <f>IF(RES_hhdet_tes!K37=0,"",RES_hhdet_tes!K37/RES_hhdet_fec!K37)</f>
        <v>0.59450381852514211</v>
      </c>
      <c r="L37" s="111">
        <f>IF(RES_hhdet_tes!L37=0,"",RES_hhdet_tes!L37/RES_hhdet_fec!L37)</f>
        <v>0.5976088611115089</v>
      </c>
      <c r="M37" s="111">
        <f>IF(RES_hhdet_tes!M37=0,"",RES_hhdet_tes!M37/RES_hhdet_fec!M37)</f>
        <v>0.60203999015235843</v>
      </c>
      <c r="N37" s="111">
        <f>IF(RES_hhdet_tes!N37=0,"",RES_hhdet_tes!N37/RES_hhdet_fec!N37)</f>
        <v>0.61363502991677066</v>
      </c>
      <c r="O37" s="111">
        <f>IF(RES_hhdet_tes!O37=0,"",RES_hhdet_tes!O37/RES_hhdet_fec!O37)</f>
        <v>0.62376258799825268</v>
      </c>
      <c r="P37" s="111">
        <f>IF(RES_hhdet_tes!P37=0,"",RES_hhdet_tes!P37/RES_hhdet_fec!P37)</f>
        <v>0.62377637244642536</v>
      </c>
      <c r="Q37" s="111">
        <f>IF(RES_hhdet_tes!Q37=0,"",RES_hhdet_tes!Q37/RES_hhdet_fec!Q37)</f>
        <v>0.62377815302859319</v>
      </c>
      <c r="R37" s="111">
        <f>IF(RES_hhdet_tes!R37=0,"",RES_hhdet_tes!R37/RES_hhdet_fec!R37)</f>
        <v>0.62380299185135679</v>
      </c>
      <c r="S37" s="111">
        <f>IF(RES_hhdet_tes!S37=0,"",RES_hhdet_tes!S37/RES_hhdet_fec!S37)</f>
        <v>0.62698160091676425</v>
      </c>
      <c r="T37" s="111">
        <f>IF(RES_hhdet_tes!T37=0,"",RES_hhdet_tes!T37/RES_hhdet_fec!T37)</f>
        <v>0.6342789928919621</v>
      </c>
      <c r="U37" s="111">
        <f>IF(RES_hhdet_tes!U37=0,"",RES_hhdet_tes!U37/RES_hhdet_fec!U37)</f>
        <v>0.65020200930899108</v>
      </c>
      <c r="V37" s="111">
        <f>IF(RES_hhdet_tes!V37=0,"",RES_hhdet_tes!V37/RES_hhdet_fec!V37)</f>
        <v>0.6746484210738064</v>
      </c>
      <c r="W37" s="111">
        <f>IF(RES_hhdet_tes!W37=0,"",RES_hhdet_tes!W37/RES_hhdet_fec!W37)</f>
        <v>0.71307270640894282</v>
      </c>
      <c r="DA37" s="63" t="s">
        <v>1940</v>
      </c>
    </row>
    <row r="38" spans="1:105" ht="12" customHeight="1" x14ac:dyDescent="0.25">
      <c r="A38" s="108" t="s">
        <v>52</v>
      </c>
      <c r="B38" s="111" t="str">
        <f>IF(RES_hhdet_tes!B38=0,"",RES_hhdet_tes!B38/RES_hhdet_fec!B38)</f>
        <v/>
      </c>
      <c r="C38" s="111">
        <f>IF(RES_hhdet_tes!C38=0,"",RES_hhdet_tes!C38/RES_hhdet_fec!C38)</f>
        <v>1</v>
      </c>
      <c r="D38" s="111">
        <f>IF(RES_hhdet_tes!D38=0,"",RES_hhdet_tes!D38/RES_hhdet_fec!D38)</f>
        <v>1</v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DA38" s="63" t="s">
        <v>1941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0.59058858362659927</v>
      </c>
      <c r="C39" s="124">
        <f>IF(RES_hhdet_tes!C39=0,"",RES_hhdet_tes!C39/RES_hhdet_fec!C39)</f>
        <v>0.59357896967717361</v>
      </c>
      <c r="D39" s="124">
        <f>IF(RES_hhdet_tes!D39=0,"",RES_hhdet_tes!D39/RES_hhdet_fec!D39)</f>
        <v>0.5889461431542623</v>
      </c>
      <c r="E39" s="124">
        <f>IF(RES_hhdet_tes!E39=0,"",RES_hhdet_tes!E39/RES_hhdet_fec!E39)</f>
        <v>0.58823541695616233</v>
      </c>
      <c r="F39" s="124">
        <f>IF(RES_hhdet_tes!F39=0,"",RES_hhdet_tes!F39/RES_hhdet_fec!F39)</f>
        <v>0.5930227049293777</v>
      </c>
      <c r="G39" s="124">
        <f>IF(RES_hhdet_tes!G39=0,"",RES_hhdet_tes!G39/RES_hhdet_fec!G39)</f>
        <v>0.59701724134455492</v>
      </c>
      <c r="H39" s="124">
        <f>IF(RES_hhdet_tes!H39=0,"",RES_hhdet_tes!H39/RES_hhdet_fec!H39)</f>
        <v>0.6063547821804236</v>
      </c>
      <c r="I39" s="124">
        <f>IF(RES_hhdet_tes!I39=0,"",RES_hhdet_tes!I39/RES_hhdet_fec!I39)</f>
        <v>0.61548217856348653</v>
      </c>
      <c r="J39" s="124">
        <f>IF(RES_hhdet_tes!J39=0,"",RES_hhdet_tes!J39/RES_hhdet_fec!J39)</f>
        <v>0.61983370834943774</v>
      </c>
      <c r="K39" s="124">
        <f>IF(RES_hhdet_tes!K39=0,"",RES_hhdet_tes!K39/RES_hhdet_fec!K39)</f>
        <v>0.61668586881392395</v>
      </c>
      <c r="L39" s="124">
        <f>IF(RES_hhdet_tes!L39=0,"",RES_hhdet_tes!L39/RES_hhdet_fec!L39)</f>
        <v>0.62146050399960617</v>
      </c>
      <c r="M39" s="124">
        <f>IF(RES_hhdet_tes!M39=0,"",RES_hhdet_tes!M39/RES_hhdet_fec!M39)</f>
        <v>0.62993853896773222</v>
      </c>
      <c r="N39" s="124">
        <f>IF(RES_hhdet_tes!N39=0,"",RES_hhdet_tes!N39/RES_hhdet_fec!N39)</f>
        <v>0.64183525123337026</v>
      </c>
      <c r="O39" s="124">
        <f>IF(RES_hhdet_tes!O39=0,"",RES_hhdet_tes!O39/RES_hhdet_fec!O39)</f>
        <v>0.64239614382912791</v>
      </c>
      <c r="P39" s="124">
        <f>IF(RES_hhdet_tes!P39=0,"",RES_hhdet_tes!P39/RES_hhdet_fec!P39)</f>
        <v>0.64457416486575914</v>
      </c>
      <c r="Q39" s="124">
        <f>IF(RES_hhdet_tes!Q39=0,"",RES_hhdet_tes!Q39/RES_hhdet_fec!Q39)</f>
        <v>0.64450497316934219</v>
      </c>
      <c r="R39" s="124">
        <f>IF(RES_hhdet_tes!R39=0,"",RES_hhdet_tes!R39/RES_hhdet_fec!R39)</f>
        <v>0.64932423492998426</v>
      </c>
      <c r="S39" s="124">
        <f>IF(RES_hhdet_tes!S39=0,"",RES_hhdet_tes!S39/RES_hhdet_fec!S39)</f>
        <v>0.64374450850793252</v>
      </c>
      <c r="T39" s="124">
        <f>IF(RES_hhdet_tes!T39=0,"",RES_hhdet_tes!T39/RES_hhdet_fec!T39)</f>
        <v>0.6443040116819182</v>
      </c>
      <c r="U39" s="124">
        <f>IF(RES_hhdet_tes!U39=0,"",RES_hhdet_tes!U39/RES_hhdet_fec!U39)</f>
        <v>0.64934625152893966</v>
      </c>
      <c r="V39" s="124">
        <f>IF(RES_hhdet_tes!V39=0,"",RES_hhdet_tes!V39/RES_hhdet_fec!V39)</f>
        <v>0.66338398233613349</v>
      </c>
      <c r="W39" s="124">
        <f>IF(RES_hhdet_tes!W39=0,"",RES_hhdet_tes!W39/RES_hhdet_fec!W39)</f>
        <v>0.68980463378588874</v>
      </c>
      <c r="DA39" s="130" t="s">
        <v>1942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0.57872772806226969</v>
      </c>
      <c r="C40" s="111">
        <f>IF(RES_hhdet_tes!C40=0,"",RES_hhdet_tes!C40/RES_hhdet_fec!C40)</f>
        <v>0.57897753320350021</v>
      </c>
      <c r="D40" s="111">
        <f>IF(RES_hhdet_tes!D40=0,"",RES_hhdet_tes!D40/RES_hhdet_fec!D40)</f>
        <v>0.57931675076286182</v>
      </c>
      <c r="E40" s="111">
        <f>IF(RES_hhdet_tes!E40=0,"",RES_hhdet_tes!E40/RES_hhdet_fec!E40)</f>
        <v>0.57946540330338525</v>
      </c>
      <c r="F40" s="111">
        <f>IF(RES_hhdet_tes!F40=0,"",RES_hhdet_tes!F40/RES_hhdet_fec!F40)</f>
        <v>0.57983905546923764</v>
      </c>
      <c r="G40" s="111">
        <f>IF(RES_hhdet_tes!G40=0,"",RES_hhdet_tes!G40/RES_hhdet_fec!G40)</f>
        <v>0.58125931185036783</v>
      </c>
      <c r="H40" s="111">
        <f>IF(RES_hhdet_tes!H40=0,"",RES_hhdet_tes!H40/RES_hhdet_fec!H40)</f>
        <v>0.58439845380973665</v>
      </c>
      <c r="I40" s="111">
        <f>IF(RES_hhdet_tes!I40=0,"",RES_hhdet_tes!I40/RES_hhdet_fec!I40)</f>
        <v>0.5865984264510592</v>
      </c>
      <c r="J40" s="111">
        <f>IF(RES_hhdet_tes!J40=0,"",RES_hhdet_tes!J40/RES_hhdet_fec!J40)</f>
        <v>0.58671186887882565</v>
      </c>
      <c r="K40" s="111">
        <f>IF(RES_hhdet_tes!K40=0,"",RES_hhdet_tes!K40/RES_hhdet_fec!K40)</f>
        <v>0.58697290234598898</v>
      </c>
      <c r="L40" s="111">
        <f>IF(RES_hhdet_tes!L40=0,"",RES_hhdet_tes!L40/RES_hhdet_fec!L40)</f>
        <v>0.5873043317265082</v>
      </c>
      <c r="M40" s="111">
        <f>IF(RES_hhdet_tes!M40=0,"",RES_hhdet_tes!M40/RES_hhdet_fec!M40)</f>
        <v>0.58749808606288412</v>
      </c>
      <c r="N40" s="111">
        <f>IF(RES_hhdet_tes!N40=0,"",RES_hhdet_tes!N40/RES_hhdet_fec!N40)</f>
        <v>0.58808711253627888</v>
      </c>
      <c r="O40" s="111">
        <f>IF(RES_hhdet_tes!O40=0,"",RES_hhdet_tes!O40/RES_hhdet_fec!O40)</f>
        <v>0.5893023512586707</v>
      </c>
      <c r="P40" s="111">
        <f>IF(RES_hhdet_tes!P40=0,"",RES_hhdet_tes!P40/RES_hhdet_fec!P40)</f>
        <v>0.58930235125867059</v>
      </c>
      <c r="Q40" s="111">
        <f>IF(RES_hhdet_tes!Q40=0,"",RES_hhdet_tes!Q40/RES_hhdet_fec!Q40)</f>
        <v>0.58930235125867048</v>
      </c>
      <c r="R40" s="111">
        <f>IF(RES_hhdet_tes!R40=0,"",RES_hhdet_tes!R40/RES_hhdet_fec!R40)</f>
        <v>0.58930235125867048</v>
      </c>
      <c r="S40" s="111">
        <f>IF(RES_hhdet_tes!S40=0,"",RES_hhdet_tes!S40/RES_hhdet_fec!S40)</f>
        <v>0.58950640662838993</v>
      </c>
      <c r="T40" s="111">
        <f>IF(RES_hhdet_tes!T40=0,"",RES_hhdet_tes!T40/RES_hhdet_fec!T40)</f>
        <v>0.58995230550367872</v>
      </c>
      <c r="U40" s="111">
        <f>IF(RES_hhdet_tes!U40=0,"",RES_hhdet_tes!U40/RES_hhdet_fec!U40)</f>
        <v>0.59107953375448075</v>
      </c>
      <c r="V40" s="111">
        <f>IF(RES_hhdet_tes!V40=0,"",RES_hhdet_tes!V40/RES_hhdet_fec!V40)</f>
        <v>0.5925870171695623</v>
      </c>
      <c r="W40" s="111">
        <f>IF(RES_hhdet_tes!W40=0,"",RES_hhdet_tes!W40/RES_hhdet_fec!W40)</f>
        <v>0.59904117286571534</v>
      </c>
      <c r="DA40" s="63" t="s">
        <v>1943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0.73434639716334871</v>
      </c>
      <c r="C41" s="45">
        <f>IF(RES_hhdet_tes!C41=0,"",RES_hhdet_tes!C41/RES_hhdet_fec!C41)</f>
        <v>0.73502997912574997</v>
      </c>
      <c r="D41" s="45">
        <f>IF(RES_hhdet_tes!D41=0,"",RES_hhdet_tes!D41/RES_hhdet_fec!D41)</f>
        <v>0.73517474816139561</v>
      </c>
      <c r="E41" s="45">
        <f>IF(RES_hhdet_tes!E41=0,"",RES_hhdet_tes!E41/RES_hhdet_fec!E41)</f>
        <v>0.73538586534931283</v>
      </c>
      <c r="F41" s="45">
        <f>IF(RES_hhdet_tes!F41=0,"",RES_hhdet_tes!F41/RES_hhdet_fec!F41)</f>
        <v>0.73578099823649479</v>
      </c>
      <c r="G41" s="45">
        <f>IF(RES_hhdet_tes!G41=0,"",RES_hhdet_tes!G41/RES_hhdet_fec!G41)</f>
        <v>0.7429910228117188</v>
      </c>
      <c r="H41" s="45">
        <f>IF(RES_hhdet_tes!H41=0,"",RES_hhdet_tes!H41/RES_hhdet_fec!H41)</f>
        <v>0.75127367545593027</v>
      </c>
      <c r="I41" s="45">
        <f>IF(RES_hhdet_tes!I41=0,"",RES_hhdet_tes!I41/RES_hhdet_fec!I41)</f>
        <v>0.75439442051050987</v>
      </c>
      <c r="J41" s="45">
        <f>IF(RES_hhdet_tes!J41=0,"",RES_hhdet_tes!J41/RES_hhdet_fec!J41)</f>
        <v>0.75456289825340417</v>
      </c>
      <c r="K41" s="45">
        <f>IF(RES_hhdet_tes!K41=0,"",RES_hhdet_tes!K41/RES_hhdet_fec!K41)</f>
        <v>0.75511505685602587</v>
      </c>
      <c r="L41" s="45">
        <f>IF(RES_hhdet_tes!L41=0,"",RES_hhdet_tes!L41/RES_hhdet_fec!L41)</f>
        <v>0.75599440765267389</v>
      </c>
      <c r="M41" s="45">
        <f>IF(RES_hhdet_tes!M41=0,"",RES_hhdet_tes!M41/RES_hhdet_fec!M41)</f>
        <v>0.75740513562162903</v>
      </c>
      <c r="N41" s="45">
        <f>IF(RES_hhdet_tes!N41=0,"",RES_hhdet_tes!N41/RES_hhdet_fec!N41)</f>
        <v>0.76202160324033297</v>
      </c>
      <c r="O41" s="45">
        <f>IF(RES_hhdet_tes!O41=0,"",RES_hhdet_tes!O41/RES_hhdet_fec!O41)</f>
        <v>0.77122446322159255</v>
      </c>
      <c r="P41" s="45">
        <f>IF(RES_hhdet_tes!P41=0,"",RES_hhdet_tes!P41/RES_hhdet_fec!P41)</f>
        <v>0.771227764382303</v>
      </c>
      <c r="Q41" s="45">
        <f>IF(RES_hhdet_tes!Q41=0,"",RES_hhdet_tes!Q41/RES_hhdet_fec!Q41)</f>
        <v>0.77122622735072743</v>
      </c>
      <c r="R41" s="45">
        <f>IF(RES_hhdet_tes!R41=0,"",RES_hhdet_tes!R41/RES_hhdet_fec!R41)</f>
        <v>0.77122654023923054</v>
      </c>
      <c r="S41" s="45">
        <f>IF(RES_hhdet_tes!S41=0,"",RES_hhdet_tes!S41/RES_hhdet_fec!S41)</f>
        <v>0.77334201794414292</v>
      </c>
      <c r="T41" s="45">
        <f>IF(RES_hhdet_tes!T41=0,"",RES_hhdet_tes!T41/RES_hhdet_fec!T41)</f>
        <v>0.77822450593478132</v>
      </c>
      <c r="U41" s="45">
        <f>IF(RES_hhdet_tes!U41=0,"",RES_hhdet_tes!U41/RES_hhdet_fec!U41)</f>
        <v>0.78978666753550009</v>
      </c>
      <c r="V41" s="45">
        <f>IF(RES_hhdet_tes!V41=0,"",RES_hhdet_tes!V41/RES_hhdet_fec!V41)</f>
        <v>0.80562949630972636</v>
      </c>
      <c r="W41" s="45">
        <f>IF(RES_hhdet_tes!W41=0,"",RES_hhdet_tes!W41/RES_hhdet_fec!W41)</f>
        <v>0.84308378593205935</v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0.43549322932098322</v>
      </c>
      <c r="C43" s="119">
        <f>IF(RES_hhdet_tes!C43=0,"",RES_hhdet_tes!C43/RES_hhdet_fec!C43)</f>
        <v>0.42978098916601848</v>
      </c>
      <c r="D43" s="119">
        <f>IF(RES_hhdet_tes!D43=0,"",RES_hhdet_tes!D43/RES_hhdet_fec!D43)</f>
        <v>0.43215128803973096</v>
      </c>
      <c r="E43" s="119">
        <f>IF(RES_hhdet_tes!E43=0,"",RES_hhdet_tes!E43/RES_hhdet_fec!E43)</f>
        <v>0.44562439291157052</v>
      </c>
      <c r="F43" s="119">
        <f>IF(RES_hhdet_tes!F43=0,"",RES_hhdet_tes!F43/RES_hhdet_fec!F43)</f>
        <v>0.43343183228370114</v>
      </c>
      <c r="G43" s="119">
        <f>IF(RES_hhdet_tes!G43=0,"",RES_hhdet_tes!G43/RES_hhdet_fec!G43)</f>
        <v>0.44726308155169897</v>
      </c>
      <c r="H43" s="119" t="str">
        <f>IF(RES_hhdet_tes!H43=0,"",RES_hhdet_tes!H43/RES_hhdet_fec!H43)</f>
        <v/>
      </c>
      <c r="I43" s="119" t="str">
        <f>IF(RES_hhdet_tes!I43=0,"",RES_hhdet_tes!I43/RES_hhdet_fec!I43)</f>
        <v/>
      </c>
      <c r="J43" s="119" t="str">
        <f>IF(RES_hhdet_tes!J43=0,"",RES_hhdet_tes!J43/RES_hhdet_fec!J43)</f>
        <v/>
      </c>
      <c r="K43" s="119" t="str">
        <f>IF(RES_hhdet_tes!K43=0,"",RES_hhdet_tes!K43/RES_hhdet_fec!K43)</f>
        <v/>
      </c>
      <c r="L43" s="119" t="str">
        <f>IF(RES_hhdet_tes!L43=0,"",RES_hhdet_tes!L43/RES_hhdet_fec!L43)</f>
        <v/>
      </c>
      <c r="M43" s="119" t="str">
        <f>IF(RES_hhdet_tes!M43=0,"",RES_hhdet_tes!M43/RES_hhdet_fec!M43)</f>
        <v/>
      </c>
      <c r="N43" s="119" t="str">
        <f>IF(RES_hhdet_tes!N43=0,"",RES_hhdet_tes!N43/RES_hhdet_fec!N43)</f>
        <v/>
      </c>
      <c r="O43" s="119" t="str">
        <f>IF(RES_hhdet_tes!O43=0,"",RES_hhdet_tes!O43/RES_hhdet_fec!O43)</f>
        <v/>
      </c>
      <c r="P43" s="119" t="str">
        <f>IF(RES_hhdet_tes!P43=0,"",RES_hhdet_tes!P43/RES_hhdet_fec!P43)</f>
        <v/>
      </c>
      <c r="Q43" s="119" t="str">
        <f>IF(RES_hhdet_tes!Q43=0,"",RES_hhdet_tes!Q43/RES_hhdet_fec!Q43)</f>
        <v/>
      </c>
      <c r="R43" s="119" t="str">
        <f>IF(RES_hhdet_tes!R43=0,"",RES_hhdet_tes!R43/RES_hhdet_fec!R43)</f>
        <v/>
      </c>
      <c r="S43" s="119" t="str">
        <f>IF(RES_hhdet_tes!S43=0,"",RES_hhdet_tes!S43/RES_hhdet_fec!S43)</f>
        <v/>
      </c>
      <c r="T43" s="119" t="str">
        <f>IF(RES_hhdet_tes!T43=0,"",RES_hhdet_tes!T43/RES_hhdet_fec!T43)</f>
        <v/>
      </c>
      <c r="U43" s="119" t="str">
        <f>IF(RES_hhdet_tes!U43=0,"",RES_hhdet_tes!U43/RES_hhdet_fec!U43)</f>
        <v/>
      </c>
      <c r="V43" s="119" t="str">
        <f>IF(RES_hhdet_tes!V43=0,"",RES_hhdet_tes!V43/RES_hhdet_fec!V43)</f>
        <v/>
      </c>
      <c r="W43" s="119" t="str">
        <f>IF(RES_hhdet_tes!W43=0,"",RES_hhdet_tes!W43/RES_hhdet_fec!W43)</f>
        <v/>
      </c>
      <c r="DA43" s="129" t="s">
        <v>1945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0.4079048854719638</v>
      </c>
      <c r="C44" s="124">
        <f>IF(RES_hhdet_tes!C44=0,"",RES_hhdet_tes!C44/RES_hhdet_fec!C44)</f>
        <v>0.41048639330944803</v>
      </c>
      <c r="D44" s="124">
        <f>IF(RES_hhdet_tes!D44=0,"",RES_hhdet_tes!D44/RES_hhdet_fec!D44)</f>
        <v>0.41063936505315757</v>
      </c>
      <c r="E44" s="124">
        <f>IF(RES_hhdet_tes!E44=0,"",RES_hhdet_tes!E44/RES_hhdet_fec!E44)</f>
        <v>0.41048916561978277</v>
      </c>
      <c r="F44" s="124">
        <f>IF(RES_hhdet_tes!F44=0,"",RES_hhdet_tes!F44/RES_hhdet_fec!F44)</f>
        <v>0.41044698719401573</v>
      </c>
      <c r="G44" s="124">
        <f>IF(RES_hhdet_tes!G44=0,"",RES_hhdet_tes!G44/RES_hhdet_fec!G44)</f>
        <v>0.41031415484398154</v>
      </c>
      <c r="H44" s="124" t="str">
        <f>IF(RES_hhdet_tes!H44=0,"",RES_hhdet_tes!H44/RES_hhdet_fec!H44)</f>
        <v/>
      </c>
      <c r="I44" s="124" t="str">
        <f>IF(RES_hhdet_tes!I44=0,"",RES_hhdet_tes!I44/RES_hhdet_fec!I44)</f>
        <v/>
      </c>
      <c r="J44" s="124" t="str">
        <f>IF(RES_hhdet_tes!J44=0,"",RES_hhdet_tes!J44/RES_hhdet_fec!J44)</f>
        <v/>
      </c>
      <c r="K44" s="124" t="str">
        <f>IF(RES_hhdet_tes!K44=0,"",RES_hhdet_tes!K44/RES_hhdet_fec!K44)</f>
        <v/>
      </c>
      <c r="L44" s="124" t="str">
        <f>IF(RES_hhdet_tes!L44=0,"",RES_hhdet_tes!L44/RES_hhdet_fec!L44)</f>
        <v/>
      </c>
      <c r="M44" s="124" t="str">
        <f>IF(RES_hhdet_tes!M44=0,"",RES_hhdet_tes!M44/RES_hhdet_fec!M44)</f>
        <v/>
      </c>
      <c r="N44" s="124" t="str">
        <f>IF(RES_hhdet_tes!N44=0,"",RES_hhdet_tes!N44/RES_hhdet_fec!N44)</f>
        <v/>
      </c>
      <c r="O44" s="124" t="str">
        <f>IF(RES_hhdet_tes!O44=0,"",RES_hhdet_tes!O44/RES_hhdet_fec!O44)</f>
        <v/>
      </c>
      <c r="P44" s="124" t="str">
        <f>IF(RES_hhdet_tes!P44=0,"",RES_hhdet_tes!P44/RES_hhdet_fec!P44)</f>
        <v/>
      </c>
      <c r="Q44" s="124" t="str">
        <f>IF(RES_hhdet_tes!Q44=0,"",RES_hhdet_tes!Q44/RES_hhdet_fec!Q44)</f>
        <v/>
      </c>
      <c r="R44" s="124" t="str">
        <f>IF(RES_hhdet_tes!R44=0,"",RES_hhdet_tes!R44/RES_hhdet_fec!R44)</f>
        <v/>
      </c>
      <c r="S44" s="124" t="str">
        <f>IF(RES_hhdet_tes!S44=0,"",RES_hhdet_tes!S44/RES_hhdet_fec!S44)</f>
        <v/>
      </c>
      <c r="T44" s="124" t="str">
        <f>IF(RES_hhdet_tes!T44=0,"",RES_hhdet_tes!T44/RES_hhdet_fec!T44)</f>
        <v/>
      </c>
      <c r="U44" s="124" t="str">
        <f>IF(RES_hhdet_tes!U44=0,"",RES_hhdet_tes!U44/RES_hhdet_fec!U44)</f>
        <v/>
      </c>
      <c r="V44" s="124" t="str">
        <f>IF(RES_hhdet_tes!V44=0,"",RES_hhdet_tes!V44/RES_hhdet_fec!V44)</f>
        <v/>
      </c>
      <c r="W44" s="124" t="str">
        <f>IF(RES_hhdet_tes!W44=0,"",RES_hhdet_tes!W44/RES_hhdet_fec!W44)</f>
        <v/>
      </c>
      <c r="DA44" s="130" t="s">
        <v>1946</v>
      </c>
    </row>
    <row r="45" spans="1:105" ht="12" customHeight="1" x14ac:dyDescent="0.25">
      <c r="A45" s="97" t="s">
        <v>216</v>
      </c>
      <c r="B45" s="111">
        <f>IF(RES_hhdet_tes!B45=0,"",RES_hhdet_tes!B45/RES_hhdet_fec!B45)</f>
        <v>0.40202718722758607</v>
      </c>
      <c r="C45" s="111">
        <f>IF(RES_hhdet_tes!C45=0,"",RES_hhdet_tes!C45/RES_hhdet_fec!C45)</f>
        <v>0.40469872577817695</v>
      </c>
      <c r="D45" s="111">
        <f>IF(RES_hhdet_tes!D45=0,"",RES_hhdet_tes!D45/RES_hhdet_fec!D45)</f>
        <v>0.40493567143967579</v>
      </c>
      <c r="E45" s="111">
        <f>IF(RES_hhdet_tes!E45=0,"",RES_hhdet_tes!E45/RES_hhdet_fec!E45)</f>
        <v>0.4049360025422481</v>
      </c>
      <c r="F45" s="111">
        <f>IF(RES_hhdet_tes!F45=0,"",RES_hhdet_tes!F45/RES_hhdet_fec!F45)</f>
        <v>0.40494039813369542</v>
      </c>
      <c r="G45" s="111">
        <f>IF(RES_hhdet_tes!G45=0,"",RES_hhdet_tes!G45/RES_hhdet_fec!G45)</f>
        <v>0.40492827058666309</v>
      </c>
      <c r="H45" s="111" t="str">
        <f>IF(RES_hhdet_tes!H45=0,"",RES_hhdet_tes!H45/RES_hhdet_fec!H45)</f>
        <v/>
      </c>
      <c r="I45" s="111" t="str">
        <f>IF(RES_hhdet_tes!I45=0,"",RES_hhdet_tes!I45/RES_hhdet_fec!I45)</f>
        <v/>
      </c>
      <c r="J45" s="111" t="str">
        <f>IF(RES_hhdet_tes!J45=0,"",RES_hhdet_tes!J45/RES_hhdet_fec!J45)</f>
        <v/>
      </c>
      <c r="K45" s="111" t="str">
        <f>IF(RES_hhdet_tes!K45=0,"",RES_hhdet_tes!K45/RES_hhdet_fec!K45)</f>
        <v/>
      </c>
      <c r="L45" s="111" t="str">
        <f>IF(RES_hhdet_tes!L45=0,"",RES_hhdet_tes!L45/RES_hhdet_fec!L45)</f>
        <v/>
      </c>
      <c r="M45" s="111" t="str">
        <f>IF(RES_hhdet_tes!M45=0,"",RES_hhdet_tes!M45/RES_hhdet_fec!M45)</f>
        <v/>
      </c>
      <c r="N45" s="111" t="str">
        <f>IF(RES_hhdet_tes!N45=0,"",RES_hhdet_tes!N45/RES_hhdet_fec!N45)</f>
        <v/>
      </c>
      <c r="O45" s="111" t="str">
        <f>IF(RES_hhdet_tes!O45=0,"",RES_hhdet_tes!O45/RES_hhdet_fec!O45)</f>
        <v/>
      </c>
      <c r="P45" s="111" t="str">
        <f>IF(RES_hhdet_tes!P45=0,"",RES_hhdet_tes!P45/RES_hhdet_fec!P45)</f>
        <v/>
      </c>
      <c r="Q45" s="111" t="str">
        <f>IF(RES_hhdet_tes!Q45=0,"",RES_hhdet_tes!Q45/RES_hhdet_fec!Q45)</f>
        <v/>
      </c>
      <c r="R45" s="111" t="str">
        <f>IF(RES_hhdet_tes!R45=0,"",RES_hhdet_tes!R45/RES_hhdet_fec!R45)</f>
        <v/>
      </c>
      <c r="S45" s="111" t="str">
        <f>IF(RES_hhdet_tes!S45=0,"",RES_hhdet_tes!S45/RES_hhdet_fec!S45)</f>
        <v/>
      </c>
      <c r="T45" s="111" t="str">
        <f>IF(RES_hhdet_tes!T45=0,"",RES_hhdet_tes!T45/RES_hhdet_fec!T45)</f>
        <v/>
      </c>
      <c r="U45" s="111" t="str">
        <f>IF(RES_hhdet_tes!U45=0,"",RES_hhdet_tes!U45/RES_hhdet_fec!U45)</f>
        <v/>
      </c>
      <c r="V45" s="111" t="str">
        <f>IF(RES_hhdet_tes!V45=0,"",RES_hhdet_tes!V45/RES_hhdet_fec!V45)</f>
        <v/>
      </c>
      <c r="W45" s="111" t="str">
        <f>IF(RES_hhdet_tes!W45=0,"",RES_hhdet_tes!W45/RES_hhdet_fec!W45)</f>
        <v/>
      </c>
      <c r="DA45" s="63" t="s">
        <v>1947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 t="str">
        <f>IF(RES_hhdet_tes!H46=0,"",RES_hhdet_tes!H46/RES_hhdet_fec!H46)</f>
        <v/>
      </c>
      <c r="I46" s="111" t="str">
        <f>IF(RES_hhdet_tes!I46=0,"",RES_hhdet_tes!I46/RES_hhdet_fec!I46)</f>
        <v/>
      </c>
      <c r="J46" s="111" t="str">
        <f>IF(RES_hhdet_tes!J46=0,"",RES_hhdet_tes!J46/RES_hhdet_fec!J46)</f>
        <v/>
      </c>
      <c r="K46" s="111" t="str">
        <f>IF(RES_hhdet_tes!K46=0,"",RES_hhdet_tes!K46/RES_hhdet_fec!K46)</f>
        <v/>
      </c>
      <c r="L46" s="111" t="str">
        <f>IF(RES_hhdet_tes!L46=0,"",RES_hhdet_tes!L46/RES_hhdet_fec!L46)</f>
        <v/>
      </c>
      <c r="M46" s="111" t="str">
        <f>IF(RES_hhdet_tes!M46=0,"",RES_hhdet_tes!M46/RES_hhdet_fec!M46)</f>
        <v/>
      </c>
      <c r="N46" s="111" t="str">
        <f>IF(RES_hhdet_tes!N46=0,"",RES_hhdet_tes!N46/RES_hhdet_fec!N46)</f>
        <v/>
      </c>
      <c r="O46" s="111" t="str">
        <f>IF(RES_hhdet_tes!O46=0,"",RES_hhdet_tes!O46/RES_hhdet_fec!O46)</f>
        <v/>
      </c>
      <c r="P46" s="111" t="str">
        <f>IF(RES_hhdet_tes!P46=0,"",RES_hhdet_tes!P46/RES_hhdet_fec!P46)</f>
        <v/>
      </c>
      <c r="Q46" s="111" t="str">
        <f>IF(RES_hhdet_tes!Q46=0,"",RES_hhdet_tes!Q46/RES_hhdet_fec!Q46)</f>
        <v/>
      </c>
      <c r="R46" s="111" t="str">
        <f>IF(RES_hhdet_tes!R46=0,"",RES_hhdet_tes!R46/RES_hhdet_fec!R46)</f>
        <v/>
      </c>
      <c r="S46" s="111" t="str">
        <f>IF(RES_hhdet_tes!S46=0,"",RES_hhdet_tes!S46/RES_hhdet_fec!S46)</f>
        <v/>
      </c>
      <c r="T46" s="111" t="str">
        <f>IF(RES_hhdet_tes!T46=0,"",RES_hhdet_tes!T46/RES_hhdet_fec!T46)</f>
        <v/>
      </c>
      <c r="U46" s="111" t="str">
        <f>IF(RES_hhdet_tes!U46=0,"",RES_hhdet_tes!U46/RES_hhdet_fec!U46)</f>
        <v/>
      </c>
      <c r="V46" s="111" t="str">
        <f>IF(RES_hhdet_tes!V46=0,"",RES_hhdet_tes!V46/RES_hhdet_fec!V46)</f>
        <v/>
      </c>
      <c r="W46" s="111" t="str">
        <f>IF(RES_hhdet_tes!W46=0,"",RES_hhdet_tes!W46/RES_hhdet_fec!W46)</f>
        <v/>
      </c>
      <c r="DA46" s="63" t="s">
        <v>1948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1.6784535314436273</v>
      </c>
      <c r="C47" s="124">
        <f>IF(RES_hhdet_tes!C47=0,"",RES_hhdet_tes!C47/RES_hhdet_fec!C47)</f>
        <v>1.935743834791728</v>
      </c>
      <c r="D47" s="124">
        <f>IF(RES_hhdet_tes!D47=0,"",RES_hhdet_tes!D47/RES_hhdet_fec!D47)</f>
        <v>2.0212624303692937</v>
      </c>
      <c r="E47" s="124">
        <f>IF(RES_hhdet_tes!E47=0,"",RES_hhdet_tes!E47/RES_hhdet_fec!E47)</f>
        <v>2.0597933516574316</v>
      </c>
      <c r="F47" s="124">
        <f>IF(RES_hhdet_tes!F47=0,"",RES_hhdet_tes!F47/RES_hhdet_fec!F47)</f>
        <v>2.0914852384538247</v>
      </c>
      <c r="G47" s="124">
        <f>IF(RES_hhdet_tes!G47=0,"",RES_hhdet_tes!G47/RES_hhdet_fec!G47)</f>
        <v>2.1290058374851819</v>
      </c>
      <c r="H47" s="124" t="str">
        <f>IF(RES_hhdet_tes!H47=0,"",RES_hhdet_tes!H47/RES_hhdet_fec!H47)</f>
        <v/>
      </c>
      <c r="I47" s="124" t="str">
        <f>IF(RES_hhdet_tes!I47=0,"",RES_hhdet_tes!I47/RES_hhdet_fec!I47)</f>
        <v/>
      </c>
      <c r="J47" s="124" t="str">
        <f>IF(RES_hhdet_tes!J47=0,"",RES_hhdet_tes!J47/RES_hhdet_fec!J47)</f>
        <v/>
      </c>
      <c r="K47" s="124" t="str">
        <f>IF(RES_hhdet_tes!K47=0,"",RES_hhdet_tes!K47/RES_hhdet_fec!K47)</f>
        <v/>
      </c>
      <c r="L47" s="124" t="str">
        <f>IF(RES_hhdet_tes!L47=0,"",RES_hhdet_tes!L47/RES_hhdet_fec!L47)</f>
        <v/>
      </c>
      <c r="M47" s="124" t="str">
        <f>IF(RES_hhdet_tes!M47=0,"",RES_hhdet_tes!M47/RES_hhdet_fec!M47)</f>
        <v/>
      </c>
      <c r="N47" s="124" t="str">
        <f>IF(RES_hhdet_tes!N47=0,"",RES_hhdet_tes!N47/RES_hhdet_fec!N47)</f>
        <v/>
      </c>
      <c r="O47" s="124" t="str">
        <f>IF(RES_hhdet_tes!O47=0,"",RES_hhdet_tes!O47/RES_hhdet_fec!O47)</f>
        <v/>
      </c>
      <c r="P47" s="124" t="str">
        <f>IF(RES_hhdet_tes!P47=0,"",RES_hhdet_tes!P47/RES_hhdet_fec!P47)</f>
        <v/>
      </c>
      <c r="Q47" s="124" t="str">
        <f>IF(RES_hhdet_tes!Q47=0,"",RES_hhdet_tes!Q47/RES_hhdet_fec!Q47)</f>
        <v/>
      </c>
      <c r="R47" s="124" t="str">
        <f>IF(RES_hhdet_tes!R47=0,"",RES_hhdet_tes!R47/RES_hhdet_fec!R47)</f>
        <v/>
      </c>
      <c r="S47" s="124" t="str">
        <f>IF(RES_hhdet_tes!S47=0,"",RES_hhdet_tes!S47/RES_hhdet_fec!S47)</f>
        <v/>
      </c>
      <c r="T47" s="124" t="str">
        <f>IF(RES_hhdet_tes!T47=0,"",RES_hhdet_tes!T47/RES_hhdet_fec!T47)</f>
        <v/>
      </c>
      <c r="U47" s="124" t="str">
        <f>IF(RES_hhdet_tes!U47=0,"",RES_hhdet_tes!U47/RES_hhdet_fec!U47)</f>
        <v/>
      </c>
      <c r="V47" s="124" t="str">
        <f>IF(RES_hhdet_tes!V47=0,"",RES_hhdet_tes!V47/RES_hhdet_fec!V47)</f>
        <v/>
      </c>
      <c r="W47" s="124" t="str">
        <f>IF(RES_hhdet_tes!W47=0,"",RES_hhdet_tes!W47/RES_hhdet_fec!W47)</f>
        <v/>
      </c>
      <c r="DA47" s="130" t="s">
        <v>1949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1.6784535314436273</v>
      </c>
      <c r="C48" s="111">
        <f>IF(RES_hhdet_tes!C48=0,"",RES_hhdet_tes!C48/RES_hhdet_fec!C48)</f>
        <v>1.935743834791728</v>
      </c>
      <c r="D48" s="111">
        <f>IF(RES_hhdet_tes!D48=0,"",RES_hhdet_tes!D48/RES_hhdet_fec!D48)</f>
        <v>2.0212624303692937</v>
      </c>
      <c r="E48" s="111">
        <f>IF(RES_hhdet_tes!E48=0,"",RES_hhdet_tes!E48/RES_hhdet_fec!E48)</f>
        <v>2.0597933516574316</v>
      </c>
      <c r="F48" s="111">
        <f>IF(RES_hhdet_tes!F48=0,"",RES_hhdet_tes!F48/RES_hhdet_fec!F48)</f>
        <v>2.0914852384538247</v>
      </c>
      <c r="G48" s="111">
        <f>IF(RES_hhdet_tes!G48=0,"",RES_hhdet_tes!G48/RES_hhdet_fec!G48)</f>
        <v>2.1290058374851819</v>
      </c>
      <c r="H48" s="111" t="str">
        <f>IF(RES_hhdet_tes!H48=0,"",RES_hhdet_tes!H48/RES_hhdet_fec!H48)</f>
        <v/>
      </c>
      <c r="I48" s="111" t="str">
        <f>IF(RES_hhdet_tes!I48=0,"",RES_hhdet_tes!I48/RES_hhdet_fec!I48)</f>
        <v/>
      </c>
      <c r="J48" s="111" t="str">
        <f>IF(RES_hhdet_tes!J48=0,"",RES_hhdet_tes!J48/RES_hhdet_fec!J48)</f>
        <v/>
      </c>
      <c r="K48" s="111" t="str">
        <f>IF(RES_hhdet_tes!K48=0,"",RES_hhdet_tes!K48/RES_hhdet_fec!K48)</f>
        <v/>
      </c>
      <c r="L48" s="111" t="str">
        <f>IF(RES_hhdet_tes!L48=0,"",RES_hhdet_tes!L48/RES_hhdet_fec!L48)</f>
        <v/>
      </c>
      <c r="M48" s="111" t="str">
        <f>IF(RES_hhdet_tes!M48=0,"",RES_hhdet_tes!M48/RES_hhdet_fec!M48)</f>
        <v/>
      </c>
      <c r="N48" s="111" t="str">
        <f>IF(RES_hhdet_tes!N48=0,"",RES_hhdet_tes!N48/RES_hhdet_fec!N48)</f>
        <v/>
      </c>
      <c r="O48" s="111" t="str">
        <f>IF(RES_hhdet_tes!O48=0,"",RES_hhdet_tes!O48/RES_hhdet_fec!O48)</f>
        <v/>
      </c>
      <c r="P48" s="111" t="str">
        <f>IF(RES_hhdet_tes!P48=0,"",RES_hhdet_tes!P48/RES_hhdet_fec!P48)</f>
        <v/>
      </c>
      <c r="Q48" s="111" t="str">
        <f>IF(RES_hhdet_tes!Q48=0,"",RES_hhdet_tes!Q48/RES_hhdet_fec!Q48)</f>
        <v/>
      </c>
      <c r="R48" s="111" t="str">
        <f>IF(RES_hhdet_tes!R48=0,"",RES_hhdet_tes!R48/RES_hhdet_fec!R48)</f>
        <v/>
      </c>
      <c r="S48" s="111" t="str">
        <f>IF(RES_hhdet_tes!S48=0,"",RES_hhdet_tes!S48/RES_hhdet_fec!S48)</f>
        <v/>
      </c>
      <c r="T48" s="111" t="str">
        <f>IF(RES_hhdet_tes!T48=0,"",RES_hhdet_tes!T48/RES_hhdet_fec!T48)</f>
        <v/>
      </c>
      <c r="U48" s="111" t="str">
        <f>IF(RES_hhdet_tes!U48=0,"",RES_hhdet_tes!U48/RES_hhdet_fec!U48)</f>
        <v/>
      </c>
      <c r="V48" s="111" t="str">
        <f>IF(RES_hhdet_tes!V48=0,"",RES_hhdet_tes!V48/RES_hhdet_fec!V48)</f>
        <v/>
      </c>
      <c r="W48" s="111" t="str">
        <f>IF(RES_hhdet_tes!W48=0,"",RES_hhdet_tes!W48/RES_hhdet_fec!W48)</f>
        <v/>
      </c>
      <c r="DA48" s="63" t="s">
        <v>1950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0.56514428204513378</v>
      </c>
      <c r="C49" s="124">
        <f>IF(RES_hhdet_tes!C49=0,"",RES_hhdet_tes!C49/RES_hhdet_fec!C49)</f>
        <v>0.569461993602283</v>
      </c>
      <c r="D49" s="124">
        <f>IF(RES_hhdet_tes!D49=0,"",RES_hhdet_tes!D49/RES_hhdet_fec!D49)</f>
        <v>0.57015859473329522</v>
      </c>
      <c r="E49" s="124">
        <f>IF(RES_hhdet_tes!E49=0,"",RES_hhdet_tes!E49/RES_hhdet_fec!E49)</f>
        <v>0.57048686368595003</v>
      </c>
      <c r="F49" s="124">
        <f>IF(RES_hhdet_tes!F49=0,"",RES_hhdet_tes!F49/RES_hhdet_fec!F49)</f>
        <v>0.57060037048930368</v>
      </c>
      <c r="G49" s="124">
        <f>IF(RES_hhdet_tes!G49=0,"",RES_hhdet_tes!G49/RES_hhdet_fec!G49)</f>
        <v>0.57077957955311187</v>
      </c>
      <c r="H49" s="124" t="str">
        <f>IF(RES_hhdet_tes!H49=0,"",RES_hhdet_tes!H49/RES_hhdet_fec!H49)</f>
        <v/>
      </c>
      <c r="I49" s="124" t="str">
        <f>IF(RES_hhdet_tes!I49=0,"",RES_hhdet_tes!I49/RES_hhdet_fec!I49)</f>
        <v/>
      </c>
      <c r="J49" s="124" t="str">
        <f>IF(RES_hhdet_tes!J49=0,"",RES_hhdet_tes!J49/RES_hhdet_fec!J49)</f>
        <v/>
      </c>
      <c r="K49" s="124" t="str">
        <f>IF(RES_hhdet_tes!K49=0,"",RES_hhdet_tes!K49/RES_hhdet_fec!K49)</f>
        <v/>
      </c>
      <c r="L49" s="124" t="str">
        <f>IF(RES_hhdet_tes!L49=0,"",RES_hhdet_tes!L49/RES_hhdet_fec!L49)</f>
        <v/>
      </c>
      <c r="M49" s="124" t="str">
        <f>IF(RES_hhdet_tes!M49=0,"",RES_hhdet_tes!M49/RES_hhdet_fec!M49)</f>
        <v/>
      </c>
      <c r="N49" s="124" t="str">
        <f>IF(RES_hhdet_tes!N49=0,"",RES_hhdet_tes!N49/RES_hhdet_fec!N49)</f>
        <v/>
      </c>
      <c r="O49" s="124" t="str">
        <f>IF(RES_hhdet_tes!O49=0,"",RES_hhdet_tes!O49/RES_hhdet_fec!O49)</f>
        <v/>
      </c>
      <c r="P49" s="124" t="str">
        <f>IF(RES_hhdet_tes!P49=0,"",RES_hhdet_tes!P49/RES_hhdet_fec!P49)</f>
        <v/>
      </c>
      <c r="Q49" s="124" t="str">
        <f>IF(RES_hhdet_tes!Q49=0,"",RES_hhdet_tes!Q49/RES_hhdet_fec!Q49)</f>
        <v/>
      </c>
      <c r="R49" s="124" t="str">
        <f>IF(RES_hhdet_tes!R49=0,"",RES_hhdet_tes!R49/RES_hhdet_fec!R49)</f>
        <v/>
      </c>
      <c r="S49" s="124" t="str">
        <f>IF(RES_hhdet_tes!S49=0,"",RES_hhdet_tes!S49/RES_hhdet_fec!S49)</f>
        <v/>
      </c>
      <c r="T49" s="124" t="str">
        <f>IF(RES_hhdet_tes!T49=0,"",RES_hhdet_tes!T49/RES_hhdet_fec!T49)</f>
        <v/>
      </c>
      <c r="U49" s="124" t="str">
        <f>IF(RES_hhdet_tes!U49=0,"",RES_hhdet_tes!U49/RES_hhdet_fec!U49)</f>
        <v/>
      </c>
      <c r="V49" s="124" t="str">
        <f>IF(RES_hhdet_tes!V49=0,"",RES_hhdet_tes!V49/RES_hhdet_fec!V49)</f>
        <v/>
      </c>
      <c r="W49" s="124" t="str">
        <f>IF(RES_hhdet_tes!W49=0,"",RES_hhdet_tes!W49/RES_hhdet_fec!W49)</f>
        <v/>
      </c>
      <c r="DA49" s="130" t="s">
        <v>1951</v>
      </c>
    </row>
    <row r="50" spans="1:105" ht="12" customHeight="1" x14ac:dyDescent="0.25">
      <c r="A50" s="97" t="s">
        <v>138</v>
      </c>
      <c r="B50" s="111" t="str">
        <f>IF(RES_hhdet_tes!B50=0,"",RES_hhdet_tes!B50/RES_hhdet_fec!B50)</f>
        <v/>
      </c>
      <c r="C50" s="111" t="str">
        <f>IF(RES_hhdet_tes!C50=0,"",RES_hhdet_tes!C50/RES_hhdet_fec!C50)</f>
        <v/>
      </c>
      <c r="D50" s="111" t="str">
        <f>IF(RES_hhdet_tes!D50=0,"",RES_hhdet_tes!D50/RES_hhdet_fec!D50)</f>
        <v/>
      </c>
      <c r="E50" s="111" t="str">
        <f>IF(RES_hhdet_tes!E50=0,"",RES_hhdet_tes!E50/RES_hhdet_fec!E50)</f>
        <v/>
      </c>
      <c r="F50" s="111" t="str">
        <f>IF(RES_hhdet_tes!F50=0,"",RES_hhdet_tes!F50/RES_hhdet_fec!F50)</f>
        <v/>
      </c>
      <c r="G50" s="111" t="str">
        <f>IF(RES_hhdet_tes!G50=0,"",RES_hhdet_tes!G50/RES_hhdet_fec!G50)</f>
        <v/>
      </c>
      <c r="H50" s="111" t="str">
        <f>IF(RES_hhdet_tes!H50=0,"",RES_hhdet_tes!H50/RES_hhdet_fec!H50)</f>
        <v/>
      </c>
      <c r="I50" s="111" t="str">
        <f>IF(RES_hhdet_tes!I50=0,"",RES_hhdet_tes!I50/RES_hhdet_fec!I50)</f>
        <v/>
      </c>
      <c r="J50" s="111" t="str">
        <f>IF(RES_hhdet_tes!J50=0,"",RES_hhdet_tes!J50/RES_hhdet_fec!J50)</f>
        <v/>
      </c>
      <c r="K50" s="111" t="str">
        <f>IF(RES_hhdet_tes!K50=0,"",RES_hhdet_tes!K50/RES_hhdet_fec!K50)</f>
        <v/>
      </c>
      <c r="L50" s="111" t="str">
        <f>IF(RES_hhdet_tes!L50=0,"",RES_hhdet_tes!L50/RES_hhdet_fec!L50)</f>
        <v/>
      </c>
      <c r="M50" s="111" t="str">
        <f>IF(RES_hhdet_tes!M50=0,"",RES_hhdet_tes!M50/RES_hhdet_fec!M50)</f>
        <v/>
      </c>
      <c r="N50" s="111" t="str">
        <f>IF(RES_hhdet_tes!N50=0,"",RES_hhdet_tes!N50/RES_hhdet_fec!N50)</f>
        <v/>
      </c>
      <c r="O50" s="111" t="str">
        <f>IF(RES_hhdet_tes!O50=0,"",RES_hhdet_tes!O50/RES_hhdet_fec!O50)</f>
        <v/>
      </c>
      <c r="P50" s="111" t="str">
        <f>IF(RES_hhdet_tes!P50=0,"",RES_hhdet_tes!P50/RES_hhdet_fec!P50)</f>
        <v/>
      </c>
      <c r="Q50" s="111" t="str">
        <f>IF(RES_hhdet_tes!Q50=0,"",RES_hhdet_tes!Q50/RES_hhdet_fec!Q50)</f>
        <v/>
      </c>
      <c r="R50" s="111" t="str">
        <f>IF(RES_hhdet_tes!R50=0,"",RES_hhdet_tes!R50/RES_hhdet_fec!R50)</f>
        <v/>
      </c>
      <c r="S50" s="111" t="str">
        <f>IF(RES_hhdet_tes!S50=0,"",RES_hhdet_tes!S50/RES_hhdet_fec!S50)</f>
        <v/>
      </c>
      <c r="T50" s="111" t="str">
        <f>IF(RES_hhdet_tes!T50=0,"",RES_hhdet_tes!T50/RES_hhdet_fec!T50)</f>
        <v/>
      </c>
      <c r="U50" s="111" t="str">
        <f>IF(RES_hhdet_tes!U50=0,"",RES_hhdet_tes!U50/RES_hhdet_fec!U50)</f>
        <v/>
      </c>
      <c r="V50" s="111" t="str">
        <f>IF(RES_hhdet_tes!V50=0,"",RES_hhdet_tes!V50/RES_hhdet_fec!V50)</f>
        <v/>
      </c>
      <c r="W50" s="111" t="str">
        <f>IF(RES_hhdet_tes!W50=0,"",RES_hhdet_tes!W50/RES_hhdet_fec!W50)</f>
        <v/>
      </c>
      <c r="DA50" s="63" t="s">
        <v>1952</v>
      </c>
    </row>
    <row r="51" spans="1:105" ht="12" customHeight="1" x14ac:dyDescent="0.25">
      <c r="A51" s="97" t="s">
        <v>137</v>
      </c>
      <c r="B51" s="111" t="str">
        <f>IF(RES_hhdet_tes!B51=0,"",RES_hhdet_tes!B51/RES_hhdet_fec!B51)</f>
        <v/>
      </c>
      <c r="C51" s="111" t="str">
        <f>IF(RES_hhdet_tes!C51=0,"",RES_hhdet_tes!C51/RES_hhdet_fec!C51)</f>
        <v/>
      </c>
      <c r="D51" s="111" t="str">
        <f>IF(RES_hhdet_tes!D51=0,"",RES_hhdet_tes!D51/RES_hhdet_fec!D51)</f>
        <v/>
      </c>
      <c r="E51" s="111" t="str">
        <f>IF(RES_hhdet_tes!E51=0,"",RES_hhdet_tes!E51/RES_hhdet_fec!E51)</f>
        <v/>
      </c>
      <c r="F51" s="111" t="str">
        <f>IF(RES_hhdet_tes!F51=0,"",RES_hhdet_tes!F51/RES_hhdet_fec!F51)</f>
        <v/>
      </c>
      <c r="G51" s="111" t="str">
        <f>IF(RES_hhdet_tes!G51=0,"",RES_hhdet_tes!G51/RES_hhdet_fec!G51)</f>
        <v/>
      </c>
      <c r="H51" s="111" t="str">
        <f>IF(RES_hhdet_tes!H51=0,"",RES_hhdet_tes!H51/RES_hhdet_fec!H51)</f>
        <v/>
      </c>
      <c r="I51" s="111" t="str">
        <f>IF(RES_hhdet_tes!I51=0,"",RES_hhdet_tes!I51/RES_hhdet_fec!I51)</f>
        <v/>
      </c>
      <c r="J51" s="111" t="str">
        <f>IF(RES_hhdet_tes!J51=0,"",RES_hhdet_tes!J51/RES_hhdet_fec!J51)</f>
        <v/>
      </c>
      <c r="K51" s="111" t="str">
        <f>IF(RES_hhdet_tes!K51=0,"",RES_hhdet_tes!K51/RES_hhdet_fec!K51)</f>
        <v/>
      </c>
      <c r="L51" s="111" t="str">
        <f>IF(RES_hhdet_tes!L51=0,"",RES_hhdet_tes!L51/RES_hhdet_fec!L51)</f>
        <v/>
      </c>
      <c r="M51" s="111" t="str">
        <f>IF(RES_hhdet_tes!M51=0,"",RES_hhdet_tes!M51/RES_hhdet_fec!M51)</f>
        <v/>
      </c>
      <c r="N51" s="111" t="str">
        <f>IF(RES_hhdet_tes!N51=0,"",RES_hhdet_tes!N51/RES_hhdet_fec!N51)</f>
        <v/>
      </c>
      <c r="O51" s="111" t="str">
        <f>IF(RES_hhdet_tes!O51=0,"",RES_hhdet_tes!O51/RES_hhdet_fec!O51)</f>
        <v/>
      </c>
      <c r="P51" s="111" t="str">
        <f>IF(RES_hhdet_tes!P51=0,"",RES_hhdet_tes!P51/RES_hhdet_fec!P51)</f>
        <v/>
      </c>
      <c r="Q51" s="111" t="str">
        <f>IF(RES_hhdet_tes!Q51=0,"",RES_hhdet_tes!Q51/RES_hhdet_fec!Q51)</f>
        <v/>
      </c>
      <c r="R51" s="111" t="str">
        <f>IF(RES_hhdet_tes!R51=0,"",RES_hhdet_tes!R51/RES_hhdet_fec!R51)</f>
        <v/>
      </c>
      <c r="S51" s="111" t="str">
        <f>IF(RES_hhdet_tes!S51=0,"",RES_hhdet_tes!S51/RES_hhdet_fec!S51)</f>
        <v/>
      </c>
      <c r="T51" s="111" t="str">
        <f>IF(RES_hhdet_tes!T51=0,"",RES_hhdet_tes!T51/RES_hhdet_fec!T51)</f>
        <v/>
      </c>
      <c r="U51" s="111" t="str">
        <f>IF(RES_hhdet_tes!U51=0,"",RES_hhdet_tes!U51/RES_hhdet_fec!U51)</f>
        <v/>
      </c>
      <c r="V51" s="111" t="str">
        <f>IF(RES_hhdet_tes!V51=0,"",RES_hhdet_tes!V51/RES_hhdet_fec!V51)</f>
        <v/>
      </c>
      <c r="W51" s="111" t="str">
        <f>IF(RES_hhdet_tes!W51=0,"",RES_hhdet_tes!W51/RES_hhdet_fec!W51)</f>
        <v/>
      </c>
      <c r="DA51" s="63" t="s">
        <v>1953</v>
      </c>
    </row>
    <row r="52" spans="1:105" ht="12" customHeight="1" x14ac:dyDescent="0.25">
      <c r="A52" s="100" t="s">
        <v>216</v>
      </c>
      <c r="B52" s="112" t="str">
        <f>IF(RES_hhdet_tes!B52=0,"",RES_hhdet_tes!B52/RES_hhdet_fec!B52)</f>
        <v/>
      </c>
      <c r="C52" s="112" t="str">
        <f>IF(RES_hhdet_tes!C52=0,"",RES_hhdet_tes!C52/RES_hhdet_fec!C52)</f>
        <v/>
      </c>
      <c r="D52" s="112" t="str">
        <f>IF(RES_hhdet_tes!D52=0,"",RES_hhdet_tes!D52/RES_hhdet_fec!D52)</f>
        <v/>
      </c>
      <c r="E52" s="112" t="str">
        <f>IF(RES_hhdet_tes!E52=0,"",RES_hhdet_tes!E52/RES_hhdet_fec!E52)</f>
        <v/>
      </c>
      <c r="F52" s="112" t="str">
        <f>IF(RES_hhdet_tes!F52=0,"",RES_hhdet_tes!F52/RES_hhdet_fec!F52)</f>
        <v/>
      </c>
      <c r="G52" s="112" t="str">
        <f>IF(RES_hhdet_tes!G52=0,"",RES_hhdet_tes!G52/RES_hhdet_fec!G52)</f>
        <v/>
      </c>
      <c r="H52" s="112" t="str">
        <f>IF(RES_hhdet_tes!H52=0,"",RES_hhdet_tes!H52/RES_hhdet_fec!H52)</f>
        <v/>
      </c>
      <c r="I52" s="112" t="str">
        <f>IF(RES_hhdet_tes!I52=0,"",RES_hhdet_tes!I52/RES_hhdet_fec!I52)</f>
        <v/>
      </c>
      <c r="J52" s="112" t="str">
        <f>IF(RES_hhdet_tes!J52=0,"",RES_hhdet_tes!J52/RES_hhdet_fec!J52)</f>
        <v/>
      </c>
      <c r="K52" s="112" t="str">
        <f>IF(RES_hhdet_tes!K52=0,"",RES_hhdet_tes!K52/RES_hhdet_fec!K52)</f>
        <v/>
      </c>
      <c r="L52" s="112" t="str">
        <f>IF(RES_hhdet_tes!L52=0,"",RES_hhdet_tes!L52/RES_hhdet_fec!L52)</f>
        <v/>
      </c>
      <c r="M52" s="112" t="str">
        <f>IF(RES_hhdet_tes!M52=0,"",RES_hhdet_tes!M52/RES_hhdet_fec!M52)</f>
        <v/>
      </c>
      <c r="N52" s="112" t="str">
        <f>IF(RES_hhdet_tes!N52=0,"",RES_hhdet_tes!N52/RES_hhdet_fec!N52)</f>
        <v/>
      </c>
      <c r="O52" s="112" t="str">
        <f>IF(RES_hhdet_tes!O52=0,"",RES_hhdet_tes!O52/RES_hhdet_fec!O52)</f>
        <v/>
      </c>
      <c r="P52" s="112" t="str">
        <f>IF(RES_hhdet_tes!P52=0,"",RES_hhdet_tes!P52/RES_hhdet_fec!P52)</f>
        <v/>
      </c>
      <c r="Q52" s="112" t="str">
        <f>IF(RES_hhdet_tes!Q52=0,"",RES_hhdet_tes!Q52/RES_hhdet_fec!Q52)</f>
        <v/>
      </c>
      <c r="R52" s="112" t="str">
        <f>IF(RES_hhdet_tes!R52=0,"",RES_hhdet_tes!R52/RES_hhdet_fec!R52)</f>
        <v/>
      </c>
      <c r="S52" s="112" t="str">
        <f>IF(RES_hhdet_tes!S52=0,"",RES_hhdet_tes!S52/RES_hhdet_fec!S52)</f>
        <v/>
      </c>
      <c r="T52" s="112" t="str">
        <f>IF(RES_hhdet_tes!T52=0,"",RES_hhdet_tes!T52/RES_hhdet_fec!T52)</f>
        <v/>
      </c>
      <c r="U52" s="112" t="str">
        <f>IF(RES_hhdet_tes!U52=0,"",RES_hhdet_tes!U52/RES_hhdet_fec!U52)</f>
        <v/>
      </c>
      <c r="V52" s="112" t="str">
        <f>IF(RES_hhdet_tes!V52=0,"",RES_hhdet_tes!V52/RES_hhdet_fec!V52)</f>
        <v/>
      </c>
      <c r="W52" s="112" t="str">
        <f>IF(RES_hhdet_tes!W52=0,"",RES_hhdet_tes!W52/RES_hhdet_fec!W52)</f>
        <v/>
      </c>
      <c r="DA52" s="131" t="s">
        <v>1954</v>
      </c>
    </row>
    <row r="53" spans="1:105" ht="12" customHeight="1" x14ac:dyDescent="0.25">
      <c r="A53" s="103" t="s">
        <v>52</v>
      </c>
      <c r="B53" s="113" t="str">
        <f>IF(RES_hhdet_tes!B53=0,"",RES_hhdet_tes!B53/RES_hhdet_fec!B53)</f>
        <v/>
      </c>
      <c r="C53" s="113" t="str">
        <f>IF(RES_hhdet_tes!C53=0,"",RES_hhdet_tes!C53/RES_hhdet_fec!C53)</f>
        <v/>
      </c>
      <c r="D53" s="113" t="str">
        <f>IF(RES_hhdet_tes!D53=0,"",RES_hhdet_tes!D53/RES_hhdet_fec!D53)</f>
        <v/>
      </c>
      <c r="E53" s="113" t="str">
        <f>IF(RES_hhdet_tes!E53=0,"",RES_hhdet_tes!E53/RES_hhdet_fec!E53)</f>
        <v/>
      </c>
      <c r="F53" s="113" t="str">
        <f>IF(RES_hhdet_tes!F53=0,"",RES_hhdet_tes!F53/RES_hhdet_fec!F53)</f>
        <v/>
      </c>
      <c r="G53" s="113" t="str">
        <f>IF(RES_hhdet_tes!G53=0,"",RES_hhdet_tes!G53/RES_hhdet_fec!G53)</f>
        <v/>
      </c>
      <c r="H53" s="113" t="str">
        <f>IF(RES_hhdet_tes!H53=0,"",RES_hhdet_tes!H53/RES_hhdet_fec!H53)</f>
        <v/>
      </c>
      <c r="I53" s="113" t="str">
        <f>IF(RES_hhdet_tes!I53=0,"",RES_hhdet_tes!I53/RES_hhdet_fec!I53)</f>
        <v/>
      </c>
      <c r="J53" s="113" t="str">
        <f>IF(RES_hhdet_tes!J53=0,"",RES_hhdet_tes!J53/RES_hhdet_fec!J53)</f>
        <v/>
      </c>
      <c r="K53" s="113" t="str">
        <f>IF(RES_hhdet_tes!K53=0,"",RES_hhdet_tes!K53/RES_hhdet_fec!K53)</f>
        <v/>
      </c>
      <c r="L53" s="113" t="str">
        <f>IF(RES_hhdet_tes!L53=0,"",RES_hhdet_tes!L53/RES_hhdet_fec!L53)</f>
        <v/>
      </c>
      <c r="M53" s="113" t="str">
        <f>IF(RES_hhdet_tes!M53=0,"",RES_hhdet_tes!M53/RES_hhdet_fec!M53)</f>
        <v/>
      </c>
      <c r="N53" s="113" t="str">
        <f>IF(RES_hhdet_tes!N53=0,"",RES_hhdet_tes!N53/RES_hhdet_fec!N53)</f>
        <v/>
      </c>
      <c r="O53" s="113" t="str">
        <f>IF(RES_hhdet_tes!O53=0,"",RES_hhdet_tes!O53/RES_hhdet_fec!O53)</f>
        <v/>
      </c>
      <c r="P53" s="113" t="str">
        <f>IF(RES_hhdet_tes!P53=0,"",RES_hhdet_tes!P53/RES_hhdet_fec!P53)</f>
        <v/>
      </c>
      <c r="Q53" s="113" t="str">
        <f>IF(RES_hhdet_tes!Q53=0,"",RES_hhdet_tes!Q53/RES_hhdet_fec!Q53)</f>
        <v/>
      </c>
      <c r="R53" s="113" t="str">
        <f>IF(RES_hhdet_tes!R53=0,"",RES_hhdet_tes!R53/RES_hhdet_fec!R53)</f>
        <v/>
      </c>
      <c r="S53" s="113" t="str">
        <f>IF(RES_hhdet_tes!S53=0,"",RES_hhdet_tes!S53/RES_hhdet_fec!S53)</f>
        <v/>
      </c>
      <c r="T53" s="113" t="str">
        <f>IF(RES_hhdet_tes!T53=0,"",RES_hhdet_tes!T53/RES_hhdet_fec!T53)</f>
        <v/>
      </c>
      <c r="U53" s="113" t="str">
        <f>IF(RES_hhdet_tes!U53=0,"",RES_hhdet_tes!U53/RES_hhdet_fec!U53)</f>
        <v/>
      </c>
      <c r="V53" s="113" t="str">
        <f>IF(RES_hhdet_tes!V53=0,"",RES_hhdet_tes!V53/RES_hhdet_fec!V53)</f>
        <v/>
      </c>
      <c r="W53" s="113" t="str">
        <f>IF(RES_hhdet_tes!W53=0,"",RES_hhdet_tes!W53/RES_hhdet_fec!W53)</f>
        <v/>
      </c>
      <c r="DA53" s="132" t="s">
        <v>1955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0.56514428204513378</v>
      </c>
      <c r="C54" s="112">
        <f>IF(RES_hhdet_tes!C54=0,"",RES_hhdet_tes!C54/RES_hhdet_fec!C54)</f>
        <v>0.56760418293353321</v>
      </c>
      <c r="D54" s="112">
        <f>IF(RES_hhdet_tes!D54=0,"",RES_hhdet_tes!D54/RES_hhdet_fec!D54)</f>
        <v>0.56798985643789213</v>
      </c>
      <c r="E54" s="112">
        <f>IF(RES_hhdet_tes!E54=0,"",RES_hhdet_tes!E54/RES_hhdet_fec!E54)</f>
        <v>0.56824951438845139</v>
      </c>
      <c r="F54" s="112">
        <f>IF(RES_hhdet_tes!F54=0,"",RES_hhdet_tes!F54/RES_hhdet_fec!F54)</f>
        <v>0.56825106951345916</v>
      </c>
      <c r="G54" s="112">
        <f>IF(RES_hhdet_tes!G54=0,"",RES_hhdet_tes!G54/RES_hhdet_fec!G54)</f>
        <v>0.5682450974335943</v>
      </c>
      <c r="H54" s="112" t="str">
        <f>IF(RES_hhdet_tes!H54=0,"",RES_hhdet_tes!H54/RES_hhdet_fec!H54)</f>
        <v/>
      </c>
      <c r="I54" s="112" t="str">
        <f>IF(RES_hhdet_tes!I54=0,"",RES_hhdet_tes!I54/RES_hhdet_fec!I54)</f>
        <v/>
      </c>
      <c r="J54" s="112" t="str">
        <f>IF(RES_hhdet_tes!J54=0,"",RES_hhdet_tes!J54/RES_hhdet_fec!J54)</f>
        <v/>
      </c>
      <c r="K54" s="112" t="str">
        <f>IF(RES_hhdet_tes!K54=0,"",RES_hhdet_tes!K54/RES_hhdet_fec!K54)</f>
        <v/>
      </c>
      <c r="L54" s="112" t="str">
        <f>IF(RES_hhdet_tes!L54=0,"",RES_hhdet_tes!L54/RES_hhdet_fec!L54)</f>
        <v/>
      </c>
      <c r="M54" s="112" t="str">
        <f>IF(RES_hhdet_tes!M54=0,"",RES_hhdet_tes!M54/RES_hhdet_fec!M54)</f>
        <v/>
      </c>
      <c r="N54" s="112" t="str">
        <f>IF(RES_hhdet_tes!N54=0,"",RES_hhdet_tes!N54/RES_hhdet_fec!N54)</f>
        <v/>
      </c>
      <c r="O54" s="112" t="str">
        <f>IF(RES_hhdet_tes!O54=0,"",RES_hhdet_tes!O54/RES_hhdet_fec!O54)</f>
        <v/>
      </c>
      <c r="P54" s="112" t="str">
        <f>IF(RES_hhdet_tes!P54=0,"",RES_hhdet_tes!P54/RES_hhdet_fec!P54)</f>
        <v/>
      </c>
      <c r="Q54" s="112" t="str">
        <f>IF(RES_hhdet_tes!Q54=0,"",RES_hhdet_tes!Q54/RES_hhdet_fec!Q54)</f>
        <v/>
      </c>
      <c r="R54" s="112" t="str">
        <f>IF(RES_hhdet_tes!R54=0,"",RES_hhdet_tes!R54/RES_hhdet_fec!R54)</f>
        <v/>
      </c>
      <c r="S54" s="112" t="str">
        <f>IF(RES_hhdet_tes!S54=0,"",RES_hhdet_tes!S54/RES_hhdet_fec!S54)</f>
        <v/>
      </c>
      <c r="T54" s="112" t="str">
        <f>IF(RES_hhdet_tes!T54=0,"",RES_hhdet_tes!T54/RES_hhdet_fec!T54)</f>
        <v/>
      </c>
      <c r="U54" s="112" t="str">
        <f>IF(RES_hhdet_tes!U54=0,"",RES_hhdet_tes!U54/RES_hhdet_fec!U54)</f>
        <v/>
      </c>
      <c r="V54" s="112" t="str">
        <f>IF(RES_hhdet_tes!V54=0,"",RES_hhdet_tes!V54/RES_hhdet_fec!V54)</f>
        <v/>
      </c>
      <c r="W54" s="112" t="str">
        <f>IF(RES_hhdet_tes!W54=0,"",RES_hhdet_tes!W54/RES_hhdet_fec!W54)</f>
        <v/>
      </c>
      <c r="DA54" s="131" t="s">
        <v>1956</v>
      </c>
    </row>
    <row r="55" spans="1:105" ht="12" customHeight="1" x14ac:dyDescent="0.25">
      <c r="A55" s="107" t="s">
        <v>121</v>
      </c>
      <c r="B55" s="113" t="str">
        <f>IF(RES_hhdet_tes!B55=0,"",RES_hhdet_tes!B55/RES_hhdet_fec!B55)</f>
        <v/>
      </c>
      <c r="C55" s="113">
        <f>IF(RES_hhdet_tes!C55=0,"",RES_hhdet_tes!C55/RES_hhdet_fec!C55)</f>
        <v>0.86020379431039606</v>
      </c>
      <c r="D55" s="113">
        <f>IF(RES_hhdet_tes!D55=0,"",RES_hhdet_tes!D55/RES_hhdet_fec!D55)</f>
        <v>0.8630778241596071</v>
      </c>
      <c r="E55" s="113">
        <f>IF(RES_hhdet_tes!E55=0,"",RES_hhdet_tes!E55/RES_hhdet_fec!E55)</f>
        <v>0.8377819413494092</v>
      </c>
      <c r="F55" s="113">
        <f>IF(RES_hhdet_tes!F55=0,"",RES_hhdet_tes!F55/RES_hhdet_fec!F55)</f>
        <v>0.85888933638375564</v>
      </c>
      <c r="G55" s="113">
        <f>IF(RES_hhdet_tes!G55=0,"",RES_hhdet_tes!G55/RES_hhdet_fec!G55)</f>
        <v>0.87636153403417505</v>
      </c>
      <c r="H55" s="113" t="str">
        <f>IF(RES_hhdet_tes!H55=0,"",RES_hhdet_tes!H55/RES_hhdet_fec!H55)</f>
        <v/>
      </c>
      <c r="I55" s="113" t="str">
        <f>IF(RES_hhdet_tes!I55=0,"",RES_hhdet_tes!I55/RES_hhdet_fec!I55)</f>
        <v/>
      </c>
      <c r="J55" s="113" t="str">
        <f>IF(RES_hhdet_tes!J55=0,"",RES_hhdet_tes!J55/RES_hhdet_fec!J55)</f>
        <v/>
      </c>
      <c r="K55" s="113" t="str">
        <f>IF(RES_hhdet_tes!K55=0,"",RES_hhdet_tes!K55/RES_hhdet_fec!K55)</f>
        <v/>
      </c>
      <c r="L55" s="113" t="str">
        <f>IF(RES_hhdet_tes!L55=0,"",RES_hhdet_tes!L55/RES_hhdet_fec!L55)</f>
        <v/>
      </c>
      <c r="M55" s="113" t="str">
        <f>IF(RES_hhdet_tes!M55=0,"",RES_hhdet_tes!M55/RES_hhdet_fec!M55)</f>
        <v/>
      </c>
      <c r="N55" s="113" t="str">
        <f>IF(RES_hhdet_tes!N55=0,"",RES_hhdet_tes!N55/RES_hhdet_fec!N55)</f>
        <v/>
      </c>
      <c r="O55" s="113" t="str">
        <f>IF(RES_hhdet_tes!O55=0,"",RES_hhdet_tes!O55/RES_hhdet_fec!O55)</f>
        <v/>
      </c>
      <c r="P55" s="113" t="str">
        <f>IF(RES_hhdet_tes!P55=0,"",RES_hhdet_tes!P55/RES_hhdet_fec!P55)</f>
        <v/>
      </c>
      <c r="Q55" s="113" t="str">
        <f>IF(RES_hhdet_tes!Q55=0,"",RES_hhdet_tes!Q55/RES_hhdet_fec!Q55)</f>
        <v/>
      </c>
      <c r="R55" s="113" t="str">
        <f>IF(RES_hhdet_tes!R55=0,"",RES_hhdet_tes!R55/RES_hhdet_fec!R55)</f>
        <v/>
      </c>
      <c r="S55" s="113" t="str">
        <f>IF(RES_hhdet_tes!S55=0,"",RES_hhdet_tes!S55/RES_hhdet_fec!S55)</f>
        <v/>
      </c>
      <c r="T55" s="113" t="str">
        <f>IF(RES_hhdet_tes!T55=0,"",RES_hhdet_tes!T55/RES_hhdet_fec!T55)</f>
        <v/>
      </c>
      <c r="U55" s="113" t="str">
        <f>IF(RES_hhdet_tes!U55=0,"",RES_hhdet_tes!U55/RES_hhdet_fec!U55)</f>
        <v/>
      </c>
      <c r="V55" s="113" t="str">
        <f>IF(RES_hhdet_tes!V55=0,"",RES_hhdet_tes!V55/RES_hhdet_fec!V55)</f>
        <v/>
      </c>
      <c r="W55" s="113" t="str">
        <f>IF(RES_hhdet_tes!W55=0,"",RES_hhdet_tes!W55/RES_hhdet_fec!W55)</f>
        <v/>
      </c>
      <c r="DA55" s="132" t="s">
        <v>1957</v>
      </c>
    </row>
    <row r="56" spans="1:105" ht="12" customHeight="1" x14ac:dyDescent="0.25">
      <c r="A56" s="108" t="s">
        <v>53</v>
      </c>
      <c r="B56" s="111" t="str">
        <f>IF(RES_hhdet_tes!B56=0,"",RES_hhdet_tes!B56/RES_hhdet_fec!B56)</f>
        <v/>
      </c>
      <c r="C56" s="111">
        <f>IF(RES_hhdet_tes!C56=0,"",RES_hhdet_tes!C56/RES_hhdet_fec!C56)</f>
        <v>0.58585359792924208</v>
      </c>
      <c r="D56" s="111">
        <f>IF(RES_hhdet_tes!D56=0,"",RES_hhdet_tes!D56/RES_hhdet_fec!D56)</f>
        <v>0.58585359792924219</v>
      </c>
      <c r="E56" s="111">
        <f>IF(RES_hhdet_tes!E56=0,"",RES_hhdet_tes!E56/RES_hhdet_fec!E56)</f>
        <v>0.5858535979292423</v>
      </c>
      <c r="F56" s="111">
        <f>IF(RES_hhdet_tes!F56=0,"",RES_hhdet_tes!F56/RES_hhdet_fec!F56)</f>
        <v>0.58585359792924219</v>
      </c>
      <c r="G56" s="111">
        <f>IF(RES_hhdet_tes!G56=0,"",RES_hhdet_tes!G56/RES_hhdet_fec!G56)</f>
        <v>0.58585359792924219</v>
      </c>
      <c r="H56" s="111" t="str">
        <f>IF(RES_hhdet_tes!H56=0,"",RES_hhdet_tes!H56/RES_hhdet_fec!H56)</f>
        <v/>
      </c>
      <c r="I56" s="111" t="str">
        <f>IF(RES_hhdet_tes!I56=0,"",RES_hhdet_tes!I56/RES_hhdet_fec!I56)</f>
        <v/>
      </c>
      <c r="J56" s="111" t="str">
        <f>IF(RES_hhdet_tes!J56=0,"",RES_hhdet_tes!J56/RES_hhdet_fec!J56)</f>
        <v/>
      </c>
      <c r="K56" s="111" t="str">
        <f>IF(RES_hhdet_tes!K56=0,"",RES_hhdet_tes!K56/RES_hhdet_fec!K56)</f>
        <v/>
      </c>
      <c r="L56" s="111" t="str">
        <f>IF(RES_hhdet_tes!L56=0,"",RES_hhdet_tes!L56/RES_hhdet_fec!L56)</f>
        <v/>
      </c>
      <c r="M56" s="111" t="str">
        <f>IF(RES_hhdet_tes!M56=0,"",RES_hhdet_tes!M56/RES_hhdet_fec!M56)</f>
        <v/>
      </c>
      <c r="N56" s="111" t="str">
        <f>IF(RES_hhdet_tes!N56=0,"",RES_hhdet_tes!N56/RES_hhdet_fec!N56)</f>
        <v/>
      </c>
      <c r="O56" s="111" t="str">
        <f>IF(RES_hhdet_tes!O56=0,"",RES_hhdet_tes!O56/RES_hhdet_fec!O56)</f>
        <v/>
      </c>
      <c r="P56" s="111" t="str">
        <f>IF(RES_hhdet_tes!P56=0,"",RES_hhdet_tes!P56/RES_hhdet_fec!P56)</f>
        <v/>
      </c>
      <c r="Q56" s="111" t="str">
        <f>IF(RES_hhdet_tes!Q56=0,"",RES_hhdet_tes!Q56/RES_hhdet_fec!Q56)</f>
        <v/>
      </c>
      <c r="R56" s="111" t="str">
        <f>IF(RES_hhdet_tes!R56=0,"",RES_hhdet_tes!R56/RES_hhdet_fec!R56)</f>
        <v/>
      </c>
      <c r="S56" s="111" t="str">
        <f>IF(RES_hhdet_tes!S56=0,"",RES_hhdet_tes!S56/RES_hhdet_fec!S56)</f>
        <v/>
      </c>
      <c r="T56" s="111" t="str">
        <f>IF(RES_hhdet_tes!T56=0,"",RES_hhdet_tes!T56/RES_hhdet_fec!T56)</f>
        <v/>
      </c>
      <c r="U56" s="111" t="str">
        <f>IF(RES_hhdet_tes!U56=0,"",RES_hhdet_tes!U56/RES_hhdet_fec!U56)</f>
        <v/>
      </c>
      <c r="V56" s="111" t="str">
        <f>IF(RES_hhdet_tes!V56=0,"",RES_hhdet_tes!V56/RES_hhdet_fec!V56)</f>
        <v/>
      </c>
      <c r="W56" s="111" t="str">
        <f>IF(RES_hhdet_tes!W56=0,"",RES_hhdet_tes!W56/RES_hhdet_fec!W56)</f>
        <v/>
      </c>
      <c r="DA56" s="63" t="s">
        <v>1958</v>
      </c>
    </row>
    <row r="57" spans="1:105" ht="12" customHeight="1" x14ac:dyDescent="0.25">
      <c r="A57" s="108" t="s">
        <v>52</v>
      </c>
      <c r="B57" s="111" t="str">
        <f>IF(RES_hhdet_tes!B57=0,"",RES_hhdet_tes!B57/RES_hhdet_fec!B57)</f>
        <v/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 t="str">
        <f>IF(RES_hhdet_tes!H57=0,"",RES_hhdet_tes!H57/RES_hhdet_fec!H57)</f>
        <v/>
      </c>
      <c r="I57" s="111" t="str">
        <f>IF(RES_hhdet_tes!I57=0,"",RES_hhdet_tes!I57/RES_hhdet_fec!I57)</f>
        <v/>
      </c>
      <c r="J57" s="111" t="str">
        <f>IF(RES_hhdet_tes!J57=0,"",RES_hhdet_tes!J57/RES_hhdet_fec!J57)</f>
        <v/>
      </c>
      <c r="K57" s="111" t="str">
        <f>IF(RES_hhdet_tes!K57=0,"",RES_hhdet_tes!K57/RES_hhdet_fec!K57)</f>
        <v/>
      </c>
      <c r="L57" s="111" t="str">
        <f>IF(RES_hhdet_tes!L57=0,"",RES_hhdet_tes!L57/RES_hhdet_fec!L57)</f>
        <v/>
      </c>
      <c r="M57" s="111" t="str">
        <f>IF(RES_hhdet_tes!M57=0,"",RES_hhdet_tes!M57/RES_hhdet_fec!M57)</f>
        <v/>
      </c>
      <c r="N57" s="111" t="str">
        <f>IF(RES_hhdet_tes!N57=0,"",RES_hhdet_tes!N57/RES_hhdet_fec!N57)</f>
        <v/>
      </c>
      <c r="O57" s="111" t="str">
        <f>IF(RES_hhdet_tes!O57=0,"",RES_hhdet_tes!O57/RES_hhdet_fec!O57)</f>
        <v/>
      </c>
      <c r="P57" s="111" t="str">
        <f>IF(RES_hhdet_tes!P57=0,"",RES_hhdet_tes!P57/RES_hhdet_fec!P57)</f>
        <v/>
      </c>
      <c r="Q57" s="111" t="str">
        <f>IF(RES_hhdet_tes!Q57=0,"",RES_hhdet_tes!Q57/RES_hhdet_fec!Q57)</f>
        <v/>
      </c>
      <c r="R57" s="111" t="str">
        <f>IF(RES_hhdet_tes!R57=0,"",RES_hhdet_tes!R57/RES_hhdet_fec!R57)</f>
        <v/>
      </c>
      <c r="S57" s="111" t="str">
        <f>IF(RES_hhdet_tes!S57=0,"",RES_hhdet_tes!S57/RES_hhdet_fec!S57)</f>
        <v/>
      </c>
      <c r="T57" s="111" t="str">
        <f>IF(RES_hhdet_tes!T57=0,"",RES_hhdet_tes!T57/RES_hhdet_fec!T57)</f>
        <v/>
      </c>
      <c r="U57" s="111" t="str">
        <f>IF(RES_hhdet_tes!U57=0,"",RES_hhdet_tes!U57/RES_hhdet_fec!U57)</f>
        <v/>
      </c>
      <c r="V57" s="111" t="str">
        <f>IF(RES_hhdet_tes!V57=0,"",RES_hhdet_tes!V57/RES_hhdet_fec!V57)</f>
        <v/>
      </c>
      <c r="W57" s="111" t="str">
        <f>IF(RES_hhdet_tes!W57=0,"",RES_hhdet_tes!W57/RES_hhdet_fec!W57)</f>
        <v/>
      </c>
      <c r="DA57" s="63" t="s">
        <v>1959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0.59058994201341564</v>
      </c>
      <c r="C58" s="124">
        <f>IF(RES_hhdet_tes!C58=0,"",RES_hhdet_tes!C58/RES_hhdet_fec!C58)</f>
        <v>0.5944973366216334</v>
      </c>
      <c r="D58" s="124">
        <f>IF(RES_hhdet_tes!D58=0,"",RES_hhdet_tes!D58/RES_hhdet_fec!D58)</f>
        <v>0.59001530563100735</v>
      </c>
      <c r="E58" s="124">
        <f>IF(RES_hhdet_tes!E58=0,"",RES_hhdet_tes!E58/RES_hhdet_fec!E58)</f>
        <v>0.58929539524500818</v>
      </c>
      <c r="F58" s="124">
        <f>IF(RES_hhdet_tes!F58=0,"",RES_hhdet_tes!F58/RES_hhdet_fec!F58)</f>
        <v>0.59341884376483922</v>
      </c>
      <c r="G58" s="124">
        <f>IF(RES_hhdet_tes!G58=0,"",RES_hhdet_tes!G58/RES_hhdet_fec!G58)</f>
        <v>0.59205436387098898</v>
      </c>
      <c r="H58" s="124" t="str">
        <f>IF(RES_hhdet_tes!H58=0,"",RES_hhdet_tes!H58/RES_hhdet_fec!H58)</f>
        <v/>
      </c>
      <c r="I58" s="124" t="str">
        <f>IF(RES_hhdet_tes!I58=0,"",RES_hhdet_tes!I58/RES_hhdet_fec!I58)</f>
        <v/>
      </c>
      <c r="J58" s="124" t="str">
        <f>IF(RES_hhdet_tes!J58=0,"",RES_hhdet_tes!J58/RES_hhdet_fec!J58)</f>
        <v/>
      </c>
      <c r="K58" s="124" t="str">
        <f>IF(RES_hhdet_tes!K58=0,"",RES_hhdet_tes!K58/RES_hhdet_fec!K58)</f>
        <v/>
      </c>
      <c r="L58" s="124" t="str">
        <f>IF(RES_hhdet_tes!L58=0,"",RES_hhdet_tes!L58/RES_hhdet_fec!L58)</f>
        <v/>
      </c>
      <c r="M58" s="124" t="str">
        <f>IF(RES_hhdet_tes!M58=0,"",RES_hhdet_tes!M58/RES_hhdet_fec!M58)</f>
        <v/>
      </c>
      <c r="N58" s="124" t="str">
        <f>IF(RES_hhdet_tes!N58=0,"",RES_hhdet_tes!N58/RES_hhdet_fec!N58)</f>
        <v/>
      </c>
      <c r="O58" s="124" t="str">
        <f>IF(RES_hhdet_tes!O58=0,"",RES_hhdet_tes!O58/RES_hhdet_fec!O58)</f>
        <v/>
      </c>
      <c r="P58" s="124" t="str">
        <f>IF(RES_hhdet_tes!P58=0,"",RES_hhdet_tes!P58/RES_hhdet_fec!P58)</f>
        <v/>
      </c>
      <c r="Q58" s="124" t="str">
        <f>IF(RES_hhdet_tes!Q58=0,"",RES_hhdet_tes!Q58/RES_hhdet_fec!Q58)</f>
        <v/>
      </c>
      <c r="R58" s="124" t="str">
        <f>IF(RES_hhdet_tes!R58=0,"",RES_hhdet_tes!R58/RES_hhdet_fec!R58)</f>
        <v/>
      </c>
      <c r="S58" s="124" t="str">
        <f>IF(RES_hhdet_tes!S58=0,"",RES_hhdet_tes!S58/RES_hhdet_fec!S58)</f>
        <v/>
      </c>
      <c r="T58" s="124" t="str">
        <f>IF(RES_hhdet_tes!T58=0,"",RES_hhdet_tes!T58/RES_hhdet_fec!T58)</f>
        <v/>
      </c>
      <c r="U58" s="124" t="str">
        <f>IF(RES_hhdet_tes!U58=0,"",RES_hhdet_tes!U58/RES_hhdet_fec!U58)</f>
        <v/>
      </c>
      <c r="V58" s="124" t="str">
        <f>IF(RES_hhdet_tes!V58=0,"",RES_hhdet_tes!V58/RES_hhdet_fec!V58)</f>
        <v/>
      </c>
      <c r="W58" s="124" t="str">
        <f>IF(RES_hhdet_tes!W58=0,"",RES_hhdet_tes!W58/RES_hhdet_fec!W58)</f>
        <v/>
      </c>
      <c r="DA58" s="130" t="s">
        <v>1960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0.57872772806226969</v>
      </c>
      <c r="C59" s="111">
        <f>IF(RES_hhdet_tes!C59=0,"",RES_hhdet_tes!C59/RES_hhdet_fec!C59)</f>
        <v>0.57953008644391202</v>
      </c>
      <c r="D59" s="111">
        <f>IF(RES_hhdet_tes!D59=0,"",RES_hhdet_tes!D59/RES_hhdet_fec!D59)</f>
        <v>0.57965450319420919</v>
      </c>
      <c r="E59" s="111">
        <f>IF(RES_hhdet_tes!E59=0,"",RES_hhdet_tes!E59/RES_hhdet_fec!E59)</f>
        <v>0.57973842710005552</v>
      </c>
      <c r="F59" s="111">
        <f>IF(RES_hhdet_tes!F59=0,"",RES_hhdet_tes!F59/RES_hhdet_fec!F59)</f>
        <v>0.57974004113475075</v>
      </c>
      <c r="G59" s="111">
        <f>IF(RES_hhdet_tes!G59=0,"",RES_hhdet_tes!G59/RES_hhdet_fec!G59)</f>
        <v>0.57973682169091323</v>
      </c>
      <c r="H59" s="111" t="str">
        <f>IF(RES_hhdet_tes!H59=0,"",RES_hhdet_tes!H59/RES_hhdet_fec!H59)</f>
        <v/>
      </c>
      <c r="I59" s="111" t="str">
        <f>IF(RES_hhdet_tes!I59=0,"",RES_hhdet_tes!I59/RES_hhdet_fec!I59)</f>
        <v/>
      </c>
      <c r="J59" s="111" t="str">
        <f>IF(RES_hhdet_tes!J59=0,"",RES_hhdet_tes!J59/RES_hhdet_fec!J59)</f>
        <v/>
      </c>
      <c r="K59" s="111" t="str">
        <f>IF(RES_hhdet_tes!K59=0,"",RES_hhdet_tes!K59/RES_hhdet_fec!K59)</f>
        <v/>
      </c>
      <c r="L59" s="111" t="str">
        <f>IF(RES_hhdet_tes!L59=0,"",RES_hhdet_tes!L59/RES_hhdet_fec!L59)</f>
        <v/>
      </c>
      <c r="M59" s="111" t="str">
        <f>IF(RES_hhdet_tes!M59=0,"",RES_hhdet_tes!M59/RES_hhdet_fec!M59)</f>
        <v/>
      </c>
      <c r="N59" s="111" t="str">
        <f>IF(RES_hhdet_tes!N59=0,"",RES_hhdet_tes!N59/RES_hhdet_fec!N59)</f>
        <v/>
      </c>
      <c r="O59" s="111" t="str">
        <f>IF(RES_hhdet_tes!O59=0,"",RES_hhdet_tes!O59/RES_hhdet_fec!O59)</f>
        <v/>
      </c>
      <c r="P59" s="111" t="str">
        <f>IF(RES_hhdet_tes!P59=0,"",RES_hhdet_tes!P59/RES_hhdet_fec!P59)</f>
        <v/>
      </c>
      <c r="Q59" s="111" t="str">
        <f>IF(RES_hhdet_tes!Q59=0,"",RES_hhdet_tes!Q59/RES_hhdet_fec!Q59)</f>
        <v/>
      </c>
      <c r="R59" s="111" t="str">
        <f>IF(RES_hhdet_tes!R59=0,"",RES_hhdet_tes!R59/RES_hhdet_fec!R59)</f>
        <v/>
      </c>
      <c r="S59" s="111" t="str">
        <f>IF(RES_hhdet_tes!S59=0,"",RES_hhdet_tes!S59/RES_hhdet_fec!S59)</f>
        <v/>
      </c>
      <c r="T59" s="111" t="str">
        <f>IF(RES_hhdet_tes!T59=0,"",RES_hhdet_tes!T59/RES_hhdet_fec!T59)</f>
        <v/>
      </c>
      <c r="U59" s="111" t="str">
        <f>IF(RES_hhdet_tes!U59=0,"",RES_hhdet_tes!U59/RES_hhdet_fec!U59)</f>
        <v/>
      </c>
      <c r="V59" s="111" t="str">
        <f>IF(RES_hhdet_tes!V59=0,"",RES_hhdet_tes!V59/RES_hhdet_fec!V59)</f>
        <v/>
      </c>
      <c r="W59" s="111" t="str">
        <f>IF(RES_hhdet_tes!W59=0,"",RES_hhdet_tes!W59/RES_hhdet_fec!W59)</f>
        <v/>
      </c>
      <c r="DA59" s="63" t="s">
        <v>1961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0.73434639716334871</v>
      </c>
      <c r="C60" s="45">
        <f>IF(RES_hhdet_tes!C60=0,"",RES_hhdet_tes!C60/RES_hhdet_fec!C60)</f>
        <v>0.73649879469352442</v>
      </c>
      <c r="D60" s="45">
        <f>IF(RES_hhdet_tes!D60=0,"",RES_hhdet_tes!D60/RES_hhdet_fec!D60)</f>
        <v>0.73682765763619273</v>
      </c>
      <c r="E60" s="45">
        <f>IF(RES_hhdet_tes!E60=0,"",RES_hhdet_tes!E60/RES_hhdet_fec!E60)</f>
        <v>0.73704385816510876</v>
      </c>
      <c r="F60" s="45">
        <f>IF(RES_hhdet_tes!F60=0,"",RES_hhdet_tes!F60/RES_hhdet_fec!F60)</f>
        <v>0.73703452514279799</v>
      </c>
      <c r="G60" s="45">
        <f>IF(RES_hhdet_tes!G60=0,"",RES_hhdet_tes!G60/RES_hhdet_fec!G60)</f>
        <v>0.73707770064320821</v>
      </c>
      <c r="H60" s="45" t="str">
        <f>IF(RES_hhdet_tes!H60=0,"",RES_hhdet_tes!H60/RES_hhdet_fec!H60)</f>
        <v/>
      </c>
      <c r="I60" s="45" t="str">
        <f>IF(RES_hhdet_tes!I60=0,"",RES_hhdet_tes!I60/RES_hhdet_fec!I60)</f>
        <v/>
      </c>
      <c r="J60" s="45" t="str">
        <f>IF(RES_hhdet_tes!J60=0,"",RES_hhdet_tes!J60/RES_hhdet_fec!J60)</f>
        <v/>
      </c>
      <c r="K60" s="45" t="str">
        <f>IF(RES_hhdet_tes!K60=0,"",RES_hhdet_tes!K60/RES_hhdet_fec!K60)</f>
        <v/>
      </c>
      <c r="L60" s="45" t="str">
        <f>IF(RES_hhdet_tes!L60=0,"",RES_hhdet_tes!L60/RES_hhdet_fec!L60)</f>
        <v/>
      </c>
      <c r="M60" s="45" t="str">
        <f>IF(RES_hhdet_tes!M60=0,"",RES_hhdet_tes!M60/RES_hhdet_fec!M60)</f>
        <v/>
      </c>
      <c r="N60" s="45" t="str">
        <f>IF(RES_hhdet_tes!N60=0,"",RES_hhdet_tes!N60/RES_hhdet_fec!N60)</f>
        <v/>
      </c>
      <c r="O60" s="45" t="str">
        <f>IF(RES_hhdet_tes!O60=0,"",RES_hhdet_tes!O60/RES_hhdet_fec!O60)</f>
        <v/>
      </c>
      <c r="P60" s="45" t="str">
        <f>IF(RES_hhdet_tes!P60=0,"",RES_hhdet_tes!P60/RES_hhdet_fec!P60)</f>
        <v/>
      </c>
      <c r="Q60" s="45" t="str">
        <f>IF(RES_hhdet_tes!Q60=0,"",RES_hhdet_tes!Q60/RES_hhdet_fec!Q60)</f>
        <v/>
      </c>
      <c r="R60" s="45" t="str">
        <f>IF(RES_hhdet_tes!R60=0,"",RES_hhdet_tes!R60/RES_hhdet_fec!R60)</f>
        <v/>
      </c>
      <c r="S60" s="45" t="str">
        <f>IF(RES_hhdet_tes!S60=0,"",RES_hhdet_tes!S60/RES_hhdet_fec!S60)</f>
        <v/>
      </c>
      <c r="T60" s="45" t="str">
        <f>IF(RES_hhdet_tes!T60=0,"",RES_hhdet_tes!T60/RES_hhdet_fec!T60)</f>
        <v/>
      </c>
      <c r="U60" s="45" t="str">
        <f>IF(RES_hhdet_tes!U60=0,"",RES_hhdet_tes!U60/RES_hhdet_fec!U60)</f>
        <v/>
      </c>
      <c r="V60" s="45" t="str">
        <f>IF(RES_hhdet_tes!V60=0,"",RES_hhdet_tes!V60/RES_hhdet_fec!V60)</f>
        <v/>
      </c>
      <c r="W60" s="45" t="str">
        <f>IF(RES_hhdet_tes!W60=0,"",RES_hhdet_tes!W60/RES_hhdet_fec!W60)</f>
        <v/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0.4680513045780843</v>
      </c>
      <c r="C62" s="119">
        <f>IF(RES_hhdet_tes!C62=0,"",RES_hhdet_tes!C62/RES_hhdet_fec!C62)</f>
        <v>0.47516844232429567</v>
      </c>
      <c r="D62" s="119">
        <f>IF(RES_hhdet_tes!D62=0,"",RES_hhdet_tes!D62/RES_hhdet_fec!D62)</f>
        <v>0.48528165998912248</v>
      </c>
      <c r="E62" s="119">
        <f>IF(RES_hhdet_tes!E62=0,"",RES_hhdet_tes!E62/RES_hhdet_fec!E62)</f>
        <v>0.49281780719016738</v>
      </c>
      <c r="F62" s="119">
        <f>IF(RES_hhdet_tes!F62=0,"",RES_hhdet_tes!F62/RES_hhdet_fec!F62)</f>
        <v>0.50018796794702813</v>
      </c>
      <c r="G62" s="119">
        <f>IF(RES_hhdet_tes!G62=0,"",RES_hhdet_tes!G62/RES_hhdet_fec!G62)</f>
        <v>0.50427675158840402</v>
      </c>
      <c r="H62" s="119">
        <f>IF(RES_hhdet_tes!H62=0,"",RES_hhdet_tes!H62/RES_hhdet_fec!H62)</f>
        <v>0.51131574591761275</v>
      </c>
      <c r="I62" s="119">
        <f>IF(RES_hhdet_tes!I62=0,"",RES_hhdet_tes!I62/RES_hhdet_fec!I62)</f>
        <v>0.51953283471362621</v>
      </c>
      <c r="J62" s="119">
        <f>IF(RES_hhdet_tes!J62=0,"",RES_hhdet_tes!J62/RES_hhdet_fec!J62)</f>
        <v>0.52800924999369747</v>
      </c>
      <c r="K62" s="119">
        <f>IF(RES_hhdet_tes!K62=0,"",RES_hhdet_tes!K62/RES_hhdet_fec!K62)</f>
        <v>0.53554222193232071</v>
      </c>
      <c r="L62" s="119">
        <f>IF(RES_hhdet_tes!L62=0,"",RES_hhdet_tes!L62/RES_hhdet_fec!L62)</f>
        <v>0.54536444381091365</v>
      </c>
      <c r="M62" s="119">
        <f>IF(RES_hhdet_tes!M62=0,"",RES_hhdet_tes!M62/RES_hhdet_fec!M62)</f>
        <v>0.55654990491147804</v>
      </c>
      <c r="N62" s="119">
        <f>IF(RES_hhdet_tes!N62=0,"",RES_hhdet_tes!N62/RES_hhdet_fec!N62)</f>
        <v>0.57448968424206359</v>
      </c>
      <c r="O62" s="119">
        <f>IF(RES_hhdet_tes!O62=0,"",RES_hhdet_tes!O62/RES_hhdet_fec!O62)</f>
        <v>0.59473259681891144</v>
      </c>
      <c r="P62" s="119">
        <f>IF(RES_hhdet_tes!P62=0,"",RES_hhdet_tes!P62/RES_hhdet_fec!P62)</f>
        <v>0.60215775022456919</v>
      </c>
      <c r="Q62" s="119">
        <f>IF(RES_hhdet_tes!Q62=0,"",RES_hhdet_tes!Q62/RES_hhdet_fec!Q62)</f>
        <v>0.61488319957166471</v>
      </c>
      <c r="R62" s="119">
        <f>IF(RES_hhdet_tes!R62=0,"",RES_hhdet_tes!R62/RES_hhdet_fec!R62)</f>
        <v>0.63051794267340777</v>
      </c>
      <c r="S62" s="119">
        <f>IF(RES_hhdet_tes!S62=0,"",RES_hhdet_tes!S62/RES_hhdet_fec!S62)</f>
        <v>0.64800954875257399</v>
      </c>
      <c r="T62" s="119">
        <f>IF(RES_hhdet_tes!T62=0,"",RES_hhdet_tes!T62/RES_hhdet_fec!T62)</f>
        <v>0.6653335489433837</v>
      </c>
      <c r="U62" s="119">
        <f>IF(RES_hhdet_tes!U62=0,"",RES_hhdet_tes!U62/RES_hhdet_fec!U62)</f>
        <v>0.68053660899815838</v>
      </c>
      <c r="V62" s="119">
        <f>IF(RES_hhdet_tes!V62=0,"",RES_hhdet_tes!V62/RES_hhdet_fec!V62)</f>
        <v>0.68461290839903399</v>
      </c>
      <c r="W62" s="119">
        <f>IF(RES_hhdet_tes!W62=0,"",RES_hhdet_tes!W62/RES_hhdet_fec!W62)</f>
        <v>0.7000737816181829</v>
      </c>
      <c r="DA62" s="129" t="s">
        <v>1963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0.45692145977579296</v>
      </c>
      <c r="C63" s="124">
        <f>IF(RES_hhdet_tes!C63=0,"",RES_hhdet_tes!C63/RES_hhdet_fec!C63)</f>
        <v>0.46487121778479912</v>
      </c>
      <c r="D63" s="124">
        <f>IF(RES_hhdet_tes!D63=0,"",RES_hhdet_tes!D63/RES_hhdet_fec!D63)</f>
        <v>0.47503438449631835</v>
      </c>
      <c r="E63" s="124">
        <f>IF(RES_hhdet_tes!E63=0,"",RES_hhdet_tes!E63/RES_hhdet_fec!E63)</f>
        <v>0.48367381772206586</v>
      </c>
      <c r="F63" s="124">
        <f>IF(RES_hhdet_tes!F63=0,"",RES_hhdet_tes!F63/RES_hhdet_fec!F63)</f>
        <v>0.49094395791761569</v>
      </c>
      <c r="G63" s="124">
        <f>IF(RES_hhdet_tes!G63=0,"",RES_hhdet_tes!G63/RES_hhdet_fec!G63)</f>
        <v>0.4967587352317766</v>
      </c>
      <c r="H63" s="124">
        <f>IF(RES_hhdet_tes!H63=0,"",RES_hhdet_tes!H63/RES_hhdet_fec!H63)</f>
        <v>0.50341378626344901</v>
      </c>
      <c r="I63" s="124">
        <f>IF(RES_hhdet_tes!I63=0,"",RES_hhdet_tes!I63/RES_hhdet_fec!I63)</f>
        <v>0.51166037214407656</v>
      </c>
      <c r="J63" s="124">
        <f>IF(RES_hhdet_tes!J63=0,"",RES_hhdet_tes!J63/RES_hhdet_fec!J63)</f>
        <v>0.52106149995485229</v>
      </c>
      <c r="K63" s="124">
        <f>IF(RES_hhdet_tes!K63=0,"",RES_hhdet_tes!K63/RES_hhdet_fec!K63)</f>
        <v>0.52981497091495122</v>
      </c>
      <c r="L63" s="124">
        <f>IF(RES_hhdet_tes!L63=0,"",RES_hhdet_tes!L63/RES_hhdet_fec!L63)</f>
        <v>0.54033601601223091</v>
      </c>
      <c r="M63" s="124">
        <f>IF(RES_hhdet_tes!M63=0,"",RES_hhdet_tes!M63/RES_hhdet_fec!M63)</f>
        <v>0.55231273656005464</v>
      </c>
      <c r="N63" s="124">
        <f>IF(RES_hhdet_tes!N63=0,"",RES_hhdet_tes!N63/RES_hhdet_fec!N63)</f>
        <v>0.57003054111728724</v>
      </c>
      <c r="O63" s="124">
        <f>IF(RES_hhdet_tes!O63=0,"",RES_hhdet_tes!O63/RES_hhdet_fec!O63)</f>
        <v>0.59222351748126933</v>
      </c>
      <c r="P63" s="124">
        <f>IF(RES_hhdet_tes!P63=0,"",RES_hhdet_tes!P63/RES_hhdet_fec!P63)</f>
        <v>0.60013712169085021</v>
      </c>
      <c r="Q63" s="124">
        <f>IF(RES_hhdet_tes!Q63=0,"",RES_hhdet_tes!Q63/RES_hhdet_fec!Q63)</f>
        <v>0.61218662775021082</v>
      </c>
      <c r="R63" s="124">
        <f>IF(RES_hhdet_tes!R63=0,"",RES_hhdet_tes!R63/RES_hhdet_fec!R63)</f>
        <v>0.62808927918650226</v>
      </c>
      <c r="S63" s="124">
        <f>IF(RES_hhdet_tes!S63=0,"",RES_hhdet_tes!S63/RES_hhdet_fec!S63)</f>
        <v>0.64570226668851027</v>
      </c>
      <c r="T63" s="124">
        <f>IF(RES_hhdet_tes!T63=0,"",RES_hhdet_tes!T63/RES_hhdet_fec!T63)</f>
        <v>0.66137883139849041</v>
      </c>
      <c r="U63" s="124">
        <f>IF(RES_hhdet_tes!U63=0,"",RES_hhdet_tes!U63/RES_hhdet_fec!U63)</f>
        <v>0.67361140808243025</v>
      </c>
      <c r="V63" s="124">
        <f>IF(RES_hhdet_tes!V63=0,"",RES_hhdet_tes!V63/RES_hhdet_fec!V63)</f>
        <v>0.68312972047761011</v>
      </c>
      <c r="W63" s="124">
        <f>IF(RES_hhdet_tes!W63=0,"",RES_hhdet_tes!W63/RES_hhdet_fec!W63)</f>
        <v>0.69079556013082499</v>
      </c>
      <c r="DA63" s="130" t="s">
        <v>1964</v>
      </c>
    </row>
    <row r="64" spans="1:105" ht="12" customHeight="1" x14ac:dyDescent="0.25">
      <c r="A64" s="97" t="s">
        <v>217</v>
      </c>
      <c r="B64" s="111">
        <f>IF(RES_hhdet_tes!B64=0,"",RES_hhdet_tes!B64/RES_hhdet_fec!B64)</f>
        <v>0.45087530203901066</v>
      </c>
      <c r="C64" s="111">
        <f>IF(RES_hhdet_tes!C64=0,"",RES_hhdet_tes!C64/RES_hhdet_fec!C64)</f>
        <v>0.45891367439719849</v>
      </c>
      <c r="D64" s="111">
        <f>IF(RES_hhdet_tes!D64=0,"",RES_hhdet_tes!D64/RES_hhdet_fec!D64)</f>
        <v>0.46914825260390897</v>
      </c>
      <c r="E64" s="111">
        <f>IF(RES_hhdet_tes!E64=0,"",RES_hhdet_tes!E64/RES_hhdet_fec!E64)</f>
        <v>0.47793326575245826</v>
      </c>
      <c r="F64" s="111">
        <f>IF(RES_hhdet_tes!F64=0,"",RES_hhdet_tes!F64/RES_hhdet_fec!F64)</f>
        <v>0.48524629796266588</v>
      </c>
      <c r="G64" s="111">
        <f>IF(RES_hhdet_tes!G64=0,"",RES_hhdet_tes!G64/RES_hhdet_fec!G64)</f>
        <v>0.49118330917647973</v>
      </c>
      <c r="H64" s="111">
        <f>IF(RES_hhdet_tes!H64=0,"",RES_hhdet_tes!H64/RES_hhdet_fec!H64)</f>
        <v>0.49796556203323411</v>
      </c>
      <c r="I64" s="111">
        <f>IF(RES_hhdet_tes!I64=0,"",RES_hhdet_tes!I64/RES_hhdet_fec!I64)</f>
        <v>0.50629699621041546</v>
      </c>
      <c r="J64" s="111">
        <f>IF(RES_hhdet_tes!J64=0,"",RES_hhdet_tes!J64/RES_hhdet_fec!J64)</f>
        <v>0.51576338531670229</v>
      </c>
      <c r="K64" s="111">
        <f>IF(RES_hhdet_tes!K64=0,"",RES_hhdet_tes!K64/RES_hhdet_fec!K64)</f>
        <v>0.52461274596003604</v>
      </c>
      <c r="L64" s="111">
        <f>IF(RES_hhdet_tes!L64=0,"",RES_hhdet_tes!L64/RES_hhdet_fec!L64)</f>
        <v>0.5352153175869101</v>
      </c>
      <c r="M64" s="111">
        <f>IF(RES_hhdet_tes!M64=0,"",RES_hhdet_tes!M64/RES_hhdet_fec!M64)</f>
        <v>0.54730474749531111</v>
      </c>
      <c r="N64" s="111">
        <f>IF(RES_hhdet_tes!N64=0,"",RES_hhdet_tes!N64/RES_hhdet_fec!N64)</f>
        <v>0.56522801787556165</v>
      </c>
      <c r="O64" s="111">
        <f>IF(RES_hhdet_tes!O64=0,"",RES_hhdet_tes!O64/RES_hhdet_fec!O64)</f>
        <v>0.58752516746934824</v>
      </c>
      <c r="P64" s="111">
        <f>IF(RES_hhdet_tes!P64=0,"",RES_hhdet_tes!P64/RES_hhdet_fec!P64)</f>
        <v>0.59544851009738542</v>
      </c>
      <c r="Q64" s="111">
        <f>IF(RES_hhdet_tes!Q64=0,"",RES_hhdet_tes!Q64/RES_hhdet_fec!Q64)</f>
        <v>0.60757902824736942</v>
      </c>
      <c r="R64" s="111">
        <f>IF(RES_hhdet_tes!R64=0,"",RES_hhdet_tes!R64/RES_hhdet_fec!R64)</f>
        <v>0.6235736972222149</v>
      </c>
      <c r="S64" s="111">
        <f>IF(RES_hhdet_tes!S64=0,"",RES_hhdet_tes!S64/RES_hhdet_fec!S64)</f>
        <v>0.64126323968053578</v>
      </c>
      <c r="T64" s="111">
        <f>IF(RES_hhdet_tes!T64=0,"",RES_hhdet_tes!T64/RES_hhdet_fec!T64)</f>
        <v>0.65703775176613421</v>
      </c>
      <c r="U64" s="111">
        <f>IF(RES_hhdet_tes!U64=0,"",RES_hhdet_tes!U64/RES_hhdet_fec!U64)</f>
        <v>0.66935556870666479</v>
      </c>
      <c r="V64" s="111">
        <f>IF(RES_hhdet_tes!V64=0,"",RES_hhdet_tes!V64/RES_hhdet_fec!V64)</f>
        <v>0.67887594140923779</v>
      </c>
      <c r="W64" s="111">
        <f>IF(RES_hhdet_tes!W64=0,"",RES_hhdet_tes!W64/RES_hhdet_fec!W64)</f>
        <v>0.68660007173342763</v>
      </c>
      <c r="DA64" s="63" t="s">
        <v>1965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DA65" s="63" t="s">
        <v>1966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1.6784535314436273</v>
      </c>
      <c r="C66" s="124">
        <f>IF(RES_hhdet_tes!C66=0,"",RES_hhdet_tes!C66/RES_hhdet_fec!C66)</f>
        <v>1.9625932156856793</v>
      </c>
      <c r="D66" s="124">
        <f>IF(RES_hhdet_tes!D66=0,"",RES_hhdet_tes!D66/RES_hhdet_fec!D66)</f>
        <v>2.0922126854744088</v>
      </c>
      <c r="E66" s="124">
        <f>IF(RES_hhdet_tes!E66=0,"",RES_hhdet_tes!E66/RES_hhdet_fec!E66)</f>
        <v>2.1833714668234014</v>
      </c>
      <c r="F66" s="124">
        <f>IF(RES_hhdet_tes!F66=0,"",RES_hhdet_tes!F66/RES_hhdet_fec!F66)</f>
        <v>2.2480685674908654</v>
      </c>
      <c r="G66" s="124">
        <f>IF(RES_hhdet_tes!G66=0,"",RES_hhdet_tes!G66/RES_hhdet_fec!G66)</f>
        <v>2.298990654300368</v>
      </c>
      <c r="H66" s="124">
        <f>IF(RES_hhdet_tes!H66=0,"",RES_hhdet_tes!H66/RES_hhdet_fec!H66)</f>
        <v>2.3522443379477576</v>
      </c>
      <c r="I66" s="124">
        <f>IF(RES_hhdet_tes!I66=0,"",RES_hhdet_tes!I66/RES_hhdet_fec!I66)</f>
        <v>2.4031081878739498</v>
      </c>
      <c r="J66" s="124">
        <f>IF(RES_hhdet_tes!J66=0,"",RES_hhdet_tes!J66/RES_hhdet_fec!J66)</f>
        <v>2.4640294855908884</v>
      </c>
      <c r="K66" s="124">
        <f>IF(RES_hhdet_tes!K66=0,"",RES_hhdet_tes!K66/RES_hhdet_fec!K66)</f>
        <v>2.5354279018422585</v>
      </c>
      <c r="L66" s="124">
        <f>IF(RES_hhdet_tes!L66=0,"",RES_hhdet_tes!L66/RES_hhdet_fec!L66)</f>
        <v>2.605978336575276</v>
      </c>
      <c r="M66" s="124">
        <f>IF(RES_hhdet_tes!M66=0,"",RES_hhdet_tes!M66/RES_hhdet_fec!M66)</f>
        <v>2.6752128174489189</v>
      </c>
      <c r="N66" s="124">
        <f>IF(RES_hhdet_tes!N66=0,"",RES_hhdet_tes!N66/RES_hhdet_fec!N66)</f>
        <v>2.7585474197740831</v>
      </c>
      <c r="O66" s="124">
        <f>IF(RES_hhdet_tes!O66=0,"",RES_hhdet_tes!O66/RES_hhdet_fec!O66)</f>
        <v>2.8699015147113234</v>
      </c>
      <c r="P66" s="124">
        <f>IF(RES_hhdet_tes!P66=0,"",RES_hhdet_tes!P66/RES_hhdet_fec!P66)</f>
        <v>3.0092988949822832</v>
      </c>
      <c r="Q66" s="124">
        <f>IF(RES_hhdet_tes!Q66=0,"",RES_hhdet_tes!Q66/RES_hhdet_fec!Q66)</f>
        <v>3.1530356989939525</v>
      </c>
      <c r="R66" s="124">
        <f>IF(RES_hhdet_tes!R66=0,"",RES_hhdet_tes!R66/RES_hhdet_fec!R66)</f>
        <v>3.2744169772025939</v>
      </c>
      <c r="S66" s="124">
        <f>IF(RES_hhdet_tes!S66=0,"",RES_hhdet_tes!S66/RES_hhdet_fec!S66)</f>
        <v>3.3710279302565458</v>
      </c>
      <c r="T66" s="124">
        <f>IF(RES_hhdet_tes!T66=0,"",RES_hhdet_tes!T66/RES_hhdet_fec!T66)</f>
        <v>3.455502493104103</v>
      </c>
      <c r="U66" s="124">
        <f>IF(RES_hhdet_tes!U66=0,"",RES_hhdet_tes!U66/RES_hhdet_fec!U66)</f>
        <v>3.5129900108122603</v>
      </c>
      <c r="V66" s="124">
        <f>IF(RES_hhdet_tes!V66=0,"",RES_hhdet_tes!V66/RES_hhdet_fec!V66)</f>
        <v>3.5644723358581394</v>
      </c>
      <c r="W66" s="124">
        <f>IF(RES_hhdet_tes!W66=0,"",RES_hhdet_tes!W66/RES_hhdet_fec!W66)</f>
        <v>3.6110032569545036</v>
      </c>
      <c r="DA66" s="130" t="s">
        <v>1967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1.6784535314436273</v>
      </c>
      <c r="C67" s="111">
        <f>IF(RES_hhdet_tes!C67=0,"",RES_hhdet_tes!C67/RES_hhdet_fec!C67)</f>
        <v>1.9625932156856793</v>
      </c>
      <c r="D67" s="111">
        <f>IF(RES_hhdet_tes!D67=0,"",RES_hhdet_tes!D67/RES_hhdet_fec!D67)</f>
        <v>2.0922126854744088</v>
      </c>
      <c r="E67" s="111">
        <f>IF(RES_hhdet_tes!E67=0,"",RES_hhdet_tes!E67/RES_hhdet_fec!E67)</f>
        <v>2.1833714668234014</v>
      </c>
      <c r="F67" s="111">
        <f>IF(RES_hhdet_tes!F67=0,"",RES_hhdet_tes!F67/RES_hhdet_fec!F67)</f>
        <v>2.2480685674908654</v>
      </c>
      <c r="G67" s="111">
        <f>IF(RES_hhdet_tes!G67=0,"",RES_hhdet_tes!G67/RES_hhdet_fec!G67)</f>
        <v>2.298990654300368</v>
      </c>
      <c r="H67" s="111">
        <f>IF(RES_hhdet_tes!H67=0,"",RES_hhdet_tes!H67/RES_hhdet_fec!H67)</f>
        <v>2.3522443379477576</v>
      </c>
      <c r="I67" s="111">
        <f>IF(RES_hhdet_tes!I67=0,"",RES_hhdet_tes!I67/RES_hhdet_fec!I67)</f>
        <v>2.4031081878739498</v>
      </c>
      <c r="J67" s="111">
        <f>IF(RES_hhdet_tes!J67=0,"",RES_hhdet_tes!J67/RES_hhdet_fec!J67)</f>
        <v>2.4640294855908884</v>
      </c>
      <c r="K67" s="111">
        <f>IF(RES_hhdet_tes!K67=0,"",RES_hhdet_tes!K67/RES_hhdet_fec!K67)</f>
        <v>2.5354279018422585</v>
      </c>
      <c r="L67" s="111">
        <f>IF(RES_hhdet_tes!L67=0,"",RES_hhdet_tes!L67/RES_hhdet_fec!L67)</f>
        <v>2.605978336575276</v>
      </c>
      <c r="M67" s="111">
        <f>IF(RES_hhdet_tes!M67=0,"",RES_hhdet_tes!M67/RES_hhdet_fec!M67)</f>
        <v>2.6752128174489189</v>
      </c>
      <c r="N67" s="111">
        <f>IF(RES_hhdet_tes!N67=0,"",RES_hhdet_tes!N67/RES_hhdet_fec!N67)</f>
        <v>2.7585474197740831</v>
      </c>
      <c r="O67" s="111">
        <f>IF(RES_hhdet_tes!O67=0,"",RES_hhdet_tes!O67/RES_hhdet_fec!O67)</f>
        <v>2.8699015147113234</v>
      </c>
      <c r="P67" s="111">
        <f>IF(RES_hhdet_tes!P67=0,"",RES_hhdet_tes!P67/RES_hhdet_fec!P67)</f>
        <v>3.0092988949822832</v>
      </c>
      <c r="Q67" s="111">
        <f>IF(RES_hhdet_tes!Q67=0,"",RES_hhdet_tes!Q67/RES_hhdet_fec!Q67)</f>
        <v>3.1530356989939525</v>
      </c>
      <c r="R67" s="111">
        <f>IF(RES_hhdet_tes!R67=0,"",RES_hhdet_tes!R67/RES_hhdet_fec!R67)</f>
        <v>3.2744169772025939</v>
      </c>
      <c r="S67" s="111">
        <f>IF(RES_hhdet_tes!S67=0,"",RES_hhdet_tes!S67/RES_hhdet_fec!S67)</f>
        <v>3.3710279302565458</v>
      </c>
      <c r="T67" s="111">
        <f>IF(RES_hhdet_tes!T67=0,"",RES_hhdet_tes!T67/RES_hhdet_fec!T67)</f>
        <v>3.455502493104103</v>
      </c>
      <c r="U67" s="111">
        <f>IF(RES_hhdet_tes!U67=0,"",RES_hhdet_tes!U67/RES_hhdet_fec!U67)</f>
        <v>3.5129900108122603</v>
      </c>
      <c r="V67" s="111">
        <f>IF(RES_hhdet_tes!V67=0,"",RES_hhdet_tes!V67/RES_hhdet_fec!V67)</f>
        <v>3.5644723358581394</v>
      </c>
      <c r="W67" s="111">
        <f>IF(RES_hhdet_tes!W67=0,"",RES_hhdet_tes!W67/RES_hhdet_fec!W67)</f>
        <v>3.6110032569545036</v>
      </c>
      <c r="DA67" s="63" t="s">
        <v>1968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0.49992514041136099</v>
      </c>
      <c r="C68" s="124">
        <f>IF(RES_hhdet_tes!C68=0,"",RES_hhdet_tes!C68/RES_hhdet_fec!C68)</f>
        <v>0.50702309331116491</v>
      </c>
      <c r="D68" s="124">
        <f>IF(RES_hhdet_tes!D68=0,"",RES_hhdet_tes!D68/RES_hhdet_fec!D68)</f>
        <v>0.51358188120796822</v>
      </c>
      <c r="E68" s="124">
        <f>IF(RES_hhdet_tes!E68=0,"",RES_hhdet_tes!E68/RES_hhdet_fec!E68)</f>
        <v>0.52305556931861474</v>
      </c>
      <c r="F68" s="124">
        <f>IF(RES_hhdet_tes!F68=0,"",RES_hhdet_tes!F68/RES_hhdet_fec!F68)</f>
        <v>0.52586908631930152</v>
      </c>
      <c r="G68" s="124">
        <f>IF(RES_hhdet_tes!G68=0,"",RES_hhdet_tes!G68/RES_hhdet_fec!G68)</f>
        <v>0.52707630917723369</v>
      </c>
      <c r="H68" s="124">
        <f>IF(RES_hhdet_tes!H68=0,"",RES_hhdet_tes!H68/RES_hhdet_fec!H68)</f>
        <v>0.53630504747583707</v>
      </c>
      <c r="I68" s="124">
        <f>IF(RES_hhdet_tes!I68=0,"",RES_hhdet_tes!I68/RES_hhdet_fec!I68)</f>
        <v>0.53829277810723974</v>
      </c>
      <c r="J68" s="124">
        <f>IF(RES_hhdet_tes!J68=0,"",RES_hhdet_tes!J68/RES_hhdet_fec!J68)</f>
        <v>0.54669379492843917</v>
      </c>
      <c r="K68" s="124">
        <f>IF(RES_hhdet_tes!K68=0,"",RES_hhdet_tes!K68/RES_hhdet_fec!K68)</f>
        <v>0.55172753433412336</v>
      </c>
      <c r="L68" s="124">
        <f>IF(RES_hhdet_tes!L68=0,"",RES_hhdet_tes!L68/RES_hhdet_fec!L68)</f>
        <v>0.55923121418262245</v>
      </c>
      <c r="M68" s="124">
        <f>IF(RES_hhdet_tes!M68=0,"",RES_hhdet_tes!M68/RES_hhdet_fec!M68)</f>
        <v>0.56877550270614419</v>
      </c>
      <c r="N68" s="124">
        <f>IF(RES_hhdet_tes!N68=0,"",RES_hhdet_tes!N68/RES_hhdet_fec!N68)</f>
        <v>0.582309657746795</v>
      </c>
      <c r="O68" s="124">
        <f>IF(RES_hhdet_tes!O68=0,"",RES_hhdet_tes!O68/RES_hhdet_fec!O68)</f>
        <v>0.59722954207963896</v>
      </c>
      <c r="P68" s="124">
        <f>IF(RES_hhdet_tes!P68=0,"",RES_hhdet_tes!P68/RES_hhdet_fec!P68)</f>
        <v>0.60427190291027977</v>
      </c>
      <c r="Q68" s="124">
        <f>IF(RES_hhdet_tes!Q68=0,"",RES_hhdet_tes!Q68/RES_hhdet_fec!Q68)</f>
        <v>0.61636295249588824</v>
      </c>
      <c r="R68" s="124">
        <f>IF(RES_hhdet_tes!R68=0,"",RES_hhdet_tes!R68/RES_hhdet_fec!R68)</f>
        <v>0.63061269870959669</v>
      </c>
      <c r="S68" s="124">
        <f>IF(RES_hhdet_tes!S68=0,"",RES_hhdet_tes!S68/RES_hhdet_fec!S68)</f>
        <v>0.64721806704448059</v>
      </c>
      <c r="T68" s="124">
        <f>IF(RES_hhdet_tes!T68=0,"",RES_hhdet_tes!T68/RES_hhdet_fec!T68)</f>
        <v>0.66346753870198183</v>
      </c>
      <c r="U68" s="124">
        <f>IF(RES_hhdet_tes!U68=0,"",RES_hhdet_tes!U68/RES_hhdet_fec!U68)</f>
        <v>0.67746190078160518</v>
      </c>
      <c r="V68" s="124">
        <f>IF(RES_hhdet_tes!V68=0,"",RES_hhdet_tes!V68/RES_hhdet_fec!V68)</f>
        <v>0.68999816078906739</v>
      </c>
      <c r="W68" s="124">
        <f>IF(RES_hhdet_tes!W68=0,"",RES_hhdet_tes!W68/RES_hhdet_fec!W68)</f>
        <v>0.70138371799669752</v>
      </c>
      <c r="DA68" s="130" t="s">
        <v>1969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0.47036770937057532</v>
      </c>
      <c r="C69" s="111">
        <f>IF(RES_hhdet_tes!C69=0,"",RES_hhdet_tes!C69/RES_hhdet_fec!C69)</f>
        <v>0.47414193135207561</v>
      </c>
      <c r="D69" s="111">
        <f>IF(RES_hhdet_tes!D69=0,"",RES_hhdet_tes!D69/RES_hhdet_fec!D69)</f>
        <v>0.47772456830029386</v>
      </c>
      <c r="E69" s="111">
        <f>IF(RES_hhdet_tes!E69=0,"",RES_hhdet_tes!E69/RES_hhdet_fec!E69)</f>
        <v>0.4814457955126093</v>
      </c>
      <c r="F69" s="111">
        <f>IF(RES_hhdet_tes!F69=0,"",RES_hhdet_tes!F69/RES_hhdet_fec!F69)</f>
        <v>0.4863435569486515</v>
      </c>
      <c r="G69" s="111">
        <f>IF(RES_hhdet_tes!G69=0,"",RES_hhdet_tes!G69/RES_hhdet_fec!G69)</f>
        <v>0.49230422680477992</v>
      </c>
      <c r="H69" s="111">
        <f>IF(RES_hhdet_tes!H69=0,"",RES_hhdet_tes!H69/RES_hhdet_fec!H69)</f>
        <v>0.49755155626778486</v>
      </c>
      <c r="I69" s="111">
        <f>IF(RES_hhdet_tes!I69=0,"",RES_hhdet_tes!I69/RES_hhdet_fec!I69)</f>
        <v>0.50633657117646869</v>
      </c>
      <c r="J69" s="111">
        <f>IF(RES_hhdet_tes!J69=0,"",RES_hhdet_tes!J69/RES_hhdet_fec!J69)</f>
        <v>0.51823133324335768</v>
      </c>
      <c r="K69" s="111">
        <f>IF(RES_hhdet_tes!K69=0,"",RES_hhdet_tes!K69/RES_hhdet_fec!K69)</f>
        <v>0.53172696807841158</v>
      </c>
      <c r="L69" s="111">
        <f>IF(RES_hhdet_tes!L69=0,"",RES_hhdet_tes!L69/RES_hhdet_fec!L69)</f>
        <v>0.54561990215394007</v>
      </c>
      <c r="M69" s="111">
        <f>IF(RES_hhdet_tes!M69=0,"",RES_hhdet_tes!M69/RES_hhdet_fec!M69)</f>
        <v>0.56094829062822704</v>
      </c>
      <c r="N69" s="111">
        <f>IF(RES_hhdet_tes!N69=0,"",RES_hhdet_tes!N69/RES_hhdet_fec!N69)</f>
        <v>0.57939395055707443</v>
      </c>
      <c r="O69" s="111">
        <f>IF(RES_hhdet_tes!O69=0,"",RES_hhdet_tes!O69/RES_hhdet_fec!O69)</f>
        <v>0.59570444881522977</v>
      </c>
      <c r="P69" s="111">
        <f>IF(RES_hhdet_tes!P69=0,"",RES_hhdet_tes!P69/RES_hhdet_fec!P69)</f>
        <v>0.60227013168187749</v>
      </c>
      <c r="Q69" s="111">
        <f>IF(RES_hhdet_tes!Q69=0,"",RES_hhdet_tes!Q69/RES_hhdet_fec!Q69)</f>
        <v>0.60979499410006011</v>
      </c>
      <c r="R69" s="111">
        <f>IF(RES_hhdet_tes!R69=0,"",RES_hhdet_tes!R69/RES_hhdet_fec!R69)</f>
        <v>0.62084322593426133</v>
      </c>
      <c r="S69" s="111">
        <f>IF(RES_hhdet_tes!S69=0,"",RES_hhdet_tes!S69/RES_hhdet_fec!S69)</f>
        <v>0.63702173453413524</v>
      </c>
      <c r="T69" s="111">
        <f>IF(RES_hhdet_tes!T69=0,"",RES_hhdet_tes!T69/RES_hhdet_fec!T69)</f>
        <v>0.65418202319976182</v>
      </c>
      <c r="U69" s="111">
        <f>IF(RES_hhdet_tes!U69=0,"",RES_hhdet_tes!U69/RES_hhdet_fec!U69)</f>
        <v>0.67061800074269462</v>
      </c>
      <c r="V69" s="111">
        <f>IF(RES_hhdet_tes!V69=0,"",RES_hhdet_tes!V69/RES_hhdet_fec!V69)</f>
        <v>0.68606496248105986</v>
      </c>
      <c r="W69" s="111">
        <f>IF(RES_hhdet_tes!W69=0,"",RES_hhdet_tes!W69/RES_hhdet_fec!W69)</f>
        <v>0.6986394360006829</v>
      </c>
      <c r="DA69" s="63" t="s">
        <v>1970</v>
      </c>
    </row>
    <row r="70" spans="1:105" ht="12" customHeight="1" x14ac:dyDescent="0.25">
      <c r="A70" s="97" t="s">
        <v>133</v>
      </c>
      <c r="B70" s="111" t="str">
        <f>IF(RES_hhdet_tes!B70=0,"",RES_hhdet_tes!B70/RES_hhdet_fec!B70)</f>
        <v/>
      </c>
      <c r="C70" s="111">
        <f>IF(RES_hhdet_tes!C70=0,"",RES_hhdet_tes!C70/RES_hhdet_fec!C70)</f>
        <v>0.82574763408832286</v>
      </c>
      <c r="D70" s="111">
        <f>IF(RES_hhdet_tes!D70=0,"",RES_hhdet_tes!D70/RES_hhdet_fec!D70)</f>
        <v>0.82946701806765066</v>
      </c>
      <c r="E70" s="111">
        <f>IF(RES_hhdet_tes!E70=0,"",RES_hhdet_tes!E70/RES_hhdet_fec!E70)</f>
        <v>0.79939870357766452</v>
      </c>
      <c r="F70" s="111">
        <f>IF(RES_hhdet_tes!F70=0,"",RES_hhdet_tes!F70/RES_hhdet_fec!F70)</f>
        <v>0.82438936218926517</v>
      </c>
      <c r="G70" s="111">
        <f>IF(RES_hhdet_tes!G70=0,"",RES_hhdet_tes!G70/RES_hhdet_fec!G70)</f>
        <v>0.845390865794863</v>
      </c>
      <c r="H70" s="111">
        <f>IF(RES_hhdet_tes!H70=0,"",RES_hhdet_tes!H70/RES_hhdet_fec!H70)</f>
        <v>0.80221857785491357</v>
      </c>
      <c r="I70" s="111">
        <f>IF(RES_hhdet_tes!I70=0,"",RES_hhdet_tes!I70/RES_hhdet_fec!I70)</f>
        <v>0.83469099892788767</v>
      </c>
      <c r="J70" s="111">
        <f>IF(RES_hhdet_tes!J70=0,"",RES_hhdet_tes!J70/RES_hhdet_fec!J70)</f>
        <v>0.8231711110690596</v>
      </c>
      <c r="K70" s="111">
        <f>IF(RES_hhdet_tes!K70=0,"",RES_hhdet_tes!K70/RES_hhdet_fec!K70)</f>
        <v>0.84062622852131563</v>
      </c>
      <c r="L70" s="111">
        <f>IF(RES_hhdet_tes!L70=0,"",RES_hhdet_tes!L70/RES_hhdet_fec!L70)</f>
        <v>0.84939294215024541</v>
      </c>
      <c r="M70" s="111">
        <f>IF(RES_hhdet_tes!M70=0,"",RES_hhdet_tes!M70/RES_hhdet_fec!M70)</f>
        <v>0.83454843433208736</v>
      </c>
      <c r="N70" s="111">
        <f>IF(RES_hhdet_tes!N70=0,"",RES_hhdet_tes!N70/RES_hhdet_fec!N70)</f>
        <v>0.89250136087563092</v>
      </c>
      <c r="O70" s="111">
        <f>IF(RES_hhdet_tes!O70=0,"",RES_hhdet_tes!O70/RES_hhdet_fec!O70)</f>
        <v>0.88762695693107563</v>
      </c>
      <c r="P70" s="111">
        <f>IF(RES_hhdet_tes!P70=0,"",RES_hhdet_tes!P70/RES_hhdet_fec!P70)</f>
        <v>0.89277605948232019</v>
      </c>
      <c r="Q70" s="111">
        <f>IF(RES_hhdet_tes!Q70=0,"",RES_hhdet_tes!Q70/RES_hhdet_fec!Q70)</f>
        <v>0.85764900172743452</v>
      </c>
      <c r="R70" s="111">
        <f>IF(RES_hhdet_tes!R70=0,"",RES_hhdet_tes!R70/RES_hhdet_fec!R70)</f>
        <v>0.86679355175949657</v>
      </c>
      <c r="S70" s="111">
        <f>IF(RES_hhdet_tes!S70=0,"",RES_hhdet_tes!S70/RES_hhdet_fec!S70)</f>
        <v>0.88240356194171143</v>
      </c>
      <c r="T70" s="111">
        <f>IF(RES_hhdet_tes!T70=0,"",RES_hhdet_tes!T70/RES_hhdet_fec!T70)</f>
        <v>0.88706304099243105</v>
      </c>
      <c r="U70" s="111">
        <f>IF(RES_hhdet_tes!U70=0,"",RES_hhdet_tes!U70/RES_hhdet_fec!U70)</f>
        <v>0.895939005820099</v>
      </c>
      <c r="V70" s="111">
        <f>IF(RES_hhdet_tes!V70=0,"",RES_hhdet_tes!V70/RES_hhdet_fec!V70)</f>
        <v>0.89641507168662571</v>
      </c>
      <c r="W70" s="111">
        <f>IF(RES_hhdet_tes!W70=0,"",RES_hhdet_tes!W70/RES_hhdet_fec!W70)</f>
        <v>0.92699407105883702</v>
      </c>
      <c r="DA70" s="63" t="s">
        <v>1971</v>
      </c>
    </row>
    <row r="71" spans="1:105" ht="12" customHeight="1" x14ac:dyDescent="0.25">
      <c r="A71" s="100" t="s">
        <v>217</v>
      </c>
      <c r="B71" s="112" t="str">
        <f>IF(RES_hhdet_tes!B71=0,"",RES_hhdet_tes!B71/RES_hhdet_fec!B71)</f>
        <v/>
      </c>
      <c r="C71" s="112">
        <f>IF(RES_hhdet_tes!C71=0,"",RES_hhdet_tes!C71/RES_hhdet_fec!C71)</f>
        <v>0.52138878220109419</v>
      </c>
      <c r="D71" s="112">
        <f>IF(RES_hhdet_tes!D71=0,"",RES_hhdet_tes!D71/RES_hhdet_fec!D71)</f>
        <v>0.52199609311542094</v>
      </c>
      <c r="E71" s="112">
        <f>IF(RES_hhdet_tes!E71=0,"",RES_hhdet_tes!E71/RES_hhdet_fec!E71)</f>
        <v>0.52199609311542094</v>
      </c>
      <c r="F71" s="112">
        <f>IF(RES_hhdet_tes!F71=0,"",RES_hhdet_tes!F71/RES_hhdet_fec!F71)</f>
        <v>0.52199870355420885</v>
      </c>
      <c r="G71" s="112">
        <f>IF(RES_hhdet_tes!G71=0,"",RES_hhdet_tes!G71/RES_hhdet_fec!G71)</f>
        <v>0.52200666589553624</v>
      </c>
      <c r="H71" s="112">
        <f>IF(RES_hhdet_tes!H71=0,"",RES_hhdet_tes!H71/RES_hhdet_fec!H71)</f>
        <v>0.52201209428332951</v>
      </c>
      <c r="I71" s="112">
        <f>IF(RES_hhdet_tes!I71=0,"",RES_hhdet_tes!I71/RES_hhdet_fec!I71)</f>
        <v>0.52679033421859778</v>
      </c>
      <c r="J71" s="112">
        <f>IF(RES_hhdet_tes!J71=0,"",RES_hhdet_tes!J71/RES_hhdet_fec!J71)</f>
        <v>0.54106525082444501</v>
      </c>
      <c r="K71" s="112">
        <f>IF(RES_hhdet_tes!K71=0,"",RES_hhdet_tes!K71/RES_hhdet_fec!K71)</f>
        <v>0.55306932824196131</v>
      </c>
      <c r="L71" s="112">
        <f>IF(RES_hhdet_tes!L71=0,"",RES_hhdet_tes!L71/RES_hhdet_fec!L71)</f>
        <v>0.5628005336277615</v>
      </c>
      <c r="M71" s="112">
        <f>IF(RES_hhdet_tes!M71=0,"",RES_hhdet_tes!M71/RES_hhdet_fec!M71)</f>
        <v>0.57537910171248241</v>
      </c>
      <c r="N71" s="112">
        <f>IF(RES_hhdet_tes!N71=0,"",RES_hhdet_tes!N71/RES_hhdet_fec!N71)</f>
        <v>0.59943451870990916</v>
      </c>
      <c r="O71" s="112">
        <f>IF(RES_hhdet_tes!O71=0,"",RES_hhdet_tes!O71/RES_hhdet_fec!O71)</f>
        <v>0.60491433090720581</v>
      </c>
      <c r="P71" s="112">
        <f>IF(RES_hhdet_tes!P71=0,"",RES_hhdet_tes!P71/RES_hhdet_fec!P71)</f>
        <v>0.6184087560199486</v>
      </c>
      <c r="Q71" s="112">
        <f>IF(RES_hhdet_tes!Q71=0,"",RES_hhdet_tes!Q71/RES_hhdet_fec!Q71)</f>
        <v>0.62045872183095752</v>
      </c>
      <c r="R71" s="112">
        <f>IF(RES_hhdet_tes!R71=0,"",RES_hhdet_tes!R71/RES_hhdet_fec!R71)</f>
        <v>0.62467026643342427</v>
      </c>
      <c r="S71" s="112">
        <f>IF(RES_hhdet_tes!S71=0,"",RES_hhdet_tes!S71/RES_hhdet_fec!S71)</f>
        <v>0.64097501518075861</v>
      </c>
      <c r="T71" s="112">
        <f>IF(RES_hhdet_tes!T71=0,"",RES_hhdet_tes!T71/RES_hhdet_fec!T71)</f>
        <v>0.65648507180059001</v>
      </c>
      <c r="U71" s="112">
        <f>IF(RES_hhdet_tes!U71=0,"",RES_hhdet_tes!U71/RES_hhdet_fec!U71)</f>
        <v>0.67288916371189733</v>
      </c>
      <c r="V71" s="112">
        <f>IF(RES_hhdet_tes!V71=0,"",RES_hhdet_tes!V71/RES_hhdet_fec!V71)</f>
        <v>0.68844585431237404</v>
      </c>
      <c r="W71" s="112">
        <f>IF(RES_hhdet_tes!W71=0,"",RES_hhdet_tes!W71/RES_hhdet_fec!W71)</f>
        <v>0.71612945319507182</v>
      </c>
      <c r="DA71" s="131" t="s">
        <v>1972</v>
      </c>
    </row>
    <row r="72" spans="1:105" ht="12" customHeight="1" x14ac:dyDescent="0.25">
      <c r="A72" s="103" t="s">
        <v>52</v>
      </c>
      <c r="B72" s="113" t="str">
        <f>IF(RES_hhdet_tes!B72=0,"",RES_hhdet_tes!B72/RES_hhdet_fec!B72)</f>
        <v/>
      </c>
      <c r="C72" s="113">
        <f>IF(RES_hhdet_tes!C72=0,"",RES_hhdet_tes!C72/RES_hhdet_fec!C72)</f>
        <v>1</v>
      </c>
      <c r="D72" s="113">
        <f>IF(RES_hhdet_tes!D72=0,"",RES_hhdet_tes!D72/RES_hhdet_fec!D72)</f>
        <v>1</v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DA72" s="132" t="s">
        <v>1973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0.56514428204513378</v>
      </c>
      <c r="C73" s="112">
        <f>IF(RES_hhdet_tes!C73=0,"",RES_hhdet_tes!C73/RES_hhdet_fec!C73)</f>
        <v>0.56920962377373541</v>
      </c>
      <c r="D73" s="112">
        <f>IF(RES_hhdet_tes!D73=0,"",RES_hhdet_tes!D73/RES_hhdet_fec!D73)</f>
        <v>0.57449193754626349</v>
      </c>
      <c r="E73" s="112">
        <f>IF(RES_hhdet_tes!E73=0,"",RES_hhdet_tes!E73/RES_hhdet_fec!E73)</f>
        <v>0.57853337748150468</v>
      </c>
      <c r="F73" s="112">
        <f>IF(RES_hhdet_tes!F73=0,"",RES_hhdet_tes!F73/RES_hhdet_fec!F73)</f>
        <v>0.58167846612663399</v>
      </c>
      <c r="G73" s="112">
        <f>IF(RES_hhdet_tes!G73=0,"",RES_hhdet_tes!G73/RES_hhdet_fec!G73)</f>
        <v>0.58449938743809049</v>
      </c>
      <c r="H73" s="112">
        <f>IF(RES_hhdet_tes!H73=0,"",RES_hhdet_tes!H73/RES_hhdet_fec!H73)</f>
        <v>0.58833764018163437</v>
      </c>
      <c r="I73" s="112">
        <f>IF(RES_hhdet_tes!I73=0,"",RES_hhdet_tes!I73/RES_hhdet_fec!I73)</f>
        <v>0.59031501306205036</v>
      </c>
      <c r="J73" s="112">
        <f>IF(RES_hhdet_tes!J73=0,"",RES_hhdet_tes!J73/RES_hhdet_fec!J73)</f>
        <v>0.59136153199489805</v>
      </c>
      <c r="K73" s="112">
        <f>IF(RES_hhdet_tes!K73=0,"",RES_hhdet_tes!K73/RES_hhdet_fec!K73)</f>
        <v>0.59271608213240445</v>
      </c>
      <c r="L73" s="112">
        <f>IF(RES_hhdet_tes!L73=0,"",RES_hhdet_tes!L73/RES_hhdet_fec!L73)</f>
        <v>0.59456283995384029</v>
      </c>
      <c r="M73" s="112">
        <f>IF(RES_hhdet_tes!M73=0,"",RES_hhdet_tes!M73/RES_hhdet_fec!M73)</f>
        <v>0.59676325965329557</v>
      </c>
      <c r="N73" s="112">
        <f>IF(RES_hhdet_tes!N73=0,"",RES_hhdet_tes!N73/RES_hhdet_fec!N73)</f>
        <v>0.59934719926743374</v>
      </c>
      <c r="O73" s="112">
        <f>IF(RES_hhdet_tes!O73=0,"",RES_hhdet_tes!O73/RES_hhdet_fec!O73)</f>
        <v>0.600137972310122</v>
      </c>
      <c r="P73" s="112">
        <f>IF(RES_hhdet_tes!P73=0,"",RES_hhdet_tes!P73/RES_hhdet_fec!P73)</f>
        <v>0.61274356605058733</v>
      </c>
      <c r="Q73" s="112">
        <f>IF(RES_hhdet_tes!Q73=0,"",RES_hhdet_tes!Q73/RES_hhdet_fec!Q73)</f>
        <v>0.64485342908945509</v>
      </c>
      <c r="R73" s="112">
        <f>IF(RES_hhdet_tes!R73=0,"",RES_hhdet_tes!R73/RES_hhdet_fec!R73)</f>
        <v>0.66206803004393711</v>
      </c>
      <c r="S73" s="112">
        <f>IF(RES_hhdet_tes!S73=0,"",RES_hhdet_tes!S73/RES_hhdet_fec!S73)</f>
        <v>0.67065882036033975</v>
      </c>
      <c r="T73" s="112">
        <f>IF(RES_hhdet_tes!T73=0,"",RES_hhdet_tes!T73/RES_hhdet_fec!T73)</f>
        <v>0.67690239157037002</v>
      </c>
      <c r="U73" s="112">
        <f>IF(RES_hhdet_tes!U73=0,"",RES_hhdet_tes!U73/RES_hhdet_fec!U73)</f>
        <v>0.68127658553207848</v>
      </c>
      <c r="V73" s="112">
        <f>IF(RES_hhdet_tes!V73=0,"",RES_hhdet_tes!V73/RES_hhdet_fec!V73)</f>
        <v>0.68550526851405014</v>
      </c>
      <c r="W73" s="112">
        <f>IF(RES_hhdet_tes!W73=0,"",RES_hhdet_tes!W73/RES_hhdet_fec!W73)</f>
        <v>0.69258490334862888</v>
      </c>
      <c r="DA73" s="131" t="s">
        <v>1974</v>
      </c>
    </row>
    <row r="74" spans="1:105" ht="12" customHeight="1" x14ac:dyDescent="0.25">
      <c r="A74" s="107" t="s">
        <v>121</v>
      </c>
      <c r="B74" s="113" t="str">
        <f>IF(RES_hhdet_tes!B74=0,"",RES_hhdet_tes!B74/RES_hhdet_fec!B74)</f>
        <v/>
      </c>
      <c r="C74" s="113">
        <f>IF(RES_hhdet_tes!C74=0,"",RES_hhdet_tes!C74/RES_hhdet_fec!C74)</f>
        <v>0.86020379431039617</v>
      </c>
      <c r="D74" s="113">
        <f>IF(RES_hhdet_tes!D74=0,"",RES_hhdet_tes!D74/RES_hhdet_fec!D74)</f>
        <v>0.86318584936644582</v>
      </c>
      <c r="E74" s="113">
        <f>IF(RES_hhdet_tes!E74=0,"",RES_hhdet_tes!E74/RES_hhdet_fec!E74)</f>
        <v>0.83801203102696453</v>
      </c>
      <c r="F74" s="113">
        <f>IF(RES_hhdet_tes!F74=0,"",RES_hhdet_tes!F74/RES_hhdet_fec!F74)</f>
        <v>0.85911618634798881</v>
      </c>
      <c r="G74" s="113">
        <f>IF(RES_hhdet_tes!G74=0,"",RES_hhdet_tes!G74/RES_hhdet_fec!G74)</f>
        <v>0.87670558644016927</v>
      </c>
      <c r="H74" s="113">
        <f>IF(RES_hhdet_tes!H74=0,"",RES_hhdet_tes!H74/RES_hhdet_fec!H74)</f>
        <v>0.84093020556325127</v>
      </c>
      <c r="I74" s="113">
        <f>IF(RES_hhdet_tes!I74=0,"",RES_hhdet_tes!I74/RES_hhdet_fec!I74)</f>
        <v>0.86685426832072865</v>
      </c>
      <c r="J74" s="113">
        <f>IF(RES_hhdet_tes!J74=0,"",RES_hhdet_tes!J74/RES_hhdet_fec!J74)</f>
        <v>0.8520976242267323</v>
      </c>
      <c r="K74" s="113">
        <f>IF(RES_hhdet_tes!K74=0,"",RES_hhdet_tes!K74/RES_hhdet_fec!K74)</f>
        <v>0.86330799690206983</v>
      </c>
      <c r="L74" s="113">
        <f>IF(RES_hhdet_tes!L74=0,"",RES_hhdet_tes!L74/RES_hhdet_fec!L74)</f>
        <v>0.86709664490908178</v>
      </c>
      <c r="M74" s="113">
        <f>IF(RES_hhdet_tes!M74=0,"",RES_hhdet_tes!M74/RES_hhdet_fec!M74)</f>
        <v>0.84723199137987659</v>
      </c>
      <c r="N74" s="113">
        <f>IF(RES_hhdet_tes!N74=0,"",RES_hhdet_tes!N74/RES_hhdet_fec!N74)</f>
        <v>0.89289187730385289</v>
      </c>
      <c r="O74" s="113">
        <f>IF(RES_hhdet_tes!O74=0,"",RES_hhdet_tes!O74/RES_hhdet_fec!O74)</f>
        <v>0.88557007272732169</v>
      </c>
      <c r="P74" s="113">
        <f>IF(RES_hhdet_tes!P74=0,"",RES_hhdet_tes!P74/RES_hhdet_fec!P74)</f>
        <v>0.89185190900365763</v>
      </c>
      <c r="Q74" s="113">
        <f>IF(RES_hhdet_tes!Q74=0,"",RES_hhdet_tes!Q74/RES_hhdet_fec!Q74)</f>
        <v>0.87033543534062607</v>
      </c>
      <c r="R74" s="113">
        <f>IF(RES_hhdet_tes!R74=0,"",RES_hhdet_tes!R74/RES_hhdet_fec!R74)</f>
        <v>0.88525533417772861</v>
      </c>
      <c r="S74" s="113">
        <f>IF(RES_hhdet_tes!S74=0,"",RES_hhdet_tes!S74/RES_hhdet_fec!S74)</f>
        <v>0.89577277556841817</v>
      </c>
      <c r="T74" s="113">
        <f>IF(RES_hhdet_tes!T74=0,"",RES_hhdet_tes!T74/RES_hhdet_fec!T74)</f>
        <v>0.89650345614908244</v>
      </c>
      <c r="U74" s="113">
        <f>IF(RES_hhdet_tes!U74=0,"",RES_hhdet_tes!U74/RES_hhdet_fec!U74)</f>
        <v>0.90034132515479481</v>
      </c>
      <c r="V74" s="113">
        <f>IF(RES_hhdet_tes!V74=0,"",RES_hhdet_tes!V74/RES_hhdet_fec!V74)</f>
        <v>0.89642139634740592</v>
      </c>
      <c r="W74" s="113">
        <f>IF(RES_hhdet_tes!W74=0,"",RES_hhdet_tes!W74/RES_hhdet_fec!W74)</f>
        <v>0.92103759548110686</v>
      </c>
      <c r="DA74" s="132" t="s">
        <v>1975</v>
      </c>
    </row>
    <row r="75" spans="1:105" ht="12" customHeight="1" x14ac:dyDescent="0.25">
      <c r="A75" s="108" t="s">
        <v>53</v>
      </c>
      <c r="B75" s="111" t="str">
        <f>IF(RES_hhdet_tes!B75=0,"",RES_hhdet_tes!B75/RES_hhdet_fec!B75)</f>
        <v/>
      </c>
      <c r="C75" s="111">
        <f>IF(RES_hhdet_tes!C75=0,"",RES_hhdet_tes!C75/RES_hhdet_fec!C75)</f>
        <v>0.58585359792924208</v>
      </c>
      <c r="D75" s="111">
        <f>IF(RES_hhdet_tes!D75=0,"",RES_hhdet_tes!D75/RES_hhdet_fec!D75)</f>
        <v>0.58607544536920431</v>
      </c>
      <c r="E75" s="111">
        <f>IF(RES_hhdet_tes!E75=0,"",RES_hhdet_tes!E75/RES_hhdet_fec!E75)</f>
        <v>0.58626455382172893</v>
      </c>
      <c r="F75" s="111">
        <f>IF(RES_hhdet_tes!F75=0,"",RES_hhdet_tes!F75/RES_hhdet_fec!F75)</f>
        <v>0.58630796480826963</v>
      </c>
      <c r="G75" s="111">
        <f>IF(RES_hhdet_tes!G75=0,"",RES_hhdet_tes!G75/RES_hhdet_fec!G75)</f>
        <v>0.58662473482178212</v>
      </c>
      <c r="H75" s="111">
        <f>IF(RES_hhdet_tes!H75=0,"",RES_hhdet_tes!H75/RES_hhdet_fec!H75)</f>
        <v>0.58724079663814177</v>
      </c>
      <c r="I75" s="111">
        <f>IF(RES_hhdet_tes!I75=0,"",RES_hhdet_tes!I75/RES_hhdet_fec!I75)</f>
        <v>0.58934828766165082</v>
      </c>
      <c r="J75" s="111">
        <f>IF(RES_hhdet_tes!J75=0,"",RES_hhdet_tes!J75/RES_hhdet_fec!J75)</f>
        <v>0.5934943770844584</v>
      </c>
      <c r="K75" s="111">
        <f>IF(RES_hhdet_tes!K75=0,"",RES_hhdet_tes!K75/RES_hhdet_fec!K75)</f>
        <v>0.59707891742341224</v>
      </c>
      <c r="L75" s="111">
        <f>IF(RES_hhdet_tes!L75=0,"",RES_hhdet_tes!L75/RES_hhdet_fec!L75)</f>
        <v>0.59825735211387865</v>
      </c>
      <c r="M75" s="111">
        <f>IF(RES_hhdet_tes!M75=0,"",RES_hhdet_tes!M75/RES_hhdet_fec!M75)</f>
        <v>0.59862240764516494</v>
      </c>
      <c r="N75" s="111">
        <f>IF(RES_hhdet_tes!N75=0,"",RES_hhdet_tes!N75/RES_hhdet_fec!N75)</f>
        <v>0.59918878557716992</v>
      </c>
      <c r="O75" s="111">
        <f>IF(RES_hhdet_tes!O75=0,"",RES_hhdet_tes!O75/RES_hhdet_fec!O75)</f>
        <v>0.59984190297712736</v>
      </c>
      <c r="P75" s="111">
        <f>IF(RES_hhdet_tes!P75=0,"",RES_hhdet_tes!P75/RES_hhdet_fec!P75)</f>
        <v>0.61468001697286601</v>
      </c>
      <c r="Q75" s="111">
        <f>IF(RES_hhdet_tes!Q75=0,"",RES_hhdet_tes!Q75/RES_hhdet_fec!Q75)</f>
        <v>0.64516683438872857</v>
      </c>
      <c r="R75" s="111">
        <f>IF(RES_hhdet_tes!R75=0,"",RES_hhdet_tes!R75/RES_hhdet_fec!R75)</f>
        <v>0.66371639588190356</v>
      </c>
      <c r="S75" s="111">
        <f>IF(RES_hhdet_tes!S75=0,"",RES_hhdet_tes!S75/RES_hhdet_fec!S75)</f>
        <v>0.67147417850570568</v>
      </c>
      <c r="T75" s="111">
        <f>IF(RES_hhdet_tes!T75=0,"",RES_hhdet_tes!T75/RES_hhdet_fec!T75)</f>
        <v>0.6782270499680606</v>
      </c>
      <c r="U75" s="111">
        <f>IF(RES_hhdet_tes!U75=0,"",RES_hhdet_tes!U75/RES_hhdet_fec!U75)</f>
        <v>0.68343291751254609</v>
      </c>
      <c r="V75" s="111">
        <f>IF(RES_hhdet_tes!V75=0,"",RES_hhdet_tes!V75/RES_hhdet_fec!V75)</f>
        <v>0.68868098111223819</v>
      </c>
      <c r="W75" s="111">
        <f>IF(RES_hhdet_tes!W75=0,"",RES_hhdet_tes!W75/RES_hhdet_fec!W75)</f>
        <v>0.69670913505101317</v>
      </c>
      <c r="DA75" s="63" t="s">
        <v>1976</v>
      </c>
    </row>
    <row r="76" spans="1:105" ht="12" customHeight="1" x14ac:dyDescent="0.25">
      <c r="A76" s="108" t="s">
        <v>52</v>
      </c>
      <c r="B76" s="111" t="str">
        <f>IF(RES_hhdet_tes!B76=0,"",RES_hhdet_tes!B76/RES_hhdet_fec!B76)</f>
        <v/>
      </c>
      <c r="C76" s="111">
        <f>IF(RES_hhdet_tes!C76=0,"",RES_hhdet_tes!C76/RES_hhdet_fec!C76)</f>
        <v>1</v>
      </c>
      <c r="D76" s="111">
        <f>IF(RES_hhdet_tes!D76=0,"",RES_hhdet_tes!D76/RES_hhdet_fec!D76)</f>
        <v>1</v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DA76" s="63" t="s">
        <v>1977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0.57584164795998993</v>
      </c>
      <c r="C77" s="124">
        <f>IF(RES_hhdet_tes!C77=0,"",RES_hhdet_tes!C77/RES_hhdet_fec!C77)</f>
        <v>0.57794304031650479</v>
      </c>
      <c r="D77" s="124">
        <f>IF(RES_hhdet_tes!D77=0,"",RES_hhdet_tes!D77/RES_hhdet_fec!D77)</f>
        <v>0.58064122664044981</v>
      </c>
      <c r="E77" s="124">
        <f>IF(RES_hhdet_tes!E77=0,"",RES_hhdet_tes!E77/RES_hhdet_fec!E77)</f>
        <v>0.5836495809422606</v>
      </c>
      <c r="F77" s="124">
        <f>IF(RES_hhdet_tes!F77=0,"",RES_hhdet_tes!F77/RES_hhdet_fec!F77)</f>
        <v>0.58704750568991382</v>
      </c>
      <c r="G77" s="124">
        <f>IF(RES_hhdet_tes!G77=0,"",RES_hhdet_tes!G77/RES_hhdet_fec!G77)</f>
        <v>0.58585835700147659</v>
      </c>
      <c r="H77" s="124">
        <f>IF(RES_hhdet_tes!H77=0,"",RES_hhdet_tes!H77/RES_hhdet_fec!H77)</f>
        <v>0.58626431585722316</v>
      </c>
      <c r="I77" s="124">
        <f>IF(RES_hhdet_tes!I77=0,"",RES_hhdet_tes!I77/RES_hhdet_fec!I77)</f>
        <v>0.58817307853878498</v>
      </c>
      <c r="J77" s="124">
        <f>IF(RES_hhdet_tes!J77=0,"",RES_hhdet_tes!J77/RES_hhdet_fec!J77)</f>
        <v>0.58727123854189811</v>
      </c>
      <c r="K77" s="124">
        <f>IF(RES_hhdet_tes!K77=0,"",RES_hhdet_tes!K77/RES_hhdet_fec!K77)</f>
        <v>0.58784763394312578</v>
      </c>
      <c r="L77" s="124">
        <f>IF(RES_hhdet_tes!L77=0,"",RES_hhdet_tes!L77/RES_hhdet_fec!L77)</f>
        <v>0.58864551936683507</v>
      </c>
      <c r="M77" s="124">
        <f>IF(RES_hhdet_tes!M77=0,"",RES_hhdet_tes!M77/RES_hhdet_fec!M77)</f>
        <v>0.5898916731731354</v>
      </c>
      <c r="N77" s="124">
        <f>IF(RES_hhdet_tes!N77=0,"",RES_hhdet_tes!N77/RES_hhdet_fec!N77)</f>
        <v>0.59174191133930809</v>
      </c>
      <c r="O77" s="124">
        <f>IF(RES_hhdet_tes!O77=0,"",RES_hhdet_tes!O77/RES_hhdet_fec!O77)</f>
        <v>0.59500248528813893</v>
      </c>
      <c r="P77" s="124">
        <f>IF(RES_hhdet_tes!P77=0,"",RES_hhdet_tes!P77/RES_hhdet_fec!P77)</f>
        <v>0.59327304632833133</v>
      </c>
      <c r="Q77" s="124">
        <f>IF(RES_hhdet_tes!Q77=0,"",RES_hhdet_tes!Q77/RES_hhdet_fec!Q77)</f>
        <v>0.59168611654898573</v>
      </c>
      <c r="R77" s="124">
        <f>IF(RES_hhdet_tes!R77=0,"",RES_hhdet_tes!R77/RES_hhdet_fec!R77)</f>
        <v>0.59287655950496199</v>
      </c>
      <c r="S77" s="124">
        <f>IF(RES_hhdet_tes!S77=0,"",RES_hhdet_tes!S77/RES_hhdet_fec!S77)</f>
        <v>0.59380000333415528</v>
      </c>
      <c r="T77" s="124">
        <f>IF(RES_hhdet_tes!T77=0,"",RES_hhdet_tes!T77/RES_hhdet_fec!T77)</f>
        <v>0.59607152029896648</v>
      </c>
      <c r="U77" s="124">
        <f>IF(RES_hhdet_tes!U77=0,"",RES_hhdet_tes!U77/RES_hhdet_fec!U77)</f>
        <v>0.59983213458838647</v>
      </c>
      <c r="V77" s="124">
        <f>IF(RES_hhdet_tes!V77=0,"",RES_hhdet_tes!V77/RES_hhdet_fec!V77)</f>
        <v>0.60759844789729778</v>
      </c>
      <c r="W77" s="124">
        <f>IF(RES_hhdet_tes!W77=0,"",RES_hhdet_tes!W77/RES_hhdet_fec!W77)</f>
        <v>0.61088615323003448</v>
      </c>
      <c r="DA77" s="130" t="s">
        <v>1978</v>
      </c>
    </row>
    <row r="78" spans="1:105" ht="12" customHeight="1" x14ac:dyDescent="0.25">
      <c r="A78" s="97" t="s">
        <v>192</v>
      </c>
      <c r="B78" s="111">
        <f>IF(RES_hhdet_tes!B78=0,"",RES_hhdet_tes!B78/RES_hhdet_fec!B78)</f>
        <v>0.5737786004212575</v>
      </c>
      <c r="C78" s="111">
        <f>IF(RES_hhdet_tes!C78=0,"",RES_hhdet_tes!C78/RES_hhdet_fec!C78)</f>
        <v>0.57494999288270954</v>
      </c>
      <c r="D78" s="111">
        <f>IF(RES_hhdet_tes!D78=0,"",RES_hhdet_tes!D78/RES_hhdet_fec!D78)</f>
        <v>0.57623558590830981</v>
      </c>
      <c r="E78" s="111">
        <f>IF(RES_hhdet_tes!E78=0,"",RES_hhdet_tes!E78/RES_hhdet_fec!E78)</f>
        <v>0.57753276495809003</v>
      </c>
      <c r="F78" s="111">
        <f>IF(RES_hhdet_tes!F78=0,"",RES_hhdet_tes!F78/RES_hhdet_fec!F78)</f>
        <v>0.5789135907765971</v>
      </c>
      <c r="G78" s="111">
        <f>IF(RES_hhdet_tes!G78=0,"",RES_hhdet_tes!G78/RES_hhdet_fec!G78)</f>
        <v>0.5804128983645056</v>
      </c>
      <c r="H78" s="111">
        <f>IF(RES_hhdet_tes!H78=0,"",RES_hhdet_tes!H78/RES_hhdet_fec!H78)</f>
        <v>0.58213637993405465</v>
      </c>
      <c r="I78" s="111">
        <f>IF(RES_hhdet_tes!I78=0,"",RES_hhdet_tes!I78/RES_hhdet_fec!I78)</f>
        <v>0.58310176814236869</v>
      </c>
      <c r="J78" s="111">
        <f>IF(RES_hhdet_tes!J78=0,"",RES_hhdet_tes!J78/RES_hhdet_fec!J78)</f>
        <v>0.58371645582623233</v>
      </c>
      <c r="K78" s="111">
        <f>IF(RES_hhdet_tes!K78=0,"",RES_hhdet_tes!K78/RES_hhdet_fec!K78)</f>
        <v>0.5845234910152689</v>
      </c>
      <c r="L78" s="111">
        <f>IF(RES_hhdet_tes!L78=0,"",RES_hhdet_tes!L78/RES_hhdet_fec!L78)</f>
        <v>0.58534105808025461</v>
      </c>
      <c r="M78" s="111">
        <f>IF(RES_hhdet_tes!M78=0,"",RES_hhdet_tes!M78/RES_hhdet_fec!M78)</f>
        <v>0.58607339143800508</v>
      </c>
      <c r="N78" s="111">
        <f>IF(RES_hhdet_tes!N78=0,"",RES_hhdet_tes!N78/RES_hhdet_fec!N78)</f>
        <v>0.58678773717564681</v>
      </c>
      <c r="O78" s="111">
        <f>IF(RES_hhdet_tes!O78=0,"",RES_hhdet_tes!O78/RES_hhdet_fec!O78)</f>
        <v>0.58740117003605541</v>
      </c>
      <c r="P78" s="111">
        <f>IF(RES_hhdet_tes!P78=0,"",RES_hhdet_tes!P78/RES_hhdet_fec!P78)</f>
        <v>0.58770926216404129</v>
      </c>
      <c r="Q78" s="111">
        <f>IF(RES_hhdet_tes!Q78=0,"",RES_hhdet_tes!Q78/RES_hhdet_fec!Q78)</f>
        <v>0.58794580313424338</v>
      </c>
      <c r="R78" s="111">
        <f>IF(RES_hhdet_tes!R78=0,"",RES_hhdet_tes!R78/RES_hhdet_fec!R78)</f>
        <v>0.58859187158486326</v>
      </c>
      <c r="S78" s="111">
        <f>IF(RES_hhdet_tes!S78=0,"",RES_hhdet_tes!S78/RES_hhdet_fec!S78)</f>
        <v>0.58986200907254938</v>
      </c>
      <c r="T78" s="111">
        <f>IF(RES_hhdet_tes!T78=0,"",RES_hhdet_tes!T78/RES_hhdet_fec!T78)</f>
        <v>0.5917637786779848</v>
      </c>
      <c r="U78" s="111">
        <f>IF(RES_hhdet_tes!U78=0,"",RES_hhdet_tes!U78/RES_hhdet_fec!U78)</f>
        <v>0.59413290897411064</v>
      </c>
      <c r="V78" s="111">
        <f>IF(RES_hhdet_tes!V78=0,"",RES_hhdet_tes!V78/RES_hhdet_fec!V78)</f>
        <v>0.59686038169081645</v>
      </c>
      <c r="W78" s="111">
        <f>IF(RES_hhdet_tes!W78=0,"",RES_hhdet_tes!W78/RES_hhdet_fec!W78)</f>
        <v>0.60029404319265967</v>
      </c>
      <c r="DA78" s="63" t="s">
        <v>1979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0.73434639716334871</v>
      </c>
      <c r="C79" s="45">
        <f>IF(RES_hhdet_tes!C79=0,"",RES_hhdet_tes!C79/RES_hhdet_fec!C79)</f>
        <v>0.73853459680220745</v>
      </c>
      <c r="D79" s="45">
        <f>IF(RES_hhdet_tes!D79=0,"",RES_hhdet_tes!D79/RES_hhdet_fec!D79)</f>
        <v>0.74562959309756405</v>
      </c>
      <c r="E79" s="45">
        <f>IF(RES_hhdet_tes!E79=0,"",RES_hhdet_tes!E79/RES_hhdet_fec!E79)</f>
        <v>0.7481489028388193</v>
      </c>
      <c r="F79" s="45">
        <f>IF(RES_hhdet_tes!F79=0,"",RES_hhdet_tes!F79/RES_hhdet_fec!F79)</f>
        <v>0.74862716112951255</v>
      </c>
      <c r="G79" s="45">
        <f>IF(RES_hhdet_tes!G79=0,"",RES_hhdet_tes!G79/RES_hhdet_fec!G79)</f>
        <v>0.75251448322765968</v>
      </c>
      <c r="H79" s="45">
        <f>IF(RES_hhdet_tes!H79=0,"",RES_hhdet_tes!H79/RES_hhdet_fec!H79)</f>
        <v>0.75461929678289474</v>
      </c>
      <c r="I79" s="45">
        <f>IF(RES_hhdet_tes!I79=0,"",RES_hhdet_tes!I79/RES_hhdet_fec!I79)</f>
        <v>0.75478094591419176</v>
      </c>
      <c r="J79" s="45">
        <f>IF(RES_hhdet_tes!J79=0,"",RES_hhdet_tes!J79/RES_hhdet_fec!J79)</f>
        <v>0.75712913963305872</v>
      </c>
      <c r="K79" s="45">
        <f>IF(RES_hhdet_tes!K79=0,"",RES_hhdet_tes!K79/RES_hhdet_fec!K79)</f>
        <v>0.75940451698266564</v>
      </c>
      <c r="L79" s="45">
        <f>IF(RES_hhdet_tes!L79=0,"",RES_hhdet_tes!L79/RES_hhdet_fec!L79)</f>
        <v>0.75986135739911109</v>
      </c>
      <c r="M79" s="45">
        <f>IF(RES_hhdet_tes!M79=0,"",RES_hhdet_tes!M79/RES_hhdet_fec!M79)</f>
        <v>0.76266638772777695</v>
      </c>
      <c r="N79" s="45">
        <f>IF(RES_hhdet_tes!N79=0,"",RES_hhdet_tes!N79/RES_hhdet_fec!N79)</f>
        <v>0.76357533959055079</v>
      </c>
      <c r="O79" s="45">
        <f>IF(RES_hhdet_tes!O79=0,"",RES_hhdet_tes!O79/RES_hhdet_fec!O79)</f>
        <v>0.76751689165160364</v>
      </c>
      <c r="P79" s="45">
        <f>IF(RES_hhdet_tes!P79=0,"",RES_hhdet_tes!P79/RES_hhdet_fec!P79)</f>
        <v>0.7696604120937417</v>
      </c>
      <c r="Q79" s="45">
        <f>IF(RES_hhdet_tes!Q79=0,"",RES_hhdet_tes!Q79/RES_hhdet_fec!Q79)</f>
        <v>0.77335004488294834</v>
      </c>
      <c r="R79" s="45">
        <f>IF(RES_hhdet_tes!R79=0,"",RES_hhdet_tes!R79/RES_hhdet_fec!R79)</f>
        <v>0.77680484886030909</v>
      </c>
      <c r="S79" s="45">
        <f>IF(RES_hhdet_tes!S79=0,"",RES_hhdet_tes!S79/RES_hhdet_fec!S79)</f>
        <v>0.78042001690880836</v>
      </c>
      <c r="T79" s="45">
        <f>IF(RES_hhdet_tes!T79=0,"",RES_hhdet_tes!T79/RES_hhdet_fec!T79)</f>
        <v>0.79123249859672506</v>
      </c>
      <c r="U79" s="45">
        <f>IF(RES_hhdet_tes!U79=0,"",RES_hhdet_tes!U79/RES_hhdet_fec!U79)</f>
        <v>0.80897052301009564</v>
      </c>
      <c r="V79" s="45">
        <f>IF(RES_hhdet_tes!V79=0,"",RES_hhdet_tes!V79/RES_hhdet_fec!V79)</f>
        <v>0.83111766177602753</v>
      </c>
      <c r="W79" s="45">
        <f>IF(RES_hhdet_tes!W79=0,"",RES_hhdet_tes!W79/RES_hhdet_fec!W79)</f>
        <v>0.84237916662374157</v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>
        <f>IF(RES_hhdet_tes!B81=0,"",RES_hhdet_tes!B81/RES_hhdet_fec!B81)</f>
        <v>0.42696445846251868</v>
      </c>
      <c r="C81" s="119">
        <f>IF(RES_hhdet_tes!C81=0,"",RES_hhdet_tes!C81/RES_hhdet_fec!C81)</f>
        <v>0.43231527710972029</v>
      </c>
      <c r="D81" s="119">
        <f>IF(RES_hhdet_tes!D81=0,"",RES_hhdet_tes!D81/RES_hhdet_fec!D81)</f>
        <v>0.43677171476134713</v>
      </c>
      <c r="E81" s="119">
        <f>IF(RES_hhdet_tes!E81=0,"",RES_hhdet_tes!E81/RES_hhdet_fec!E81)</f>
        <v>0.4473371739849844</v>
      </c>
      <c r="F81" s="119">
        <f>IF(RES_hhdet_tes!F81=0,"",RES_hhdet_tes!F81/RES_hhdet_fec!F81)</f>
        <v>0.4683474658074408</v>
      </c>
      <c r="G81" s="119">
        <f>IF(RES_hhdet_tes!G81=0,"",RES_hhdet_tes!G81/RES_hhdet_fec!G81)</f>
        <v>0.48726729103520522</v>
      </c>
      <c r="H81" s="119">
        <f>IF(RES_hhdet_tes!H81=0,"",RES_hhdet_tes!H81/RES_hhdet_fec!H81)</f>
        <v>0.50718380364713533</v>
      </c>
      <c r="I81" s="119">
        <f>IF(RES_hhdet_tes!I81=0,"",RES_hhdet_tes!I81/RES_hhdet_fec!I81)</f>
        <v>0.52229383818517305</v>
      </c>
      <c r="J81" s="119">
        <f>IF(RES_hhdet_tes!J81=0,"",RES_hhdet_tes!J81/RES_hhdet_fec!J81)</f>
        <v>0.53759795415300515</v>
      </c>
      <c r="K81" s="119">
        <f>IF(RES_hhdet_tes!K81=0,"",RES_hhdet_tes!K81/RES_hhdet_fec!K81)</f>
        <v>0.54909677819927405</v>
      </c>
      <c r="L81" s="119">
        <f>IF(RES_hhdet_tes!L81=0,"",RES_hhdet_tes!L81/RES_hhdet_fec!L81)</f>
        <v>0.56204320565897892</v>
      </c>
      <c r="M81" s="119">
        <f>IF(RES_hhdet_tes!M81=0,"",RES_hhdet_tes!M81/RES_hhdet_fec!M81)</f>
        <v>0.57458121651938809</v>
      </c>
      <c r="N81" s="119">
        <f>IF(RES_hhdet_tes!N81=0,"",RES_hhdet_tes!N81/RES_hhdet_fec!N81)</f>
        <v>0.58634089437133341</v>
      </c>
      <c r="O81" s="119">
        <f>IF(RES_hhdet_tes!O81=0,"",RES_hhdet_tes!O81/RES_hhdet_fec!O81)</f>
        <v>0.59211335341570692</v>
      </c>
      <c r="P81" s="119">
        <f>IF(RES_hhdet_tes!P81=0,"",RES_hhdet_tes!P81/RES_hhdet_fec!P81)</f>
        <v>0.59575377419299502</v>
      </c>
      <c r="Q81" s="119">
        <f>IF(RES_hhdet_tes!Q81=0,"",RES_hhdet_tes!Q81/RES_hhdet_fec!Q81)</f>
        <v>0.59886036731932735</v>
      </c>
      <c r="R81" s="119">
        <f>IF(RES_hhdet_tes!R81=0,"",RES_hhdet_tes!R81/RES_hhdet_fec!R81)</f>
        <v>0.60060013525570266</v>
      </c>
      <c r="S81" s="119">
        <f>IF(RES_hhdet_tes!S81=0,"",RES_hhdet_tes!S81/RES_hhdet_fec!S81)</f>
        <v>0.60362067413103582</v>
      </c>
      <c r="T81" s="119">
        <f>IF(RES_hhdet_tes!T81=0,"",RES_hhdet_tes!T81/RES_hhdet_fec!T81)</f>
        <v>0.60865944510019077</v>
      </c>
      <c r="U81" s="119">
        <f>IF(RES_hhdet_tes!U81=0,"",RES_hhdet_tes!U81/RES_hhdet_fec!U81)</f>
        <v>0.61567171642600038</v>
      </c>
      <c r="V81" s="119">
        <f>IF(RES_hhdet_tes!V81=0,"",RES_hhdet_tes!V81/RES_hhdet_fec!V81)</f>
        <v>0.62547714520368014</v>
      </c>
      <c r="W81" s="119">
        <f>IF(RES_hhdet_tes!W81=0,"",RES_hhdet_tes!W81/RES_hhdet_fec!W81)</f>
        <v>0.63921821167278292</v>
      </c>
      <c r="DA81" s="129" t="s">
        <v>1981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0.4048014410523344</v>
      </c>
      <c r="C82" s="124">
        <f>IF(RES_hhdet_tes!C82=0,"",RES_hhdet_tes!C82/RES_hhdet_fec!C82)</f>
        <v>0.41164177334417457</v>
      </c>
      <c r="D82" s="124">
        <f>IF(RES_hhdet_tes!D82=0,"",RES_hhdet_tes!D82/RES_hhdet_fec!D82)</f>
        <v>0.41595366964077934</v>
      </c>
      <c r="E82" s="124">
        <f>IF(RES_hhdet_tes!E82=0,"",RES_hhdet_tes!E82/RES_hhdet_fec!E82)</f>
        <v>0.42596673441230593</v>
      </c>
      <c r="F82" s="124">
        <f>IF(RES_hhdet_tes!F82=0,"",RES_hhdet_tes!F82/RES_hhdet_fec!F82)</f>
        <v>0.44453579757819839</v>
      </c>
      <c r="G82" s="124">
        <f>IF(RES_hhdet_tes!G82=0,"",RES_hhdet_tes!G82/RES_hhdet_fec!G82)</f>
        <v>0.47296489089428678</v>
      </c>
      <c r="H82" s="124">
        <f>IF(RES_hhdet_tes!H82=0,"",RES_hhdet_tes!H82/RES_hhdet_fec!H82)</f>
        <v>0.49230686677560248</v>
      </c>
      <c r="I82" s="124">
        <f>IF(RES_hhdet_tes!I82=0,"",RES_hhdet_tes!I82/RES_hhdet_fec!I82)</f>
        <v>0.50811997981427171</v>
      </c>
      <c r="J82" s="124">
        <f>IF(RES_hhdet_tes!J82=0,"",RES_hhdet_tes!J82/RES_hhdet_fec!J82)</f>
        <v>0.52156866856875816</v>
      </c>
      <c r="K82" s="124">
        <f>IF(RES_hhdet_tes!K82=0,"",RES_hhdet_tes!K82/RES_hhdet_fec!K82)</f>
        <v>0.53794385188341742</v>
      </c>
      <c r="L82" s="124">
        <f>IF(RES_hhdet_tes!L82=0,"",RES_hhdet_tes!L82/RES_hhdet_fec!L82)</f>
        <v>0.55181859562790858</v>
      </c>
      <c r="M82" s="124">
        <f>IF(RES_hhdet_tes!M82=0,"",RES_hhdet_tes!M82/RES_hhdet_fec!M82)</f>
        <v>0.56549378456292243</v>
      </c>
      <c r="N82" s="124">
        <f>IF(RES_hhdet_tes!N82=0,"",RES_hhdet_tes!N82/RES_hhdet_fec!N82)</f>
        <v>0.57642531299238342</v>
      </c>
      <c r="O82" s="124">
        <f>IF(RES_hhdet_tes!O82=0,"",RES_hhdet_tes!O82/RES_hhdet_fec!O82)</f>
        <v>0.5838846782898911</v>
      </c>
      <c r="P82" s="124">
        <f>IF(RES_hhdet_tes!P82=0,"",RES_hhdet_tes!P82/RES_hhdet_fec!P82)</f>
        <v>0.58610036911639585</v>
      </c>
      <c r="Q82" s="124">
        <f>IF(RES_hhdet_tes!Q82=0,"",RES_hhdet_tes!Q82/RES_hhdet_fec!Q82)</f>
        <v>0.58776348336963058</v>
      </c>
      <c r="R82" s="124">
        <f>IF(RES_hhdet_tes!R82=0,"",RES_hhdet_tes!R82/RES_hhdet_fec!R82)</f>
        <v>0.58933665226859178</v>
      </c>
      <c r="S82" s="124">
        <f>IF(RES_hhdet_tes!S82=0,"",RES_hhdet_tes!S82/RES_hhdet_fec!S82)</f>
        <v>0.59135526555259366</v>
      </c>
      <c r="T82" s="124">
        <f>IF(RES_hhdet_tes!T82=0,"",RES_hhdet_tes!T82/RES_hhdet_fec!T82)</f>
        <v>0.59351317517209368</v>
      </c>
      <c r="U82" s="124">
        <f>IF(RES_hhdet_tes!U82=0,"",RES_hhdet_tes!U82/RES_hhdet_fec!U82)</f>
        <v>0.59861332920529775</v>
      </c>
      <c r="V82" s="124">
        <f>IF(RES_hhdet_tes!V82=0,"",RES_hhdet_tes!V82/RES_hhdet_fec!V82)</f>
        <v>0.60807989976303045</v>
      </c>
      <c r="W82" s="124">
        <f>IF(RES_hhdet_tes!W82=0,"",RES_hhdet_tes!W82/RES_hhdet_fec!W82)</f>
        <v>0.62041978102091122</v>
      </c>
      <c r="DA82" s="130" t="s">
        <v>1982</v>
      </c>
    </row>
    <row r="83" spans="1:105" ht="12" customHeight="1" x14ac:dyDescent="0.25">
      <c r="A83" s="97" t="s">
        <v>204</v>
      </c>
      <c r="B83" s="111">
        <f>IF(RES_hhdet_tes!B83=0,"",RES_hhdet_tes!B83/RES_hhdet_fec!B83)</f>
        <v>0.40243563749843414</v>
      </c>
      <c r="C83" s="111">
        <f>IF(RES_hhdet_tes!C83=0,"",RES_hhdet_tes!C83/RES_hhdet_fec!C83)</f>
        <v>0.40930494550105684</v>
      </c>
      <c r="D83" s="111">
        <f>IF(RES_hhdet_tes!D83=0,"",RES_hhdet_tes!D83/RES_hhdet_fec!D83)</f>
        <v>0.41364414182915676</v>
      </c>
      <c r="E83" s="111">
        <f>IF(RES_hhdet_tes!E83=0,"",RES_hhdet_tes!E83/RES_hhdet_fec!E83)</f>
        <v>0.42370354245017733</v>
      </c>
      <c r="F83" s="111">
        <f>IF(RES_hhdet_tes!F83=0,"",RES_hhdet_tes!F83/RES_hhdet_fec!F83)</f>
        <v>0.44226921536289177</v>
      </c>
      <c r="G83" s="111">
        <f>IF(RES_hhdet_tes!G83=0,"",RES_hhdet_tes!G83/RES_hhdet_fec!G83)</f>
        <v>0.47072654888239135</v>
      </c>
      <c r="H83" s="111">
        <f>IF(RES_hhdet_tes!H83=0,"",RES_hhdet_tes!H83/RES_hhdet_fec!H83)</f>
        <v>0.49011396407273022</v>
      </c>
      <c r="I83" s="111">
        <f>IF(RES_hhdet_tes!I83=0,"",RES_hhdet_tes!I83/RES_hhdet_fec!I83)</f>
        <v>0.505960512091012</v>
      </c>
      <c r="J83" s="111">
        <f>IF(RES_hhdet_tes!J83=0,"",RES_hhdet_tes!J83/RES_hhdet_fec!J83)</f>
        <v>0.51943658984390761</v>
      </c>
      <c r="K83" s="111">
        <f>IF(RES_hhdet_tes!K83=0,"",RES_hhdet_tes!K83/RES_hhdet_fec!K83)</f>
        <v>0.53585511556140042</v>
      </c>
      <c r="L83" s="111">
        <f>IF(RES_hhdet_tes!L83=0,"",RES_hhdet_tes!L83/RES_hhdet_fec!L83)</f>
        <v>0.54976718393877078</v>
      </c>
      <c r="M83" s="111">
        <f>IF(RES_hhdet_tes!M83=0,"",RES_hhdet_tes!M83/RES_hhdet_fec!M83)</f>
        <v>0.56349206512282546</v>
      </c>
      <c r="N83" s="111">
        <f>IF(RES_hhdet_tes!N83=0,"",RES_hhdet_tes!N83/RES_hhdet_fec!N83)</f>
        <v>0.57450182452026488</v>
      </c>
      <c r="O83" s="111">
        <f>IF(RES_hhdet_tes!O83=0,"",RES_hhdet_tes!O83/RES_hhdet_fec!O83)</f>
        <v>0.58198499063812015</v>
      </c>
      <c r="P83" s="111">
        <f>IF(RES_hhdet_tes!P83=0,"",RES_hhdet_tes!P83/RES_hhdet_fec!P83)</f>
        <v>0.58419577517422927</v>
      </c>
      <c r="Q83" s="111">
        <f>IF(RES_hhdet_tes!Q83=0,"",RES_hhdet_tes!Q83/RES_hhdet_fec!Q83)</f>
        <v>0.58587436090866896</v>
      </c>
      <c r="R83" s="111">
        <f>IF(RES_hhdet_tes!R83=0,"",RES_hhdet_tes!R83/RES_hhdet_fec!R83)</f>
        <v>0.58745772574020905</v>
      </c>
      <c r="S83" s="111">
        <f>IF(RES_hhdet_tes!S83=0,"",RES_hhdet_tes!S83/RES_hhdet_fec!S83)</f>
        <v>0.58947268895447247</v>
      </c>
      <c r="T83" s="111">
        <f>IF(RES_hhdet_tes!T83=0,"",RES_hhdet_tes!T83/RES_hhdet_fec!T83)</f>
        <v>0.5916362172299765</v>
      </c>
      <c r="U83" s="111">
        <f>IF(RES_hhdet_tes!U83=0,"",RES_hhdet_tes!U83/RES_hhdet_fec!U83)</f>
        <v>0.59674692157240461</v>
      </c>
      <c r="V83" s="111">
        <f>IF(RES_hhdet_tes!V83=0,"",RES_hhdet_tes!V83/RES_hhdet_fec!V83)</f>
        <v>0.6062006826666001</v>
      </c>
      <c r="W83" s="111">
        <f>IF(RES_hhdet_tes!W83=0,"",RES_hhdet_tes!W83/RES_hhdet_fec!W83)</f>
        <v>0.61856376808050029</v>
      </c>
      <c r="DA83" s="63" t="s">
        <v>1983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1.6784535314436273</v>
      </c>
      <c r="C85" s="124">
        <f>IF(RES_hhdet_tes!C85=0,"",RES_hhdet_tes!C85/RES_hhdet_fec!C85)</f>
        <v>1.9485026956701121</v>
      </c>
      <c r="D85" s="124">
        <f>IF(RES_hhdet_tes!D85=0,"",RES_hhdet_tes!D85/RES_hhdet_fec!D85)</f>
        <v>2.0556171772885405</v>
      </c>
      <c r="E85" s="124">
        <f>IF(RES_hhdet_tes!E85=0,"",RES_hhdet_tes!E85/RES_hhdet_fec!E85)</f>
        <v>2.1528497786239655</v>
      </c>
      <c r="F85" s="124">
        <f>IF(RES_hhdet_tes!F85=0,"",RES_hhdet_tes!F85/RES_hhdet_fec!F85)</f>
        <v>2.256909651810695</v>
      </c>
      <c r="G85" s="124">
        <f>IF(RES_hhdet_tes!G85=0,"",RES_hhdet_tes!G85/RES_hhdet_fec!G85)</f>
        <v>2.3650903248714705</v>
      </c>
      <c r="H85" s="124">
        <f>IF(RES_hhdet_tes!H85=0,"",RES_hhdet_tes!H85/RES_hhdet_fec!H85)</f>
        <v>2.4386772534778478</v>
      </c>
      <c r="I85" s="124">
        <f>IF(RES_hhdet_tes!I85=0,"",RES_hhdet_tes!I85/RES_hhdet_fec!I85)</f>
        <v>2.49584109658166</v>
      </c>
      <c r="J85" s="124">
        <f>IF(RES_hhdet_tes!J85=0,"",RES_hhdet_tes!J85/RES_hhdet_fec!J85)</f>
        <v>2.5446155754159778</v>
      </c>
      <c r="K85" s="124">
        <f>IF(RES_hhdet_tes!K85=0,"",RES_hhdet_tes!K85/RES_hhdet_fec!K85)</f>
        <v>2.6041686751561826</v>
      </c>
      <c r="L85" s="124">
        <f>IF(RES_hhdet_tes!L85=0,"",RES_hhdet_tes!L85/RES_hhdet_fec!L85)</f>
        <v>2.6603251360086202</v>
      </c>
      <c r="M85" s="124">
        <f>IF(RES_hhdet_tes!M85=0,"",RES_hhdet_tes!M85/RES_hhdet_fec!M85)</f>
        <v>2.7255974831892464</v>
      </c>
      <c r="N85" s="124">
        <f>IF(RES_hhdet_tes!N85=0,"",RES_hhdet_tes!N85/RES_hhdet_fec!N85)</f>
        <v>2.7948934986491678</v>
      </c>
      <c r="O85" s="124">
        <f>IF(RES_hhdet_tes!O85=0,"",RES_hhdet_tes!O85/RES_hhdet_fec!O85)</f>
        <v>2.8690719306700996</v>
      </c>
      <c r="P85" s="124">
        <f>IF(RES_hhdet_tes!P85=0,"",RES_hhdet_tes!P85/RES_hhdet_fec!P85)</f>
        <v>2.9436022763764003</v>
      </c>
      <c r="Q85" s="124">
        <f>IF(RES_hhdet_tes!Q85=0,"",RES_hhdet_tes!Q85/RES_hhdet_fec!Q85)</f>
        <v>3.0133222503406691</v>
      </c>
      <c r="R85" s="124">
        <f>IF(RES_hhdet_tes!R85=0,"",RES_hhdet_tes!R85/RES_hhdet_fec!R85)</f>
        <v>3.0760363610059946</v>
      </c>
      <c r="S85" s="124">
        <f>IF(RES_hhdet_tes!S85=0,"",RES_hhdet_tes!S85/RES_hhdet_fec!S85)</f>
        <v>3.1338719112573643</v>
      </c>
      <c r="T85" s="124">
        <f>IF(RES_hhdet_tes!T85=0,"",RES_hhdet_tes!T85/RES_hhdet_fec!T85)</f>
        <v>3.195416861593666</v>
      </c>
      <c r="U85" s="124">
        <f>IF(RES_hhdet_tes!U85=0,"",RES_hhdet_tes!U85/RES_hhdet_fec!U85)</f>
        <v>3.2960941945378162</v>
      </c>
      <c r="V85" s="124">
        <f>IF(RES_hhdet_tes!V85=0,"",RES_hhdet_tes!V85/RES_hhdet_fec!V85)</f>
        <v>3.4764733123357687</v>
      </c>
      <c r="W85" s="124">
        <f>IF(RES_hhdet_tes!W85=0,"",RES_hhdet_tes!W85/RES_hhdet_fec!W85)</f>
        <v>3.6461121255093314</v>
      </c>
      <c r="DA85" s="130" t="s">
        <v>1985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1.6784535314436273</v>
      </c>
      <c r="C86" s="111">
        <f>IF(RES_hhdet_tes!C86=0,"",RES_hhdet_tes!C86/RES_hhdet_fec!C86)</f>
        <v>1.9485026956701121</v>
      </c>
      <c r="D86" s="111">
        <f>IF(RES_hhdet_tes!D86=0,"",RES_hhdet_tes!D86/RES_hhdet_fec!D86)</f>
        <v>2.0556171772885405</v>
      </c>
      <c r="E86" s="111">
        <f>IF(RES_hhdet_tes!E86=0,"",RES_hhdet_tes!E86/RES_hhdet_fec!E86)</f>
        <v>2.1528497786239655</v>
      </c>
      <c r="F86" s="111">
        <f>IF(RES_hhdet_tes!F86=0,"",RES_hhdet_tes!F86/RES_hhdet_fec!F86)</f>
        <v>2.256909651810695</v>
      </c>
      <c r="G86" s="111">
        <f>IF(RES_hhdet_tes!G86=0,"",RES_hhdet_tes!G86/RES_hhdet_fec!G86)</f>
        <v>2.3650903248714705</v>
      </c>
      <c r="H86" s="111">
        <f>IF(RES_hhdet_tes!H86=0,"",RES_hhdet_tes!H86/RES_hhdet_fec!H86)</f>
        <v>2.4386772534778478</v>
      </c>
      <c r="I86" s="111">
        <f>IF(RES_hhdet_tes!I86=0,"",RES_hhdet_tes!I86/RES_hhdet_fec!I86)</f>
        <v>2.49584109658166</v>
      </c>
      <c r="J86" s="111">
        <f>IF(RES_hhdet_tes!J86=0,"",RES_hhdet_tes!J86/RES_hhdet_fec!J86)</f>
        <v>2.5446155754159778</v>
      </c>
      <c r="K86" s="111">
        <f>IF(RES_hhdet_tes!K86=0,"",RES_hhdet_tes!K86/RES_hhdet_fec!K86)</f>
        <v>2.6041686751561826</v>
      </c>
      <c r="L86" s="111">
        <f>IF(RES_hhdet_tes!L86=0,"",RES_hhdet_tes!L86/RES_hhdet_fec!L86)</f>
        <v>2.6603251360086202</v>
      </c>
      <c r="M86" s="111">
        <f>IF(RES_hhdet_tes!M86=0,"",RES_hhdet_tes!M86/RES_hhdet_fec!M86)</f>
        <v>2.7255974831892464</v>
      </c>
      <c r="N86" s="111">
        <f>IF(RES_hhdet_tes!N86=0,"",RES_hhdet_tes!N86/RES_hhdet_fec!N86)</f>
        <v>2.7948934986491678</v>
      </c>
      <c r="O86" s="111">
        <f>IF(RES_hhdet_tes!O86=0,"",RES_hhdet_tes!O86/RES_hhdet_fec!O86)</f>
        <v>2.8690719306700996</v>
      </c>
      <c r="P86" s="111">
        <f>IF(RES_hhdet_tes!P86=0,"",RES_hhdet_tes!P86/RES_hhdet_fec!P86)</f>
        <v>2.9436022763764003</v>
      </c>
      <c r="Q86" s="111">
        <f>IF(RES_hhdet_tes!Q86=0,"",RES_hhdet_tes!Q86/RES_hhdet_fec!Q86)</f>
        <v>3.0133222503406691</v>
      </c>
      <c r="R86" s="111">
        <f>IF(RES_hhdet_tes!R86=0,"",RES_hhdet_tes!R86/RES_hhdet_fec!R86)</f>
        <v>3.0760363610059946</v>
      </c>
      <c r="S86" s="111">
        <f>IF(RES_hhdet_tes!S86=0,"",RES_hhdet_tes!S86/RES_hhdet_fec!S86)</f>
        <v>3.1338719112573643</v>
      </c>
      <c r="T86" s="111">
        <f>IF(RES_hhdet_tes!T86=0,"",RES_hhdet_tes!T86/RES_hhdet_fec!T86)</f>
        <v>3.195416861593666</v>
      </c>
      <c r="U86" s="111">
        <f>IF(RES_hhdet_tes!U86=0,"",RES_hhdet_tes!U86/RES_hhdet_fec!U86)</f>
        <v>3.2960941945378162</v>
      </c>
      <c r="V86" s="111">
        <f>IF(RES_hhdet_tes!V86=0,"",RES_hhdet_tes!V86/RES_hhdet_fec!V86)</f>
        <v>3.4764733123357687</v>
      </c>
      <c r="W86" s="111">
        <f>IF(RES_hhdet_tes!W86=0,"",RES_hhdet_tes!W86/RES_hhdet_fec!W86)</f>
        <v>3.6461121255093314</v>
      </c>
      <c r="DA86" s="63" t="s">
        <v>1986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0.53537845374044046</v>
      </c>
      <c r="C87" s="124">
        <f>IF(RES_hhdet_tes!C87=0,"",RES_hhdet_tes!C87/RES_hhdet_fec!C87)</f>
        <v>0.54270001167991067</v>
      </c>
      <c r="D87" s="124">
        <f>IF(RES_hhdet_tes!D87=0,"",RES_hhdet_tes!D87/RES_hhdet_fec!D87)</f>
        <v>0.54509728952857894</v>
      </c>
      <c r="E87" s="124">
        <f>IF(RES_hhdet_tes!E87=0,"",RES_hhdet_tes!E87/RES_hhdet_fec!E87)</f>
        <v>0.55411725521442567</v>
      </c>
      <c r="F87" s="124">
        <f>IF(RES_hhdet_tes!F87=0,"",RES_hhdet_tes!F87/RES_hhdet_fec!F87)</f>
        <v>0.5650373784324757</v>
      </c>
      <c r="G87" s="124">
        <f>IF(RES_hhdet_tes!G87=0,"",RES_hhdet_tes!G87/RES_hhdet_fec!G87)</f>
        <v>0.57115854966386226</v>
      </c>
      <c r="H87" s="124">
        <f>IF(RES_hhdet_tes!H87=0,"",RES_hhdet_tes!H87/RES_hhdet_fec!H87)</f>
        <v>0.58009184217355769</v>
      </c>
      <c r="I87" s="124">
        <f>IF(RES_hhdet_tes!I87=0,"",RES_hhdet_tes!I87/RES_hhdet_fec!I87)</f>
        <v>0.58640492591809568</v>
      </c>
      <c r="J87" s="124">
        <f>IF(RES_hhdet_tes!J87=0,"",RES_hhdet_tes!J87/RES_hhdet_fec!J87)</f>
        <v>0.59283066108287674</v>
      </c>
      <c r="K87" s="124">
        <f>IF(RES_hhdet_tes!K87=0,"",RES_hhdet_tes!K87/RES_hhdet_fec!K87)</f>
        <v>0.59771236761574331</v>
      </c>
      <c r="L87" s="124">
        <f>IF(RES_hhdet_tes!L87=0,"",RES_hhdet_tes!L87/RES_hhdet_fec!L87)</f>
        <v>0.60122737646533808</v>
      </c>
      <c r="M87" s="124">
        <f>IF(RES_hhdet_tes!M87=0,"",RES_hhdet_tes!M87/RES_hhdet_fec!M87)</f>
        <v>0.60811505698693891</v>
      </c>
      <c r="N87" s="124">
        <f>IF(RES_hhdet_tes!N87=0,"",RES_hhdet_tes!N87/RES_hhdet_fec!N87)</f>
        <v>0.61798394775046794</v>
      </c>
      <c r="O87" s="124">
        <f>IF(RES_hhdet_tes!O87=0,"",RES_hhdet_tes!O87/RES_hhdet_fec!O87)</f>
        <v>0.62435766868482567</v>
      </c>
      <c r="P87" s="124">
        <f>IF(RES_hhdet_tes!P87=0,"",RES_hhdet_tes!P87/RES_hhdet_fec!P87)</f>
        <v>0.63095417550178612</v>
      </c>
      <c r="Q87" s="124">
        <f>IF(RES_hhdet_tes!Q87=0,"",RES_hhdet_tes!Q87/RES_hhdet_fec!Q87)</f>
        <v>0.63637846648100327</v>
      </c>
      <c r="R87" s="124">
        <f>IF(RES_hhdet_tes!R87=0,"",RES_hhdet_tes!R87/RES_hhdet_fec!R87)</f>
        <v>0.64429352563127407</v>
      </c>
      <c r="S87" s="124">
        <f>IF(RES_hhdet_tes!S87=0,"",RES_hhdet_tes!S87/RES_hhdet_fec!S87)</f>
        <v>0.65608600108173409</v>
      </c>
      <c r="T87" s="124">
        <f>IF(RES_hhdet_tes!T87=0,"",RES_hhdet_tes!T87/RES_hhdet_fec!T87)</f>
        <v>0.66997791420131236</v>
      </c>
      <c r="U87" s="124">
        <f>IF(RES_hhdet_tes!U87=0,"",RES_hhdet_tes!U87/RES_hhdet_fec!U87)</f>
        <v>0.68684059990485014</v>
      </c>
      <c r="V87" s="124">
        <f>IF(RES_hhdet_tes!V87=0,"",RES_hhdet_tes!V87/RES_hhdet_fec!V87)</f>
        <v>0.7027988215035017</v>
      </c>
      <c r="W87" s="124">
        <f>IF(RES_hhdet_tes!W87=0,"",RES_hhdet_tes!W87/RES_hhdet_fec!W87)</f>
        <v>0.71870400103449661</v>
      </c>
      <c r="DA87" s="130" t="s">
        <v>1987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0.42377646611547537</v>
      </c>
      <c r="C88" s="111">
        <f>IF(RES_hhdet_tes!C88=0,"",RES_hhdet_tes!C88/RES_hhdet_fec!C88)</f>
        <v>0.42906032477855033</v>
      </c>
      <c r="D88" s="111">
        <f>IF(RES_hhdet_tes!D88=0,"",RES_hhdet_tes!D88/RES_hhdet_fec!D88)</f>
        <v>0.43149491503164411</v>
      </c>
      <c r="E88" s="111">
        <f>IF(RES_hhdet_tes!E88=0,"",RES_hhdet_tes!E88/RES_hhdet_fec!E88)</f>
        <v>0.44199994529605918</v>
      </c>
      <c r="F88" s="111">
        <f>IF(RES_hhdet_tes!F88=0,"",RES_hhdet_tes!F88/RES_hhdet_fec!F88)</f>
        <v>0.4634585317748709</v>
      </c>
      <c r="G88" s="111">
        <f>IF(RES_hhdet_tes!G88=0,"",RES_hhdet_tes!G88/RES_hhdet_fec!G88)</f>
        <v>0.49990020291143572</v>
      </c>
      <c r="H88" s="111">
        <f>IF(RES_hhdet_tes!H88=0,"",RES_hhdet_tes!H88/RES_hhdet_fec!H88)</f>
        <v>0.52246171875103398</v>
      </c>
      <c r="I88" s="111">
        <f>IF(RES_hhdet_tes!I88=0,"",RES_hhdet_tes!I88/RES_hhdet_fec!I88)</f>
        <v>0.54392620852894069</v>
      </c>
      <c r="J88" s="111">
        <f>IF(RES_hhdet_tes!J88=0,"",RES_hhdet_tes!J88/RES_hhdet_fec!J88)</f>
        <v>0.56315582426270128</v>
      </c>
      <c r="K88" s="111">
        <f>IF(RES_hhdet_tes!K88=0,"",RES_hhdet_tes!K88/RES_hhdet_fec!K88)</f>
        <v>0.58607018445229697</v>
      </c>
      <c r="L88" s="111">
        <f>IF(RES_hhdet_tes!L88=0,"",RES_hhdet_tes!L88/RES_hhdet_fec!L88)</f>
        <v>0.60589916543762123</v>
      </c>
      <c r="M88" s="111">
        <f>IF(RES_hhdet_tes!M88=0,"",RES_hhdet_tes!M88/RES_hhdet_fec!M88)</f>
        <v>0.6251561309737198</v>
      </c>
      <c r="N88" s="111">
        <f>IF(RES_hhdet_tes!N88=0,"",RES_hhdet_tes!N88/RES_hhdet_fec!N88)</f>
        <v>0.63980949001582432</v>
      </c>
      <c r="O88" s="111">
        <f>IF(RES_hhdet_tes!O88=0,"",RES_hhdet_tes!O88/RES_hhdet_fec!O88)</f>
        <v>0.65018152871910662</v>
      </c>
      <c r="P88" s="111">
        <f>IF(RES_hhdet_tes!P88=0,"",RES_hhdet_tes!P88/RES_hhdet_fec!P88)</f>
        <v>0.65134553081079349</v>
      </c>
      <c r="Q88" s="111">
        <f>IF(RES_hhdet_tes!Q88=0,"",RES_hhdet_tes!Q88/RES_hhdet_fec!Q88)</f>
        <v>0.65331676847718867</v>
      </c>
      <c r="R88" s="111">
        <f>IF(RES_hhdet_tes!R88=0,"",RES_hhdet_tes!R88/RES_hhdet_fec!R88)</f>
        <v>0.65643107860285277</v>
      </c>
      <c r="S88" s="111">
        <f>IF(RES_hhdet_tes!S88=0,"",RES_hhdet_tes!S88/RES_hhdet_fec!S88)</f>
        <v>0.66282543156002749</v>
      </c>
      <c r="T88" s="111">
        <f>IF(RES_hhdet_tes!T88=0,"",RES_hhdet_tes!T88/RES_hhdet_fec!T88)</f>
        <v>0.66913802773170328</v>
      </c>
      <c r="U88" s="111">
        <f>IF(RES_hhdet_tes!U88=0,"",RES_hhdet_tes!U88/RES_hhdet_fec!U88)</f>
        <v>0.67932988039182751</v>
      </c>
      <c r="V88" s="111">
        <f>IF(RES_hhdet_tes!V88=0,"",RES_hhdet_tes!V88/RES_hhdet_fec!V88)</f>
        <v>0.70218973494233172</v>
      </c>
      <c r="W88" s="111">
        <f>IF(RES_hhdet_tes!W88=0,"",RES_hhdet_tes!W88/RES_hhdet_fec!W88)</f>
        <v>0.72097894802448392</v>
      </c>
      <c r="DA88" s="63" t="s">
        <v>1988</v>
      </c>
    </row>
    <row r="89" spans="1:105" ht="12" customHeight="1" x14ac:dyDescent="0.25">
      <c r="A89" s="97" t="s">
        <v>131</v>
      </c>
      <c r="B89" s="111" t="str">
        <f>IF(RES_hhdet_tes!B89=0,"",RES_hhdet_tes!B89/RES_hhdet_fec!B89)</f>
        <v/>
      </c>
      <c r="C89" s="111">
        <f>IF(RES_hhdet_tes!C89=0,"",RES_hhdet_tes!C89/RES_hhdet_fec!C89)</f>
        <v>0.83477735442336354</v>
      </c>
      <c r="D89" s="111">
        <f>IF(RES_hhdet_tes!D89=0,"",RES_hhdet_tes!D89/RES_hhdet_fec!D89)</f>
        <v>0.83805368707579331</v>
      </c>
      <c r="E89" s="111">
        <f>IF(RES_hhdet_tes!E89=0,"",RES_hhdet_tes!E89/RES_hhdet_fec!E89)</f>
        <v>0.80915637744941327</v>
      </c>
      <c r="F89" s="111">
        <f>IF(RES_hhdet_tes!F89=0,"",RES_hhdet_tes!F89/RES_hhdet_fec!F89)</f>
        <v>0.83321303828365834</v>
      </c>
      <c r="G89" s="111">
        <f>IF(RES_hhdet_tes!G89=0,"",RES_hhdet_tes!G89/RES_hhdet_fec!G89)</f>
        <v>0.86125463790037871</v>
      </c>
      <c r="H89" s="111">
        <f>IF(RES_hhdet_tes!H89=0,"",RES_hhdet_tes!H89/RES_hhdet_fec!H89)</f>
        <v>0.82133604925864045</v>
      </c>
      <c r="I89" s="111">
        <f>IF(RES_hhdet_tes!I89=0,"",RES_hhdet_tes!I89/RES_hhdet_fec!I89)</f>
        <v>0.86049745148164569</v>
      </c>
      <c r="J89" s="111">
        <f>IF(RES_hhdet_tes!J89=0,"",RES_hhdet_tes!J89/RES_hhdet_fec!J89)</f>
        <v>0.89724471239900494</v>
      </c>
      <c r="K89" s="111">
        <f>IF(RES_hhdet_tes!K89=0,"",RES_hhdet_tes!K89/RES_hhdet_fec!K89)</f>
        <v>0.87044363444674955</v>
      </c>
      <c r="L89" s="111">
        <f>IF(RES_hhdet_tes!L89=0,"",RES_hhdet_tes!L89/RES_hhdet_fec!L89)</f>
        <v>0.88065585803849877</v>
      </c>
      <c r="M89" s="111">
        <f>IF(RES_hhdet_tes!M89=0,"",RES_hhdet_tes!M89/RES_hhdet_fec!M89)</f>
        <v>0.87139762740098192</v>
      </c>
      <c r="N89" s="111">
        <f>IF(RES_hhdet_tes!N89=0,"",RES_hhdet_tes!N89/RES_hhdet_fec!N89)</f>
        <v>0.91528425135400937</v>
      </c>
      <c r="O89" s="111">
        <f>IF(RES_hhdet_tes!O89=0,"",RES_hhdet_tes!O89/RES_hhdet_fec!O89)</f>
        <v>0.91126508357229585</v>
      </c>
      <c r="P89" s="111">
        <f>IF(RES_hhdet_tes!P89=0,"",RES_hhdet_tes!P89/RES_hhdet_fec!P89)</f>
        <v>0.91142139735833871</v>
      </c>
      <c r="Q89" s="111">
        <f>IF(RES_hhdet_tes!Q89=0,"",RES_hhdet_tes!Q89/RES_hhdet_fec!Q89)</f>
        <v>0.88049536907831649</v>
      </c>
      <c r="R89" s="111">
        <f>IF(RES_hhdet_tes!R89=0,"",RES_hhdet_tes!R89/RES_hhdet_fec!R89)</f>
        <v>0.88642493880959994</v>
      </c>
      <c r="S89" s="111">
        <f>IF(RES_hhdet_tes!S89=0,"",RES_hhdet_tes!S89/RES_hhdet_fec!S89)</f>
        <v>0.89355318120453819</v>
      </c>
      <c r="T89" s="111">
        <f>IF(RES_hhdet_tes!T89=0,"",RES_hhdet_tes!T89/RES_hhdet_fec!T89)</f>
        <v>0.89184756809981947</v>
      </c>
      <c r="U89" s="111">
        <f>IF(RES_hhdet_tes!U89=0,"",RES_hhdet_tes!U89/RES_hhdet_fec!U89)</f>
        <v>0.89365588771327886</v>
      </c>
      <c r="V89" s="111">
        <f>IF(RES_hhdet_tes!V89=0,"",RES_hhdet_tes!V89/RES_hhdet_fec!V89)</f>
        <v>0.88827059485027338</v>
      </c>
      <c r="W89" s="111">
        <f>IF(RES_hhdet_tes!W89=0,"",RES_hhdet_tes!W89/RES_hhdet_fec!W89)</f>
        <v>0.91261669286239933</v>
      </c>
      <c r="DA89" s="63" t="s">
        <v>1989</v>
      </c>
    </row>
    <row r="90" spans="1:105" ht="12" customHeight="1" x14ac:dyDescent="0.25">
      <c r="A90" s="100" t="s">
        <v>204</v>
      </c>
      <c r="B90" s="112" t="str">
        <f>IF(RES_hhdet_tes!B90=0,"",RES_hhdet_tes!B90/RES_hhdet_fec!B90)</f>
        <v/>
      </c>
      <c r="C90" s="112">
        <f>IF(RES_hhdet_tes!C90=0,"",RES_hhdet_tes!C90/RES_hhdet_fec!C90)</f>
        <v>0.53737230020168347</v>
      </c>
      <c r="D90" s="112">
        <f>IF(RES_hhdet_tes!D90=0,"",RES_hhdet_tes!D90/RES_hhdet_fec!D90)</f>
        <v>0.53737230020168347</v>
      </c>
      <c r="E90" s="112">
        <f>IF(RES_hhdet_tes!E90=0,"",RES_hhdet_tes!E90/RES_hhdet_fec!E90)</f>
        <v>0.53737230020168347</v>
      </c>
      <c r="F90" s="112">
        <f>IF(RES_hhdet_tes!F90=0,"",RES_hhdet_tes!F90/RES_hhdet_fec!F90)</f>
        <v>0.53737230020168347</v>
      </c>
      <c r="G90" s="112">
        <f>IF(RES_hhdet_tes!G90=0,"",RES_hhdet_tes!G90/RES_hhdet_fec!G90)</f>
        <v>0.5533889537167227</v>
      </c>
      <c r="H90" s="112">
        <f>IF(RES_hhdet_tes!H90=0,"",RES_hhdet_tes!H90/RES_hhdet_fec!H90)</f>
        <v>0.5533889537167227</v>
      </c>
      <c r="I90" s="112">
        <f>IF(RES_hhdet_tes!I90=0,"",RES_hhdet_tes!I90/RES_hhdet_fec!I90)</f>
        <v>0.57626095897689478</v>
      </c>
      <c r="J90" s="112">
        <f>IF(RES_hhdet_tes!J90=0,"",RES_hhdet_tes!J90/RES_hhdet_fec!J90)</f>
        <v>0.58058971863502384</v>
      </c>
      <c r="K90" s="112">
        <f>IF(RES_hhdet_tes!K90=0,"",RES_hhdet_tes!K90/RES_hhdet_fec!K90)</f>
        <v>0.611604123837035</v>
      </c>
      <c r="L90" s="112">
        <f>IF(RES_hhdet_tes!L90=0,"",RES_hhdet_tes!L90/RES_hhdet_fec!L90)</f>
        <v>0.62721766510674792</v>
      </c>
      <c r="M90" s="112">
        <f>IF(RES_hhdet_tes!M90=0,"",RES_hhdet_tes!M90/RES_hhdet_fec!M90)</f>
        <v>0.64544098081789347</v>
      </c>
      <c r="N90" s="112">
        <f>IF(RES_hhdet_tes!N90=0,"",RES_hhdet_tes!N90/RES_hhdet_fec!N90)</f>
        <v>0.66092489185322034</v>
      </c>
      <c r="O90" s="112">
        <f>IF(RES_hhdet_tes!O90=0,"",RES_hhdet_tes!O90/RES_hhdet_fec!O90)</f>
        <v>0.66691392977212838</v>
      </c>
      <c r="P90" s="112">
        <f>IF(RES_hhdet_tes!P90=0,"",RES_hhdet_tes!P90/RES_hhdet_fec!P90)</f>
        <v>0.66691392977212882</v>
      </c>
      <c r="Q90" s="112">
        <f>IF(RES_hhdet_tes!Q90=0,"",RES_hhdet_tes!Q90/RES_hhdet_fec!Q90)</f>
        <v>0.66691392977212849</v>
      </c>
      <c r="R90" s="112">
        <f>IF(RES_hhdet_tes!R90=0,"",RES_hhdet_tes!R90/RES_hhdet_fec!R90)</f>
        <v>0.66691392977212804</v>
      </c>
      <c r="S90" s="112">
        <f>IF(RES_hhdet_tes!S90=0,"",RES_hhdet_tes!S90/RES_hhdet_fec!S90)</f>
        <v>0.66691392977212871</v>
      </c>
      <c r="T90" s="112">
        <f>IF(RES_hhdet_tes!T90=0,"",RES_hhdet_tes!T90/RES_hhdet_fec!T90)</f>
        <v>0.66785542152413524</v>
      </c>
      <c r="U90" s="112">
        <f>IF(RES_hhdet_tes!U90=0,"",RES_hhdet_tes!U90/RES_hhdet_fec!U90)</f>
        <v>0.66785969652987254</v>
      </c>
      <c r="V90" s="112">
        <f>IF(RES_hhdet_tes!V90=0,"",RES_hhdet_tes!V90/RES_hhdet_fec!V90)</f>
        <v>0.66985841347556252</v>
      </c>
      <c r="W90" s="112">
        <f>IF(RES_hhdet_tes!W90=0,"",RES_hhdet_tes!W90/RES_hhdet_fec!W90)</f>
        <v>0.67309840049550629</v>
      </c>
      <c r="DA90" s="131" t="s">
        <v>1990</v>
      </c>
    </row>
    <row r="91" spans="1:105" ht="12" customHeight="1" x14ac:dyDescent="0.25">
      <c r="A91" s="103" t="s">
        <v>52</v>
      </c>
      <c r="B91" s="113" t="str">
        <f>IF(RES_hhdet_tes!B91=0,"",RES_hhdet_tes!B91/RES_hhdet_fec!B91)</f>
        <v/>
      </c>
      <c r="C91" s="113">
        <f>IF(RES_hhdet_tes!C91=0,"",RES_hhdet_tes!C91/RES_hhdet_fec!C91)</f>
        <v>1</v>
      </c>
      <c r="D91" s="113">
        <f>IF(RES_hhdet_tes!D91=0,"",RES_hhdet_tes!D91/RES_hhdet_fec!D91)</f>
        <v>1</v>
      </c>
      <c r="E91" s="113">
        <f>IF(RES_hhdet_tes!E91=0,"",RES_hhdet_tes!E91/RES_hhdet_fec!E91)</f>
        <v>1</v>
      </c>
      <c r="F91" s="113">
        <f>IF(RES_hhdet_tes!F91=0,"",RES_hhdet_tes!F91/RES_hhdet_fec!F91)</f>
        <v>1</v>
      </c>
      <c r="G91" s="113">
        <f>IF(RES_hhdet_tes!G91=0,"",RES_hhdet_tes!G91/RES_hhdet_fec!G91)</f>
        <v>1</v>
      </c>
      <c r="H91" s="113">
        <f>IF(RES_hhdet_tes!H91=0,"",RES_hhdet_tes!H91/RES_hhdet_fec!H91)</f>
        <v>1</v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DA91" s="132" t="s">
        <v>1991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0.50444479568652512</v>
      </c>
      <c r="C92" s="112">
        <f>IF(RES_hhdet_tes!C92=0,"",RES_hhdet_tes!C92/RES_hhdet_fec!C92)</f>
        <v>0.50624902752403123</v>
      </c>
      <c r="D92" s="112">
        <f>IF(RES_hhdet_tes!D92=0,"",RES_hhdet_tes!D92/RES_hhdet_fec!D92)</f>
        <v>0.50834265360317732</v>
      </c>
      <c r="E92" s="112">
        <f>IF(RES_hhdet_tes!E92=0,"",RES_hhdet_tes!E92/RES_hhdet_fec!E92)</f>
        <v>0.51095323408895965</v>
      </c>
      <c r="F92" s="112">
        <f>IF(RES_hhdet_tes!F92=0,"",RES_hhdet_tes!F92/RES_hhdet_fec!F92)</f>
        <v>0.51511257453021075</v>
      </c>
      <c r="G92" s="112">
        <f>IF(RES_hhdet_tes!G92=0,"",RES_hhdet_tes!G92/RES_hhdet_fec!G92)</f>
        <v>0.52254410364823423</v>
      </c>
      <c r="H92" s="112">
        <f>IF(RES_hhdet_tes!H92=0,"",RES_hhdet_tes!H92/RES_hhdet_fec!H92)</f>
        <v>0.53101783938488833</v>
      </c>
      <c r="I92" s="112">
        <f>IF(RES_hhdet_tes!I92=0,"",RES_hhdet_tes!I92/RES_hhdet_fec!I92)</f>
        <v>0.53484033185631275</v>
      </c>
      <c r="J92" s="112">
        <f>IF(RES_hhdet_tes!J92=0,"",RES_hhdet_tes!J92/RES_hhdet_fec!J92)</f>
        <v>0.53615082789352342</v>
      </c>
      <c r="K92" s="112">
        <f>IF(RES_hhdet_tes!K92=0,"",RES_hhdet_tes!K92/RES_hhdet_fec!K92)</f>
        <v>0.54121541091947978</v>
      </c>
      <c r="L92" s="112">
        <f>IF(RES_hhdet_tes!L92=0,"",RES_hhdet_tes!L92/RES_hhdet_fec!L92)</f>
        <v>0.54660853710796653</v>
      </c>
      <c r="M92" s="112">
        <f>IF(RES_hhdet_tes!M92=0,"",RES_hhdet_tes!M92/RES_hhdet_fec!M92)</f>
        <v>0.55442805527981376</v>
      </c>
      <c r="N92" s="112">
        <f>IF(RES_hhdet_tes!N92=0,"",RES_hhdet_tes!N92/RES_hhdet_fec!N92)</f>
        <v>0.56659565491890618</v>
      </c>
      <c r="O92" s="112">
        <f>IF(RES_hhdet_tes!O92=0,"",RES_hhdet_tes!O92/RES_hhdet_fec!O92)</f>
        <v>0.58650624956320674</v>
      </c>
      <c r="P92" s="112">
        <f>IF(RES_hhdet_tes!P92=0,"",RES_hhdet_tes!P92/RES_hhdet_fec!P92)</f>
        <v>0.60438251965333889</v>
      </c>
      <c r="Q92" s="112">
        <f>IF(RES_hhdet_tes!Q92=0,"",RES_hhdet_tes!Q92/RES_hhdet_fec!Q92)</f>
        <v>0.61854285724195701</v>
      </c>
      <c r="R92" s="112">
        <f>IF(RES_hhdet_tes!R92=0,"",RES_hhdet_tes!R92/RES_hhdet_fec!R92)</f>
        <v>0.64072350226959907</v>
      </c>
      <c r="S92" s="112">
        <f>IF(RES_hhdet_tes!S92=0,"",RES_hhdet_tes!S92/RES_hhdet_fec!S92)</f>
        <v>0.6799769037624952</v>
      </c>
      <c r="T92" s="112">
        <f>IF(RES_hhdet_tes!T92=0,"",RES_hhdet_tes!T92/RES_hhdet_fec!T92)</f>
        <v>0.72140598540010281</v>
      </c>
      <c r="U92" s="112">
        <f>IF(RES_hhdet_tes!U92=0,"",RES_hhdet_tes!U92/RES_hhdet_fec!U92)</f>
        <v>0.76360287989376641</v>
      </c>
      <c r="V92" s="112">
        <f>IF(RES_hhdet_tes!V92=0,"",RES_hhdet_tes!V92/RES_hhdet_fec!V92)</f>
        <v>0.79898660693936174</v>
      </c>
      <c r="W92" s="112">
        <f>IF(RES_hhdet_tes!W92=0,"",RES_hhdet_tes!W92/RES_hhdet_fec!W92)</f>
        <v>0.82650793159721692</v>
      </c>
      <c r="DA92" s="131" t="s">
        <v>1992</v>
      </c>
    </row>
    <row r="93" spans="1:105" ht="12" customHeight="1" x14ac:dyDescent="0.25">
      <c r="A93" s="107" t="s">
        <v>123</v>
      </c>
      <c r="B93" s="113" t="str">
        <f>IF(RES_hhdet_tes!B93=0,"",RES_hhdet_tes!B93/RES_hhdet_fec!B93)</f>
        <v/>
      </c>
      <c r="C93" s="113">
        <f>IF(RES_hhdet_tes!C93=0,"",RES_hhdet_tes!C93/RES_hhdet_fec!C93)</f>
        <v>0.82677544263614666</v>
      </c>
      <c r="D93" s="113">
        <f>IF(RES_hhdet_tes!D93=0,"",RES_hhdet_tes!D93/RES_hhdet_fec!D93)</f>
        <v>0.83021626905721113</v>
      </c>
      <c r="E93" s="113">
        <f>IF(RES_hhdet_tes!E93=0,"",RES_hhdet_tes!E93/RES_hhdet_fec!E93)</f>
        <v>0.80020827436513886</v>
      </c>
      <c r="F93" s="113">
        <f>IF(RES_hhdet_tes!F93=0,"",RES_hhdet_tes!F93/RES_hhdet_fec!F93)</f>
        <v>0.82517645961380692</v>
      </c>
      <c r="G93" s="113">
        <f>IF(RES_hhdet_tes!G93=0,"",RES_hhdet_tes!G93/RES_hhdet_fec!G93)</f>
        <v>0.84643535004016512</v>
      </c>
      <c r="H93" s="113">
        <f>IF(RES_hhdet_tes!H93=0,"",RES_hhdet_tes!H93/RES_hhdet_fec!H93)</f>
        <v>0.80376982340143543</v>
      </c>
      <c r="I93" s="113">
        <f>IF(RES_hhdet_tes!I93=0,"",RES_hhdet_tes!I93/RES_hhdet_fec!I93)</f>
        <v>0.83319445452637542</v>
      </c>
      <c r="J93" s="113">
        <f>IF(RES_hhdet_tes!J93=0,"",RES_hhdet_tes!J93/RES_hhdet_fec!J93)</f>
        <v>0.82097424094384974</v>
      </c>
      <c r="K93" s="113">
        <f>IF(RES_hhdet_tes!K93=0,"",RES_hhdet_tes!K93/RES_hhdet_fec!K93)</f>
        <v>0.84433561964811554</v>
      </c>
      <c r="L93" s="113">
        <f>IF(RES_hhdet_tes!L93=0,"",RES_hhdet_tes!L93/RES_hhdet_fec!L93)</f>
        <v>0.84727820511487539</v>
      </c>
      <c r="M93" s="113">
        <f>IF(RES_hhdet_tes!M93=0,"",RES_hhdet_tes!M93/RES_hhdet_fec!M93)</f>
        <v>0.82689959582841854</v>
      </c>
      <c r="N93" s="113">
        <f>IF(RES_hhdet_tes!N93=0,"",RES_hhdet_tes!N93/RES_hhdet_fec!N93)</f>
        <v>0.8825796849303752</v>
      </c>
      <c r="O93" s="113">
        <f>IF(RES_hhdet_tes!O93=0,"",RES_hhdet_tes!O93/RES_hhdet_fec!O93)</f>
        <v>0.87857626706779424</v>
      </c>
      <c r="P93" s="113">
        <f>IF(RES_hhdet_tes!P93=0,"",RES_hhdet_tes!P93/RES_hhdet_fec!P93)</f>
        <v>0.88261295330817147</v>
      </c>
      <c r="Q93" s="113">
        <f>IF(RES_hhdet_tes!Q93=0,"",RES_hhdet_tes!Q93/RES_hhdet_fec!Q93)</f>
        <v>0.84576338035211029</v>
      </c>
      <c r="R93" s="113">
        <f>IF(RES_hhdet_tes!R93=0,"",RES_hhdet_tes!R93/RES_hhdet_fec!R93)</f>
        <v>0.86263006246271035</v>
      </c>
      <c r="S93" s="113">
        <f>IF(RES_hhdet_tes!S93=0,"",RES_hhdet_tes!S93/RES_hhdet_fec!S93)</f>
        <v>0.90566022556052561</v>
      </c>
      <c r="T93" s="113">
        <f>IF(RES_hhdet_tes!T93=0,"",RES_hhdet_tes!T93/RES_hhdet_fec!T93)</f>
        <v>0.92526138605703956</v>
      </c>
      <c r="U93" s="113">
        <f>IF(RES_hhdet_tes!U93=0,"",RES_hhdet_tes!U93/RES_hhdet_fec!U93)</f>
        <v>0.93996065672480911</v>
      </c>
      <c r="V93" s="113">
        <f>IF(RES_hhdet_tes!V93=0,"",RES_hhdet_tes!V93/RES_hhdet_fec!V93)</f>
        <v>0.94687438884547426</v>
      </c>
      <c r="W93" s="113">
        <f>IF(RES_hhdet_tes!W93=0,"",RES_hhdet_tes!W93/RES_hhdet_fec!W93)</f>
        <v>0.96259149904829699</v>
      </c>
      <c r="DA93" s="132" t="s">
        <v>1993</v>
      </c>
    </row>
    <row r="94" spans="1:105" ht="12" customHeight="1" x14ac:dyDescent="0.25">
      <c r="A94" s="108" t="s">
        <v>50</v>
      </c>
      <c r="B94" s="111" t="str">
        <f>IF(RES_hhdet_tes!B94=0,"",RES_hhdet_tes!B94/RES_hhdet_fec!B94)</f>
        <v/>
      </c>
      <c r="C94" s="111">
        <f>IF(RES_hhdet_tes!C94=0,"",RES_hhdet_tes!C94/RES_hhdet_fec!C94)</f>
        <v>0.52313127076257315</v>
      </c>
      <c r="D94" s="111">
        <f>IF(RES_hhdet_tes!D94=0,"",RES_hhdet_tes!D94/RES_hhdet_fec!D94)</f>
        <v>0.52329220132442211</v>
      </c>
      <c r="E94" s="111">
        <f>IF(RES_hhdet_tes!E94=0,"",RES_hhdet_tes!E94/RES_hhdet_fec!E94)</f>
        <v>0.523292201324422</v>
      </c>
      <c r="F94" s="111">
        <f>IF(RES_hhdet_tes!F94=0,"",RES_hhdet_tes!F94/RES_hhdet_fec!F94)</f>
        <v>0.523292201324422</v>
      </c>
      <c r="G94" s="111">
        <f>IF(RES_hhdet_tes!G94=0,"",RES_hhdet_tes!G94/RES_hhdet_fec!G94)</f>
        <v>0.52331233215619122</v>
      </c>
      <c r="H94" s="111">
        <f>IF(RES_hhdet_tes!H94=0,"",RES_hhdet_tes!H94/RES_hhdet_fec!H94)</f>
        <v>0.52333818981231151</v>
      </c>
      <c r="I94" s="111">
        <f>IF(RES_hhdet_tes!I94=0,"",RES_hhdet_tes!I94/RES_hhdet_fec!I94)</f>
        <v>0.52339467123328631</v>
      </c>
      <c r="J94" s="111">
        <f>IF(RES_hhdet_tes!J94=0,"",RES_hhdet_tes!J94/RES_hhdet_fec!J94)</f>
        <v>0.53713688795612058</v>
      </c>
      <c r="K94" s="111">
        <f>IF(RES_hhdet_tes!K94=0,"",RES_hhdet_tes!K94/RES_hhdet_fec!K94)</f>
        <v>0.55598632978103879</v>
      </c>
      <c r="L94" s="111">
        <f>IF(RES_hhdet_tes!L94=0,"",RES_hhdet_tes!L94/RES_hhdet_fec!L94)</f>
        <v>0.55990178638326493</v>
      </c>
      <c r="M94" s="111">
        <f>IF(RES_hhdet_tes!M94=0,"",RES_hhdet_tes!M94/RES_hhdet_fec!M94)</f>
        <v>0.5618554477690112</v>
      </c>
      <c r="N94" s="111">
        <f>IF(RES_hhdet_tes!N94=0,"",RES_hhdet_tes!N94/RES_hhdet_fec!N94)</f>
        <v>0.573631657003281</v>
      </c>
      <c r="O94" s="111">
        <f>IF(RES_hhdet_tes!O94=0,"",RES_hhdet_tes!O94/RES_hhdet_fec!O94)</f>
        <v>0.58382308954436846</v>
      </c>
      <c r="P94" s="111">
        <f>IF(RES_hhdet_tes!P94=0,"",RES_hhdet_tes!P94/RES_hhdet_fec!P94)</f>
        <v>0.59290530576861245</v>
      </c>
      <c r="Q94" s="111">
        <f>IF(RES_hhdet_tes!Q94=0,"",RES_hhdet_tes!Q94/RES_hhdet_fec!Q94)</f>
        <v>0.59781800875928381</v>
      </c>
      <c r="R94" s="111">
        <f>IF(RES_hhdet_tes!R94=0,"",RES_hhdet_tes!R94/RES_hhdet_fec!R94)</f>
        <v>0.60641153363665823</v>
      </c>
      <c r="S94" s="111">
        <f>IF(RES_hhdet_tes!S94=0,"",RES_hhdet_tes!S94/RES_hhdet_fec!S94)</f>
        <v>0.69539568978088095</v>
      </c>
      <c r="T94" s="111">
        <f>IF(RES_hhdet_tes!T94=0,"",RES_hhdet_tes!T94/RES_hhdet_fec!T94)</f>
        <v>0.75080692290730988</v>
      </c>
      <c r="U94" s="111">
        <f>IF(RES_hhdet_tes!U94=0,"",RES_hhdet_tes!U94/RES_hhdet_fec!U94)</f>
        <v>0.7893983363752356</v>
      </c>
      <c r="V94" s="111">
        <f>IF(RES_hhdet_tes!V94=0,"",RES_hhdet_tes!V94/RES_hhdet_fec!V94)</f>
        <v>0.81993920177814406</v>
      </c>
      <c r="W94" s="111">
        <f>IF(RES_hhdet_tes!W94=0,"",RES_hhdet_tes!W94/RES_hhdet_fec!W94)</f>
        <v>0.83554447242869267</v>
      </c>
      <c r="DA94" s="63" t="s">
        <v>1994</v>
      </c>
    </row>
    <row r="95" spans="1:105" ht="12" customHeight="1" x14ac:dyDescent="0.25">
      <c r="A95" s="108" t="s">
        <v>52</v>
      </c>
      <c r="B95" s="111" t="str">
        <f>IF(RES_hhdet_tes!B95=0,"",RES_hhdet_tes!B95/RES_hhdet_fec!B95)</f>
        <v/>
      </c>
      <c r="C95" s="111">
        <f>IF(RES_hhdet_tes!C95=0,"",RES_hhdet_tes!C95/RES_hhdet_fec!C95)</f>
        <v>1</v>
      </c>
      <c r="D95" s="111">
        <f>IF(RES_hhdet_tes!D95=0,"",RES_hhdet_tes!D95/RES_hhdet_fec!D95)</f>
        <v>1</v>
      </c>
      <c r="E95" s="111">
        <f>IF(RES_hhdet_tes!E95=0,"",RES_hhdet_tes!E95/RES_hhdet_fec!E95)</f>
        <v>1</v>
      </c>
      <c r="F95" s="111">
        <f>IF(RES_hhdet_tes!F95=0,"",RES_hhdet_tes!F95/RES_hhdet_fec!F95)</f>
        <v>1</v>
      </c>
      <c r="G95" s="111">
        <f>IF(RES_hhdet_tes!G95=0,"",RES_hhdet_tes!G95/RES_hhdet_fec!G95)</f>
        <v>1</v>
      </c>
      <c r="H95" s="111">
        <f>IF(RES_hhdet_tes!H95=0,"",RES_hhdet_tes!H95/RES_hhdet_fec!H95)</f>
        <v>1</v>
      </c>
      <c r="I95" s="111">
        <f>IF(RES_hhdet_tes!I95=0,"",RES_hhdet_tes!I95/RES_hhdet_fec!I95)</f>
        <v>1</v>
      </c>
      <c r="J95" s="111">
        <f>IF(RES_hhdet_tes!J95=0,"",RES_hhdet_tes!J95/RES_hhdet_fec!J95)</f>
        <v>1</v>
      </c>
      <c r="K95" s="111">
        <f>IF(RES_hhdet_tes!K95=0,"",RES_hhdet_tes!K95/RES_hhdet_fec!K95)</f>
        <v>1</v>
      </c>
      <c r="L95" s="111">
        <f>IF(RES_hhdet_tes!L95=0,"",RES_hhdet_tes!L95/RES_hhdet_fec!L95)</f>
        <v>1</v>
      </c>
      <c r="M95" s="111">
        <f>IF(RES_hhdet_tes!M95=0,"",RES_hhdet_tes!M95/RES_hhdet_fec!M95)</f>
        <v>1</v>
      </c>
      <c r="N95" s="111">
        <f>IF(RES_hhdet_tes!N95=0,"",RES_hhdet_tes!N95/RES_hhdet_fec!N95)</f>
        <v>1</v>
      </c>
      <c r="O95" s="111">
        <f>IF(RES_hhdet_tes!O95=0,"",RES_hhdet_tes!O95/RES_hhdet_fec!O95)</f>
        <v>1</v>
      </c>
      <c r="P95" s="111">
        <f>IF(RES_hhdet_tes!P95=0,"",RES_hhdet_tes!P95/RES_hhdet_fec!P95)</f>
        <v>1</v>
      </c>
      <c r="Q95" s="111">
        <f>IF(RES_hhdet_tes!Q95=0,"",RES_hhdet_tes!Q95/RES_hhdet_fec!Q95)</f>
        <v>1</v>
      </c>
      <c r="R95" s="111">
        <f>IF(RES_hhdet_tes!R95=0,"",RES_hhdet_tes!R95/RES_hhdet_fec!R95)</f>
        <v>1</v>
      </c>
      <c r="S95" s="111">
        <f>IF(RES_hhdet_tes!S95=0,"",RES_hhdet_tes!S95/RES_hhdet_fec!S95)</f>
        <v>1</v>
      </c>
      <c r="T95" s="111">
        <f>IF(RES_hhdet_tes!T95=0,"",RES_hhdet_tes!T95/RES_hhdet_fec!T95)</f>
        <v>1</v>
      </c>
      <c r="U95" s="111">
        <f>IF(RES_hhdet_tes!U95=0,"",RES_hhdet_tes!U95/RES_hhdet_fec!U95)</f>
        <v>1</v>
      </c>
      <c r="V95" s="111">
        <f>IF(RES_hhdet_tes!V95=0,"",RES_hhdet_tes!V95/RES_hhdet_fec!V95)</f>
        <v>1</v>
      </c>
      <c r="W95" s="111">
        <f>IF(RES_hhdet_tes!W95=0,"",RES_hhdet_tes!W95/RES_hhdet_fec!W95)</f>
        <v>1</v>
      </c>
      <c r="DA95" s="63" t="s">
        <v>1995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0.56514428204513378</v>
      </c>
      <c r="C96" s="112">
        <f>IF(RES_hhdet_tes!C96=0,"",RES_hhdet_tes!C96/RES_hhdet_fec!C96)</f>
        <v>0.56846562273710299</v>
      </c>
      <c r="D96" s="112">
        <f>IF(RES_hhdet_tes!D96=0,"",RES_hhdet_tes!D96/RES_hhdet_fec!D96)</f>
        <v>0.57148425230921751</v>
      </c>
      <c r="E96" s="112">
        <f>IF(RES_hhdet_tes!E96=0,"",RES_hhdet_tes!E96/RES_hhdet_fec!E96)</f>
        <v>0.57592859837673083</v>
      </c>
      <c r="F96" s="112">
        <f>IF(RES_hhdet_tes!F96=0,"",RES_hhdet_tes!F96/RES_hhdet_fec!F96)</f>
        <v>0.58141704158538643</v>
      </c>
      <c r="G96" s="112">
        <f>IF(RES_hhdet_tes!G96=0,"",RES_hhdet_tes!G96/RES_hhdet_fec!G96)</f>
        <v>0.58700433841963895</v>
      </c>
      <c r="H96" s="112">
        <f>IF(RES_hhdet_tes!H96=0,"",RES_hhdet_tes!H96/RES_hhdet_fec!H96)</f>
        <v>0.59082664476350322</v>
      </c>
      <c r="I96" s="112">
        <f>IF(RES_hhdet_tes!I96=0,"",RES_hhdet_tes!I96/RES_hhdet_fec!I96)</f>
        <v>0.5927597124603321</v>
      </c>
      <c r="J96" s="112">
        <f>IF(RES_hhdet_tes!J96=0,"",RES_hhdet_tes!J96/RES_hhdet_fec!J96)</f>
        <v>0.59396147930613186</v>
      </c>
      <c r="K96" s="112">
        <f>IF(RES_hhdet_tes!K96=0,"",RES_hhdet_tes!K96/RES_hhdet_fec!K96)</f>
        <v>0.59592162417475347</v>
      </c>
      <c r="L96" s="112">
        <f>IF(RES_hhdet_tes!L96=0,"",RES_hhdet_tes!L96/RES_hhdet_fec!L96)</f>
        <v>0.59797350734708188</v>
      </c>
      <c r="M96" s="112">
        <f>IF(RES_hhdet_tes!M96=0,"",RES_hhdet_tes!M96/RES_hhdet_fec!M96)</f>
        <v>0.60097109103949797</v>
      </c>
      <c r="N96" s="112">
        <f>IF(RES_hhdet_tes!N96=0,"",RES_hhdet_tes!N96/RES_hhdet_fec!N96)</f>
        <v>0.60477245313153227</v>
      </c>
      <c r="O96" s="112">
        <f>IF(RES_hhdet_tes!O96=0,"",RES_hhdet_tes!O96/RES_hhdet_fec!O96)</f>
        <v>0.60967962670289089</v>
      </c>
      <c r="P96" s="112">
        <f>IF(RES_hhdet_tes!P96=0,"",RES_hhdet_tes!P96/RES_hhdet_fec!P96)</f>
        <v>0.61551670273981429</v>
      </c>
      <c r="Q96" s="112">
        <f>IF(RES_hhdet_tes!Q96=0,"",RES_hhdet_tes!Q96/RES_hhdet_fec!Q96)</f>
        <v>0.62244294122754618</v>
      </c>
      <c r="R96" s="112">
        <f>IF(RES_hhdet_tes!R96=0,"",RES_hhdet_tes!R96/RES_hhdet_fec!R96)</f>
        <v>0.62985213389640238</v>
      </c>
      <c r="S96" s="112">
        <f>IF(RES_hhdet_tes!S96=0,"",RES_hhdet_tes!S96/RES_hhdet_fec!S96)</f>
        <v>0.64035342432718423</v>
      </c>
      <c r="T96" s="112">
        <f>IF(RES_hhdet_tes!T96=0,"",RES_hhdet_tes!T96/RES_hhdet_fec!T96)</f>
        <v>0.65301759468832488</v>
      </c>
      <c r="U96" s="112">
        <f>IF(RES_hhdet_tes!U96=0,"",RES_hhdet_tes!U96/RES_hhdet_fec!U96)</f>
        <v>0.66888737658924191</v>
      </c>
      <c r="V96" s="112">
        <f>IF(RES_hhdet_tes!V96=0,"",RES_hhdet_tes!V96/RES_hhdet_fec!V96)</f>
        <v>0.68446030335033881</v>
      </c>
      <c r="W96" s="112">
        <f>IF(RES_hhdet_tes!W96=0,"",RES_hhdet_tes!W96/RES_hhdet_fec!W96)</f>
        <v>0.69724373133562334</v>
      </c>
      <c r="DA96" s="131" t="s">
        <v>1996</v>
      </c>
    </row>
    <row r="97" spans="1:105" ht="12" customHeight="1" x14ac:dyDescent="0.25">
      <c r="A97" s="107" t="s">
        <v>121</v>
      </c>
      <c r="B97" s="113" t="str">
        <f>IF(RES_hhdet_tes!B97=0,"",RES_hhdet_tes!B97/RES_hhdet_fec!B97)</f>
        <v/>
      </c>
      <c r="C97" s="113">
        <f>IF(RES_hhdet_tes!C97=0,"",RES_hhdet_tes!C97/RES_hhdet_fec!C97)</f>
        <v>0.86020379431039606</v>
      </c>
      <c r="D97" s="113">
        <f>IF(RES_hhdet_tes!D97=0,"",RES_hhdet_tes!D97/RES_hhdet_fec!D97)</f>
        <v>0.86313803711246961</v>
      </c>
      <c r="E97" s="113">
        <f>IF(RES_hhdet_tes!E97=0,"",RES_hhdet_tes!E97/RES_hhdet_fec!E97)</f>
        <v>0.8379647638534351</v>
      </c>
      <c r="F97" s="113">
        <f>IF(RES_hhdet_tes!F97=0,"",RES_hhdet_tes!F97/RES_hhdet_fec!F97)</f>
        <v>0.85909952199171147</v>
      </c>
      <c r="G97" s="113">
        <f>IF(RES_hhdet_tes!G97=0,"",RES_hhdet_tes!G97/RES_hhdet_fec!G97)</f>
        <v>0.87735586684645139</v>
      </c>
      <c r="H97" s="113">
        <f>IF(RES_hhdet_tes!H97=0,"",RES_hhdet_tes!H97/RES_hhdet_fec!H97)</f>
        <v>0.84214051862142092</v>
      </c>
      <c r="I97" s="113">
        <f>IF(RES_hhdet_tes!I97=0,"",RES_hhdet_tes!I97/RES_hhdet_fec!I97)</f>
        <v>0.86877281256882821</v>
      </c>
      <c r="J97" s="113">
        <f>IF(RES_hhdet_tes!J97=0,"",RES_hhdet_tes!J97/RES_hhdet_fec!J97)</f>
        <v>0.85371161708549559</v>
      </c>
      <c r="K97" s="113">
        <f>IF(RES_hhdet_tes!K97=0,"",RES_hhdet_tes!K97/RES_hhdet_fec!K97)</f>
        <v>0.86414891762324875</v>
      </c>
      <c r="L97" s="113">
        <f>IF(RES_hhdet_tes!L97=0,"",RES_hhdet_tes!L97/RES_hhdet_fec!L97)</f>
        <v>0.86789401447375369</v>
      </c>
      <c r="M97" s="113">
        <f>IF(RES_hhdet_tes!M97=0,"",RES_hhdet_tes!M97/RES_hhdet_fec!M97)</f>
        <v>0.84951462621133023</v>
      </c>
      <c r="N97" s="113">
        <f>IF(RES_hhdet_tes!N97=0,"",RES_hhdet_tes!N97/RES_hhdet_fec!N97)</f>
        <v>0.89644882686061678</v>
      </c>
      <c r="O97" s="113">
        <f>IF(RES_hhdet_tes!O97=0,"",RES_hhdet_tes!O97/RES_hhdet_fec!O97)</f>
        <v>0.89034080931081527</v>
      </c>
      <c r="P97" s="113">
        <f>IF(RES_hhdet_tes!P97=0,"",RES_hhdet_tes!P97/RES_hhdet_fec!P97)</f>
        <v>0.89276058902176925</v>
      </c>
      <c r="Q97" s="113">
        <f>IF(RES_hhdet_tes!Q97=0,"",RES_hhdet_tes!Q97/RES_hhdet_fec!Q97)</f>
        <v>0.85922986489445663</v>
      </c>
      <c r="R97" s="113">
        <f>IF(RES_hhdet_tes!R97=0,"",RES_hhdet_tes!R97/RES_hhdet_fec!R97)</f>
        <v>0.86963278026184354</v>
      </c>
      <c r="S97" s="113">
        <f>IF(RES_hhdet_tes!S97=0,"",RES_hhdet_tes!S97/RES_hhdet_fec!S97)</f>
        <v>0.88201430617033338</v>
      </c>
      <c r="T97" s="113">
        <f>IF(RES_hhdet_tes!T97=0,"",RES_hhdet_tes!T97/RES_hhdet_fec!T97)</f>
        <v>0.88531425505829864</v>
      </c>
      <c r="U97" s="113">
        <f>IF(RES_hhdet_tes!U97=0,"",RES_hhdet_tes!U97/RES_hhdet_fec!U97)</f>
        <v>0.89480828018167102</v>
      </c>
      <c r="V97" s="113">
        <f>IF(RES_hhdet_tes!V97=0,"",RES_hhdet_tes!V97/RES_hhdet_fec!V97)</f>
        <v>0.89694406500889534</v>
      </c>
      <c r="W97" s="113">
        <f>IF(RES_hhdet_tes!W97=0,"",RES_hhdet_tes!W97/RES_hhdet_fec!W97)</f>
        <v>0.92265684347721177</v>
      </c>
      <c r="DA97" s="132" t="s">
        <v>1997</v>
      </c>
    </row>
    <row r="98" spans="1:105" ht="12" customHeight="1" x14ac:dyDescent="0.25">
      <c r="A98" s="108" t="s">
        <v>53</v>
      </c>
      <c r="B98" s="111" t="str">
        <f>IF(RES_hhdet_tes!B98=0,"",RES_hhdet_tes!B98/RES_hhdet_fec!B98)</f>
        <v/>
      </c>
      <c r="C98" s="111">
        <f>IF(RES_hhdet_tes!C98=0,"",RES_hhdet_tes!C98/RES_hhdet_fec!C98)</f>
        <v>0.58585359792924219</v>
      </c>
      <c r="D98" s="111">
        <f>IF(RES_hhdet_tes!D98=0,"",RES_hhdet_tes!D98/RES_hhdet_fec!D98)</f>
        <v>0.58597724120983541</v>
      </c>
      <c r="E98" s="111">
        <f>IF(RES_hhdet_tes!E98=0,"",RES_hhdet_tes!E98/RES_hhdet_fec!E98)</f>
        <v>0.58618010279795918</v>
      </c>
      <c r="F98" s="111">
        <f>IF(RES_hhdet_tes!F98=0,"",RES_hhdet_tes!F98/RES_hhdet_fec!F98)</f>
        <v>0.5862745712896209</v>
      </c>
      <c r="G98" s="111">
        <f>IF(RES_hhdet_tes!G98=0,"",RES_hhdet_tes!G98/RES_hhdet_fec!G98)</f>
        <v>0.58808612742857291</v>
      </c>
      <c r="H98" s="111">
        <f>IF(RES_hhdet_tes!H98=0,"",RES_hhdet_tes!H98/RES_hhdet_fec!H98)</f>
        <v>0.58943896545755203</v>
      </c>
      <c r="I98" s="111">
        <f>IF(RES_hhdet_tes!I98=0,"",RES_hhdet_tes!I98/RES_hhdet_fec!I98)</f>
        <v>0.59338987641676455</v>
      </c>
      <c r="J98" s="111">
        <f>IF(RES_hhdet_tes!J98=0,"",RES_hhdet_tes!J98/RES_hhdet_fec!J98)</f>
        <v>0.59659437196605991</v>
      </c>
      <c r="K98" s="111">
        <f>IF(RES_hhdet_tes!K98=0,"",RES_hhdet_tes!K98/RES_hhdet_fec!K98)</f>
        <v>0.59879651973413073</v>
      </c>
      <c r="L98" s="111">
        <f>IF(RES_hhdet_tes!L98=0,"",RES_hhdet_tes!L98/RES_hhdet_fec!L98)</f>
        <v>0.59992345107447687</v>
      </c>
      <c r="M98" s="111">
        <f>IF(RES_hhdet_tes!M98=0,"",RES_hhdet_tes!M98/RES_hhdet_fec!M98)</f>
        <v>0.60287854972744481</v>
      </c>
      <c r="N98" s="111">
        <f>IF(RES_hhdet_tes!N98=0,"",RES_hhdet_tes!N98/RES_hhdet_fec!N98)</f>
        <v>0.6082196665578119</v>
      </c>
      <c r="O98" s="111">
        <f>IF(RES_hhdet_tes!O98=0,"",RES_hhdet_tes!O98/RES_hhdet_fec!O98)</f>
        <v>0.61129631827038178</v>
      </c>
      <c r="P98" s="111">
        <f>IF(RES_hhdet_tes!P98=0,"",RES_hhdet_tes!P98/RES_hhdet_fec!P98)</f>
        <v>0.61691722070950117</v>
      </c>
      <c r="Q98" s="111">
        <f>IF(RES_hhdet_tes!Q98=0,"",RES_hhdet_tes!Q98/RES_hhdet_fec!Q98)</f>
        <v>0.62312687011627377</v>
      </c>
      <c r="R98" s="111">
        <f>IF(RES_hhdet_tes!R98=0,"",RES_hhdet_tes!R98/RES_hhdet_fec!R98)</f>
        <v>0.6305201996930635</v>
      </c>
      <c r="S98" s="111">
        <f>IF(RES_hhdet_tes!S98=0,"",RES_hhdet_tes!S98/RES_hhdet_fec!S98)</f>
        <v>0.64000632663033097</v>
      </c>
      <c r="T98" s="111">
        <f>IF(RES_hhdet_tes!T98=0,"",RES_hhdet_tes!T98/RES_hhdet_fec!T98)</f>
        <v>0.65258445167536749</v>
      </c>
      <c r="U98" s="111">
        <f>IF(RES_hhdet_tes!U98=0,"",RES_hhdet_tes!U98/RES_hhdet_fec!U98)</f>
        <v>0.6702675482503887</v>
      </c>
      <c r="V98" s="111">
        <f>IF(RES_hhdet_tes!V98=0,"",RES_hhdet_tes!V98/RES_hhdet_fec!V98)</f>
        <v>0.68988928480124512</v>
      </c>
      <c r="W98" s="111">
        <f>IF(RES_hhdet_tes!W98=0,"",RES_hhdet_tes!W98/RES_hhdet_fec!W98)</f>
        <v>0.70143739166839403</v>
      </c>
      <c r="DA98" s="63" t="s">
        <v>1998</v>
      </c>
    </row>
    <row r="99" spans="1:105" ht="12" customHeight="1" x14ac:dyDescent="0.25">
      <c r="A99" s="108" t="s">
        <v>52</v>
      </c>
      <c r="B99" s="111" t="str">
        <f>IF(RES_hhdet_tes!B99=0,"",RES_hhdet_tes!B99/RES_hhdet_fec!B99)</f>
        <v/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DA99" s="63" t="s">
        <v>1999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0.59048238803751985</v>
      </c>
      <c r="C100" s="124">
        <f>IF(RES_hhdet_tes!C100=0,"",RES_hhdet_tes!C100/RES_hhdet_fec!C100)</f>
        <v>0.59461994885769343</v>
      </c>
      <c r="D100" s="124">
        <f>IF(RES_hhdet_tes!D100=0,"",RES_hhdet_tes!D100/RES_hhdet_fec!D100)</f>
        <v>0.58959753016845251</v>
      </c>
      <c r="E100" s="124">
        <f>IF(RES_hhdet_tes!E100=0,"",RES_hhdet_tes!E100/RES_hhdet_fec!E100)</f>
        <v>0.58848057775276075</v>
      </c>
      <c r="F100" s="124">
        <f>IF(RES_hhdet_tes!F100=0,"",RES_hhdet_tes!F100/RES_hhdet_fec!F100)</f>
        <v>0.5917958145928538</v>
      </c>
      <c r="G100" s="124">
        <f>IF(RES_hhdet_tes!G100=0,"",RES_hhdet_tes!G100/RES_hhdet_fec!G100)</f>
        <v>0.60216187229493656</v>
      </c>
      <c r="H100" s="124">
        <f>IF(RES_hhdet_tes!H100=0,"",RES_hhdet_tes!H100/RES_hhdet_fec!H100)</f>
        <v>0.60760948244743462</v>
      </c>
      <c r="I100" s="124">
        <f>IF(RES_hhdet_tes!I100=0,"",RES_hhdet_tes!I100/RES_hhdet_fec!I100)</f>
        <v>0.61420791799640295</v>
      </c>
      <c r="J100" s="124">
        <f>IF(RES_hhdet_tes!J100=0,"",RES_hhdet_tes!J100/RES_hhdet_fec!J100)</f>
        <v>0.61976728112568336</v>
      </c>
      <c r="K100" s="124">
        <f>IF(RES_hhdet_tes!K100=0,"",RES_hhdet_tes!K100/RES_hhdet_fec!K100)</f>
        <v>0.62098450830438434</v>
      </c>
      <c r="L100" s="124">
        <f>IF(RES_hhdet_tes!L100=0,"",RES_hhdet_tes!L100/RES_hhdet_fec!L100)</f>
        <v>0.62619724011689826</v>
      </c>
      <c r="M100" s="124">
        <f>IF(RES_hhdet_tes!M100=0,"",RES_hhdet_tes!M100/RES_hhdet_fec!M100)</f>
        <v>0.63945707028043852</v>
      </c>
      <c r="N100" s="124">
        <f>IF(RES_hhdet_tes!N100=0,"",RES_hhdet_tes!N100/RES_hhdet_fec!N100)</f>
        <v>0.6470950748376415</v>
      </c>
      <c r="O100" s="124">
        <f>IF(RES_hhdet_tes!O100=0,"",RES_hhdet_tes!O100/RES_hhdet_fec!O100)</f>
        <v>0.64228912247919756</v>
      </c>
      <c r="P100" s="124">
        <f>IF(RES_hhdet_tes!P100=0,"",RES_hhdet_tes!P100/RES_hhdet_fec!P100)</f>
        <v>0.65065272869157142</v>
      </c>
      <c r="Q100" s="124">
        <f>IF(RES_hhdet_tes!Q100=0,"",RES_hhdet_tes!Q100/RES_hhdet_fec!Q100)</f>
        <v>0.65573210840840723</v>
      </c>
      <c r="R100" s="124">
        <f>IF(RES_hhdet_tes!R100=0,"",RES_hhdet_tes!R100/RES_hhdet_fec!R100)</f>
        <v>0.66529240101712195</v>
      </c>
      <c r="S100" s="124">
        <f>IF(RES_hhdet_tes!S100=0,"",RES_hhdet_tes!S100/RES_hhdet_fec!S100)</f>
        <v>0.66018911663147684</v>
      </c>
      <c r="T100" s="124">
        <f>IF(RES_hhdet_tes!T100=0,"",RES_hhdet_tes!T100/RES_hhdet_fec!T100)</f>
        <v>0.66239181851399653</v>
      </c>
      <c r="U100" s="124">
        <f>IF(RES_hhdet_tes!U100=0,"",RES_hhdet_tes!U100/RES_hhdet_fec!U100)</f>
        <v>0.66755946835355173</v>
      </c>
      <c r="V100" s="124">
        <f>IF(RES_hhdet_tes!V100=0,"",RES_hhdet_tes!V100/RES_hhdet_fec!V100)</f>
        <v>0.68529440786998341</v>
      </c>
      <c r="W100" s="124">
        <f>IF(RES_hhdet_tes!W100=0,"",RES_hhdet_tes!W100/RES_hhdet_fec!W100)</f>
        <v>0.68671092111329812</v>
      </c>
      <c r="DA100" s="130" t="s">
        <v>2000</v>
      </c>
    </row>
    <row r="101" spans="1:105" ht="12" customHeight="1" x14ac:dyDescent="0.25">
      <c r="A101" s="97" t="s">
        <v>207</v>
      </c>
      <c r="B101" s="111">
        <f>IF(RES_hhdet_tes!B101=0,"",RES_hhdet_tes!B101/RES_hhdet_fec!B101)</f>
        <v>0.56826657122644053</v>
      </c>
      <c r="C101" s="111">
        <f>IF(RES_hhdet_tes!C101=0,"",RES_hhdet_tes!C101/RES_hhdet_fec!C101)</f>
        <v>0.56903342557404368</v>
      </c>
      <c r="D101" s="111">
        <f>IF(RES_hhdet_tes!D101=0,"",RES_hhdet_tes!D101/RES_hhdet_fec!D101)</f>
        <v>0.56968113782482421</v>
      </c>
      <c r="E101" s="111">
        <f>IF(RES_hhdet_tes!E101=0,"",RES_hhdet_tes!E101/RES_hhdet_fec!E101)</f>
        <v>0.5708352110555871</v>
      </c>
      <c r="F101" s="111">
        <f>IF(RES_hhdet_tes!F101=0,"",RES_hhdet_tes!F101/RES_hhdet_fec!F101)</f>
        <v>0.57240251242819118</v>
      </c>
      <c r="G101" s="111">
        <f>IF(RES_hhdet_tes!G101=0,"",RES_hhdet_tes!G101/RES_hhdet_fec!G101)</f>
        <v>0.57423700469525407</v>
      </c>
      <c r="H101" s="111">
        <f>IF(RES_hhdet_tes!H101=0,"",RES_hhdet_tes!H101/RES_hhdet_fec!H101)</f>
        <v>0.57542167544366829</v>
      </c>
      <c r="I101" s="111">
        <f>IF(RES_hhdet_tes!I101=0,"",RES_hhdet_tes!I101/RES_hhdet_fec!I101)</f>
        <v>0.57599238812899634</v>
      </c>
      <c r="J101" s="111">
        <f>IF(RES_hhdet_tes!J101=0,"",RES_hhdet_tes!J101/RES_hhdet_fec!J101)</f>
        <v>0.57621943904121953</v>
      </c>
      <c r="K101" s="111">
        <f>IF(RES_hhdet_tes!K101=0,"",RES_hhdet_tes!K101/RES_hhdet_fec!K101)</f>
        <v>0.57660310548488369</v>
      </c>
      <c r="L101" s="111">
        <f>IF(RES_hhdet_tes!L101=0,"",RES_hhdet_tes!L101/RES_hhdet_fec!L101)</f>
        <v>0.57694087368226066</v>
      </c>
      <c r="M101" s="111">
        <f>IF(RES_hhdet_tes!M101=0,"",RES_hhdet_tes!M101/RES_hhdet_fec!M101)</f>
        <v>0.57728062297852911</v>
      </c>
      <c r="N101" s="111">
        <f>IF(RES_hhdet_tes!N101=0,"",RES_hhdet_tes!N101/RES_hhdet_fec!N101)</f>
        <v>0.57748799061744271</v>
      </c>
      <c r="O101" s="111">
        <f>IF(RES_hhdet_tes!O101=0,"",RES_hhdet_tes!O101/RES_hhdet_fec!O101)</f>
        <v>0.5776327070428865</v>
      </c>
      <c r="P101" s="111">
        <f>IF(RES_hhdet_tes!P101=0,"",RES_hhdet_tes!P101/RES_hhdet_fec!P101)</f>
        <v>0.57770504749706675</v>
      </c>
      <c r="Q101" s="111">
        <f>IF(RES_hhdet_tes!Q101=0,"",RES_hhdet_tes!Q101/RES_hhdet_fec!Q101)</f>
        <v>0.577761837236207</v>
      </c>
      <c r="R101" s="111">
        <f>IF(RES_hhdet_tes!R101=0,"",RES_hhdet_tes!R101/RES_hhdet_fec!R101)</f>
        <v>0.5779146954912644</v>
      </c>
      <c r="S101" s="111">
        <f>IF(RES_hhdet_tes!S101=0,"",RES_hhdet_tes!S101/RES_hhdet_fec!S101)</f>
        <v>0.57833531437019192</v>
      </c>
      <c r="T101" s="111">
        <f>IF(RES_hhdet_tes!T101=0,"",RES_hhdet_tes!T101/RES_hhdet_fec!T101)</f>
        <v>0.57911199213317144</v>
      </c>
      <c r="U101" s="111">
        <f>IF(RES_hhdet_tes!U101=0,"",RES_hhdet_tes!U101/RES_hhdet_fec!U101)</f>
        <v>0.58000050030163186</v>
      </c>
      <c r="V101" s="111">
        <f>IF(RES_hhdet_tes!V101=0,"",RES_hhdet_tes!V101/RES_hhdet_fec!V101)</f>
        <v>0.58066116302726878</v>
      </c>
      <c r="W101" s="111">
        <f>IF(RES_hhdet_tes!W101=0,"",RES_hhdet_tes!W101/RES_hhdet_fec!W101)</f>
        <v>0.58153533480262631</v>
      </c>
      <c r="DA101" s="63" t="s">
        <v>2001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0.57872772806226969</v>
      </c>
      <c r="C102" s="111">
        <f>IF(RES_hhdet_tes!C102=0,"",RES_hhdet_tes!C102/RES_hhdet_fec!C102)</f>
        <v>0.57967687705531867</v>
      </c>
      <c r="D102" s="111">
        <f>IF(RES_hhdet_tes!D102=0,"",RES_hhdet_tes!D102/RES_hhdet_fec!D102)</f>
        <v>0.58061609342157727</v>
      </c>
      <c r="E102" s="111">
        <f>IF(RES_hhdet_tes!E102=0,"",RES_hhdet_tes!E102/RES_hhdet_fec!E102)</f>
        <v>0.58195510668321704</v>
      </c>
      <c r="F102" s="111">
        <f>IF(RES_hhdet_tes!F102=0,"",RES_hhdet_tes!F102/RES_hhdet_fec!F102)</f>
        <v>0.5835293340163733</v>
      </c>
      <c r="G102" s="111">
        <f>IF(RES_hhdet_tes!G102=0,"",RES_hhdet_tes!G102/RES_hhdet_fec!G102)</f>
        <v>0.58505161883876811</v>
      </c>
      <c r="H102" s="111">
        <f>IF(RES_hhdet_tes!H102=0,"",RES_hhdet_tes!H102/RES_hhdet_fec!H102)</f>
        <v>0.58625749176037312</v>
      </c>
      <c r="I102" s="111">
        <f>IF(RES_hhdet_tes!I102=0,"",RES_hhdet_tes!I102/RES_hhdet_fec!I102)</f>
        <v>0.58683732374844277</v>
      </c>
      <c r="J102" s="111">
        <f>IF(RES_hhdet_tes!J102=0,"",RES_hhdet_tes!J102/RES_hhdet_fec!J102)</f>
        <v>0.58713281722321531</v>
      </c>
      <c r="K102" s="111">
        <f>IF(RES_hhdet_tes!K102=0,"",RES_hhdet_tes!K102/RES_hhdet_fec!K102)</f>
        <v>0.5875306576099647</v>
      </c>
      <c r="L102" s="111">
        <f>IF(RES_hhdet_tes!L102=0,"",RES_hhdet_tes!L102/RES_hhdet_fec!L102)</f>
        <v>0.58791837913163969</v>
      </c>
      <c r="M102" s="111">
        <f>IF(RES_hhdet_tes!M102=0,"",RES_hhdet_tes!M102/RES_hhdet_fec!M102)</f>
        <v>0.58831395016397237</v>
      </c>
      <c r="N102" s="111">
        <f>IF(RES_hhdet_tes!N102=0,"",RES_hhdet_tes!N102/RES_hhdet_fec!N102)</f>
        <v>0.58864578849583249</v>
      </c>
      <c r="O102" s="111">
        <f>IF(RES_hhdet_tes!O102=0,"",RES_hhdet_tes!O102/RES_hhdet_fec!O102)</f>
        <v>0.58891092921255239</v>
      </c>
      <c r="P102" s="111">
        <f>IF(RES_hhdet_tes!P102=0,"",RES_hhdet_tes!P102/RES_hhdet_fec!P102)</f>
        <v>0.58905583079712898</v>
      </c>
      <c r="Q102" s="111">
        <f>IF(RES_hhdet_tes!Q102=0,"",RES_hhdet_tes!Q102/RES_hhdet_fec!Q102)</f>
        <v>0.58916216635934104</v>
      </c>
      <c r="R102" s="111">
        <f>IF(RES_hhdet_tes!R102=0,"",RES_hhdet_tes!R102/RES_hhdet_fec!R102)</f>
        <v>0.58935568199269939</v>
      </c>
      <c r="S102" s="111">
        <f>IF(RES_hhdet_tes!S102=0,"",RES_hhdet_tes!S102/RES_hhdet_fec!S102)</f>
        <v>0.58992749935839239</v>
      </c>
      <c r="T102" s="111">
        <f>IF(RES_hhdet_tes!T102=0,"",RES_hhdet_tes!T102/RES_hhdet_fec!T102)</f>
        <v>0.59087249222417637</v>
      </c>
      <c r="U102" s="111">
        <f>IF(RES_hhdet_tes!U102=0,"",RES_hhdet_tes!U102/RES_hhdet_fec!U102)</f>
        <v>0.59239809827721424</v>
      </c>
      <c r="V102" s="111">
        <f>IF(RES_hhdet_tes!V102=0,"",RES_hhdet_tes!V102/RES_hhdet_fec!V102)</f>
        <v>0.5942141202770489</v>
      </c>
      <c r="W102" s="111">
        <f>IF(RES_hhdet_tes!W102=0,"",RES_hhdet_tes!W102/RES_hhdet_fec!W102)</f>
        <v>0.5963463043351821</v>
      </c>
      <c r="DA102" s="63" t="s">
        <v>2002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0.73434639716334871</v>
      </c>
      <c r="C103" s="45">
        <f>IF(RES_hhdet_tes!C103=0,"",RES_hhdet_tes!C103/RES_hhdet_fec!C103)</f>
        <v>0.73687843124204433</v>
      </c>
      <c r="D103" s="45">
        <f>IF(RES_hhdet_tes!D103=0,"",RES_hhdet_tes!D103/RES_hhdet_fec!D103)</f>
        <v>0.73732736039572888</v>
      </c>
      <c r="E103" s="45">
        <f>IF(RES_hhdet_tes!E103=0,"",RES_hhdet_tes!E103/RES_hhdet_fec!E103)</f>
        <v>0.73794125127994581</v>
      </c>
      <c r="F103" s="45">
        <f>IF(RES_hhdet_tes!F103=0,"",RES_hhdet_tes!F103/RES_hhdet_fec!F103)</f>
        <v>0.74070557306407703</v>
      </c>
      <c r="G103" s="45">
        <f>IF(RES_hhdet_tes!G103=0,"",RES_hhdet_tes!G103/RES_hhdet_fec!G103)</f>
        <v>0.75104272802170047</v>
      </c>
      <c r="H103" s="45">
        <f>IF(RES_hhdet_tes!H103=0,"",RES_hhdet_tes!H103/RES_hhdet_fec!H103)</f>
        <v>0.75389185486552357</v>
      </c>
      <c r="I103" s="45">
        <f>IF(RES_hhdet_tes!I103=0,"",RES_hhdet_tes!I103/RES_hhdet_fec!I103)</f>
        <v>0.75515937190916527</v>
      </c>
      <c r="J103" s="45">
        <f>IF(RES_hhdet_tes!J103=0,"",RES_hhdet_tes!J103/RES_hhdet_fec!J103)</f>
        <v>0.75595977646557544</v>
      </c>
      <c r="K103" s="45">
        <f>IF(RES_hhdet_tes!K103=0,"",RES_hhdet_tes!K103/RES_hhdet_fec!K103)</f>
        <v>0.75766532864180647</v>
      </c>
      <c r="L103" s="45">
        <f>IF(RES_hhdet_tes!L103=0,"",RES_hhdet_tes!L103/RES_hhdet_fec!L103)</f>
        <v>0.75904556185347272</v>
      </c>
      <c r="M103" s="45">
        <f>IF(RES_hhdet_tes!M103=0,"",RES_hhdet_tes!M103/RES_hhdet_fec!M103)</f>
        <v>0.76096467624022102</v>
      </c>
      <c r="N103" s="45">
        <f>IF(RES_hhdet_tes!N103=0,"",RES_hhdet_tes!N103/RES_hhdet_fec!N103)</f>
        <v>0.76296232202270942</v>
      </c>
      <c r="O103" s="45">
        <f>IF(RES_hhdet_tes!O103=0,"",RES_hhdet_tes!O103/RES_hhdet_fec!O103)</f>
        <v>0.76485767652954162</v>
      </c>
      <c r="P103" s="45">
        <f>IF(RES_hhdet_tes!P103=0,"",RES_hhdet_tes!P103/RES_hhdet_fec!P103)</f>
        <v>0.76776263023935021</v>
      </c>
      <c r="Q103" s="45">
        <f>IF(RES_hhdet_tes!Q103=0,"",RES_hhdet_tes!Q103/RES_hhdet_fec!Q103)</f>
        <v>0.77100111394692017</v>
      </c>
      <c r="R103" s="45">
        <f>IF(RES_hhdet_tes!R103=0,"",RES_hhdet_tes!R103/RES_hhdet_fec!R103)</f>
        <v>0.77483268873162103</v>
      </c>
      <c r="S103" s="45">
        <f>IF(RES_hhdet_tes!S103=0,"",RES_hhdet_tes!S103/RES_hhdet_fec!S103)</f>
        <v>0.78008886174767356</v>
      </c>
      <c r="T103" s="45">
        <f>IF(RES_hhdet_tes!T103=0,"",RES_hhdet_tes!T103/RES_hhdet_fec!T103)</f>
        <v>0.78808496347641965</v>
      </c>
      <c r="U103" s="45">
        <f>IF(RES_hhdet_tes!U103=0,"",RES_hhdet_tes!U103/RES_hhdet_fec!U103)</f>
        <v>0.80014323401574161</v>
      </c>
      <c r="V103" s="45">
        <f>IF(RES_hhdet_tes!V103=0,"",RES_hhdet_tes!V103/RES_hhdet_fec!V103)</f>
        <v>0.81404085092253398</v>
      </c>
      <c r="W103" s="45">
        <f>IF(RES_hhdet_tes!W103=0,"",RES_hhdet_tes!W103/RES_hhdet_fec!W103)</f>
        <v>0.82586164139933504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DA105" s="129" t="s">
        <v>2004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DA106" s="130" t="s">
        <v>2005</v>
      </c>
    </row>
    <row r="107" spans="1:105" ht="12" customHeight="1" x14ac:dyDescent="0.25">
      <c r="A107" s="97" t="s">
        <v>202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DA107" s="63" t="s">
        <v>2006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DA108" s="63" t="s">
        <v>2007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DA109" s="130" t="s">
        <v>2008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DA110" s="63" t="s">
        <v>2009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DA111" s="130" t="s">
        <v>2010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DA113" s="63" t="s">
        <v>2012</v>
      </c>
    </row>
    <row r="114" spans="1:105" ht="12" customHeight="1" x14ac:dyDescent="0.25">
      <c r="A114" s="100" t="s">
        <v>202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DA115" s="132" t="s">
        <v>2014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DA116" s="131" t="s">
        <v>2015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DA117" s="132" t="s">
        <v>2016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DA118" s="63" t="s">
        <v>2017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DA119" s="63" t="s">
        <v>2018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DA120" s="130" t="s">
        <v>2019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DA121" s="63" t="s">
        <v>2020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>
        <f>IF(RES_hhdet_tes!B124=0,"",RES_hhdet_tes!B124/RES_hhdet_fec!B124)</f>
        <v>0.683547417013881</v>
      </c>
      <c r="C124" s="119">
        <f>IF(RES_hhdet_tes!C124=0,"",RES_hhdet_tes!C124/RES_hhdet_fec!C124)</f>
        <v>0.68521297189914376</v>
      </c>
      <c r="D124" s="119">
        <f>IF(RES_hhdet_tes!D124=0,"",RES_hhdet_tes!D124/RES_hhdet_fec!D124)</f>
        <v>0.68425694092163514</v>
      </c>
      <c r="E124" s="119">
        <f>IF(RES_hhdet_tes!E124=0,"",RES_hhdet_tes!E124/RES_hhdet_fec!E124)</f>
        <v>0.68515690729195755</v>
      </c>
      <c r="F124" s="119">
        <f>IF(RES_hhdet_tes!F124=0,"",RES_hhdet_tes!F124/RES_hhdet_fec!F124)</f>
        <v>0.68856870909756962</v>
      </c>
      <c r="G124" s="119">
        <f>IF(RES_hhdet_tes!G124=0,"",RES_hhdet_tes!G124/RES_hhdet_fec!G124)</f>
        <v>0.69036964061757655</v>
      </c>
      <c r="H124" s="119">
        <f>IF(RES_hhdet_tes!H124=0,"",RES_hhdet_tes!H124/RES_hhdet_fec!H124)</f>
        <v>0.69314378027718282</v>
      </c>
      <c r="I124" s="119">
        <f>IF(RES_hhdet_tes!I124=0,"",RES_hhdet_tes!I124/RES_hhdet_fec!I124)</f>
        <v>0.69689927742288826</v>
      </c>
      <c r="J124" s="119">
        <f>IF(RES_hhdet_tes!J124=0,"",RES_hhdet_tes!J124/RES_hhdet_fec!J124)</f>
        <v>0.69928626230442881</v>
      </c>
      <c r="K124" s="119">
        <f>IF(RES_hhdet_tes!K124=0,"",RES_hhdet_tes!K124/RES_hhdet_fec!K124)</f>
        <v>0.7016069914295372</v>
      </c>
      <c r="L124" s="119">
        <f>IF(RES_hhdet_tes!L124=0,"",RES_hhdet_tes!L124/RES_hhdet_fec!L124)</f>
        <v>0.70523042814281278</v>
      </c>
      <c r="M124" s="119">
        <f>IF(RES_hhdet_tes!M124=0,"",RES_hhdet_tes!M124/RES_hhdet_fec!M124)</f>
        <v>0.71027986068499027</v>
      </c>
      <c r="N124" s="119">
        <f>IF(RES_hhdet_tes!N124=0,"",RES_hhdet_tes!N124/RES_hhdet_fec!N124)</f>
        <v>0.71780363867794772</v>
      </c>
      <c r="O124" s="119">
        <f>IF(RES_hhdet_tes!O124=0,"",RES_hhdet_tes!O124/RES_hhdet_fec!O124)</f>
        <v>0.72122972512712391</v>
      </c>
      <c r="P124" s="119">
        <f>IF(RES_hhdet_tes!P124=0,"",RES_hhdet_tes!P124/RES_hhdet_fec!P124)</f>
        <v>0.72218273068365479</v>
      </c>
      <c r="Q124" s="119">
        <f>IF(RES_hhdet_tes!Q124=0,"",RES_hhdet_tes!Q124/RES_hhdet_fec!Q124)</f>
        <v>0.72381673811088754</v>
      </c>
      <c r="R124" s="119">
        <f>IF(RES_hhdet_tes!R124=0,"",RES_hhdet_tes!R124/RES_hhdet_fec!R124)</f>
        <v>0.72540288128107733</v>
      </c>
      <c r="S124" s="119">
        <f>IF(RES_hhdet_tes!S124=0,"",RES_hhdet_tes!S124/RES_hhdet_fec!S124)</f>
        <v>0.72693839102023183</v>
      </c>
      <c r="T124" s="119">
        <f>IF(RES_hhdet_tes!T124=0,"",RES_hhdet_tes!T124/RES_hhdet_fec!T124)</f>
        <v>0.73081294814277575</v>
      </c>
      <c r="U124" s="119">
        <f>IF(RES_hhdet_tes!U124=0,"",RES_hhdet_tes!U124/RES_hhdet_fec!U124)</f>
        <v>0.73596324593970552</v>
      </c>
      <c r="V124" s="119">
        <f>IF(RES_hhdet_tes!V124=0,"",RES_hhdet_tes!V124/RES_hhdet_fec!V124)</f>
        <v>0.73607909686795092</v>
      </c>
      <c r="W124" s="119">
        <f>IF(RES_hhdet_tes!W124=0,"",RES_hhdet_tes!W124/RES_hhdet_fec!W124)</f>
        <v>0.74465916361604989</v>
      </c>
      <c r="DA124" s="129" t="s">
        <v>2022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0.68438215174157624</v>
      </c>
      <c r="C125" s="124">
        <f>IF(RES_hhdet_tes!C125=0,"",RES_hhdet_tes!C125/RES_hhdet_fec!C125)</f>
        <v>0.68535300531423271</v>
      </c>
      <c r="D125" s="124">
        <f>IF(RES_hhdet_tes!D125=0,"",RES_hhdet_tes!D125/RES_hhdet_fec!D125)</f>
        <v>0.68542445075567715</v>
      </c>
      <c r="E125" s="124">
        <f>IF(RES_hhdet_tes!E125=0,"",RES_hhdet_tes!E125/RES_hhdet_fec!E125)</f>
        <v>0.68629635879803719</v>
      </c>
      <c r="F125" s="124">
        <f>IF(RES_hhdet_tes!F125=0,"",RES_hhdet_tes!F125/RES_hhdet_fec!F125)</f>
        <v>0.68854122386230188</v>
      </c>
      <c r="G125" s="124">
        <f>IF(RES_hhdet_tes!G125=0,"",RES_hhdet_tes!G125/RES_hhdet_fec!G125)</f>
        <v>0.69045430866096635</v>
      </c>
      <c r="H125" s="124">
        <f>IF(RES_hhdet_tes!H125=0,"",RES_hhdet_tes!H125/RES_hhdet_fec!H125)</f>
        <v>0.69257550862136563</v>
      </c>
      <c r="I125" s="124">
        <f>IF(RES_hhdet_tes!I125=0,"",RES_hhdet_tes!I125/RES_hhdet_fec!I125)</f>
        <v>0.6947114299320768</v>
      </c>
      <c r="J125" s="124">
        <f>IF(RES_hhdet_tes!J125=0,"",RES_hhdet_tes!J125/RES_hhdet_fec!J125)</f>
        <v>0.69674996746133944</v>
      </c>
      <c r="K125" s="124">
        <f>IF(RES_hhdet_tes!K125=0,"",RES_hhdet_tes!K125/RES_hhdet_fec!K125)</f>
        <v>0.69908441489153617</v>
      </c>
      <c r="L125" s="124">
        <f>IF(RES_hhdet_tes!L125=0,"",RES_hhdet_tes!L125/RES_hhdet_fec!L125)</f>
        <v>0.70223645965884873</v>
      </c>
      <c r="M125" s="124">
        <f>IF(RES_hhdet_tes!M125=0,"",RES_hhdet_tes!M125/RES_hhdet_fec!M125)</f>
        <v>0.70615173122425101</v>
      </c>
      <c r="N125" s="124">
        <f>IF(RES_hhdet_tes!N125=0,"",RES_hhdet_tes!N125/RES_hhdet_fec!N125)</f>
        <v>0.71110909409527812</v>
      </c>
      <c r="O125" s="124">
        <f>IF(RES_hhdet_tes!O125=0,"",RES_hhdet_tes!O125/RES_hhdet_fec!O125)</f>
        <v>0.7157169609755144</v>
      </c>
      <c r="P125" s="124">
        <f>IF(RES_hhdet_tes!P125=0,"",RES_hhdet_tes!P125/RES_hhdet_fec!P125)</f>
        <v>0.71612126130653153</v>
      </c>
      <c r="Q125" s="124">
        <f>IF(RES_hhdet_tes!Q125=0,"",RES_hhdet_tes!Q125/RES_hhdet_fec!Q125)</f>
        <v>0.71679899952053505</v>
      </c>
      <c r="R125" s="124">
        <f>IF(RES_hhdet_tes!R125=0,"",RES_hhdet_tes!R125/RES_hhdet_fec!R125)</f>
        <v>0.71805601607191272</v>
      </c>
      <c r="S125" s="124">
        <f>IF(RES_hhdet_tes!S125=0,"",RES_hhdet_tes!S125/RES_hhdet_fec!S125)</f>
        <v>0.71995342794285067</v>
      </c>
      <c r="T125" s="124">
        <f>IF(RES_hhdet_tes!T125=0,"",RES_hhdet_tes!T125/RES_hhdet_fec!T125)</f>
        <v>0.72204554815065847</v>
      </c>
      <c r="U125" s="124">
        <f>IF(RES_hhdet_tes!U125=0,"",RES_hhdet_tes!U125/RES_hhdet_fec!U125)</f>
        <v>0.72461300294970621</v>
      </c>
      <c r="V125" s="124">
        <f>IF(RES_hhdet_tes!V125=0,"",RES_hhdet_tes!V125/RES_hhdet_fec!V125)</f>
        <v>0.72747411755082136</v>
      </c>
      <c r="W125" s="124">
        <f>IF(RES_hhdet_tes!W125=0,"",RES_hhdet_tes!W125/RES_hhdet_fec!W125)</f>
        <v>0.73009929822386743</v>
      </c>
      <c r="DA125" s="130" t="s">
        <v>2023</v>
      </c>
    </row>
    <row r="126" spans="1:105" ht="12" customHeight="1" x14ac:dyDescent="0.25">
      <c r="A126" s="97" t="s">
        <v>203</v>
      </c>
      <c r="B126" s="111">
        <f>IF(RES_hhdet_tes!B126=0,"",RES_hhdet_tes!B126/RES_hhdet_fec!B126)</f>
        <v>0.68331709138711927</v>
      </c>
      <c r="C126" s="111">
        <f>IF(RES_hhdet_tes!C126=0,"",RES_hhdet_tes!C126/RES_hhdet_fec!C126)</f>
        <v>0.68430832523794227</v>
      </c>
      <c r="D126" s="111">
        <f>IF(RES_hhdet_tes!D126=0,"",RES_hhdet_tes!D126/RES_hhdet_fec!D126)</f>
        <v>0.68439536623148578</v>
      </c>
      <c r="E126" s="111">
        <f>IF(RES_hhdet_tes!E126=0,"",RES_hhdet_tes!E126/RES_hhdet_fec!E126)</f>
        <v>0.68529615132966304</v>
      </c>
      <c r="F126" s="111">
        <f>IF(RES_hhdet_tes!F126=0,"",RES_hhdet_tes!F126/RES_hhdet_fec!F126)</f>
        <v>0.68755334051668537</v>
      </c>
      <c r="G126" s="111">
        <f>IF(RES_hhdet_tes!G126=0,"",RES_hhdet_tes!G126/RES_hhdet_fec!G126)</f>
        <v>0.6894914957899021</v>
      </c>
      <c r="H126" s="111">
        <f>IF(RES_hhdet_tes!H126=0,"",RES_hhdet_tes!H126/RES_hhdet_fec!H126)</f>
        <v>0.69163857532694006</v>
      </c>
      <c r="I126" s="111">
        <f>IF(RES_hhdet_tes!I126=0,"",RES_hhdet_tes!I126/RES_hhdet_fec!I126)</f>
        <v>0.69379250282432692</v>
      </c>
      <c r="J126" s="111">
        <f>IF(RES_hhdet_tes!J126=0,"",RES_hhdet_tes!J126/RES_hhdet_fec!J126)</f>
        <v>0.69584478876420452</v>
      </c>
      <c r="K126" s="111">
        <f>IF(RES_hhdet_tes!K126=0,"",RES_hhdet_tes!K126/RES_hhdet_fec!K126)</f>
        <v>0.69819820845416802</v>
      </c>
      <c r="L126" s="111">
        <f>IF(RES_hhdet_tes!L126=0,"",RES_hhdet_tes!L126/RES_hhdet_fec!L126)</f>
        <v>0.70136708478525533</v>
      </c>
      <c r="M126" s="111">
        <f>IF(RES_hhdet_tes!M126=0,"",RES_hhdet_tes!M126/RES_hhdet_fec!M126)</f>
        <v>0.70530452484039052</v>
      </c>
      <c r="N126" s="111">
        <f>IF(RES_hhdet_tes!N126=0,"",RES_hhdet_tes!N126/RES_hhdet_fec!N126)</f>
        <v>0.71029810930229476</v>
      </c>
      <c r="O126" s="111">
        <f>IF(RES_hhdet_tes!O126=0,"",RES_hhdet_tes!O126/RES_hhdet_fec!O126)</f>
        <v>0.71491982024643108</v>
      </c>
      <c r="P126" s="111">
        <f>IF(RES_hhdet_tes!P126=0,"",RES_hhdet_tes!P126/RES_hhdet_fec!P126)</f>
        <v>0.71532151341151462</v>
      </c>
      <c r="Q126" s="111">
        <f>IF(RES_hhdet_tes!Q126=0,"",RES_hhdet_tes!Q126/RES_hhdet_fec!Q126)</f>
        <v>0.71600596774559711</v>
      </c>
      <c r="R126" s="111">
        <f>IF(RES_hhdet_tes!R126=0,"",RES_hhdet_tes!R126/RES_hhdet_fec!R126)</f>
        <v>0.71726849564452733</v>
      </c>
      <c r="S126" s="111">
        <f>IF(RES_hhdet_tes!S126=0,"",RES_hhdet_tes!S126/RES_hhdet_fec!S126)</f>
        <v>0.71916643156574789</v>
      </c>
      <c r="T126" s="111">
        <f>IF(RES_hhdet_tes!T126=0,"",RES_hhdet_tes!T126/RES_hhdet_fec!T126)</f>
        <v>0.72126321679129013</v>
      </c>
      <c r="U126" s="111">
        <f>IF(RES_hhdet_tes!U126=0,"",RES_hhdet_tes!U126/RES_hhdet_fec!U126)</f>
        <v>0.72383638537729755</v>
      </c>
      <c r="V126" s="111">
        <f>IF(RES_hhdet_tes!V126=0,"",RES_hhdet_tes!V126/RES_hhdet_fec!V126)</f>
        <v>0.72669088546901117</v>
      </c>
      <c r="W126" s="111">
        <f>IF(RES_hhdet_tes!W126=0,"",RES_hhdet_tes!W126/RES_hhdet_fec!W126)</f>
        <v>0.7293212870082364</v>
      </c>
      <c r="DA126" s="63" t="s">
        <v>2024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DA127" s="63" t="s">
        <v>2025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1.6784535314436273</v>
      </c>
      <c r="C128" s="124">
        <f>IF(RES_hhdet_tes!C128=0,"",RES_hhdet_tes!C128/RES_hhdet_fec!C128)</f>
        <v>1.9306512864292316</v>
      </c>
      <c r="D128" s="124">
        <f>IF(RES_hhdet_tes!D128=0,"",RES_hhdet_tes!D128/RES_hhdet_fec!D128)</f>
        <v>2.0267198465370804</v>
      </c>
      <c r="E128" s="124">
        <f>IF(RES_hhdet_tes!E128=0,"",RES_hhdet_tes!E128/RES_hhdet_fec!E128)</f>
        <v>2.0937515249297443</v>
      </c>
      <c r="F128" s="124">
        <f>IF(RES_hhdet_tes!F128=0,"",RES_hhdet_tes!F128/RES_hhdet_fec!F128)</f>
        <v>2.1892511484625872</v>
      </c>
      <c r="G128" s="124">
        <f>IF(RES_hhdet_tes!G128=0,"",RES_hhdet_tes!G128/RES_hhdet_fec!G128)</f>
        <v>2.2841395805698337</v>
      </c>
      <c r="H128" s="124">
        <f>IF(RES_hhdet_tes!H128=0,"",RES_hhdet_tes!H128/RES_hhdet_fec!H128)</f>
        <v>2.3785238468850696</v>
      </c>
      <c r="I128" s="124">
        <f>IF(RES_hhdet_tes!I128=0,"",RES_hhdet_tes!I128/RES_hhdet_fec!I128)</f>
        <v>2.4441803358219452</v>
      </c>
      <c r="J128" s="124">
        <f>IF(RES_hhdet_tes!J128=0,"",RES_hhdet_tes!J128/RES_hhdet_fec!J128)</f>
        <v>2.5002689792951647</v>
      </c>
      <c r="K128" s="124">
        <f>IF(RES_hhdet_tes!K128=0,"",RES_hhdet_tes!K128/RES_hhdet_fec!K128)</f>
        <v>2.5634820788768384</v>
      </c>
      <c r="L128" s="124">
        <f>IF(RES_hhdet_tes!L128=0,"",RES_hhdet_tes!L128/RES_hhdet_fec!L128)</f>
        <v>2.621366220279818</v>
      </c>
      <c r="M128" s="124">
        <f>IF(RES_hhdet_tes!M128=0,"",RES_hhdet_tes!M128/RES_hhdet_fec!M128)</f>
        <v>2.6892927208359971</v>
      </c>
      <c r="N128" s="124">
        <f>IF(RES_hhdet_tes!N128=0,"",RES_hhdet_tes!N128/RES_hhdet_fec!N128)</f>
        <v>2.7815393202670187</v>
      </c>
      <c r="O128" s="124">
        <f>IF(RES_hhdet_tes!O128=0,"",RES_hhdet_tes!O128/RES_hhdet_fec!O128)</f>
        <v>2.888433598424565</v>
      </c>
      <c r="P128" s="124">
        <f>IF(RES_hhdet_tes!P128=0,"",RES_hhdet_tes!P128/RES_hhdet_fec!P128)</f>
        <v>2.9878525756004461</v>
      </c>
      <c r="Q128" s="124">
        <f>IF(RES_hhdet_tes!Q128=0,"",RES_hhdet_tes!Q128/RES_hhdet_fec!Q128)</f>
        <v>3.0707824361231371</v>
      </c>
      <c r="R128" s="124">
        <f>IF(RES_hhdet_tes!R128=0,"",RES_hhdet_tes!R128/RES_hhdet_fec!R128)</f>
        <v>3.1423344625091869</v>
      </c>
      <c r="S128" s="124">
        <f>IF(RES_hhdet_tes!S128=0,"",RES_hhdet_tes!S128/RES_hhdet_fec!S128)</f>
        <v>3.2298884665675973</v>
      </c>
      <c r="T128" s="124">
        <f>IF(RES_hhdet_tes!T128=0,"",RES_hhdet_tes!T128/RES_hhdet_fec!T128)</f>
        <v>3.3471247610249195</v>
      </c>
      <c r="U128" s="124">
        <f>IF(RES_hhdet_tes!U128=0,"",RES_hhdet_tes!U128/RES_hhdet_fec!U128)</f>
        <v>3.4551121297858969</v>
      </c>
      <c r="V128" s="124">
        <f>IF(RES_hhdet_tes!V128=0,"",RES_hhdet_tes!V128/RES_hhdet_fec!V128)</f>
        <v>3.5570801824261342</v>
      </c>
      <c r="W128" s="124">
        <f>IF(RES_hhdet_tes!W128=0,"",RES_hhdet_tes!W128/RES_hhdet_fec!W128)</f>
        <v>3.6345508308358876</v>
      </c>
      <c r="DA128" s="130" t="s">
        <v>2026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1.6784535314436273</v>
      </c>
      <c r="C129" s="111">
        <f>IF(RES_hhdet_tes!C129=0,"",RES_hhdet_tes!C129/RES_hhdet_fec!C129)</f>
        <v>1.9306512864292316</v>
      </c>
      <c r="D129" s="111">
        <f>IF(RES_hhdet_tes!D129=0,"",RES_hhdet_tes!D129/RES_hhdet_fec!D129)</f>
        <v>2.0267198465370804</v>
      </c>
      <c r="E129" s="111">
        <f>IF(RES_hhdet_tes!E129=0,"",RES_hhdet_tes!E129/RES_hhdet_fec!E129)</f>
        <v>2.0937515249297443</v>
      </c>
      <c r="F129" s="111">
        <f>IF(RES_hhdet_tes!F129=0,"",RES_hhdet_tes!F129/RES_hhdet_fec!F129)</f>
        <v>2.1892511484625872</v>
      </c>
      <c r="G129" s="111">
        <f>IF(RES_hhdet_tes!G129=0,"",RES_hhdet_tes!G129/RES_hhdet_fec!G129)</f>
        <v>2.2841395805698337</v>
      </c>
      <c r="H129" s="111">
        <f>IF(RES_hhdet_tes!H129=0,"",RES_hhdet_tes!H129/RES_hhdet_fec!H129)</f>
        <v>2.3785238468850696</v>
      </c>
      <c r="I129" s="111">
        <f>IF(RES_hhdet_tes!I129=0,"",RES_hhdet_tes!I129/RES_hhdet_fec!I129)</f>
        <v>2.4441803358219452</v>
      </c>
      <c r="J129" s="111">
        <f>IF(RES_hhdet_tes!J129=0,"",RES_hhdet_tes!J129/RES_hhdet_fec!J129)</f>
        <v>2.5002689792951647</v>
      </c>
      <c r="K129" s="111">
        <f>IF(RES_hhdet_tes!K129=0,"",RES_hhdet_tes!K129/RES_hhdet_fec!K129)</f>
        <v>2.5634820788768384</v>
      </c>
      <c r="L129" s="111">
        <f>IF(RES_hhdet_tes!L129=0,"",RES_hhdet_tes!L129/RES_hhdet_fec!L129)</f>
        <v>2.621366220279818</v>
      </c>
      <c r="M129" s="111">
        <f>IF(RES_hhdet_tes!M129=0,"",RES_hhdet_tes!M129/RES_hhdet_fec!M129)</f>
        <v>2.6892927208359971</v>
      </c>
      <c r="N129" s="111">
        <f>IF(RES_hhdet_tes!N129=0,"",RES_hhdet_tes!N129/RES_hhdet_fec!N129)</f>
        <v>2.7815393202670187</v>
      </c>
      <c r="O129" s="111">
        <f>IF(RES_hhdet_tes!O129=0,"",RES_hhdet_tes!O129/RES_hhdet_fec!O129)</f>
        <v>2.888433598424565</v>
      </c>
      <c r="P129" s="111">
        <f>IF(RES_hhdet_tes!P129=0,"",RES_hhdet_tes!P129/RES_hhdet_fec!P129)</f>
        <v>2.9878525756004461</v>
      </c>
      <c r="Q129" s="111">
        <f>IF(RES_hhdet_tes!Q129=0,"",RES_hhdet_tes!Q129/RES_hhdet_fec!Q129)</f>
        <v>3.0707824361231371</v>
      </c>
      <c r="R129" s="111">
        <f>IF(RES_hhdet_tes!R129=0,"",RES_hhdet_tes!R129/RES_hhdet_fec!R129)</f>
        <v>3.1423344625091869</v>
      </c>
      <c r="S129" s="111">
        <f>IF(RES_hhdet_tes!S129=0,"",RES_hhdet_tes!S129/RES_hhdet_fec!S129)</f>
        <v>3.2298884665675973</v>
      </c>
      <c r="T129" s="111">
        <f>IF(RES_hhdet_tes!T129=0,"",RES_hhdet_tes!T129/RES_hhdet_fec!T129)</f>
        <v>3.3471247610249195</v>
      </c>
      <c r="U129" s="111">
        <f>IF(RES_hhdet_tes!U129=0,"",RES_hhdet_tes!U129/RES_hhdet_fec!U129)</f>
        <v>3.4551121297858969</v>
      </c>
      <c r="V129" s="111">
        <f>IF(RES_hhdet_tes!V129=0,"",RES_hhdet_tes!V129/RES_hhdet_fec!V129)</f>
        <v>3.5570801824261342</v>
      </c>
      <c r="W129" s="111">
        <f>IF(RES_hhdet_tes!W129=0,"",RES_hhdet_tes!W129/RES_hhdet_fec!W129)</f>
        <v>3.6345508308358876</v>
      </c>
      <c r="DA129" s="63" t="s">
        <v>2027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0.72802649433576461</v>
      </c>
      <c r="C130" s="124">
        <f>IF(RES_hhdet_tes!C130=0,"",RES_hhdet_tes!C130/RES_hhdet_fec!C130)</f>
        <v>0.72969688728043902</v>
      </c>
      <c r="D130" s="124">
        <f>IF(RES_hhdet_tes!D130=0,"",RES_hhdet_tes!D130/RES_hhdet_fec!D130)</f>
        <v>0.72938124580326347</v>
      </c>
      <c r="E130" s="124">
        <f>IF(RES_hhdet_tes!E130=0,"",RES_hhdet_tes!E130/RES_hhdet_fec!E130)</f>
        <v>0.72978363619994235</v>
      </c>
      <c r="F130" s="124">
        <f>IF(RES_hhdet_tes!F130=0,"",RES_hhdet_tes!F130/RES_hhdet_fec!F130)</f>
        <v>0.73382630238226387</v>
      </c>
      <c r="G130" s="124">
        <f>IF(RES_hhdet_tes!G130=0,"",RES_hhdet_tes!G130/RES_hhdet_fec!G130)</f>
        <v>0.73587856426231335</v>
      </c>
      <c r="H130" s="124">
        <f>IF(RES_hhdet_tes!H130=0,"",RES_hhdet_tes!H130/RES_hhdet_fec!H130)</f>
        <v>0.73786952396459127</v>
      </c>
      <c r="I130" s="124">
        <f>IF(RES_hhdet_tes!I130=0,"",RES_hhdet_tes!I130/RES_hhdet_fec!I130)</f>
        <v>0.74136888131105305</v>
      </c>
      <c r="J130" s="124">
        <f>IF(RES_hhdet_tes!J130=0,"",RES_hhdet_tes!J130/RES_hhdet_fec!J130)</f>
        <v>0.74324122405261095</v>
      </c>
      <c r="K130" s="124">
        <f>IF(RES_hhdet_tes!K130=0,"",RES_hhdet_tes!K130/RES_hhdet_fec!K130)</f>
        <v>0.74601695612117103</v>
      </c>
      <c r="L130" s="124">
        <f>IF(RES_hhdet_tes!L130=0,"",RES_hhdet_tes!L130/RES_hhdet_fec!L130)</f>
        <v>0.75022720523822628</v>
      </c>
      <c r="M130" s="124">
        <f>IF(RES_hhdet_tes!M130=0,"",RES_hhdet_tes!M130/RES_hhdet_fec!M130)</f>
        <v>0.75447849570973569</v>
      </c>
      <c r="N130" s="124">
        <f>IF(RES_hhdet_tes!N130=0,"",RES_hhdet_tes!N130/RES_hhdet_fec!N130)</f>
        <v>0.76204919634060941</v>
      </c>
      <c r="O130" s="124">
        <f>IF(RES_hhdet_tes!O130=0,"",RES_hhdet_tes!O130/RES_hhdet_fec!O130)</f>
        <v>0.76662193467963624</v>
      </c>
      <c r="P130" s="124">
        <f>IF(RES_hhdet_tes!P130=0,"",RES_hhdet_tes!P130/RES_hhdet_fec!P130)</f>
        <v>0.76561136557403742</v>
      </c>
      <c r="Q130" s="124">
        <f>IF(RES_hhdet_tes!Q130=0,"",RES_hhdet_tes!Q130/RES_hhdet_fec!Q130)</f>
        <v>0.76496485819142324</v>
      </c>
      <c r="R130" s="124">
        <f>IF(RES_hhdet_tes!R130=0,"",RES_hhdet_tes!R130/RES_hhdet_fec!R130)</f>
        <v>0.76774932855318345</v>
      </c>
      <c r="S130" s="124">
        <f>IF(RES_hhdet_tes!S130=0,"",RES_hhdet_tes!S130/RES_hhdet_fec!S130)</f>
        <v>0.77155524081996707</v>
      </c>
      <c r="T130" s="124">
        <f>IF(RES_hhdet_tes!T130=0,"",RES_hhdet_tes!T130/RES_hhdet_fec!T130)</f>
        <v>0.77537350974486186</v>
      </c>
      <c r="U130" s="124">
        <f>IF(RES_hhdet_tes!U130=0,"",RES_hhdet_tes!U130/RES_hhdet_fec!U130)</f>
        <v>0.78022171578914634</v>
      </c>
      <c r="V130" s="124">
        <f>IF(RES_hhdet_tes!V130=0,"",RES_hhdet_tes!V130/RES_hhdet_fec!V130)</f>
        <v>0.78520621271606761</v>
      </c>
      <c r="W130" s="124">
        <f>IF(RES_hhdet_tes!W130=0,"",RES_hhdet_tes!W130/RES_hhdet_fec!W130)</f>
        <v>0.79168597627673065</v>
      </c>
      <c r="DA130" s="130" t="s">
        <v>2028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0.73638477464119101</v>
      </c>
      <c r="C131" s="111">
        <f>IF(RES_hhdet_tes!C131=0,"",RES_hhdet_tes!C131/RES_hhdet_fec!C131)</f>
        <v>0.73742034053998529</v>
      </c>
      <c r="D131" s="111">
        <f>IF(RES_hhdet_tes!D131=0,"",RES_hhdet_tes!D131/RES_hhdet_fec!D131)</f>
        <v>0.73769535466506009</v>
      </c>
      <c r="E131" s="111">
        <f>IF(RES_hhdet_tes!E131=0,"",RES_hhdet_tes!E131/RES_hhdet_fec!E131)</f>
        <v>0.73856709780175711</v>
      </c>
      <c r="F131" s="111">
        <f>IF(RES_hhdet_tes!F131=0,"",RES_hhdet_tes!F131/RES_hhdet_fec!F131)</f>
        <v>0.74100044192970937</v>
      </c>
      <c r="G131" s="111">
        <f>IF(RES_hhdet_tes!G131=0,"",RES_hhdet_tes!G131/RES_hhdet_fec!G131)</f>
        <v>0.74323034622845785</v>
      </c>
      <c r="H131" s="111">
        <f>IF(RES_hhdet_tes!H131=0,"",RES_hhdet_tes!H131/RES_hhdet_fec!H131)</f>
        <v>0.74578623035535685</v>
      </c>
      <c r="I131" s="111">
        <f>IF(RES_hhdet_tes!I131=0,"",RES_hhdet_tes!I131/RES_hhdet_fec!I131)</f>
        <v>0.74840756280448406</v>
      </c>
      <c r="J131" s="111">
        <f>IF(RES_hhdet_tes!J131=0,"",RES_hhdet_tes!J131/RES_hhdet_fec!J131)</f>
        <v>0.75104063818884503</v>
      </c>
      <c r="K131" s="111">
        <f>IF(RES_hhdet_tes!K131=0,"",RES_hhdet_tes!K131/RES_hhdet_fec!K131)</f>
        <v>0.75406578364003851</v>
      </c>
      <c r="L131" s="111">
        <f>IF(RES_hhdet_tes!L131=0,"",RES_hhdet_tes!L131/RES_hhdet_fec!L131)</f>
        <v>0.7581816498366204</v>
      </c>
      <c r="M131" s="111">
        <f>IF(RES_hhdet_tes!M131=0,"",RES_hhdet_tes!M131/RES_hhdet_fec!M131)</f>
        <v>0.76339774288005557</v>
      </c>
      <c r="N131" s="111">
        <f>IF(RES_hhdet_tes!N131=0,"",RES_hhdet_tes!N131/RES_hhdet_fec!N131)</f>
        <v>0.77005692023364614</v>
      </c>
      <c r="O131" s="111">
        <f>IF(RES_hhdet_tes!O131=0,"",RES_hhdet_tes!O131/RES_hhdet_fec!O131)</f>
        <v>0.77580559822363238</v>
      </c>
      <c r="P131" s="111">
        <f>IF(RES_hhdet_tes!P131=0,"",RES_hhdet_tes!P131/RES_hhdet_fec!P131)</f>
        <v>0.7763019516145433</v>
      </c>
      <c r="Q131" s="111">
        <f>IF(RES_hhdet_tes!Q131=0,"",RES_hhdet_tes!Q131/RES_hhdet_fec!Q131)</f>
        <v>0.77716755320215536</v>
      </c>
      <c r="R131" s="111">
        <f>IF(RES_hhdet_tes!R131=0,"",RES_hhdet_tes!R131/RES_hhdet_fec!R131)</f>
        <v>0.7791783029577537</v>
      </c>
      <c r="S131" s="111">
        <f>IF(RES_hhdet_tes!S131=0,"",RES_hhdet_tes!S131/RES_hhdet_fec!S131)</f>
        <v>0.78227256833854009</v>
      </c>
      <c r="T131" s="111">
        <f>IF(RES_hhdet_tes!T131=0,"",RES_hhdet_tes!T131/RES_hhdet_fec!T131)</f>
        <v>0.7856236730048165</v>
      </c>
      <c r="U131" s="111">
        <f>IF(RES_hhdet_tes!U131=0,"",RES_hhdet_tes!U131/RES_hhdet_fec!U131)</f>
        <v>0.78980514668902435</v>
      </c>
      <c r="V131" s="111">
        <f>IF(RES_hhdet_tes!V131=0,"",RES_hhdet_tes!V131/RES_hhdet_fec!V131)</f>
        <v>0.79444579828612039</v>
      </c>
      <c r="W131" s="111">
        <f>IF(RES_hhdet_tes!W131=0,"",RES_hhdet_tes!W131/RES_hhdet_fec!W131)</f>
        <v>0.79898000181623596</v>
      </c>
      <c r="DA131" s="63" t="s">
        <v>2029</v>
      </c>
    </row>
    <row r="132" spans="1:105" ht="12" customHeight="1" x14ac:dyDescent="0.25">
      <c r="A132" s="97" t="s">
        <v>127</v>
      </c>
      <c r="B132" s="111" t="str">
        <f>IF(RES_hhdet_tes!B132=0,"",RES_hhdet_tes!B132/RES_hhdet_fec!B132)</f>
        <v/>
      </c>
      <c r="C132" s="111">
        <f>IF(RES_hhdet_tes!C132=0,"",RES_hhdet_tes!C132/RES_hhdet_fec!C132)</f>
        <v>0.93251007397242303</v>
      </c>
      <c r="D132" s="111">
        <f>IF(RES_hhdet_tes!D132=0,"",RES_hhdet_tes!D132/RES_hhdet_fec!D132)</f>
        <v>0.93398272478682487</v>
      </c>
      <c r="E132" s="111">
        <f>IF(RES_hhdet_tes!E132=0,"",RES_hhdet_tes!E132/RES_hhdet_fec!E132)</f>
        <v>0.92057511072910847</v>
      </c>
      <c r="F132" s="111">
        <f>IF(RES_hhdet_tes!F132=0,"",RES_hhdet_tes!F132/RES_hhdet_fec!F132)</f>
        <v>0.93176596563635883</v>
      </c>
      <c r="G132" s="111">
        <f>IF(RES_hhdet_tes!G132=0,"",RES_hhdet_tes!G132/RES_hhdet_fec!G132)</f>
        <v>0.94087195956478609</v>
      </c>
      <c r="H132" s="111">
        <f>IF(RES_hhdet_tes!H132=0,"",RES_hhdet_tes!H132/RES_hhdet_fec!H132)</f>
        <v>0.92195538627201923</v>
      </c>
      <c r="I132" s="111">
        <f>IF(RES_hhdet_tes!I132=0,"",RES_hhdet_tes!I132/RES_hhdet_fec!I132)</f>
        <v>0.93517215692237132</v>
      </c>
      <c r="J132" s="111">
        <f>IF(RES_hhdet_tes!J132=0,"",RES_hhdet_tes!J132/RES_hhdet_fec!J132)</f>
        <v>0.92728858526580404</v>
      </c>
      <c r="K132" s="111">
        <f>IF(RES_hhdet_tes!K132=0,"",RES_hhdet_tes!K132/RES_hhdet_fec!K132)</f>
        <v>0.93292008755538236</v>
      </c>
      <c r="L132" s="111">
        <f>IF(RES_hhdet_tes!L132=0,"",RES_hhdet_tes!L132/RES_hhdet_fec!L132)</f>
        <v>0.93541563277681572</v>
      </c>
      <c r="M132" s="111">
        <f>IF(RES_hhdet_tes!M132=0,"",RES_hhdet_tes!M132/RES_hhdet_fec!M132)</f>
        <v>0.92596474794485018</v>
      </c>
      <c r="N132" s="111">
        <f>IF(RES_hhdet_tes!N132=0,"",RES_hhdet_tes!N132/RES_hhdet_fec!N132)</f>
        <v>0.9508137334140998</v>
      </c>
      <c r="O132" s="111">
        <f>IF(RES_hhdet_tes!O132=0,"",RES_hhdet_tes!O132/RES_hhdet_fec!O132)</f>
        <v>0.94760327223688545</v>
      </c>
      <c r="P132" s="111">
        <f>IF(RES_hhdet_tes!P132=0,"",RES_hhdet_tes!P132/RES_hhdet_fec!P132)</f>
        <v>0.948041635521509</v>
      </c>
      <c r="Q132" s="111">
        <f>IF(RES_hhdet_tes!Q132=0,"",RES_hhdet_tes!Q132/RES_hhdet_fec!Q132)</f>
        <v>0.9291990888318058</v>
      </c>
      <c r="R132" s="111">
        <f>IF(RES_hhdet_tes!R132=0,"",RES_hhdet_tes!R132/RES_hhdet_fec!R132)</f>
        <v>0.93388167980753667</v>
      </c>
      <c r="S132" s="111">
        <f>IF(RES_hhdet_tes!S132=0,"",RES_hhdet_tes!S132/RES_hhdet_fec!S132)</f>
        <v>0.93959766309311277</v>
      </c>
      <c r="T132" s="111">
        <f>IF(RES_hhdet_tes!T132=0,"",RES_hhdet_tes!T132/RES_hhdet_fec!T132)</f>
        <v>0.93900610960869546</v>
      </c>
      <c r="U132" s="111">
        <f>IF(RES_hhdet_tes!U132=0,"",RES_hhdet_tes!U132/RES_hhdet_fec!U132)</f>
        <v>0.94077337502825353</v>
      </c>
      <c r="V132" s="111">
        <f>IF(RES_hhdet_tes!V132=0,"",RES_hhdet_tes!V132/RES_hhdet_fec!V132)</f>
        <v>0.93758189843676798</v>
      </c>
      <c r="W132" s="111">
        <f>IF(RES_hhdet_tes!W132=0,"",RES_hhdet_tes!W132/RES_hhdet_fec!W132)</f>
        <v>0.95304253533320127</v>
      </c>
      <c r="DA132" s="63" t="s">
        <v>2030</v>
      </c>
    </row>
    <row r="133" spans="1:105" ht="12" customHeight="1" x14ac:dyDescent="0.25">
      <c r="A133" s="100" t="s">
        <v>203</v>
      </c>
      <c r="B133" s="112" t="str">
        <f>IF(RES_hhdet_tes!B133=0,"",RES_hhdet_tes!B133/RES_hhdet_fec!B133)</f>
        <v/>
      </c>
      <c r="C133" s="112">
        <f>IF(RES_hhdet_tes!C133=0,"",RES_hhdet_tes!C133/RES_hhdet_fec!C133)</f>
        <v>0.7606773644205429</v>
      </c>
      <c r="D133" s="112">
        <f>IF(RES_hhdet_tes!D133=0,"",RES_hhdet_tes!D133/RES_hhdet_fec!D133)</f>
        <v>0.76067736442054301</v>
      </c>
      <c r="E133" s="112">
        <f>IF(RES_hhdet_tes!E133=0,"",RES_hhdet_tes!E133/RES_hhdet_fec!E133)</f>
        <v>0.7606773644205429</v>
      </c>
      <c r="F133" s="112">
        <f>IF(RES_hhdet_tes!F133=0,"",RES_hhdet_tes!F133/RES_hhdet_fec!F133)</f>
        <v>0.76067736442054312</v>
      </c>
      <c r="G133" s="112">
        <f>IF(RES_hhdet_tes!G133=0,"",RES_hhdet_tes!G133/RES_hhdet_fec!G133)</f>
        <v>0.76067736442054312</v>
      </c>
      <c r="H133" s="112">
        <f>IF(RES_hhdet_tes!H133=0,"",RES_hhdet_tes!H133/RES_hhdet_fec!H133)</f>
        <v>0.76067736442054301</v>
      </c>
      <c r="I133" s="112">
        <f>IF(RES_hhdet_tes!I133=0,"",RES_hhdet_tes!I133/RES_hhdet_fec!I133)</f>
        <v>0.76067736442054312</v>
      </c>
      <c r="J133" s="112">
        <f>IF(RES_hhdet_tes!J133=0,"",RES_hhdet_tes!J133/RES_hhdet_fec!J133)</f>
        <v>0.76362638577657893</v>
      </c>
      <c r="K133" s="112">
        <f>IF(RES_hhdet_tes!K133=0,"",RES_hhdet_tes!K133/RES_hhdet_fec!K133)</f>
        <v>0.7653251007805344</v>
      </c>
      <c r="L133" s="112">
        <f>IF(RES_hhdet_tes!L133=0,"",RES_hhdet_tes!L133/RES_hhdet_fec!L133)</f>
        <v>0.76776216289860477</v>
      </c>
      <c r="M133" s="112">
        <f>IF(RES_hhdet_tes!M133=0,"",RES_hhdet_tes!M133/RES_hhdet_fec!M133)</f>
        <v>0.77054426338423931</v>
      </c>
      <c r="N133" s="112">
        <f>IF(RES_hhdet_tes!N133=0,"",RES_hhdet_tes!N133/RES_hhdet_fec!N133)</f>
        <v>0.7769658604096481</v>
      </c>
      <c r="O133" s="112">
        <f>IF(RES_hhdet_tes!O133=0,"",RES_hhdet_tes!O133/RES_hhdet_fec!O133)</f>
        <v>0.7782098809618001</v>
      </c>
      <c r="P133" s="112">
        <f>IF(RES_hhdet_tes!P133=0,"",RES_hhdet_tes!P133/RES_hhdet_fec!P133)</f>
        <v>0.77961993600435819</v>
      </c>
      <c r="Q133" s="112">
        <f>IF(RES_hhdet_tes!Q133=0,"",RES_hhdet_tes!Q133/RES_hhdet_fec!Q133)</f>
        <v>0.78052453142809841</v>
      </c>
      <c r="R133" s="112">
        <f>IF(RES_hhdet_tes!R133=0,"",RES_hhdet_tes!R133/RES_hhdet_fec!R133)</f>
        <v>0.78315993126265449</v>
      </c>
      <c r="S133" s="112">
        <f>IF(RES_hhdet_tes!S133=0,"",RES_hhdet_tes!S133/RES_hhdet_fec!S133)</f>
        <v>0.78725738425194169</v>
      </c>
      <c r="T133" s="112">
        <f>IF(RES_hhdet_tes!T133=0,"",RES_hhdet_tes!T133/RES_hhdet_fec!T133)</f>
        <v>0.78931528608118107</v>
      </c>
      <c r="U133" s="112">
        <f>IF(RES_hhdet_tes!U133=0,"",RES_hhdet_tes!U133/RES_hhdet_fec!U133)</f>
        <v>0.79150310422948211</v>
      </c>
      <c r="V133" s="112">
        <f>IF(RES_hhdet_tes!V133=0,"",RES_hhdet_tes!V133/RES_hhdet_fec!V133)</f>
        <v>0.79333385559865566</v>
      </c>
      <c r="W133" s="112">
        <f>IF(RES_hhdet_tes!W133=0,"",RES_hhdet_tes!W133/RES_hhdet_fec!W133)</f>
        <v>0.80041708115881716</v>
      </c>
      <c r="DA133" s="131" t="s">
        <v>2031</v>
      </c>
    </row>
    <row r="134" spans="1:105" ht="12" customHeight="1" x14ac:dyDescent="0.25">
      <c r="A134" s="103" t="s">
        <v>52</v>
      </c>
      <c r="B134" s="113" t="str">
        <f>IF(RES_hhdet_tes!B134=0,"",RES_hhdet_tes!B134/RES_hhdet_fec!B134)</f>
        <v/>
      </c>
      <c r="C134" s="113">
        <f>IF(RES_hhdet_tes!C134=0,"",RES_hhdet_tes!C134/RES_hhdet_fec!C134)</f>
        <v>1</v>
      </c>
      <c r="D134" s="113">
        <f>IF(RES_hhdet_tes!D134=0,"",RES_hhdet_tes!D134/RES_hhdet_fec!D134)</f>
        <v>1</v>
      </c>
      <c r="E134" s="113">
        <f>IF(RES_hhdet_tes!E134=0,"",RES_hhdet_tes!E134/RES_hhdet_fec!E134)</f>
        <v>1</v>
      </c>
      <c r="F134" s="113">
        <f>IF(RES_hhdet_tes!F134=0,"",RES_hhdet_tes!F134/RES_hhdet_fec!F134)</f>
        <v>1</v>
      </c>
      <c r="G134" s="113">
        <f>IF(RES_hhdet_tes!G134=0,"",RES_hhdet_tes!G134/RES_hhdet_fec!G134)</f>
        <v>1</v>
      </c>
      <c r="H134" s="113">
        <f>IF(RES_hhdet_tes!H134=0,"",RES_hhdet_tes!H134/RES_hhdet_fec!H134)</f>
        <v>1</v>
      </c>
      <c r="I134" s="113">
        <f>IF(RES_hhdet_tes!I134=0,"",RES_hhdet_tes!I134/RES_hhdet_fec!I134)</f>
        <v>1</v>
      </c>
      <c r="J134" s="113">
        <f>IF(RES_hhdet_tes!J134=0,"",RES_hhdet_tes!J134/RES_hhdet_fec!J134)</f>
        <v>1</v>
      </c>
      <c r="K134" s="113">
        <f>IF(RES_hhdet_tes!K134=0,"",RES_hhdet_tes!K134/RES_hhdet_fec!K134)</f>
        <v>1</v>
      </c>
      <c r="L134" s="113">
        <f>IF(RES_hhdet_tes!L134=0,"",RES_hhdet_tes!L134/RES_hhdet_fec!L134)</f>
        <v>1</v>
      </c>
      <c r="M134" s="113">
        <f>IF(RES_hhdet_tes!M134=0,"",RES_hhdet_tes!M134/RES_hhdet_fec!M134)</f>
        <v>1</v>
      </c>
      <c r="N134" s="113">
        <f>IF(RES_hhdet_tes!N134=0,"",RES_hhdet_tes!N134/RES_hhdet_fec!N134)</f>
        <v>1</v>
      </c>
      <c r="O134" s="113">
        <f>IF(RES_hhdet_tes!O134=0,"",RES_hhdet_tes!O134/RES_hhdet_fec!O134)</f>
        <v>1</v>
      </c>
      <c r="P134" s="113">
        <f>IF(RES_hhdet_tes!P134=0,"",RES_hhdet_tes!P134/RES_hhdet_fec!P134)</f>
        <v>1</v>
      </c>
      <c r="Q134" s="113">
        <f>IF(RES_hhdet_tes!Q134=0,"",RES_hhdet_tes!Q134/RES_hhdet_fec!Q134)</f>
        <v>1</v>
      </c>
      <c r="R134" s="113">
        <f>IF(RES_hhdet_tes!R134=0,"",RES_hhdet_tes!R134/RES_hhdet_fec!R134)</f>
        <v>1</v>
      </c>
      <c r="S134" s="113">
        <f>IF(RES_hhdet_tes!S134=0,"",RES_hhdet_tes!S134/RES_hhdet_fec!S134)</f>
        <v>1</v>
      </c>
      <c r="T134" s="113">
        <f>IF(RES_hhdet_tes!T134=0,"",RES_hhdet_tes!T134/RES_hhdet_fec!T134)</f>
        <v>1</v>
      </c>
      <c r="U134" s="113">
        <f>IF(RES_hhdet_tes!U134=0,"",RES_hhdet_tes!U134/RES_hhdet_fec!U134)</f>
        <v>1</v>
      </c>
      <c r="V134" s="113">
        <f>IF(RES_hhdet_tes!V134=0,"",RES_hhdet_tes!V134/RES_hhdet_fec!V134)</f>
        <v>1</v>
      </c>
      <c r="W134" s="113">
        <f>IF(RES_hhdet_tes!W134=0,"",RES_hhdet_tes!W134/RES_hhdet_fec!W134)</f>
        <v>1</v>
      </c>
      <c r="DA134" s="132" t="s">
        <v>2032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0.56514428204513378</v>
      </c>
      <c r="C135" s="112">
        <f>IF(RES_hhdet_tes!C135=0,"",RES_hhdet_tes!C135/RES_hhdet_fec!C135)</f>
        <v>0.56736389400500864</v>
      </c>
      <c r="D135" s="112">
        <f>IF(RES_hhdet_tes!D135=0,"",RES_hhdet_tes!D135/RES_hhdet_fec!D135)</f>
        <v>0.56918324954961619</v>
      </c>
      <c r="E135" s="112">
        <f>IF(RES_hhdet_tes!E135=0,"",RES_hhdet_tes!E135/RES_hhdet_fec!E135)</f>
        <v>0.57269537398306591</v>
      </c>
      <c r="F135" s="112">
        <f>IF(RES_hhdet_tes!F135=0,"",RES_hhdet_tes!F135/RES_hhdet_fec!F135)</f>
        <v>0.57756004769816105</v>
      </c>
      <c r="G135" s="112">
        <f>IF(RES_hhdet_tes!G135=0,"",RES_hhdet_tes!G135/RES_hhdet_fec!G135)</f>
        <v>0.58281447936830544</v>
      </c>
      <c r="H135" s="112">
        <f>IF(RES_hhdet_tes!H135=0,"",RES_hhdet_tes!H135/RES_hhdet_fec!H135)</f>
        <v>0.58880362494529381</v>
      </c>
      <c r="I135" s="112">
        <f>IF(RES_hhdet_tes!I135=0,"",RES_hhdet_tes!I135/RES_hhdet_fec!I135)</f>
        <v>0.59170245544674238</v>
      </c>
      <c r="J135" s="112">
        <f>IF(RES_hhdet_tes!J135=0,"",RES_hhdet_tes!J135/RES_hhdet_fec!J135)</f>
        <v>0.59230472672656165</v>
      </c>
      <c r="K135" s="112">
        <f>IF(RES_hhdet_tes!K135=0,"",RES_hhdet_tes!K135/RES_hhdet_fec!K135)</f>
        <v>0.59380597844719885</v>
      </c>
      <c r="L135" s="112">
        <f>IF(RES_hhdet_tes!L135=0,"",RES_hhdet_tes!L135/RES_hhdet_fec!L135)</f>
        <v>0.59572943394997802</v>
      </c>
      <c r="M135" s="112">
        <f>IF(RES_hhdet_tes!M135=0,"",RES_hhdet_tes!M135/RES_hhdet_fec!M135)</f>
        <v>0.59913121188722041</v>
      </c>
      <c r="N135" s="112">
        <f>IF(RES_hhdet_tes!N135=0,"",RES_hhdet_tes!N135/RES_hhdet_fec!N135)</f>
        <v>0.60468130920762708</v>
      </c>
      <c r="O135" s="112">
        <f>IF(RES_hhdet_tes!O135=0,"",RES_hhdet_tes!O135/RES_hhdet_fec!O135)</f>
        <v>0.61334566293695769</v>
      </c>
      <c r="P135" s="112">
        <f>IF(RES_hhdet_tes!P135=0,"",RES_hhdet_tes!P135/RES_hhdet_fec!P135)</f>
        <v>0.62492203525369938</v>
      </c>
      <c r="Q135" s="112">
        <f>IF(RES_hhdet_tes!Q135=0,"",RES_hhdet_tes!Q135/RES_hhdet_fec!Q135)</f>
        <v>0.6319181487816411</v>
      </c>
      <c r="R135" s="112">
        <f>IF(RES_hhdet_tes!R135=0,"",RES_hhdet_tes!R135/RES_hhdet_fec!R135)</f>
        <v>0.63707682361909368</v>
      </c>
      <c r="S135" s="112">
        <f>IF(RES_hhdet_tes!S135=0,"",RES_hhdet_tes!S135/RES_hhdet_fec!S135)</f>
        <v>0.64433621989551282</v>
      </c>
      <c r="T135" s="112">
        <f>IF(RES_hhdet_tes!T135=0,"",RES_hhdet_tes!T135/RES_hhdet_fec!T135)</f>
        <v>0.65701893680586676</v>
      </c>
      <c r="U135" s="112">
        <f>IF(RES_hhdet_tes!U135=0,"",RES_hhdet_tes!U135/RES_hhdet_fec!U135)</f>
        <v>0.6708579653965373</v>
      </c>
      <c r="V135" s="112">
        <f>IF(RES_hhdet_tes!V135=0,"",RES_hhdet_tes!V135/RES_hhdet_fec!V135)</f>
        <v>0.68542340812526259</v>
      </c>
      <c r="W135" s="112">
        <f>IF(RES_hhdet_tes!W135=0,"",RES_hhdet_tes!W135/RES_hhdet_fec!W135)</f>
        <v>0.69712349195196666</v>
      </c>
      <c r="DA135" s="131" t="s">
        <v>2033</v>
      </c>
    </row>
    <row r="136" spans="1:105" ht="12" customHeight="1" x14ac:dyDescent="0.25">
      <c r="A136" s="107" t="s">
        <v>121</v>
      </c>
      <c r="B136" s="113" t="str">
        <f>IF(RES_hhdet_tes!B136=0,"",RES_hhdet_tes!B136/RES_hhdet_fec!B136)</f>
        <v/>
      </c>
      <c r="C136" s="113">
        <f>IF(RES_hhdet_tes!C136=0,"",RES_hhdet_tes!C136/RES_hhdet_fec!C136)</f>
        <v>0.86020379431039595</v>
      </c>
      <c r="D136" s="113">
        <f>IF(RES_hhdet_tes!D136=0,"",RES_hhdet_tes!D136/RES_hhdet_fec!D136)</f>
        <v>0.86312242885712842</v>
      </c>
      <c r="E136" s="113">
        <f>IF(RES_hhdet_tes!E136=0,"",RES_hhdet_tes!E136/RES_hhdet_fec!E136)</f>
        <v>0.83793835231378799</v>
      </c>
      <c r="F136" s="113">
        <f>IF(RES_hhdet_tes!F136=0,"",RES_hhdet_tes!F136/RES_hhdet_fec!F136)</f>
        <v>0.85906684916390297</v>
      </c>
      <c r="G136" s="113">
        <f>IF(RES_hhdet_tes!G136=0,"",RES_hhdet_tes!G136/RES_hhdet_fec!G136)</f>
        <v>0.87692657698293119</v>
      </c>
      <c r="H136" s="113">
        <f>IF(RES_hhdet_tes!H136=0,"",RES_hhdet_tes!H136/RES_hhdet_fec!H136)</f>
        <v>0.84142134883402719</v>
      </c>
      <c r="I136" s="113">
        <f>IF(RES_hhdet_tes!I136=0,"",RES_hhdet_tes!I136/RES_hhdet_fec!I136)</f>
        <v>0.86762612588749244</v>
      </c>
      <c r="J136" s="113">
        <f>IF(RES_hhdet_tes!J136=0,"",RES_hhdet_tes!J136/RES_hhdet_fec!J136)</f>
        <v>0.85211398948961714</v>
      </c>
      <c r="K136" s="113">
        <f>IF(RES_hhdet_tes!K136=0,"",RES_hhdet_tes!K136/RES_hhdet_fec!K136)</f>
        <v>0.86362836081220662</v>
      </c>
      <c r="L136" s="113">
        <f>IF(RES_hhdet_tes!L136=0,"",RES_hhdet_tes!L136/RES_hhdet_fec!L136)</f>
        <v>0.86758415820224621</v>
      </c>
      <c r="M136" s="113">
        <f>IF(RES_hhdet_tes!M136=0,"",RES_hhdet_tes!M136/RES_hhdet_fec!M136)</f>
        <v>0.84959606595401094</v>
      </c>
      <c r="N136" s="113">
        <f>IF(RES_hhdet_tes!N136=0,"",RES_hhdet_tes!N136/RES_hhdet_fec!N136)</f>
        <v>0.89722715579289336</v>
      </c>
      <c r="O136" s="113">
        <f>IF(RES_hhdet_tes!O136=0,"",RES_hhdet_tes!O136/RES_hhdet_fec!O136)</f>
        <v>0.89197146636164693</v>
      </c>
      <c r="P136" s="113">
        <f>IF(RES_hhdet_tes!P136=0,"",RES_hhdet_tes!P136/RES_hhdet_fec!P136)</f>
        <v>0.89634856399793195</v>
      </c>
      <c r="Q136" s="113">
        <f>IF(RES_hhdet_tes!Q136=0,"",RES_hhdet_tes!Q136/RES_hhdet_fec!Q136)</f>
        <v>0.86368817491680761</v>
      </c>
      <c r="R136" s="113">
        <f>IF(RES_hhdet_tes!R136=0,"",RES_hhdet_tes!R136/RES_hhdet_fec!R136)</f>
        <v>0.8727134068980591</v>
      </c>
      <c r="S136" s="113">
        <f>IF(RES_hhdet_tes!S136=0,"",RES_hhdet_tes!S136/RES_hhdet_fec!S136)</f>
        <v>0.88367474027895965</v>
      </c>
      <c r="T136" s="113">
        <f>IF(RES_hhdet_tes!T136=0,"",RES_hhdet_tes!T136/RES_hhdet_fec!T136)</f>
        <v>0.88766778696417226</v>
      </c>
      <c r="U136" s="113">
        <f>IF(RES_hhdet_tes!U136=0,"",RES_hhdet_tes!U136/RES_hhdet_fec!U136)</f>
        <v>0.89627981903465459</v>
      </c>
      <c r="V136" s="113">
        <f>IF(RES_hhdet_tes!V136=0,"",RES_hhdet_tes!V136/RES_hhdet_fec!V136)</f>
        <v>0.8973643361144179</v>
      </c>
      <c r="W136" s="113">
        <f>IF(RES_hhdet_tes!W136=0,"",RES_hhdet_tes!W136/RES_hhdet_fec!W136)</f>
        <v>0.92250522692170711</v>
      </c>
      <c r="DA136" s="132" t="s">
        <v>2034</v>
      </c>
    </row>
    <row r="137" spans="1:105" ht="12" customHeight="1" x14ac:dyDescent="0.25">
      <c r="A137" s="108" t="s">
        <v>53</v>
      </c>
      <c r="B137" s="111" t="str">
        <f>IF(RES_hhdet_tes!B137=0,"",RES_hhdet_tes!B137/RES_hhdet_fec!B137)</f>
        <v/>
      </c>
      <c r="C137" s="111">
        <f>IF(RES_hhdet_tes!C137=0,"",RES_hhdet_tes!C137/RES_hhdet_fec!C137)</f>
        <v>0.58585359792924208</v>
      </c>
      <c r="D137" s="111">
        <f>IF(RES_hhdet_tes!D137=0,"",RES_hhdet_tes!D137/RES_hhdet_fec!D137)</f>
        <v>0.58594518734501533</v>
      </c>
      <c r="E137" s="111">
        <f>IF(RES_hhdet_tes!E137=0,"",RES_hhdet_tes!E137/RES_hhdet_fec!E137)</f>
        <v>0.58613292043719567</v>
      </c>
      <c r="F137" s="111">
        <f>IF(RES_hhdet_tes!F137=0,"",RES_hhdet_tes!F137/RES_hhdet_fec!F137)</f>
        <v>0.58620910585248143</v>
      </c>
      <c r="G137" s="111">
        <f>IF(RES_hhdet_tes!G137=0,"",RES_hhdet_tes!G137/RES_hhdet_fec!G137)</f>
        <v>0.58712080030575975</v>
      </c>
      <c r="H137" s="111">
        <f>IF(RES_hhdet_tes!H137=0,"",RES_hhdet_tes!H137/RES_hhdet_fec!H137)</f>
        <v>0.58813159257183178</v>
      </c>
      <c r="I137" s="111">
        <f>IF(RES_hhdet_tes!I137=0,"",RES_hhdet_tes!I137/RES_hhdet_fec!I137)</f>
        <v>0.59096978489272267</v>
      </c>
      <c r="J137" s="111">
        <f>IF(RES_hhdet_tes!J137=0,"",RES_hhdet_tes!J137/RES_hhdet_fec!J137)</f>
        <v>0.59352570678412298</v>
      </c>
      <c r="K137" s="111">
        <f>IF(RES_hhdet_tes!K137=0,"",RES_hhdet_tes!K137/RES_hhdet_fec!K137)</f>
        <v>0.59773249996722666</v>
      </c>
      <c r="L137" s="111">
        <f>IF(RES_hhdet_tes!L137=0,"",RES_hhdet_tes!L137/RES_hhdet_fec!L137)</f>
        <v>0.59927527106263123</v>
      </c>
      <c r="M137" s="111">
        <f>IF(RES_hhdet_tes!M137=0,"",RES_hhdet_tes!M137/RES_hhdet_fec!M137)</f>
        <v>0.60303109285974754</v>
      </c>
      <c r="N137" s="111">
        <f>IF(RES_hhdet_tes!N137=0,"",RES_hhdet_tes!N137/RES_hhdet_fec!N137)</f>
        <v>0.610222461853555</v>
      </c>
      <c r="O137" s="111">
        <f>IF(RES_hhdet_tes!O137=0,"",RES_hhdet_tes!O137/RES_hhdet_fec!O137)</f>
        <v>0.61528344942545055</v>
      </c>
      <c r="P137" s="111">
        <f>IF(RES_hhdet_tes!P137=0,"",RES_hhdet_tes!P137/RES_hhdet_fec!P137)</f>
        <v>0.62586659057259264</v>
      </c>
      <c r="Q137" s="111">
        <f>IF(RES_hhdet_tes!Q137=0,"",RES_hhdet_tes!Q137/RES_hhdet_fec!Q137)</f>
        <v>0.63185895774761192</v>
      </c>
      <c r="R137" s="111">
        <f>IF(RES_hhdet_tes!R137=0,"",RES_hhdet_tes!R137/RES_hhdet_fec!R137)</f>
        <v>0.63689190148067232</v>
      </c>
      <c r="S137" s="111">
        <f>IF(RES_hhdet_tes!S137=0,"",RES_hhdet_tes!S137/RES_hhdet_fec!S137)</f>
        <v>0.64369674869563787</v>
      </c>
      <c r="T137" s="111">
        <f>IF(RES_hhdet_tes!T137=0,"",RES_hhdet_tes!T137/RES_hhdet_fec!T137)</f>
        <v>0.6578682761950253</v>
      </c>
      <c r="U137" s="111">
        <f>IF(RES_hhdet_tes!U137=0,"",RES_hhdet_tes!U137/RES_hhdet_fec!U137)</f>
        <v>0.6737348951446801</v>
      </c>
      <c r="V137" s="111">
        <f>IF(RES_hhdet_tes!V137=0,"",RES_hhdet_tes!V137/RES_hhdet_fec!V137)</f>
        <v>0.69086292024590601</v>
      </c>
      <c r="W137" s="111">
        <f>IF(RES_hhdet_tes!W137=0,"",RES_hhdet_tes!W137/RES_hhdet_fec!W137)</f>
        <v>0.70099265311371073</v>
      </c>
      <c r="DA137" s="63" t="s">
        <v>2035</v>
      </c>
    </row>
    <row r="138" spans="1:105" ht="12" customHeight="1" x14ac:dyDescent="0.25">
      <c r="A138" s="108" t="s">
        <v>52</v>
      </c>
      <c r="B138" s="111" t="str">
        <f>IF(RES_hhdet_tes!B138=0,"",RES_hhdet_tes!B138/RES_hhdet_fec!B138)</f>
        <v/>
      </c>
      <c r="C138" s="111">
        <f>IF(RES_hhdet_tes!C138=0,"",RES_hhdet_tes!C138/RES_hhdet_fec!C138)</f>
        <v>1</v>
      </c>
      <c r="D138" s="111">
        <f>IF(RES_hhdet_tes!D138=0,"",RES_hhdet_tes!D138/RES_hhdet_fec!D138)</f>
        <v>1</v>
      </c>
      <c r="E138" s="111">
        <f>IF(RES_hhdet_tes!E138=0,"",RES_hhdet_tes!E138/RES_hhdet_fec!E138)</f>
        <v>1</v>
      </c>
      <c r="F138" s="111">
        <f>IF(RES_hhdet_tes!F138=0,"",RES_hhdet_tes!F138/RES_hhdet_fec!F138)</f>
        <v>1</v>
      </c>
      <c r="G138" s="111">
        <f>IF(RES_hhdet_tes!G138=0,"",RES_hhdet_tes!G138/RES_hhdet_fec!G138)</f>
        <v>1</v>
      </c>
      <c r="H138" s="111">
        <f>IF(RES_hhdet_tes!H138=0,"",RES_hhdet_tes!H138/RES_hhdet_fec!H138)</f>
        <v>1</v>
      </c>
      <c r="I138" s="111">
        <f>IF(RES_hhdet_tes!I138=0,"",RES_hhdet_tes!I138/RES_hhdet_fec!I138)</f>
        <v>1</v>
      </c>
      <c r="J138" s="111">
        <f>IF(RES_hhdet_tes!J138=0,"",RES_hhdet_tes!J138/RES_hhdet_fec!J138)</f>
        <v>1</v>
      </c>
      <c r="K138" s="111">
        <f>IF(RES_hhdet_tes!K138=0,"",RES_hhdet_tes!K138/RES_hhdet_fec!K138)</f>
        <v>1</v>
      </c>
      <c r="L138" s="111">
        <f>IF(RES_hhdet_tes!L138=0,"",RES_hhdet_tes!L138/RES_hhdet_fec!L138)</f>
        <v>1</v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DA138" s="63" t="s">
        <v>2036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0.59058830255214634</v>
      </c>
      <c r="C139" s="124">
        <f>IF(RES_hhdet_tes!C139=0,"",RES_hhdet_tes!C139/RES_hhdet_fec!C139)</f>
        <v>0.59443150463430905</v>
      </c>
      <c r="D139" s="124">
        <f>IF(RES_hhdet_tes!D139=0,"",RES_hhdet_tes!D139/RES_hhdet_fec!D139)</f>
        <v>0.58960519025781111</v>
      </c>
      <c r="E139" s="124">
        <f>IF(RES_hhdet_tes!E139=0,"",RES_hhdet_tes!E139/RES_hhdet_fec!E139)</f>
        <v>0.58858459983102296</v>
      </c>
      <c r="F139" s="124">
        <f>IF(RES_hhdet_tes!F139=0,"",RES_hhdet_tes!F139/RES_hhdet_fec!F139)</f>
        <v>0.59226031325129869</v>
      </c>
      <c r="G139" s="124">
        <f>IF(RES_hhdet_tes!G139=0,"",RES_hhdet_tes!G139/RES_hhdet_fec!G139)</f>
        <v>0.59699799252982921</v>
      </c>
      <c r="H139" s="124">
        <f>IF(RES_hhdet_tes!H139=0,"",RES_hhdet_tes!H139/RES_hhdet_fec!H139)</f>
        <v>0.60232739026962479</v>
      </c>
      <c r="I139" s="124">
        <f>IF(RES_hhdet_tes!I139=0,"",RES_hhdet_tes!I139/RES_hhdet_fec!I139)</f>
        <v>0.60807622051105936</v>
      </c>
      <c r="J139" s="124">
        <f>IF(RES_hhdet_tes!J139=0,"",RES_hhdet_tes!J139/RES_hhdet_fec!J139)</f>
        <v>0.61302522471801313</v>
      </c>
      <c r="K139" s="124">
        <f>IF(RES_hhdet_tes!K139=0,"",RES_hhdet_tes!K139/RES_hhdet_fec!K139)</f>
        <v>0.61295398080903474</v>
      </c>
      <c r="L139" s="124">
        <f>IF(RES_hhdet_tes!L139=0,"",RES_hhdet_tes!L139/RES_hhdet_fec!L139)</f>
        <v>0.61888869897418575</v>
      </c>
      <c r="M139" s="124">
        <f>IF(RES_hhdet_tes!M139=0,"",RES_hhdet_tes!M139/RES_hhdet_fec!M139)</f>
        <v>0.63388527138152062</v>
      </c>
      <c r="N139" s="124">
        <f>IF(RES_hhdet_tes!N139=0,"",RES_hhdet_tes!N139/RES_hhdet_fec!N139)</f>
        <v>0.64590584377589133</v>
      </c>
      <c r="O139" s="124">
        <f>IF(RES_hhdet_tes!O139=0,"",RES_hhdet_tes!O139/RES_hhdet_fec!O139)</f>
        <v>0.64261255891006663</v>
      </c>
      <c r="P139" s="124">
        <f>IF(RES_hhdet_tes!P139=0,"",RES_hhdet_tes!P139/RES_hhdet_fec!P139)</f>
        <v>0.65011513695608936</v>
      </c>
      <c r="Q139" s="124">
        <f>IF(RES_hhdet_tes!Q139=0,"",RES_hhdet_tes!Q139/RES_hhdet_fec!Q139)</f>
        <v>0.65501586366976228</v>
      </c>
      <c r="R139" s="124">
        <f>IF(RES_hhdet_tes!R139=0,"",RES_hhdet_tes!R139/RES_hhdet_fec!R139)</f>
        <v>0.66513741315391728</v>
      </c>
      <c r="S139" s="124">
        <f>IF(RES_hhdet_tes!S139=0,"",RES_hhdet_tes!S139/RES_hhdet_fec!S139)</f>
        <v>0.65922905018846345</v>
      </c>
      <c r="T139" s="124">
        <f>IF(RES_hhdet_tes!T139=0,"",RES_hhdet_tes!T139/RES_hhdet_fec!T139)</f>
        <v>0.66165277756021978</v>
      </c>
      <c r="U139" s="124">
        <f>IF(RES_hhdet_tes!U139=0,"",RES_hhdet_tes!U139/RES_hhdet_fec!U139)</f>
        <v>0.66724436302938051</v>
      </c>
      <c r="V139" s="124">
        <f>IF(RES_hhdet_tes!V139=0,"",RES_hhdet_tes!V139/RES_hhdet_fec!V139)</f>
        <v>0.68536764413844753</v>
      </c>
      <c r="W139" s="124">
        <f>IF(RES_hhdet_tes!W139=0,"",RES_hhdet_tes!W139/RES_hhdet_fec!W139)</f>
        <v>0.686535753533284</v>
      </c>
      <c r="DA139" s="130" t="s">
        <v>2037</v>
      </c>
    </row>
    <row r="140" spans="1:105" ht="12" customHeight="1" x14ac:dyDescent="0.25">
      <c r="A140" s="97" t="s">
        <v>50</v>
      </c>
      <c r="B140" s="111">
        <f>IF(RES_hhdet_tes!B140=0,"",RES_hhdet_tes!B140/RES_hhdet_fec!B140)</f>
        <v>0.57872772806226969</v>
      </c>
      <c r="C140" s="111">
        <f>IF(RES_hhdet_tes!C140=0,"",RES_hhdet_tes!C140/RES_hhdet_fec!C140)</f>
        <v>0.57949228877848502</v>
      </c>
      <c r="D140" s="111">
        <f>IF(RES_hhdet_tes!D140=0,"",RES_hhdet_tes!D140/RES_hhdet_fec!D140)</f>
        <v>0.58016405725629705</v>
      </c>
      <c r="E140" s="111">
        <f>IF(RES_hhdet_tes!E140=0,"",RES_hhdet_tes!E140/RES_hhdet_fec!E140)</f>
        <v>0.58132120995343139</v>
      </c>
      <c r="F140" s="111">
        <f>IF(RES_hhdet_tes!F140=0,"",RES_hhdet_tes!F140/RES_hhdet_fec!F140)</f>
        <v>0.58273647606482104</v>
      </c>
      <c r="G140" s="111">
        <f>IF(RES_hhdet_tes!G140=0,"",RES_hhdet_tes!G140/RES_hhdet_fec!G140)</f>
        <v>0.58408081424806657</v>
      </c>
      <c r="H140" s="111">
        <f>IF(RES_hhdet_tes!H140=0,"",RES_hhdet_tes!H140/RES_hhdet_fec!H140)</f>
        <v>0.58572330877093814</v>
      </c>
      <c r="I140" s="111">
        <f>IF(RES_hhdet_tes!I140=0,"",RES_hhdet_tes!I140/RES_hhdet_fec!I140)</f>
        <v>0.58654203462818533</v>
      </c>
      <c r="J140" s="111">
        <f>IF(RES_hhdet_tes!J140=0,"",RES_hhdet_tes!J140/RES_hhdet_fec!J140)</f>
        <v>0.58676350812146671</v>
      </c>
      <c r="K140" s="111">
        <f>IF(RES_hhdet_tes!K140=0,"",RES_hhdet_tes!K140/RES_hhdet_fec!K140)</f>
        <v>0.58708284263129062</v>
      </c>
      <c r="L140" s="111">
        <f>IF(RES_hhdet_tes!L140=0,"",RES_hhdet_tes!L140/RES_hhdet_fec!L140)</f>
        <v>0.58745688676347319</v>
      </c>
      <c r="M140" s="111">
        <f>IF(RES_hhdet_tes!M140=0,"",RES_hhdet_tes!M140/RES_hhdet_fec!M140)</f>
        <v>0.5879500690445808</v>
      </c>
      <c r="N140" s="111">
        <f>IF(RES_hhdet_tes!N140=0,"",RES_hhdet_tes!N140/RES_hhdet_fec!N140)</f>
        <v>0.58851230734862159</v>
      </c>
      <c r="O140" s="111">
        <f>IF(RES_hhdet_tes!O140=0,"",RES_hhdet_tes!O140/RES_hhdet_fec!O140)</f>
        <v>0.58893802589909572</v>
      </c>
      <c r="P140" s="111">
        <f>IF(RES_hhdet_tes!P140=0,"",RES_hhdet_tes!P140/RES_hhdet_fec!P140)</f>
        <v>0.58908347249496118</v>
      </c>
      <c r="Q140" s="111">
        <f>IF(RES_hhdet_tes!Q140=0,"",RES_hhdet_tes!Q140/RES_hhdet_fec!Q140)</f>
        <v>0.58918873916295456</v>
      </c>
      <c r="R140" s="111">
        <f>IF(RES_hhdet_tes!R140=0,"",RES_hhdet_tes!R140/RES_hhdet_fec!R140)</f>
        <v>0.58940924487825996</v>
      </c>
      <c r="S140" s="111">
        <f>IF(RES_hhdet_tes!S140=0,"",RES_hhdet_tes!S140/RES_hhdet_fec!S140)</f>
        <v>0.5900908308792292</v>
      </c>
      <c r="T140" s="111">
        <f>IF(RES_hhdet_tes!T140=0,"",RES_hhdet_tes!T140/RES_hhdet_fec!T140)</f>
        <v>0.59122888781554694</v>
      </c>
      <c r="U140" s="111">
        <f>IF(RES_hhdet_tes!U140=0,"",RES_hhdet_tes!U140/RES_hhdet_fec!U140)</f>
        <v>0.59281803721536441</v>
      </c>
      <c r="V140" s="111">
        <f>IF(RES_hhdet_tes!V140=0,"",RES_hhdet_tes!V140/RES_hhdet_fec!V140)</f>
        <v>0.59463770370074787</v>
      </c>
      <c r="W140" s="111">
        <f>IF(RES_hhdet_tes!W140=0,"",RES_hhdet_tes!W140/RES_hhdet_fec!W140)</f>
        <v>0.59651426313885514</v>
      </c>
      <c r="DA140" s="63" t="s">
        <v>2038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0.73434639716334871</v>
      </c>
      <c r="C141" s="45">
        <f>IF(RES_hhdet_tes!C141=0,"",RES_hhdet_tes!C141/RES_hhdet_fec!C141)</f>
        <v>0.73639999119890021</v>
      </c>
      <c r="D141" s="45">
        <f>IF(RES_hhdet_tes!D141=0,"",RES_hhdet_tes!D141/RES_hhdet_fec!D141)</f>
        <v>0.73677763550498987</v>
      </c>
      <c r="E141" s="45">
        <f>IF(RES_hhdet_tes!E141=0,"",RES_hhdet_tes!E141/RES_hhdet_fec!E141)</f>
        <v>0.73731329584857352</v>
      </c>
      <c r="F141" s="45">
        <f>IF(RES_hhdet_tes!F141=0,"",RES_hhdet_tes!F141/RES_hhdet_fec!F141)</f>
        <v>0.73932735571630792</v>
      </c>
      <c r="G141" s="45">
        <f>IF(RES_hhdet_tes!G141=0,"",RES_hhdet_tes!G141/RES_hhdet_fec!G141)</f>
        <v>0.74753268914107807</v>
      </c>
      <c r="H141" s="45">
        <f>IF(RES_hhdet_tes!H141=0,"",RES_hhdet_tes!H141/RES_hhdet_fec!H141)</f>
        <v>0.75273357912084526</v>
      </c>
      <c r="I141" s="45">
        <f>IF(RES_hhdet_tes!I141=0,"",RES_hhdet_tes!I141/RES_hhdet_fec!I141)</f>
        <v>0.75467916411972136</v>
      </c>
      <c r="J141" s="45">
        <f>IF(RES_hhdet_tes!J141=0,"",RES_hhdet_tes!J141/RES_hhdet_fec!J141)</f>
        <v>0.75535672311244306</v>
      </c>
      <c r="K141" s="45">
        <f>IF(RES_hhdet_tes!K141=0,"",RES_hhdet_tes!K141/RES_hhdet_fec!K141)</f>
        <v>0.75662144781068918</v>
      </c>
      <c r="L141" s="45">
        <f>IF(RES_hhdet_tes!L141=0,"",RES_hhdet_tes!L141/RES_hhdet_fec!L141)</f>
        <v>0.75790449156589945</v>
      </c>
      <c r="M141" s="45">
        <f>IF(RES_hhdet_tes!M141=0,"",RES_hhdet_tes!M141/RES_hhdet_fec!M141)</f>
        <v>0.75997387106445824</v>
      </c>
      <c r="N141" s="45">
        <f>IF(RES_hhdet_tes!N141=0,"",RES_hhdet_tes!N141/RES_hhdet_fec!N141)</f>
        <v>0.76284396049191316</v>
      </c>
      <c r="O141" s="45">
        <f>IF(RES_hhdet_tes!O141=0,"",RES_hhdet_tes!O141/RES_hhdet_fec!O141)</f>
        <v>0.76561884356561249</v>
      </c>
      <c r="P141" s="45">
        <f>IF(RES_hhdet_tes!P141=0,"",RES_hhdet_tes!P141/RES_hhdet_fec!P141)</f>
        <v>0.76799820232421045</v>
      </c>
      <c r="Q141" s="45">
        <f>IF(RES_hhdet_tes!Q141=0,"",RES_hhdet_tes!Q141/RES_hhdet_fec!Q141)</f>
        <v>0.77110009425646597</v>
      </c>
      <c r="R141" s="45">
        <f>IF(RES_hhdet_tes!R141=0,"",RES_hhdet_tes!R141/RES_hhdet_fec!R141)</f>
        <v>0.77567635081533604</v>
      </c>
      <c r="S141" s="45">
        <f>IF(RES_hhdet_tes!S141=0,"",RES_hhdet_tes!S141/RES_hhdet_fec!S141)</f>
        <v>0.78163885397338384</v>
      </c>
      <c r="T141" s="45">
        <f>IF(RES_hhdet_tes!T141=0,"",RES_hhdet_tes!T141/RES_hhdet_fec!T141)</f>
        <v>0.79114894677889636</v>
      </c>
      <c r="U141" s="45">
        <f>IF(RES_hhdet_tes!U141=0,"",RES_hhdet_tes!U141/RES_hhdet_fec!U141)</f>
        <v>0.80386505584293844</v>
      </c>
      <c r="V141" s="45">
        <f>IF(RES_hhdet_tes!V141=0,"",RES_hhdet_tes!V141/RES_hhdet_fec!V141)</f>
        <v>0.81802103945517135</v>
      </c>
      <c r="W141" s="45">
        <f>IF(RES_hhdet_tes!W141=0,"",RES_hhdet_tes!W141/RES_hhdet_fec!W141)</f>
        <v>0.82827242799320921</v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1.0100238925141525</v>
      </c>
      <c r="C143" s="119">
        <f>IF(RES_hhdet_tes!C143=0,"",RES_hhdet_tes!C143/RES_hhdet_fec!C143)</f>
        <v>1.038094874157198</v>
      </c>
      <c r="D143" s="119">
        <f>IF(RES_hhdet_tes!D143=0,"",RES_hhdet_tes!D143/RES_hhdet_fec!D143)</f>
        <v>1.0639116559029163</v>
      </c>
      <c r="E143" s="119">
        <f>IF(RES_hhdet_tes!E143=0,"",RES_hhdet_tes!E143/RES_hhdet_fec!E143)</f>
        <v>1.1054341350028729</v>
      </c>
      <c r="F143" s="119">
        <f>IF(RES_hhdet_tes!F143=0,"",RES_hhdet_tes!F143/RES_hhdet_fec!F143)</f>
        <v>1.1350681747699034</v>
      </c>
      <c r="G143" s="119">
        <f>IF(RES_hhdet_tes!G143=0,"",RES_hhdet_tes!G143/RES_hhdet_fec!G143)</f>
        <v>1.1706155144915353</v>
      </c>
      <c r="H143" s="119">
        <f>IF(RES_hhdet_tes!H143=0,"",RES_hhdet_tes!H143/RES_hhdet_fec!H143)</f>
        <v>1.2020529683804695</v>
      </c>
      <c r="I143" s="119">
        <f>IF(RES_hhdet_tes!I143=0,"",RES_hhdet_tes!I143/RES_hhdet_fec!I143)</f>
        <v>1.2152813301705649</v>
      </c>
      <c r="J143" s="119">
        <f>IF(RES_hhdet_tes!J143=0,"",RES_hhdet_tes!J143/RES_hhdet_fec!J143)</f>
        <v>1.2456872180265341</v>
      </c>
      <c r="K143" s="119">
        <f>IF(RES_hhdet_tes!K143=0,"",RES_hhdet_tes!K143/RES_hhdet_fec!K143)</f>
        <v>1.2824514246996315</v>
      </c>
      <c r="L143" s="119">
        <f>IF(RES_hhdet_tes!L143=0,"",RES_hhdet_tes!L143/RES_hhdet_fec!L143)</f>
        <v>1.3668613453850496</v>
      </c>
      <c r="M143" s="119">
        <f>IF(RES_hhdet_tes!M143=0,"",RES_hhdet_tes!M143/RES_hhdet_fec!M143)</f>
        <v>1.3959534485631302</v>
      </c>
      <c r="N143" s="119">
        <f>IF(RES_hhdet_tes!N143=0,"",RES_hhdet_tes!N143/RES_hhdet_fec!N143)</f>
        <v>1.4984961367863305</v>
      </c>
      <c r="O143" s="119">
        <f>IF(RES_hhdet_tes!O143=0,"",RES_hhdet_tes!O143/RES_hhdet_fec!O143)</f>
        <v>1.5590983888432561</v>
      </c>
      <c r="P143" s="119">
        <f>IF(RES_hhdet_tes!P143=0,"",RES_hhdet_tes!P143/RES_hhdet_fec!P143)</f>
        <v>1.6128279180803573</v>
      </c>
      <c r="Q143" s="119">
        <f>IF(RES_hhdet_tes!Q143=0,"",RES_hhdet_tes!Q143/RES_hhdet_fec!Q143)</f>
        <v>1.8365645969700022</v>
      </c>
      <c r="R143" s="119">
        <f>IF(RES_hhdet_tes!R143=0,"",RES_hhdet_tes!R143/RES_hhdet_fec!R143)</f>
        <v>1.8701450486128788</v>
      </c>
      <c r="S143" s="119">
        <f>IF(RES_hhdet_tes!S143=0,"",RES_hhdet_tes!S143/RES_hhdet_fec!S143)</f>
        <v>1.8566099360436732</v>
      </c>
      <c r="T143" s="119">
        <f>IF(RES_hhdet_tes!T143=0,"",RES_hhdet_tes!T143/RES_hhdet_fec!T143)</f>
        <v>1.9281383465014057</v>
      </c>
      <c r="U143" s="119">
        <f>IF(RES_hhdet_tes!U143=0,"",RES_hhdet_tes!U143/RES_hhdet_fec!U143)</f>
        <v>1.9736416906363332</v>
      </c>
      <c r="V143" s="119">
        <f>IF(RES_hhdet_tes!V143=0,"",RES_hhdet_tes!V143/RES_hhdet_fec!V143)</f>
        <v>1.876349229975848</v>
      </c>
      <c r="W143" s="119">
        <f>IF(RES_hhdet_tes!W143=0,"",RES_hhdet_tes!W143/RES_hhdet_fec!W143)</f>
        <v>2.1905808284978843</v>
      </c>
      <c r="DA143" s="129" t="s">
        <v>2040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1.2689851088810407</v>
      </c>
      <c r="C144" s="124">
        <f>IF(RES_hhdet_tes!C144=0,"",RES_hhdet_tes!C144/RES_hhdet_fec!C144)</f>
        <v>1.2850785081809251</v>
      </c>
      <c r="D144" s="124">
        <f>IF(RES_hhdet_tes!D144=0,"",RES_hhdet_tes!D144/RES_hhdet_fec!D144)</f>
        <v>1.33009844561952</v>
      </c>
      <c r="E144" s="124">
        <f>IF(RES_hhdet_tes!E144=0,"",RES_hhdet_tes!E144/RES_hhdet_fec!E144)</f>
        <v>1.3770331949383627</v>
      </c>
      <c r="F144" s="124">
        <f>IF(RES_hhdet_tes!F144=0,"",RES_hhdet_tes!F144/RES_hhdet_fec!F144)</f>
        <v>1.4282620363236418</v>
      </c>
      <c r="G144" s="124">
        <f>IF(RES_hhdet_tes!G144=0,"",RES_hhdet_tes!G144/RES_hhdet_fec!G144)</f>
        <v>1.4709676795785853</v>
      </c>
      <c r="H144" s="124">
        <f>IF(RES_hhdet_tes!H144=0,"",RES_hhdet_tes!H144/RES_hhdet_fec!H144)</f>
        <v>1.5280423437687103</v>
      </c>
      <c r="I144" s="124">
        <f>IF(RES_hhdet_tes!I144=0,"",RES_hhdet_tes!I144/RES_hhdet_fec!I144)</f>
        <v>1.5770175763104068</v>
      </c>
      <c r="J144" s="124">
        <f>IF(RES_hhdet_tes!J144=0,"",RES_hhdet_tes!J144/RES_hhdet_fec!J144)</f>
        <v>1.6385007238178622</v>
      </c>
      <c r="K144" s="124">
        <f>IF(RES_hhdet_tes!K144=0,"",RES_hhdet_tes!K144/RES_hhdet_fec!K144)</f>
        <v>1.6922822640913036</v>
      </c>
      <c r="L144" s="124">
        <f>IF(RES_hhdet_tes!L144=0,"",RES_hhdet_tes!L144/RES_hhdet_fec!L144)</f>
        <v>1.7714386100649362</v>
      </c>
      <c r="M144" s="124">
        <f>IF(RES_hhdet_tes!M144=0,"",RES_hhdet_tes!M144/RES_hhdet_fec!M144)</f>
        <v>1.8474432784302617</v>
      </c>
      <c r="N144" s="124">
        <f>IF(RES_hhdet_tes!N144=0,"",RES_hhdet_tes!N144/RES_hhdet_fec!N144)</f>
        <v>1.9754170520796122</v>
      </c>
      <c r="O144" s="124">
        <f>IF(RES_hhdet_tes!O144=0,"",RES_hhdet_tes!O144/RES_hhdet_fec!O144)</f>
        <v>2.1967003689449478</v>
      </c>
      <c r="P144" s="124">
        <f>IF(RES_hhdet_tes!P144=0,"",RES_hhdet_tes!P144/RES_hhdet_fec!P144)</f>
        <v>2.4325088302853985</v>
      </c>
      <c r="Q144" s="124">
        <f>IF(RES_hhdet_tes!Q144=0,"",RES_hhdet_tes!Q144/RES_hhdet_fec!Q144)</f>
        <v>2.6621142848125099</v>
      </c>
      <c r="R144" s="124">
        <f>IF(RES_hhdet_tes!R144=0,"",RES_hhdet_tes!R144/RES_hhdet_fec!R144)</f>
        <v>2.8230499457785254</v>
      </c>
      <c r="S144" s="124">
        <f>IF(RES_hhdet_tes!S144=0,"",RES_hhdet_tes!S144/RES_hhdet_fec!S144)</f>
        <v>2.9864263369567219</v>
      </c>
      <c r="T144" s="124">
        <f>IF(RES_hhdet_tes!T144=0,"",RES_hhdet_tes!T144/RES_hhdet_fec!T144)</f>
        <v>3.1317135009712191</v>
      </c>
      <c r="U144" s="124">
        <f>IF(RES_hhdet_tes!U144=0,"",RES_hhdet_tes!U144/RES_hhdet_fec!U144)</f>
        <v>3.2405060134948229</v>
      </c>
      <c r="V144" s="124">
        <f>IF(RES_hhdet_tes!V144=0,"",RES_hhdet_tes!V144/RES_hhdet_fec!V144)</f>
        <v>3.3106416749628842</v>
      </c>
      <c r="W144" s="124">
        <f>IF(RES_hhdet_tes!W144=0,"",RES_hhdet_tes!W144/RES_hhdet_fec!W144)</f>
        <v>3.3601021190880322</v>
      </c>
      <c r="DA144" s="130" t="s">
        <v>2041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1.2689851088810407</v>
      </c>
      <c r="C145" s="111">
        <f>IF(RES_hhdet_tes!C145=0,"",RES_hhdet_tes!C145/RES_hhdet_fec!C145)</f>
        <v>1.2850785081809251</v>
      </c>
      <c r="D145" s="111">
        <f>IF(RES_hhdet_tes!D145=0,"",RES_hhdet_tes!D145/RES_hhdet_fec!D145)</f>
        <v>1.33009844561952</v>
      </c>
      <c r="E145" s="111">
        <f>IF(RES_hhdet_tes!E145=0,"",RES_hhdet_tes!E145/RES_hhdet_fec!E145)</f>
        <v>1.3770331949383627</v>
      </c>
      <c r="F145" s="111">
        <f>IF(RES_hhdet_tes!F145=0,"",RES_hhdet_tes!F145/RES_hhdet_fec!F145)</f>
        <v>1.4282620363236418</v>
      </c>
      <c r="G145" s="111">
        <f>IF(RES_hhdet_tes!G145=0,"",RES_hhdet_tes!G145/RES_hhdet_fec!G145)</f>
        <v>1.4709676795785853</v>
      </c>
      <c r="H145" s="111">
        <f>IF(RES_hhdet_tes!H145=0,"",RES_hhdet_tes!H145/RES_hhdet_fec!H145)</f>
        <v>1.5280423437687103</v>
      </c>
      <c r="I145" s="111">
        <f>IF(RES_hhdet_tes!I145=0,"",RES_hhdet_tes!I145/RES_hhdet_fec!I145)</f>
        <v>1.5770175763104068</v>
      </c>
      <c r="J145" s="111">
        <f>IF(RES_hhdet_tes!J145=0,"",RES_hhdet_tes!J145/RES_hhdet_fec!J145)</f>
        <v>1.6385007238178622</v>
      </c>
      <c r="K145" s="111">
        <f>IF(RES_hhdet_tes!K145=0,"",RES_hhdet_tes!K145/RES_hhdet_fec!K145)</f>
        <v>1.6922822640913036</v>
      </c>
      <c r="L145" s="111">
        <f>IF(RES_hhdet_tes!L145=0,"",RES_hhdet_tes!L145/RES_hhdet_fec!L145)</f>
        <v>1.7714386100649362</v>
      </c>
      <c r="M145" s="111">
        <f>IF(RES_hhdet_tes!M145=0,"",RES_hhdet_tes!M145/RES_hhdet_fec!M145)</f>
        <v>1.8474432784302617</v>
      </c>
      <c r="N145" s="111">
        <f>IF(RES_hhdet_tes!N145=0,"",RES_hhdet_tes!N145/RES_hhdet_fec!N145)</f>
        <v>1.9754170520796122</v>
      </c>
      <c r="O145" s="111">
        <f>IF(RES_hhdet_tes!O145=0,"",RES_hhdet_tes!O145/RES_hhdet_fec!O145)</f>
        <v>2.1967003689449478</v>
      </c>
      <c r="P145" s="111">
        <f>IF(RES_hhdet_tes!P145=0,"",RES_hhdet_tes!P145/RES_hhdet_fec!P145)</f>
        <v>2.4325088302853985</v>
      </c>
      <c r="Q145" s="111">
        <f>IF(RES_hhdet_tes!Q145=0,"",RES_hhdet_tes!Q145/RES_hhdet_fec!Q145)</f>
        <v>2.6621142848125099</v>
      </c>
      <c r="R145" s="111">
        <f>IF(RES_hhdet_tes!R145=0,"",RES_hhdet_tes!R145/RES_hhdet_fec!R145)</f>
        <v>2.8230499457785254</v>
      </c>
      <c r="S145" s="111">
        <f>IF(RES_hhdet_tes!S145=0,"",RES_hhdet_tes!S145/RES_hhdet_fec!S145)</f>
        <v>2.9864263369567219</v>
      </c>
      <c r="T145" s="111">
        <f>IF(RES_hhdet_tes!T145=0,"",RES_hhdet_tes!T145/RES_hhdet_fec!T145)</f>
        <v>3.1317135009712191</v>
      </c>
      <c r="U145" s="111">
        <f>IF(RES_hhdet_tes!U145=0,"",RES_hhdet_tes!U145/RES_hhdet_fec!U145)</f>
        <v>3.2405060134948229</v>
      </c>
      <c r="V145" s="111">
        <f>IF(RES_hhdet_tes!V145=0,"",RES_hhdet_tes!V145/RES_hhdet_fec!V145)</f>
        <v>3.3106416749628842</v>
      </c>
      <c r="W145" s="111">
        <f>IF(RES_hhdet_tes!W145=0,"",RES_hhdet_tes!W145/RES_hhdet_fec!W145)</f>
        <v>3.3601021190880322</v>
      </c>
      <c r="DA145" s="63" t="s">
        <v>2042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1.6784535314436273</v>
      </c>
      <c r="C146" s="124">
        <f>IF(RES_hhdet_tes!C146=0,"",RES_hhdet_tes!C146/RES_hhdet_fec!C146)</f>
        <v>1.9343786472849644</v>
      </c>
      <c r="D146" s="124">
        <f>IF(RES_hhdet_tes!D146=0,"",RES_hhdet_tes!D146/RES_hhdet_fec!D146)</f>
        <v>2.0641209295675971</v>
      </c>
      <c r="E146" s="124">
        <f>IF(RES_hhdet_tes!E146=0,"",RES_hhdet_tes!E146/RES_hhdet_fec!E146)</f>
        <v>2.1360303367531075</v>
      </c>
      <c r="F146" s="124">
        <f>IF(RES_hhdet_tes!F146=0,"",RES_hhdet_tes!F146/RES_hhdet_fec!F146)</f>
        <v>2.2145320083661852</v>
      </c>
      <c r="G146" s="124">
        <f>IF(RES_hhdet_tes!G146=0,"",RES_hhdet_tes!G146/RES_hhdet_fec!G146)</f>
        <v>2.2821107046122067</v>
      </c>
      <c r="H146" s="124">
        <f>IF(RES_hhdet_tes!H146=0,"",RES_hhdet_tes!H146/RES_hhdet_fec!H146)</f>
        <v>2.3517948091095366</v>
      </c>
      <c r="I146" s="124">
        <f>IF(RES_hhdet_tes!I146=0,"",RES_hhdet_tes!I146/RES_hhdet_fec!I146)</f>
        <v>2.4117264323474554</v>
      </c>
      <c r="J146" s="124">
        <f>IF(RES_hhdet_tes!J146=0,"",RES_hhdet_tes!J146/RES_hhdet_fec!J146)</f>
        <v>2.4752942137463587</v>
      </c>
      <c r="K146" s="124">
        <f>IF(RES_hhdet_tes!K146=0,"",RES_hhdet_tes!K146/RES_hhdet_fec!K146)</f>
        <v>2.5536811466148124</v>
      </c>
      <c r="L146" s="124">
        <f>IF(RES_hhdet_tes!L146=0,"",RES_hhdet_tes!L146/RES_hhdet_fec!L146)</f>
        <v>2.6267584386372698</v>
      </c>
      <c r="M146" s="124">
        <f>IF(RES_hhdet_tes!M146=0,"",RES_hhdet_tes!M146/RES_hhdet_fec!M146)</f>
        <v>2.7036957172581331</v>
      </c>
      <c r="N146" s="124">
        <f>IF(RES_hhdet_tes!N146=0,"",RES_hhdet_tes!N146/RES_hhdet_fec!N146)</f>
        <v>2.799192697555291</v>
      </c>
      <c r="O146" s="124">
        <f>IF(RES_hhdet_tes!O146=0,"",RES_hhdet_tes!O146/RES_hhdet_fec!O146)</f>
        <v>2.9396100375290986</v>
      </c>
      <c r="P146" s="124">
        <f>IF(RES_hhdet_tes!P146=0,"",RES_hhdet_tes!P146/RES_hhdet_fec!P146)</f>
        <v>3.1373061518018543</v>
      </c>
      <c r="Q146" s="124">
        <f>IF(RES_hhdet_tes!Q146=0,"",RES_hhdet_tes!Q146/RES_hhdet_fec!Q146)</f>
        <v>3.2855582461420165</v>
      </c>
      <c r="R146" s="124">
        <f>IF(RES_hhdet_tes!R146=0,"",RES_hhdet_tes!R146/RES_hhdet_fec!R146)</f>
        <v>3.3744308308182243</v>
      </c>
      <c r="S146" s="124">
        <f>IF(RES_hhdet_tes!S146=0,"",RES_hhdet_tes!S146/RES_hhdet_fec!S146)</f>
        <v>3.4321592788115689</v>
      </c>
      <c r="T146" s="124">
        <f>IF(RES_hhdet_tes!T146=0,"",RES_hhdet_tes!T146/RES_hhdet_fec!T146)</f>
        <v>3.4814304468807102</v>
      </c>
      <c r="U146" s="124">
        <f>IF(RES_hhdet_tes!U146=0,"",RES_hhdet_tes!U146/RES_hhdet_fec!U146)</f>
        <v>3.531287084942945</v>
      </c>
      <c r="V146" s="124">
        <f>IF(RES_hhdet_tes!V146=0,"",RES_hhdet_tes!V146/RES_hhdet_fec!V146)</f>
        <v>3.5851128812683464</v>
      </c>
      <c r="W146" s="124">
        <f>IF(RES_hhdet_tes!W146=0,"",RES_hhdet_tes!W146/RES_hhdet_fec!W146)</f>
        <v>3.6470804177943323</v>
      </c>
      <c r="DA146" s="130" t="s">
        <v>2043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1.6784535314436273</v>
      </c>
      <c r="C147" s="111">
        <f>IF(RES_hhdet_tes!C147=0,"",RES_hhdet_tes!C147/RES_hhdet_fec!C147)</f>
        <v>1.9343786472849644</v>
      </c>
      <c r="D147" s="111">
        <f>IF(RES_hhdet_tes!D147=0,"",RES_hhdet_tes!D147/RES_hhdet_fec!D147)</f>
        <v>2.0641209295675971</v>
      </c>
      <c r="E147" s="111">
        <f>IF(RES_hhdet_tes!E147=0,"",RES_hhdet_tes!E147/RES_hhdet_fec!E147)</f>
        <v>2.1360303367531075</v>
      </c>
      <c r="F147" s="111">
        <f>IF(RES_hhdet_tes!F147=0,"",RES_hhdet_tes!F147/RES_hhdet_fec!F147)</f>
        <v>2.2145320083661852</v>
      </c>
      <c r="G147" s="111">
        <f>IF(RES_hhdet_tes!G147=0,"",RES_hhdet_tes!G147/RES_hhdet_fec!G147)</f>
        <v>2.2821107046122067</v>
      </c>
      <c r="H147" s="111">
        <f>IF(RES_hhdet_tes!H147=0,"",RES_hhdet_tes!H147/RES_hhdet_fec!H147)</f>
        <v>2.3517948091095366</v>
      </c>
      <c r="I147" s="111">
        <f>IF(RES_hhdet_tes!I147=0,"",RES_hhdet_tes!I147/RES_hhdet_fec!I147)</f>
        <v>2.4117264323474554</v>
      </c>
      <c r="J147" s="111">
        <f>IF(RES_hhdet_tes!J147=0,"",RES_hhdet_tes!J147/RES_hhdet_fec!J147)</f>
        <v>2.4752942137463587</v>
      </c>
      <c r="K147" s="111">
        <f>IF(RES_hhdet_tes!K147=0,"",RES_hhdet_tes!K147/RES_hhdet_fec!K147)</f>
        <v>2.5536811466148124</v>
      </c>
      <c r="L147" s="111">
        <f>IF(RES_hhdet_tes!L147=0,"",RES_hhdet_tes!L147/RES_hhdet_fec!L147)</f>
        <v>2.6267584386372698</v>
      </c>
      <c r="M147" s="111">
        <f>IF(RES_hhdet_tes!M147=0,"",RES_hhdet_tes!M147/RES_hhdet_fec!M147)</f>
        <v>2.7036957172581331</v>
      </c>
      <c r="N147" s="111">
        <f>IF(RES_hhdet_tes!N147=0,"",RES_hhdet_tes!N147/RES_hhdet_fec!N147)</f>
        <v>2.799192697555291</v>
      </c>
      <c r="O147" s="111">
        <f>IF(RES_hhdet_tes!O147=0,"",RES_hhdet_tes!O147/RES_hhdet_fec!O147)</f>
        <v>2.9396100375290986</v>
      </c>
      <c r="P147" s="111">
        <f>IF(RES_hhdet_tes!P147=0,"",RES_hhdet_tes!P147/RES_hhdet_fec!P147)</f>
        <v>3.1373061518018543</v>
      </c>
      <c r="Q147" s="111">
        <f>IF(RES_hhdet_tes!Q147=0,"",RES_hhdet_tes!Q147/RES_hhdet_fec!Q147)</f>
        <v>3.2855582461420165</v>
      </c>
      <c r="R147" s="111">
        <f>IF(RES_hhdet_tes!R147=0,"",RES_hhdet_tes!R147/RES_hhdet_fec!R147)</f>
        <v>3.3744308308182243</v>
      </c>
      <c r="S147" s="111">
        <f>IF(RES_hhdet_tes!S147=0,"",RES_hhdet_tes!S147/RES_hhdet_fec!S147)</f>
        <v>3.4321592788115689</v>
      </c>
      <c r="T147" s="111">
        <f>IF(RES_hhdet_tes!T147=0,"",RES_hhdet_tes!T147/RES_hhdet_fec!T147)</f>
        <v>3.4814304468807102</v>
      </c>
      <c r="U147" s="111">
        <f>IF(RES_hhdet_tes!U147=0,"",RES_hhdet_tes!U147/RES_hhdet_fec!U147)</f>
        <v>3.531287084942945</v>
      </c>
      <c r="V147" s="111">
        <f>IF(RES_hhdet_tes!V147=0,"",RES_hhdet_tes!V147/RES_hhdet_fec!V147)</f>
        <v>3.5851128812683464</v>
      </c>
      <c r="W147" s="111">
        <f>IF(RES_hhdet_tes!W147=0,"",RES_hhdet_tes!W147/RES_hhdet_fec!W147)</f>
        <v>3.6470804177943323</v>
      </c>
      <c r="DA147" s="63" t="s">
        <v>2044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0.54556847209994674</v>
      </c>
      <c r="C148" s="124">
        <f>IF(RES_hhdet_tes!C148=0,"",RES_hhdet_tes!C148/RES_hhdet_fec!C148)</f>
        <v>0.55678301144014519</v>
      </c>
      <c r="D148" s="124">
        <f>IF(RES_hhdet_tes!D148=0,"",RES_hhdet_tes!D148/RES_hhdet_fec!D148)</f>
        <v>0.56266065561350842</v>
      </c>
      <c r="E148" s="124">
        <f>IF(RES_hhdet_tes!E148=0,"",RES_hhdet_tes!E148/RES_hhdet_fec!E148)</f>
        <v>0.56982545617627356</v>
      </c>
      <c r="F148" s="124">
        <f>IF(RES_hhdet_tes!F148=0,"",RES_hhdet_tes!F148/RES_hhdet_fec!F148)</f>
        <v>0.57595682970509865</v>
      </c>
      <c r="G148" s="124">
        <f>IF(RES_hhdet_tes!G148=0,"",RES_hhdet_tes!G148/RES_hhdet_fec!G148)</f>
        <v>0.57819056257180912</v>
      </c>
      <c r="H148" s="124">
        <f>IF(RES_hhdet_tes!H148=0,"",RES_hhdet_tes!H148/RES_hhdet_fec!H148)</f>
        <v>0.5830708134052095</v>
      </c>
      <c r="I148" s="124">
        <f>IF(RES_hhdet_tes!I148=0,"",RES_hhdet_tes!I148/RES_hhdet_fec!I148)</f>
        <v>0.58787124067325147</v>
      </c>
      <c r="J148" s="124">
        <f>IF(RES_hhdet_tes!J148=0,"",RES_hhdet_tes!J148/RES_hhdet_fec!J148)</f>
        <v>0.59326174806581167</v>
      </c>
      <c r="K148" s="124">
        <f>IF(RES_hhdet_tes!K148=0,"",RES_hhdet_tes!K148/RES_hhdet_fec!K148)</f>
        <v>0.59728754916276183</v>
      </c>
      <c r="L148" s="124">
        <f>IF(RES_hhdet_tes!L148=0,"",RES_hhdet_tes!L148/RES_hhdet_fec!L148)</f>
        <v>0.60078461069618061</v>
      </c>
      <c r="M148" s="124">
        <f>IF(RES_hhdet_tes!M148=0,"",RES_hhdet_tes!M148/RES_hhdet_fec!M148)</f>
        <v>0.60634973310064699</v>
      </c>
      <c r="N148" s="124">
        <f>IF(RES_hhdet_tes!N148=0,"",RES_hhdet_tes!N148/RES_hhdet_fec!N148)</f>
        <v>0.616612159407806</v>
      </c>
      <c r="O148" s="124">
        <f>IF(RES_hhdet_tes!O148=0,"",RES_hhdet_tes!O148/RES_hhdet_fec!O148)</f>
        <v>0.62578737649154303</v>
      </c>
      <c r="P148" s="124">
        <f>IF(RES_hhdet_tes!P148=0,"",RES_hhdet_tes!P148/RES_hhdet_fec!P148)</f>
        <v>0.63945438053267345</v>
      </c>
      <c r="Q148" s="124">
        <f>IF(RES_hhdet_tes!Q148=0,"",RES_hhdet_tes!Q148/RES_hhdet_fec!Q148)</f>
        <v>0.65175624387569508</v>
      </c>
      <c r="R148" s="124">
        <f>IF(RES_hhdet_tes!R148=0,"",RES_hhdet_tes!R148/RES_hhdet_fec!R148)</f>
        <v>0.66307141487196508</v>
      </c>
      <c r="S148" s="124">
        <f>IF(RES_hhdet_tes!S148=0,"",RES_hhdet_tes!S148/RES_hhdet_fec!S148)</f>
        <v>0.67669657528866878</v>
      </c>
      <c r="T148" s="124">
        <f>IF(RES_hhdet_tes!T148=0,"",RES_hhdet_tes!T148/RES_hhdet_fec!T148)</f>
        <v>0.69201730657816218</v>
      </c>
      <c r="U148" s="124">
        <f>IF(RES_hhdet_tes!U148=0,"",RES_hhdet_tes!U148/RES_hhdet_fec!U148)</f>
        <v>0.7065176558589642</v>
      </c>
      <c r="V148" s="124">
        <f>IF(RES_hhdet_tes!V148=0,"",RES_hhdet_tes!V148/RES_hhdet_fec!V148)</f>
        <v>0.71648273001091645</v>
      </c>
      <c r="W148" s="124">
        <f>IF(RES_hhdet_tes!W148=0,"",RES_hhdet_tes!W148/RES_hhdet_fec!W148)</f>
        <v>0.72837766069774779</v>
      </c>
      <c r="DA148" s="130" t="s">
        <v>2045</v>
      </c>
    </row>
    <row r="149" spans="1:105" ht="12" customHeight="1" x14ac:dyDescent="0.25">
      <c r="A149" s="97" t="s">
        <v>124</v>
      </c>
      <c r="B149" s="111">
        <f>IF(RES_hhdet_tes!B149=0,"",RES_hhdet_tes!B149/RES_hhdet_fec!B149)</f>
        <v>0.50444479568652512</v>
      </c>
      <c r="C149" s="111">
        <f>IF(RES_hhdet_tes!C149=0,"",RES_hhdet_tes!C149/RES_hhdet_fec!C149)</f>
        <v>0.50771045594022324</v>
      </c>
      <c r="D149" s="111">
        <f>IF(RES_hhdet_tes!D149=0,"",RES_hhdet_tes!D149/RES_hhdet_fec!D149)</f>
        <v>0.51282366368853149</v>
      </c>
      <c r="E149" s="111">
        <f>IF(RES_hhdet_tes!E149=0,"",RES_hhdet_tes!E149/RES_hhdet_fec!E149)</f>
        <v>0.51626820598567269</v>
      </c>
      <c r="F149" s="111">
        <f>IF(RES_hhdet_tes!F149=0,"",RES_hhdet_tes!F149/RES_hhdet_fec!F149)</f>
        <v>0.51973833636708089</v>
      </c>
      <c r="G149" s="111">
        <f>IF(RES_hhdet_tes!G149=0,"",RES_hhdet_tes!G149/RES_hhdet_fec!G149)</f>
        <v>0.52372164304787561</v>
      </c>
      <c r="H149" s="111">
        <f>IF(RES_hhdet_tes!H149=0,"",RES_hhdet_tes!H149/RES_hhdet_fec!H149)</f>
        <v>0.52931103817382408</v>
      </c>
      <c r="I149" s="111">
        <f>IF(RES_hhdet_tes!I149=0,"",RES_hhdet_tes!I149/RES_hhdet_fec!I149)</f>
        <v>0.53187274341147717</v>
      </c>
      <c r="J149" s="111">
        <f>IF(RES_hhdet_tes!J149=0,"",RES_hhdet_tes!J149/RES_hhdet_fec!J149)</f>
        <v>0.53322894388158582</v>
      </c>
      <c r="K149" s="111">
        <f>IF(RES_hhdet_tes!K149=0,"",RES_hhdet_tes!K149/RES_hhdet_fec!K149)</f>
        <v>0.53792546125983609</v>
      </c>
      <c r="L149" s="111">
        <f>IF(RES_hhdet_tes!L149=0,"",RES_hhdet_tes!L149/RES_hhdet_fec!L149)</f>
        <v>0.54555945176388743</v>
      </c>
      <c r="M149" s="111">
        <f>IF(RES_hhdet_tes!M149=0,"",RES_hhdet_tes!M149/RES_hhdet_fec!M149)</f>
        <v>0.55291615103747349</v>
      </c>
      <c r="N149" s="111">
        <f>IF(RES_hhdet_tes!N149=0,"",RES_hhdet_tes!N149/RES_hhdet_fec!N149)</f>
        <v>0.56713975922997306</v>
      </c>
      <c r="O149" s="111">
        <f>IF(RES_hhdet_tes!O149=0,"",RES_hhdet_tes!O149/RES_hhdet_fec!O149)</f>
        <v>0.6014153362082052</v>
      </c>
      <c r="P149" s="111">
        <f>IF(RES_hhdet_tes!P149=0,"",RES_hhdet_tes!P149/RES_hhdet_fec!P149)</f>
        <v>0.63515044652761721</v>
      </c>
      <c r="Q149" s="111">
        <f>IF(RES_hhdet_tes!Q149=0,"",RES_hhdet_tes!Q149/RES_hhdet_fec!Q149)</f>
        <v>0.66375485181868477</v>
      </c>
      <c r="R149" s="111">
        <f>IF(RES_hhdet_tes!R149=0,"",RES_hhdet_tes!R149/RES_hhdet_fec!R149)</f>
        <v>0.70101470848816938</v>
      </c>
      <c r="S149" s="111">
        <f>IF(RES_hhdet_tes!S149=0,"",RES_hhdet_tes!S149/RES_hhdet_fec!S149)</f>
        <v>0.74249869049287509</v>
      </c>
      <c r="T149" s="111">
        <f>IF(RES_hhdet_tes!T149=0,"",RES_hhdet_tes!T149/RES_hhdet_fec!T149)</f>
        <v>0.78105739610352665</v>
      </c>
      <c r="U149" s="111">
        <f>IF(RES_hhdet_tes!U149=0,"",RES_hhdet_tes!U149/RES_hhdet_fec!U149)</f>
        <v>0.80933843085663737</v>
      </c>
      <c r="V149" s="111">
        <f>IF(RES_hhdet_tes!V149=0,"",RES_hhdet_tes!V149/RES_hhdet_fec!V149)</f>
        <v>0.82873638766324587</v>
      </c>
      <c r="W149" s="111">
        <f>IF(RES_hhdet_tes!W149=0,"",RES_hhdet_tes!W149/RES_hhdet_fec!W149)</f>
        <v>0.84429561827734345</v>
      </c>
      <c r="DA149" s="63" t="s">
        <v>2046</v>
      </c>
    </row>
    <row r="150" spans="1:105" ht="12" customHeight="1" x14ac:dyDescent="0.25">
      <c r="A150" s="97" t="s">
        <v>123</v>
      </c>
      <c r="B150" s="111" t="str">
        <f>IF(RES_hhdet_tes!B150=0,"",RES_hhdet_tes!B150/RES_hhdet_fec!B150)</f>
        <v/>
      </c>
      <c r="C150" s="111" t="str">
        <f>IF(RES_hhdet_tes!C150=0,"",RES_hhdet_tes!C150/RES_hhdet_fec!C150)</f>
        <v/>
      </c>
      <c r="D150" s="111" t="str">
        <f>IF(RES_hhdet_tes!D150=0,"",RES_hhdet_tes!D150/RES_hhdet_fec!D150)</f>
        <v/>
      </c>
      <c r="E150" s="111" t="str">
        <f>IF(RES_hhdet_tes!E150=0,"",RES_hhdet_tes!E150/RES_hhdet_fec!E150)</f>
        <v/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 t="str">
        <f>IF(RES_hhdet_tes!H150=0,"",RES_hhdet_tes!H150/RES_hhdet_fec!H150)</f>
        <v/>
      </c>
      <c r="I150" s="111" t="str">
        <f>IF(RES_hhdet_tes!I150=0,"",RES_hhdet_tes!I150/RES_hhdet_fec!I150)</f>
        <v/>
      </c>
      <c r="J150" s="111" t="str">
        <f>IF(RES_hhdet_tes!J150=0,"",RES_hhdet_tes!J150/RES_hhdet_fec!J150)</f>
        <v/>
      </c>
      <c r="K150" s="111" t="str">
        <f>IF(RES_hhdet_tes!K150=0,"",RES_hhdet_tes!K150/RES_hhdet_fec!K150)</f>
        <v/>
      </c>
      <c r="L150" s="111" t="str">
        <f>IF(RES_hhdet_tes!L150=0,"",RES_hhdet_tes!L150/RES_hhdet_fec!L150)</f>
        <v/>
      </c>
      <c r="M150" s="111" t="str">
        <f>IF(RES_hhdet_tes!M150=0,"",RES_hhdet_tes!M150/RES_hhdet_fec!M150)</f>
        <v/>
      </c>
      <c r="N150" s="111" t="str">
        <f>IF(RES_hhdet_tes!N150=0,"",RES_hhdet_tes!N150/RES_hhdet_fec!N150)</f>
        <v/>
      </c>
      <c r="O150" s="111" t="str">
        <f>IF(RES_hhdet_tes!O150=0,"",RES_hhdet_tes!O150/RES_hhdet_fec!O150)</f>
        <v/>
      </c>
      <c r="P150" s="111" t="str">
        <f>IF(RES_hhdet_tes!P150=0,"",RES_hhdet_tes!P150/RES_hhdet_fec!P150)</f>
        <v/>
      </c>
      <c r="Q150" s="111" t="str">
        <f>IF(RES_hhdet_tes!Q150=0,"",RES_hhdet_tes!Q150/RES_hhdet_fec!Q150)</f>
        <v/>
      </c>
      <c r="R150" s="111" t="str">
        <f>IF(RES_hhdet_tes!R150=0,"",RES_hhdet_tes!R150/RES_hhdet_fec!R150)</f>
        <v/>
      </c>
      <c r="S150" s="111" t="str">
        <f>IF(RES_hhdet_tes!S150=0,"",RES_hhdet_tes!S150/RES_hhdet_fec!S150)</f>
        <v/>
      </c>
      <c r="T150" s="111" t="str">
        <f>IF(RES_hhdet_tes!T150=0,"",RES_hhdet_tes!T150/RES_hhdet_fec!T150)</f>
        <v/>
      </c>
      <c r="U150" s="111" t="str">
        <f>IF(RES_hhdet_tes!U150=0,"",RES_hhdet_tes!U150/RES_hhdet_fec!U150)</f>
        <v/>
      </c>
      <c r="V150" s="111" t="str">
        <f>IF(RES_hhdet_tes!V150=0,"",RES_hhdet_tes!V150/RES_hhdet_fec!V150)</f>
        <v/>
      </c>
      <c r="W150" s="111" t="str">
        <f>IF(RES_hhdet_tes!W150=0,"",RES_hhdet_tes!W150/RES_hhdet_fec!W150)</f>
        <v/>
      </c>
      <c r="DA150" s="63" t="s">
        <v>2047</v>
      </c>
    </row>
    <row r="151" spans="1:105" ht="12" customHeight="1" x14ac:dyDescent="0.25">
      <c r="A151" s="100" t="s">
        <v>50</v>
      </c>
      <c r="B151" s="112" t="str">
        <f>IF(RES_hhdet_tes!B151=0,"",RES_hhdet_tes!B151/RES_hhdet_fec!B151)</f>
        <v/>
      </c>
      <c r="C151" s="112" t="str">
        <f>IF(RES_hhdet_tes!C151=0,"",RES_hhdet_tes!C151/RES_hhdet_fec!C151)</f>
        <v/>
      </c>
      <c r="D151" s="112" t="str">
        <f>IF(RES_hhdet_tes!D151=0,"",RES_hhdet_tes!D151/RES_hhdet_fec!D151)</f>
        <v/>
      </c>
      <c r="E151" s="112" t="str">
        <f>IF(RES_hhdet_tes!E151=0,"",RES_hhdet_tes!E151/RES_hhdet_fec!E151)</f>
        <v/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 t="str">
        <f>IF(RES_hhdet_tes!H151=0,"",RES_hhdet_tes!H151/RES_hhdet_fec!H151)</f>
        <v/>
      </c>
      <c r="I151" s="112" t="str">
        <f>IF(RES_hhdet_tes!I151=0,"",RES_hhdet_tes!I151/RES_hhdet_fec!I151)</f>
        <v/>
      </c>
      <c r="J151" s="112" t="str">
        <f>IF(RES_hhdet_tes!J151=0,"",RES_hhdet_tes!J151/RES_hhdet_fec!J151)</f>
        <v/>
      </c>
      <c r="K151" s="112" t="str">
        <f>IF(RES_hhdet_tes!K151=0,"",RES_hhdet_tes!K151/RES_hhdet_fec!K151)</f>
        <v/>
      </c>
      <c r="L151" s="112" t="str">
        <f>IF(RES_hhdet_tes!L151=0,"",RES_hhdet_tes!L151/RES_hhdet_fec!L151)</f>
        <v/>
      </c>
      <c r="M151" s="112" t="str">
        <f>IF(RES_hhdet_tes!M151=0,"",RES_hhdet_tes!M151/RES_hhdet_fec!M151)</f>
        <v/>
      </c>
      <c r="N151" s="112" t="str">
        <f>IF(RES_hhdet_tes!N151=0,"",RES_hhdet_tes!N151/RES_hhdet_fec!N151)</f>
        <v/>
      </c>
      <c r="O151" s="112" t="str">
        <f>IF(RES_hhdet_tes!O151=0,"",RES_hhdet_tes!O151/RES_hhdet_fec!O151)</f>
        <v/>
      </c>
      <c r="P151" s="112" t="str">
        <f>IF(RES_hhdet_tes!P151=0,"",RES_hhdet_tes!P151/RES_hhdet_fec!P151)</f>
        <v/>
      </c>
      <c r="Q151" s="112" t="str">
        <f>IF(RES_hhdet_tes!Q151=0,"",RES_hhdet_tes!Q151/RES_hhdet_fec!Q151)</f>
        <v/>
      </c>
      <c r="R151" s="112" t="str">
        <f>IF(RES_hhdet_tes!R151=0,"",RES_hhdet_tes!R151/RES_hhdet_fec!R151)</f>
        <v/>
      </c>
      <c r="S151" s="112" t="str">
        <f>IF(RES_hhdet_tes!S151=0,"",RES_hhdet_tes!S151/RES_hhdet_fec!S151)</f>
        <v/>
      </c>
      <c r="T151" s="112" t="str">
        <f>IF(RES_hhdet_tes!T151=0,"",RES_hhdet_tes!T151/RES_hhdet_fec!T151)</f>
        <v/>
      </c>
      <c r="U151" s="112" t="str">
        <f>IF(RES_hhdet_tes!U151=0,"",RES_hhdet_tes!U151/RES_hhdet_fec!U151)</f>
        <v/>
      </c>
      <c r="V151" s="112" t="str">
        <f>IF(RES_hhdet_tes!V151=0,"",RES_hhdet_tes!V151/RES_hhdet_fec!V151)</f>
        <v/>
      </c>
      <c r="W151" s="112" t="str">
        <f>IF(RES_hhdet_tes!W151=0,"",RES_hhdet_tes!W151/RES_hhdet_fec!W151)</f>
        <v/>
      </c>
      <c r="DA151" s="131" t="s">
        <v>2048</v>
      </c>
    </row>
    <row r="152" spans="1:105" ht="12" customHeight="1" x14ac:dyDescent="0.25">
      <c r="A152" s="103" t="s">
        <v>52</v>
      </c>
      <c r="B152" s="113" t="str">
        <f>IF(RES_hhdet_tes!B152=0,"",RES_hhdet_tes!B152/RES_hhdet_fec!B152)</f>
        <v/>
      </c>
      <c r="C152" s="113" t="str">
        <f>IF(RES_hhdet_tes!C152=0,"",RES_hhdet_tes!C152/RES_hhdet_fec!C152)</f>
        <v/>
      </c>
      <c r="D152" s="113" t="str">
        <f>IF(RES_hhdet_tes!D152=0,"",RES_hhdet_tes!D152/RES_hhdet_fec!D152)</f>
        <v/>
      </c>
      <c r="E152" s="113" t="str">
        <f>IF(RES_hhdet_tes!E152=0,"",RES_hhdet_tes!E152/RES_hhdet_fec!E152)</f>
        <v/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 t="str">
        <f>IF(RES_hhdet_tes!H152=0,"",RES_hhdet_tes!H152/RES_hhdet_fec!H152)</f>
        <v/>
      </c>
      <c r="I152" s="113" t="str">
        <f>IF(RES_hhdet_tes!I152=0,"",RES_hhdet_tes!I152/RES_hhdet_fec!I152)</f>
        <v/>
      </c>
      <c r="J152" s="113" t="str">
        <f>IF(RES_hhdet_tes!J152=0,"",RES_hhdet_tes!J152/RES_hhdet_fec!J152)</f>
        <v/>
      </c>
      <c r="K152" s="113" t="str">
        <f>IF(RES_hhdet_tes!K152=0,"",RES_hhdet_tes!K152/RES_hhdet_fec!K152)</f>
        <v/>
      </c>
      <c r="L152" s="113" t="str">
        <f>IF(RES_hhdet_tes!L152=0,"",RES_hhdet_tes!L152/RES_hhdet_fec!L152)</f>
        <v/>
      </c>
      <c r="M152" s="113" t="str">
        <f>IF(RES_hhdet_tes!M152=0,"",RES_hhdet_tes!M152/RES_hhdet_fec!M152)</f>
        <v/>
      </c>
      <c r="N152" s="113" t="str">
        <f>IF(RES_hhdet_tes!N152=0,"",RES_hhdet_tes!N152/RES_hhdet_fec!N152)</f>
        <v/>
      </c>
      <c r="O152" s="113" t="str">
        <f>IF(RES_hhdet_tes!O152=0,"",RES_hhdet_tes!O152/RES_hhdet_fec!O152)</f>
        <v/>
      </c>
      <c r="P152" s="113" t="str">
        <f>IF(RES_hhdet_tes!P152=0,"",RES_hhdet_tes!P152/RES_hhdet_fec!P152)</f>
        <v/>
      </c>
      <c r="Q152" s="113" t="str">
        <f>IF(RES_hhdet_tes!Q152=0,"",RES_hhdet_tes!Q152/RES_hhdet_fec!Q152)</f>
        <v/>
      </c>
      <c r="R152" s="113" t="str">
        <f>IF(RES_hhdet_tes!R152=0,"",RES_hhdet_tes!R152/RES_hhdet_fec!R152)</f>
        <v/>
      </c>
      <c r="S152" s="113" t="str">
        <f>IF(RES_hhdet_tes!S152=0,"",RES_hhdet_tes!S152/RES_hhdet_fec!S152)</f>
        <v/>
      </c>
      <c r="T152" s="113" t="str">
        <f>IF(RES_hhdet_tes!T152=0,"",RES_hhdet_tes!T152/RES_hhdet_fec!T152)</f>
        <v/>
      </c>
      <c r="U152" s="113" t="str">
        <f>IF(RES_hhdet_tes!U152=0,"",RES_hhdet_tes!U152/RES_hhdet_fec!U152)</f>
        <v/>
      </c>
      <c r="V152" s="113" t="str">
        <f>IF(RES_hhdet_tes!V152=0,"",RES_hhdet_tes!V152/RES_hhdet_fec!V152)</f>
        <v/>
      </c>
      <c r="W152" s="113" t="str">
        <f>IF(RES_hhdet_tes!W152=0,"",RES_hhdet_tes!W152/RES_hhdet_fec!W152)</f>
        <v/>
      </c>
      <c r="DA152" s="132" t="s">
        <v>2049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0.56514428204513378</v>
      </c>
      <c r="C153" s="112">
        <f>IF(RES_hhdet_tes!C153=0,"",RES_hhdet_tes!C153/RES_hhdet_fec!C153)</f>
        <v>0.57081961297058992</v>
      </c>
      <c r="D153" s="112">
        <f>IF(RES_hhdet_tes!D153=0,"",RES_hhdet_tes!D153/RES_hhdet_fec!D153)</f>
        <v>0.57687737357793001</v>
      </c>
      <c r="E153" s="112">
        <f>IF(RES_hhdet_tes!E153=0,"",RES_hhdet_tes!E153/RES_hhdet_fec!E153)</f>
        <v>0.58116236218449924</v>
      </c>
      <c r="F153" s="112">
        <f>IF(RES_hhdet_tes!F153=0,"",RES_hhdet_tes!F153/RES_hhdet_fec!F153)</f>
        <v>0.58456581875337965</v>
      </c>
      <c r="G153" s="112">
        <f>IF(RES_hhdet_tes!G153=0,"",RES_hhdet_tes!G153/RES_hhdet_fec!G153)</f>
        <v>0.58719451871464978</v>
      </c>
      <c r="H153" s="112">
        <f>IF(RES_hhdet_tes!H153=0,"",RES_hhdet_tes!H153/RES_hhdet_fec!H153)</f>
        <v>0.58997775549531806</v>
      </c>
      <c r="I153" s="112">
        <f>IF(RES_hhdet_tes!I153=0,"",RES_hhdet_tes!I153/RES_hhdet_fec!I153)</f>
        <v>0.59164653907473874</v>
      </c>
      <c r="J153" s="112">
        <f>IF(RES_hhdet_tes!J153=0,"",RES_hhdet_tes!J153/RES_hhdet_fec!J153)</f>
        <v>0.59319742990041935</v>
      </c>
      <c r="K153" s="112">
        <f>IF(RES_hhdet_tes!K153=0,"",RES_hhdet_tes!K153/RES_hhdet_fec!K153)</f>
        <v>0.59519183244951024</v>
      </c>
      <c r="L153" s="112">
        <f>IF(RES_hhdet_tes!L153=0,"",RES_hhdet_tes!L153/RES_hhdet_fec!L153)</f>
        <v>0.5978059218880829</v>
      </c>
      <c r="M153" s="112">
        <f>IF(RES_hhdet_tes!M153=0,"",RES_hhdet_tes!M153/RES_hhdet_fec!M153)</f>
        <v>0.60060032129493113</v>
      </c>
      <c r="N153" s="112">
        <f>IF(RES_hhdet_tes!N153=0,"",RES_hhdet_tes!N153/RES_hhdet_fec!N153)</f>
        <v>0.60507147202187994</v>
      </c>
      <c r="O153" s="112">
        <f>IF(RES_hhdet_tes!O153=0,"",RES_hhdet_tes!O153/RES_hhdet_fec!O153)</f>
        <v>0.6138238150440215</v>
      </c>
      <c r="P153" s="112">
        <f>IF(RES_hhdet_tes!P153=0,"",RES_hhdet_tes!P153/RES_hhdet_fec!P153)</f>
        <v>0.62561292228081555</v>
      </c>
      <c r="Q153" s="112">
        <f>IF(RES_hhdet_tes!Q153=0,"",RES_hhdet_tes!Q153/RES_hhdet_fec!Q153)</f>
        <v>0.63899410604061779</v>
      </c>
      <c r="R153" s="112">
        <f>IF(RES_hhdet_tes!R153=0,"",RES_hhdet_tes!R153/RES_hhdet_fec!R153)</f>
        <v>0.64919257933364294</v>
      </c>
      <c r="S153" s="112">
        <f>IF(RES_hhdet_tes!S153=0,"",RES_hhdet_tes!S153/RES_hhdet_fec!S153)</f>
        <v>0.66047096965239338</v>
      </c>
      <c r="T153" s="112">
        <f>IF(RES_hhdet_tes!T153=0,"",RES_hhdet_tes!T153/RES_hhdet_fec!T153)</f>
        <v>0.67322741103489581</v>
      </c>
      <c r="U153" s="112">
        <f>IF(RES_hhdet_tes!U153=0,"",RES_hhdet_tes!U153/RES_hhdet_fec!U153)</f>
        <v>0.685924135483435</v>
      </c>
      <c r="V153" s="112">
        <f>IF(RES_hhdet_tes!V153=0,"",RES_hhdet_tes!V153/RES_hhdet_fec!V153)</f>
        <v>0.696890053272329</v>
      </c>
      <c r="W153" s="112">
        <f>IF(RES_hhdet_tes!W153=0,"",RES_hhdet_tes!W153/RES_hhdet_fec!W153)</f>
        <v>0.70650438716949826</v>
      </c>
      <c r="DA153" s="131" t="s">
        <v>2050</v>
      </c>
    </row>
    <row r="154" spans="1:105" ht="12" customHeight="1" x14ac:dyDescent="0.25">
      <c r="A154" s="107" t="s">
        <v>121</v>
      </c>
      <c r="B154" s="113" t="str">
        <f>IF(RES_hhdet_tes!B154=0,"",RES_hhdet_tes!B154/RES_hhdet_fec!B154)</f>
        <v/>
      </c>
      <c r="C154" s="113">
        <f>IF(RES_hhdet_tes!C154=0,"",RES_hhdet_tes!C154/RES_hhdet_fec!C154)</f>
        <v>0.86020379431039595</v>
      </c>
      <c r="D154" s="113">
        <f>IF(RES_hhdet_tes!D154=0,"",RES_hhdet_tes!D154/RES_hhdet_fec!D154)</f>
        <v>0.86322821719994003</v>
      </c>
      <c r="E154" s="113">
        <f>IF(RES_hhdet_tes!E154=0,"",RES_hhdet_tes!E154/RES_hhdet_fec!E154)</f>
        <v>0.83803206048490364</v>
      </c>
      <c r="F154" s="113">
        <f>IF(RES_hhdet_tes!F154=0,"",RES_hhdet_tes!F154/RES_hhdet_fec!F154)</f>
        <v>0.85911238364708031</v>
      </c>
      <c r="G154" s="113">
        <f>IF(RES_hhdet_tes!G154=0,"",RES_hhdet_tes!G154/RES_hhdet_fec!G154)</f>
        <v>0.87692828257709787</v>
      </c>
      <c r="H154" s="113">
        <f>IF(RES_hhdet_tes!H154=0,"",RES_hhdet_tes!H154/RES_hhdet_fec!H154)</f>
        <v>0.84147674793720528</v>
      </c>
      <c r="I154" s="113">
        <f>IF(RES_hhdet_tes!I154=0,"",RES_hhdet_tes!I154/RES_hhdet_fec!I154)</f>
        <v>0.86808344273522464</v>
      </c>
      <c r="J154" s="113">
        <f>IF(RES_hhdet_tes!J154=0,"",RES_hhdet_tes!J154/RES_hhdet_fec!J154)</f>
        <v>0.8535264945526343</v>
      </c>
      <c r="K154" s="113">
        <f>IF(RES_hhdet_tes!K154=0,"",RES_hhdet_tes!K154/RES_hhdet_fec!K154)</f>
        <v>0.86402022469262829</v>
      </c>
      <c r="L154" s="113">
        <f>IF(RES_hhdet_tes!L154=0,"",RES_hhdet_tes!L154/RES_hhdet_fec!L154)</f>
        <v>0.86782436692005249</v>
      </c>
      <c r="M154" s="113">
        <f>IF(RES_hhdet_tes!M154=0,"",RES_hhdet_tes!M154/RES_hhdet_fec!M154)</f>
        <v>0.84905142681165335</v>
      </c>
      <c r="N154" s="113">
        <f>IF(RES_hhdet_tes!N154=0,"",RES_hhdet_tes!N154/RES_hhdet_fec!N154)</f>
        <v>0.89647330442000428</v>
      </c>
      <c r="O154" s="113">
        <f>IF(RES_hhdet_tes!O154=0,"",RES_hhdet_tes!O154/RES_hhdet_fec!O154)</f>
        <v>0.89143998195299756</v>
      </c>
      <c r="P154" s="113">
        <f>IF(RES_hhdet_tes!P154=0,"",RES_hhdet_tes!P154/RES_hhdet_fec!P154)</f>
        <v>0.89661419905215622</v>
      </c>
      <c r="Q154" s="113">
        <f>IF(RES_hhdet_tes!Q154=0,"",RES_hhdet_tes!Q154/RES_hhdet_fec!Q154)</f>
        <v>0.8670934286331563</v>
      </c>
      <c r="R154" s="113">
        <f>IF(RES_hhdet_tes!R154=0,"",RES_hhdet_tes!R154/RES_hhdet_fec!R154)</f>
        <v>0.87862407083614424</v>
      </c>
      <c r="S154" s="113">
        <f>IF(RES_hhdet_tes!S154=0,"",RES_hhdet_tes!S154/RES_hhdet_fec!S154)</f>
        <v>0.89103582519771829</v>
      </c>
      <c r="T154" s="113">
        <f>IF(RES_hhdet_tes!T154=0,"",RES_hhdet_tes!T154/RES_hhdet_fec!T154)</f>
        <v>0.89500446488931273</v>
      </c>
      <c r="U154" s="113">
        <f>IF(RES_hhdet_tes!U154=0,"",RES_hhdet_tes!U154/RES_hhdet_fec!U154)</f>
        <v>0.90251632402374671</v>
      </c>
      <c r="V154" s="113">
        <f>IF(RES_hhdet_tes!V154=0,"",RES_hhdet_tes!V154/RES_hhdet_fec!V154)</f>
        <v>0.90155276381054195</v>
      </c>
      <c r="W154" s="113">
        <f>IF(RES_hhdet_tes!W154=0,"",RES_hhdet_tes!W154/RES_hhdet_fec!W154)</f>
        <v>0.92533625036402933</v>
      </c>
      <c r="DA154" s="132" t="s">
        <v>2051</v>
      </c>
    </row>
    <row r="155" spans="1:105" ht="12" customHeight="1" x14ac:dyDescent="0.25">
      <c r="A155" s="108" t="s">
        <v>53</v>
      </c>
      <c r="B155" s="111" t="str">
        <f>IF(RES_hhdet_tes!B155=0,"",RES_hhdet_tes!B155/RES_hhdet_fec!B155)</f>
        <v/>
      </c>
      <c r="C155" s="111">
        <f>IF(RES_hhdet_tes!C155=0,"",RES_hhdet_tes!C155/RES_hhdet_fec!C155)</f>
        <v>0.58585359792924219</v>
      </c>
      <c r="D155" s="111">
        <f>IF(RES_hhdet_tes!D155=0,"",RES_hhdet_tes!D155/RES_hhdet_fec!D155)</f>
        <v>0.58616248535671667</v>
      </c>
      <c r="E155" s="111">
        <f>IF(RES_hhdet_tes!E155=0,"",RES_hhdet_tes!E155/RES_hhdet_fec!E155)</f>
        <v>0.58630034439720713</v>
      </c>
      <c r="F155" s="111">
        <f>IF(RES_hhdet_tes!F155=0,"",RES_hhdet_tes!F155/RES_hhdet_fec!F155)</f>
        <v>0.58630034439720691</v>
      </c>
      <c r="G155" s="111">
        <f>IF(RES_hhdet_tes!G155=0,"",RES_hhdet_tes!G155/RES_hhdet_fec!G155)</f>
        <v>0.58712463120429836</v>
      </c>
      <c r="H155" s="111">
        <f>IF(RES_hhdet_tes!H155=0,"",RES_hhdet_tes!H155/RES_hhdet_fec!H155)</f>
        <v>0.58823217523983029</v>
      </c>
      <c r="I155" s="111">
        <f>IF(RES_hhdet_tes!I155=0,"",RES_hhdet_tes!I155/RES_hhdet_fec!I155)</f>
        <v>0.59193335129771651</v>
      </c>
      <c r="J155" s="111">
        <f>IF(RES_hhdet_tes!J155=0,"",RES_hhdet_tes!J155/RES_hhdet_fec!J155)</f>
        <v>0.59623776167776532</v>
      </c>
      <c r="K155" s="111">
        <f>IF(RES_hhdet_tes!K155=0,"",RES_hhdet_tes!K155/RES_hhdet_fec!K155)</f>
        <v>0.59853323805201797</v>
      </c>
      <c r="L155" s="111">
        <f>IF(RES_hhdet_tes!L155=0,"",RES_hhdet_tes!L155/RES_hhdet_fec!L155)</f>
        <v>0.59977767544567495</v>
      </c>
      <c r="M155" s="111">
        <f>IF(RES_hhdet_tes!M155=0,"",RES_hhdet_tes!M155/RES_hhdet_fec!M155)</f>
        <v>0.60201185114340661</v>
      </c>
      <c r="N155" s="111">
        <f>IF(RES_hhdet_tes!N155=0,"",RES_hhdet_tes!N155/RES_hhdet_fec!N155)</f>
        <v>0.60828250475042789</v>
      </c>
      <c r="O155" s="111">
        <f>IF(RES_hhdet_tes!O155=0,"",RES_hhdet_tes!O155/RES_hhdet_fec!O155)</f>
        <v>0.61397981774883403</v>
      </c>
      <c r="P155" s="111">
        <f>IF(RES_hhdet_tes!P155=0,"",RES_hhdet_tes!P155/RES_hhdet_fec!P155)</f>
        <v>0.62653659455491206</v>
      </c>
      <c r="Q155" s="111">
        <f>IF(RES_hhdet_tes!Q155=0,"",RES_hhdet_tes!Q155/RES_hhdet_fec!Q155)</f>
        <v>0.63863249144629797</v>
      </c>
      <c r="R155" s="111">
        <f>IF(RES_hhdet_tes!R155=0,"",RES_hhdet_tes!R155/RES_hhdet_fec!R155)</f>
        <v>0.64935332076923302</v>
      </c>
      <c r="S155" s="111">
        <f>IF(RES_hhdet_tes!S155=0,"",RES_hhdet_tes!S155/RES_hhdet_fec!S155)</f>
        <v>0.66040783308623385</v>
      </c>
      <c r="T155" s="111">
        <f>IF(RES_hhdet_tes!T155=0,"",RES_hhdet_tes!T155/RES_hhdet_fec!T155)</f>
        <v>0.67471373460774942</v>
      </c>
      <c r="U155" s="111">
        <f>IF(RES_hhdet_tes!U155=0,"",RES_hhdet_tes!U155/RES_hhdet_fec!U155)</f>
        <v>0.68870506917349905</v>
      </c>
      <c r="V155" s="111">
        <f>IF(RES_hhdet_tes!V155=0,"",RES_hhdet_tes!V155/RES_hhdet_fec!V155)</f>
        <v>0.7006674008085072</v>
      </c>
      <c r="W155" s="111">
        <f>IF(RES_hhdet_tes!W155=0,"",RES_hhdet_tes!W155/RES_hhdet_fec!W155)</f>
        <v>0.70936648043552386</v>
      </c>
      <c r="DA155" s="63" t="s">
        <v>2052</v>
      </c>
    </row>
    <row r="156" spans="1:105" ht="12" customHeight="1" x14ac:dyDescent="0.25">
      <c r="A156" s="108" t="s">
        <v>52</v>
      </c>
      <c r="B156" s="111" t="str">
        <f>IF(RES_hhdet_tes!B156=0,"",RES_hhdet_tes!B156/RES_hhdet_fec!B156)</f>
        <v/>
      </c>
      <c r="C156" s="111">
        <f>IF(RES_hhdet_tes!C156=0,"",RES_hhdet_tes!C156/RES_hhdet_fec!C156)</f>
        <v>1</v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DA156" s="63" t="s">
        <v>2053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0.59056192069628954</v>
      </c>
      <c r="C157" s="124">
        <f>IF(RES_hhdet_tes!C157=0,"",RES_hhdet_tes!C157/RES_hhdet_fec!C157)</f>
        <v>0.59582357347486647</v>
      </c>
      <c r="D157" s="124">
        <f>IF(RES_hhdet_tes!D157=0,"",RES_hhdet_tes!D157/RES_hhdet_fec!D157)</f>
        <v>0.58948651725677215</v>
      </c>
      <c r="E157" s="124">
        <f>IF(RES_hhdet_tes!E157=0,"",RES_hhdet_tes!E157/RES_hhdet_fec!E157)</f>
        <v>0.58827140687317026</v>
      </c>
      <c r="F157" s="124">
        <f>IF(RES_hhdet_tes!F157=0,"",RES_hhdet_tes!F157/RES_hhdet_fec!F157)</f>
        <v>0.59075441454028976</v>
      </c>
      <c r="G157" s="124">
        <f>IF(RES_hhdet_tes!G157=0,"",RES_hhdet_tes!G157/RES_hhdet_fec!G157)</f>
        <v>0.59571760453092748</v>
      </c>
      <c r="H157" s="124">
        <f>IF(RES_hhdet_tes!H157=0,"",RES_hhdet_tes!H157/RES_hhdet_fec!H157)</f>
        <v>0.60071929452916051</v>
      </c>
      <c r="I157" s="124">
        <f>IF(RES_hhdet_tes!I157=0,"",RES_hhdet_tes!I157/RES_hhdet_fec!I157)</f>
        <v>0.60682699250619976</v>
      </c>
      <c r="J157" s="124">
        <f>IF(RES_hhdet_tes!J157=0,"",RES_hhdet_tes!J157/RES_hhdet_fec!J157)</f>
        <v>0.61368833482199592</v>
      </c>
      <c r="K157" s="124">
        <f>IF(RES_hhdet_tes!K157=0,"",RES_hhdet_tes!K157/RES_hhdet_fec!K157)</f>
        <v>0.61609542569937681</v>
      </c>
      <c r="L157" s="124">
        <f>IF(RES_hhdet_tes!L157=0,"",RES_hhdet_tes!L157/RES_hhdet_fec!L157)</f>
        <v>0.62415652575103109</v>
      </c>
      <c r="M157" s="124">
        <f>IF(RES_hhdet_tes!M157=0,"",RES_hhdet_tes!M157/RES_hhdet_fec!M157)</f>
        <v>0.63796826692623498</v>
      </c>
      <c r="N157" s="124">
        <f>IF(RES_hhdet_tes!N157=0,"",RES_hhdet_tes!N157/RES_hhdet_fec!N157)</f>
        <v>0.64711410538580705</v>
      </c>
      <c r="O157" s="124">
        <f>IF(RES_hhdet_tes!O157=0,"",RES_hhdet_tes!O157/RES_hhdet_fec!O157)</f>
        <v>0.64123558771246247</v>
      </c>
      <c r="P157" s="124">
        <f>IF(RES_hhdet_tes!P157=0,"",RES_hhdet_tes!P157/RES_hhdet_fec!P157)</f>
        <v>0.65808655764540569</v>
      </c>
      <c r="Q157" s="124">
        <f>IF(RES_hhdet_tes!Q157=0,"",RES_hhdet_tes!Q157/RES_hhdet_fec!Q157)</f>
        <v>0.66734623942021365</v>
      </c>
      <c r="R157" s="124">
        <f>IF(RES_hhdet_tes!R157=0,"",RES_hhdet_tes!R157/RES_hhdet_fec!R157)</f>
        <v>0.67789849903468802</v>
      </c>
      <c r="S157" s="124">
        <f>IF(RES_hhdet_tes!S157=0,"",RES_hhdet_tes!S157/RES_hhdet_fec!S157)</f>
        <v>0.66760076626700848</v>
      </c>
      <c r="T157" s="124">
        <f>IF(RES_hhdet_tes!T157=0,"",RES_hhdet_tes!T157/RES_hhdet_fec!T157)</f>
        <v>0.66817438587918654</v>
      </c>
      <c r="U157" s="124">
        <f>IF(RES_hhdet_tes!U157=0,"",RES_hhdet_tes!U157/RES_hhdet_fec!U157)</f>
        <v>0.67363212379935666</v>
      </c>
      <c r="V157" s="124">
        <f>IF(RES_hhdet_tes!V157=0,"",RES_hhdet_tes!V157/RES_hhdet_fec!V157)</f>
        <v>0.6926280878976232</v>
      </c>
      <c r="W157" s="124">
        <f>IF(RES_hhdet_tes!W157=0,"",RES_hhdet_tes!W157/RES_hhdet_fec!W157)</f>
        <v>0.69223321986059116</v>
      </c>
      <c r="DA157" s="130" t="s">
        <v>2054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0.57872772806226969</v>
      </c>
      <c r="C158" s="111">
        <f>IF(RES_hhdet_tes!C158=0,"",RES_hhdet_tes!C158/RES_hhdet_fec!C158)</f>
        <v>0.58036887498189216</v>
      </c>
      <c r="D158" s="111">
        <f>IF(RES_hhdet_tes!D158=0,"",RES_hhdet_tes!D158/RES_hhdet_fec!D158)</f>
        <v>0.58229823185971352</v>
      </c>
      <c r="E158" s="111">
        <f>IF(RES_hhdet_tes!E158=0,"",RES_hhdet_tes!E158/RES_hhdet_fec!E158)</f>
        <v>0.58356998368799329</v>
      </c>
      <c r="F158" s="111">
        <f>IF(RES_hhdet_tes!F158=0,"",RES_hhdet_tes!F158/RES_hhdet_fec!F158)</f>
        <v>0.58454900629654838</v>
      </c>
      <c r="G158" s="111">
        <f>IF(RES_hhdet_tes!G158=0,"",RES_hhdet_tes!G158/RES_hhdet_fec!G158)</f>
        <v>0.58526361791753945</v>
      </c>
      <c r="H158" s="111">
        <f>IF(RES_hhdet_tes!H158=0,"",RES_hhdet_tes!H158/RES_hhdet_fec!H158)</f>
        <v>0.58606197134561888</v>
      </c>
      <c r="I158" s="111">
        <f>IF(RES_hhdet_tes!I158=0,"",RES_hhdet_tes!I158/RES_hhdet_fec!I158)</f>
        <v>0.58650550043858241</v>
      </c>
      <c r="J158" s="111">
        <f>IF(RES_hhdet_tes!J158=0,"",RES_hhdet_tes!J158/RES_hhdet_fec!J158)</f>
        <v>0.58687880178386531</v>
      </c>
      <c r="K158" s="111">
        <f>IF(RES_hhdet_tes!K158=0,"",RES_hhdet_tes!K158/RES_hhdet_fec!K158)</f>
        <v>0.58730263314274744</v>
      </c>
      <c r="L158" s="111">
        <f>IF(RES_hhdet_tes!L158=0,"",RES_hhdet_tes!L158/RES_hhdet_fec!L158)</f>
        <v>0.58783840933413412</v>
      </c>
      <c r="M158" s="111">
        <f>IF(RES_hhdet_tes!M158=0,"",RES_hhdet_tes!M158/RES_hhdet_fec!M158)</f>
        <v>0.58826011040412229</v>
      </c>
      <c r="N158" s="111">
        <f>IF(RES_hhdet_tes!N158=0,"",RES_hhdet_tes!N158/RES_hhdet_fec!N158)</f>
        <v>0.58865147900840153</v>
      </c>
      <c r="O158" s="111">
        <f>IF(RES_hhdet_tes!O158=0,"",RES_hhdet_tes!O158/RES_hhdet_fec!O158)</f>
        <v>0.58897341446682083</v>
      </c>
      <c r="P158" s="111">
        <f>IF(RES_hhdet_tes!P158=0,"",RES_hhdet_tes!P158/RES_hhdet_fec!P158)</f>
        <v>0.58913769076055311</v>
      </c>
      <c r="Q158" s="111">
        <f>IF(RES_hhdet_tes!Q158=0,"",RES_hhdet_tes!Q158/RES_hhdet_fec!Q158)</f>
        <v>0.58923241335674659</v>
      </c>
      <c r="R158" s="111">
        <f>IF(RES_hhdet_tes!R158=0,"",RES_hhdet_tes!R158/RES_hhdet_fec!R158)</f>
        <v>0.5895965539284721</v>
      </c>
      <c r="S158" s="111">
        <f>IF(RES_hhdet_tes!S158=0,"",RES_hhdet_tes!S158/RES_hhdet_fec!S158)</f>
        <v>0.59064488464967968</v>
      </c>
      <c r="T158" s="111">
        <f>IF(RES_hhdet_tes!T158=0,"",RES_hhdet_tes!T158/RES_hhdet_fec!T158)</f>
        <v>0.5922573872226049</v>
      </c>
      <c r="U158" s="111">
        <f>IF(RES_hhdet_tes!U158=0,"",RES_hhdet_tes!U158/RES_hhdet_fec!U158)</f>
        <v>0.59423566395256688</v>
      </c>
      <c r="V158" s="111">
        <f>IF(RES_hhdet_tes!V158=0,"",RES_hhdet_tes!V158/RES_hhdet_fec!V158)</f>
        <v>0.59604498340831091</v>
      </c>
      <c r="W158" s="111">
        <f>IF(RES_hhdet_tes!W158=0,"",RES_hhdet_tes!W158/RES_hhdet_fec!W158)</f>
        <v>0.5981223206879076</v>
      </c>
      <c r="DA158" s="63" t="s">
        <v>2055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0.73434639716334871</v>
      </c>
      <c r="C159" s="45">
        <f>IF(RES_hhdet_tes!C159=0,"",RES_hhdet_tes!C159/RES_hhdet_fec!C159)</f>
        <v>0.73858812905616122</v>
      </c>
      <c r="D159" s="45">
        <f>IF(RES_hhdet_tes!D159=0,"",RES_hhdet_tes!D159/RES_hhdet_fec!D159)</f>
        <v>0.73920994819273622</v>
      </c>
      <c r="E159" s="45">
        <f>IF(RES_hhdet_tes!E159=0,"",RES_hhdet_tes!E159/RES_hhdet_fec!E159)</f>
        <v>0.74002176233196637</v>
      </c>
      <c r="F159" s="45">
        <f>IF(RES_hhdet_tes!F159=0,"",RES_hhdet_tes!F159/RES_hhdet_fec!F159)</f>
        <v>0.74306239607907743</v>
      </c>
      <c r="G159" s="45">
        <f>IF(RES_hhdet_tes!G159=0,"",RES_hhdet_tes!G159/RES_hhdet_fec!G159)</f>
        <v>0.75028124507017846</v>
      </c>
      <c r="H159" s="45">
        <f>IF(RES_hhdet_tes!H159=0,"",RES_hhdet_tes!H159/RES_hhdet_fec!H159)</f>
        <v>0.75360723945969188</v>
      </c>
      <c r="I159" s="45">
        <f>IF(RES_hhdet_tes!I159=0,"",RES_hhdet_tes!I159/RES_hhdet_fec!I159)</f>
        <v>0.75505099645594387</v>
      </c>
      <c r="J159" s="45">
        <f>IF(RES_hhdet_tes!J159=0,"",RES_hhdet_tes!J159/RES_hhdet_fec!J159)</f>
        <v>0.75612675000821594</v>
      </c>
      <c r="K159" s="45">
        <f>IF(RES_hhdet_tes!K159=0,"",RES_hhdet_tes!K159/RES_hhdet_fec!K159)</f>
        <v>0.7576826793728767</v>
      </c>
      <c r="L159" s="45">
        <f>IF(RES_hhdet_tes!L159=0,"",RES_hhdet_tes!L159/RES_hhdet_fec!L159)</f>
        <v>0.75913905190616648</v>
      </c>
      <c r="M159" s="45">
        <f>IF(RES_hhdet_tes!M159=0,"",RES_hhdet_tes!M159/RES_hhdet_fec!M159)</f>
        <v>0.76070271084141627</v>
      </c>
      <c r="N159" s="45">
        <f>IF(RES_hhdet_tes!N159=0,"",RES_hhdet_tes!N159/RES_hhdet_fec!N159)</f>
        <v>0.76307383144863028</v>
      </c>
      <c r="O159" s="45">
        <f>IF(RES_hhdet_tes!O159=0,"",RES_hhdet_tes!O159/RES_hhdet_fec!O159)</f>
        <v>0.76635257339890162</v>
      </c>
      <c r="P159" s="45">
        <f>IF(RES_hhdet_tes!P159=0,"",RES_hhdet_tes!P159/RES_hhdet_fec!P159)</f>
        <v>0.77232611528147865</v>
      </c>
      <c r="Q159" s="45">
        <f>IF(RES_hhdet_tes!Q159=0,"",RES_hhdet_tes!Q159/RES_hhdet_fec!Q159)</f>
        <v>0.77811250893476491</v>
      </c>
      <c r="R159" s="45">
        <f>IF(RES_hhdet_tes!R159=0,"",RES_hhdet_tes!R159/RES_hhdet_fec!R159)</f>
        <v>0.78346745294545495</v>
      </c>
      <c r="S159" s="45">
        <f>IF(RES_hhdet_tes!S159=0,"",RES_hhdet_tes!S159/RES_hhdet_fec!S159)</f>
        <v>0.78960750501583676</v>
      </c>
      <c r="T159" s="45">
        <f>IF(RES_hhdet_tes!T159=0,"",RES_hhdet_tes!T159/RES_hhdet_fec!T159)</f>
        <v>0.80004950813340459</v>
      </c>
      <c r="U159" s="45">
        <f>IF(RES_hhdet_tes!U159=0,"",RES_hhdet_tes!U159/RES_hhdet_fec!U159)</f>
        <v>0.81327630836801879</v>
      </c>
      <c r="V159" s="45">
        <f>IF(RES_hhdet_tes!V159=0,"",RES_hhdet_tes!V159/RES_hhdet_fec!V159)</f>
        <v>0.82634334222768113</v>
      </c>
      <c r="W159" s="45">
        <f>IF(RES_hhdet_tes!W159=0,"",RES_hhdet_tes!W159/RES_hhdet_fec!W159)</f>
        <v>0.83673874947769944</v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0.60185370622225842</v>
      </c>
      <c r="C161" s="119">
        <f>IF(RES_hhdet_tes!C161=0,"",RES_hhdet_tes!C161/RES_hhdet_fec!C161)</f>
        <v>0.60503435293822316</v>
      </c>
      <c r="D161" s="119">
        <f>IF(RES_hhdet_tes!D161=0,"",RES_hhdet_tes!D161/RES_hhdet_fec!D161)</f>
        <v>0.60731564302325136</v>
      </c>
      <c r="E161" s="119">
        <f>IF(RES_hhdet_tes!E161=0,"",RES_hhdet_tes!E161/RES_hhdet_fec!E161)</f>
        <v>0.61037469979837078</v>
      </c>
      <c r="F161" s="119">
        <f>IF(RES_hhdet_tes!F161=0,"",RES_hhdet_tes!F161/RES_hhdet_fec!F161)</f>
        <v>0.6145532373892475</v>
      </c>
      <c r="G161" s="119">
        <f>IF(RES_hhdet_tes!G161=0,"",RES_hhdet_tes!G161/RES_hhdet_fec!G161)</f>
        <v>0.61818000201604117</v>
      </c>
      <c r="H161" s="119">
        <f>IF(RES_hhdet_tes!H161=0,"",RES_hhdet_tes!H161/RES_hhdet_fec!H161)</f>
        <v>0.62432984059387453</v>
      </c>
      <c r="I161" s="119">
        <f>IF(RES_hhdet_tes!I161=0,"",RES_hhdet_tes!I161/RES_hhdet_fec!I161)</f>
        <v>0.63150493489153592</v>
      </c>
      <c r="J161" s="119">
        <f>IF(RES_hhdet_tes!J161=0,"",RES_hhdet_tes!J161/RES_hhdet_fec!J161)</f>
        <v>0.63645324631663414</v>
      </c>
      <c r="K161" s="119">
        <f>IF(RES_hhdet_tes!K161=0,"",RES_hhdet_tes!K161/RES_hhdet_fec!K161)</f>
        <v>0.64098427567096372</v>
      </c>
      <c r="L161" s="119">
        <f>IF(RES_hhdet_tes!L161=0,"",RES_hhdet_tes!L161/RES_hhdet_fec!L161)</f>
        <v>0.64513932589681011</v>
      </c>
      <c r="M161" s="119">
        <f>IF(RES_hhdet_tes!M161=0,"",RES_hhdet_tes!M161/RES_hhdet_fec!M161)</f>
        <v>0.65044342447574888</v>
      </c>
      <c r="N161" s="119">
        <f>IF(RES_hhdet_tes!N161=0,"",RES_hhdet_tes!N161/RES_hhdet_fec!N161)</f>
        <v>0.6605498353291398</v>
      </c>
      <c r="O161" s="119">
        <f>IF(RES_hhdet_tes!O161=0,"",RES_hhdet_tes!O161/RES_hhdet_fec!O161)</f>
        <v>0.67075751698033348</v>
      </c>
      <c r="P161" s="119">
        <f>IF(RES_hhdet_tes!P161=0,"",RES_hhdet_tes!P161/RES_hhdet_fec!P161)</f>
        <v>0.67481361958634034</v>
      </c>
      <c r="Q161" s="119">
        <f>IF(RES_hhdet_tes!Q161=0,"",RES_hhdet_tes!Q161/RES_hhdet_fec!Q161)</f>
        <v>0.68250299438956874</v>
      </c>
      <c r="R161" s="119">
        <f>IF(RES_hhdet_tes!R161=0,"",RES_hhdet_tes!R161/RES_hhdet_fec!R161)</f>
        <v>0.6952473037778939</v>
      </c>
      <c r="S161" s="119">
        <f>IF(RES_hhdet_tes!S161=0,"",RES_hhdet_tes!S161/RES_hhdet_fec!S161)</f>
        <v>0.71480121832989518</v>
      </c>
      <c r="T161" s="119">
        <f>IF(RES_hhdet_tes!T161=0,"",RES_hhdet_tes!T161/RES_hhdet_fec!T161)</f>
        <v>0.74942986641442699</v>
      </c>
      <c r="U161" s="119">
        <f>IF(RES_hhdet_tes!U161=0,"",RES_hhdet_tes!U161/RES_hhdet_fec!U161)</f>
        <v>0.79780394444283953</v>
      </c>
      <c r="V161" s="119">
        <f>IF(RES_hhdet_tes!V161=0,"",RES_hhdet_tes!V161/RES_hhdet_fec!V161)</f>
        <v>0.81737371284676064</v>
      </c>
      <c r="W161" s="119">
        <f>IF(RES_hhdet_tes!W161=0,"",RES_hhdet_tes!W161/RES_hhdet_fec!W161)</f>
        <v>0.85731239075236887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0.61256510684572218</v>
      </c>
      <c r="C162" s="124">
        <f>IF(RES_hhdet_tes!C162=0,"",RES_hhdet_tes!C162/RES_hhdet_fec!C162)</f>
        <v>0.61440547320468486</v>
      </c>
      <c r="D162" s="124">
        <f>IF(RES_hhdet_tes!D162=0,"",RES_hhdet_tes!D162/RES_hhdet_fec!D162)</f>
        <v>0.6168219691906448</v>
      </c>
      <c r="E162" s="124">
        <f>IF(RES_hhdet_tes!E162=0,"",RES_hhdet_tes!E162/RES_hhdet_fec!E162)</f>
        <v>0.61899827802586405</v>
      </c>
      <c r="F162" s="124">
        <f>IF(RES_hhdet_tes!F162=0,"",RES_hhdet_tes!F162/RES_hhdet_fec!F162)</f>
        <v>0.62282565208222018</v>
      </c>
      <c r="G162" s="124">
        <f>IF(RES_hhdet_tes!G162=0,"",RES_hhdet_tes!G162/RES_hhdet_fec!G162)</f>
        <v>0.6258100567018563</v>
      </c>
      <c r="H162" s="124">
        <f>IF(RES_hhdet_tes!H162=0,"",RES_hhdet_tes!H162/RES_hhdet_fec!H162)</f>
        <v>0.63146378747486021</v>
      </c>
      <c r="I162" s="124">
        <f>IF(RES_hhdet_tes!I162=0,"",RES_hhdet_tes!I162/RES_hhdet_fec!I162)</f>
        <v>0.63777357234982268</v>
      </c>
      <c r="J162" s="124">
        <f>IF(RES_hhdet_tes!J162=0,"",RES_hhdet_tes!J162/RES_hhdet_fec!J162)</f>
        <v>0.64371624092451862</v>
      </c>
      <c r="K162" s="124">
        <f>IF(RES_hhdet_tes!K162=0,"",RES_hhdet_tes!K162/RES_hhdet_fec!K162)</f>
        <v>0.64780371528459868</v>
      </c>
      <c r="L162" s="124">
        <f>IF(RES_hhdet_tes!L162=0,"",RES_hhdet_tes!L162/RES_hhdet_fec!L162)</f>
        <v>0.65169492987525546</v>
      </c>
      <c r="M162" s="124">
        <f>IF(RES_hhdet_tes!M162=0,"",RES_hhdet_tes!M162/RES_hhdet_fec!M162)</f>
        <v>0.65647063736272282</v>
      </c>
      <c r="N162" s="124">
        <f>IF(RES_hhdet_tes!N162=0,"",RES_hhdet_tes!N162/RES_hhdet_fec!N162)</f>
        <v>0.66294570801876851</v>
      </c>
      <c r="O162" s="124">
        <f>IF(RES_hhdet_tes!O162=0,"",RES_hhdet_tes!O162/RES_hhdet_fec!O162)</f>
        <v>0.6761167498940589</v>
      </c>
      <c r="P162" s="124">
        <f>IF(RES_hhdet_tes!P162=0,"",RES_hhdet_tes!P162/RES_hhdet_fec!P162)</f>
        <v>0.68005418498903691</v>
      </c>
      <c r="Q162" s="124">
        <f>IF(RES_hhdet_tes!Q162=0,"",RES_hhdet_tes!Q162/RES_hhdet_fec!Q162)</f>
        <v>0.68597260071799249</v>
      </c>
      <c r="R162" s="124">
        <f>IF(RES_hhdet_tes!R162=0,"",RES_hhdet_tes!R162/RES_hhdet_fec!R162)</f>
        <v>0.69775250316453374</v>
      </c>
      <c r="S162" s="124">
        <f>IF(RES_hhdet_tes!S162=0,"",RES_hhdet_tes!S162/RES_hhdet_fec!S162)</f>
        <v>0.71798686912486109</v>
      </c>
      <c r="T162" s="124">
        <f>IF(RES_hhdet_tes!T162=0,"",RES_hhdet_tes!T162/RES_hhdet_fec!T162)</f>
        <v>0.75448945192574179</v>
      </c>
      <c r="U162" s="124">
        <f>IF(RES_hhdet_tes!U162=0,"",RES_hhdet_tes!U162/RES_hhdet_fec!U162)</f>
        <v>0.81029243406873053</v>
      </c>
      <c r="V162" s="124">
        <f>IF(RES_hhdet_tes!V162=0,"",RES_hhdet_tes!V162/RES_hhdet_fec!V162)</f>
        <v>0.84401028218032503</v>
      </c>
      <c r="W162" s="124">
        <f>IF(RES_hhdet_tes!W162=0,"",RES_hhdet_tes!W162/RES_hhdet_fec!W162)</f>
        <v>0.85911922627445103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0.61256510684572218</v>
      </c>
      <c r="C163" s="45">
        <f>IF(RES_hhdet_tes!C163=0,"",RES_hhdet_tes!C163/RES_hhdet_fec!C163)</f>
        <v>0.61440547320468486</v>
      </c>
      <c r="D163" s="45">
        <f>IF(RES_hhdet_tes!D163=0,"",RES_hhdet_tes!D163/RES_hhdet_fec!D163)</f>
        <v>0.6168219691906448</v>
      </c>
      <c r="E163" s="45">
        <f>IF(RES_hhdet_tes!E163=0,"",RES_hhdet_tes!E163/RES_hhdet_fec!E163)</f>
        <v>0.61899827802586405</v>
      </c>
      <c r="F163" s="45">
        <f>IF(RES_hhdet_tes!F163=0,"",RES_hhdet_tes!F163/RES_hhdet_fec!F163)</f>
        <v>0.62282565208222018</v>
      </c>
      <c r="G163" s="45">
        <f>IF(RES_hhdet_tes!G163=0,"",RES_hhdet_tes!G163/RES_hhdet_fec!G163)</f>
        <v>0.6258100567018563</v>
      </c>
      <c r="H163" s="45">
        <f>IF(RES_hhdet_tes!H163=0,"",RES_hhdet_tes!H163/RES_hhdet_fec!H163)</f>
        <v>0.63146378747486021</v>
      </c>
      <c r="I163" s="45">
        <f>IF(RES_hhdet_tes!I163=0,"",RES_hhdet_tes!I163/RES_hhdet_fec!I163)</f>
        <v>0.63777357234982268</v>
      </c>
      <c r="J163" s="45">
        <f>IF(RES_hhdet_tes!J163=0,"",RES_hhdet_tes!J163/RES_hhdet_fec!J163)</f>
        <v>0.64371624092451862</v>
      </c>
      <c r="K163" s="45">
        <f>IF(RES_hhdet_tes!K163=0,"",RES_hhdet_tes!K163/RES_hhdet_fec!K163)</f>
        <v>0.64780371528459868</v>
      </c>
      <c r="L163" s="45">
        <f>IF(RES_hhdet_tes!L163=0,"",RES_hhdet_tes!L163/RES_hhdet_fec!L163)</f>
        <v>0.65169492987525546</v>
      </c>
      <c r="M163" s="45">
        <f>IF(RES_hhdet_tes!M163=0,"",RES_hhdet_tes!M163/RES_hhdet_fec!M163)</f>
        <v>0.65647063736272282</v>
      </c>
      <c r="N163" s="45">
        <f>IF(RES_hhdet_tes!N163=0,"",RES_hhdet_tes!N163/RES_hhdet_fec!N163)</f>
        <v>0.66294570801876851</v>
      </c>
      <c r="O163" s="45">
        <f>IF(RES_hhdet_tes!O163=0,"",RES_hhdet_tes!O163/RES_hhdet_fec!O163)</f>
        <v>0.6761167498940589</v>
      </c>
      <c r="P163" s="45">
        <f>IF(RES_hhdet_tes!P163=0,"",RES_hhdet_tes!P163/RES_hhdet_fec!P163)</f>
        <v>0.68005418498903691</v>
      </c>
      <c r="Q163" s="45">
        <f>IF(RES_hhdet_tes!Q163=0,"",RES_hhdet_tes!Q163/RES_hhdet_fec!Q163)</f>
        <v>0.68597260071799249</v>
      </c>
      <c r="R163" s="45">
        <f>IF(RES_hhdet_tes!R163=0,"",RES_hhdet_tes!R163/RES_hhdet_fec!R163)</f>
        <v>0.69775250316453374</v>
      </c>
      <c r="S163" s="45">
        <f>IF(RES_hhdet_tes!S163=0,"",RES_hhdet_tes!S163/RES_hhdet_fec!S163)</f>
        <v>0.71798686912486109</v>
      </c>
      <c r="T163" s="45">
        <f>IF(RES_hhdet_tes!T163=0,"",RES_hhdet_tes!T163/RES_hhdet_fec!T163)</f>
        <v>0.75448945192574179</v>
      </c>
      <c r="U163" s="45">
        <f>IF(RES_hhdet_tes!U163=0,"",RES_hhdet_tes!U163/RES_hhdet_fec!U163)</f>
        <v>0.81029243406873053</v>
      </c>
      <c r="V163" s="45">
        <f>IF(RES_hhdet_tes!V163=0,"",RES_hhdet_tes!V163/RES_hhdet_fec!V163)</f>
        <v>0.84401028218032503</v>
      </c>
      <c r="W163" s="45">
        <f>IF(RES_hhdet_tes!W163=0,"",RES_hhdet_tes!W163/RES_hhdet_fec!W163)</f>
        <v>0.85911922627445103</v>
      </c>
      <c r="DA163" s="60" t="s">
        <v>2059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1.6784535314436273</v>
      </c>
      <c r="C164" s="124">
        <f>IF(RES_hhdet_tes!C164=0,"",RES_hhdet_tes!C164/RES_hhdet_fec!C164)</f>
        <v>1.9146296475519182</v>
      </c>
      <c r="D164" s="124">
        <f>IF(RES_hhdet_tes!D164=0,"",RES_hhdet_tes!D164/RES_hhdet_fec!D164)</f>
        <v>2.0266940645210725</v>
      </c>
      <c r="E164" s="124">
        <f>IF(RES_hhdet_tes!E164=0,"",RES_hhdet_tes!E164/RES_hhdet_fec!E164)</f>
        <v>2.0778967860720723</v>
      </c>
      <c r="F164" s="124">
        <f>IF(RES_hhdet_tes!F164=0,"",RES_hhdet_tes!F164/RES_hhdet_fec!F164)</f>
        <v>2.1428182576916135</v>
      </c>
      <c r="G164" s="124">
        <f>IF(RES_hhdet_tes!G164=0,"",RES_hhdet_tes!G164/RES_hhdet_fec!G164)</f>
        <v>2.2208131279660819</v>
      </c>
      <c r="H164" s="124">
        <f>IF(RES_hhdet_tes!H164=0,"",RES_hhdet_tes!H164/RES_hhdet_fec!H164)</f>
        <v>2.3122287989863368</v>
      </c>
      <c r="I164" s="124">
        <f>IF(RES_hhdet_tes!I164=0,"",RES_hhdet_tes!I164/RES_hhdet_fec!I164)</f>
        <v>2.3935344869444548</v>
      </c>
      <c r="J164" s="124">
        <f>IF(RES_hhdet_tes!J164=0,"",RES_hhdet_tes!J164/RES_hhdet_fec!J164)</f>
        <v>2.4749895917857421</v>
      </c>
      <c r="K164" s="124">
        <f>IF(RES_hhdet_tes!K164=0,"",RES_hhdet_tes!K164/RES_hhdet_fec!K164)</f>
        <v>2.565769690801182</v>
      </c>
      <c r="L164" s="124">
        <f>IF(RES_hhdet_tes!L164=0,"",RES_hhdet_tes!L164/RES_hhdet_fec!L164)</f>
        <v>2.6205640153923286</v>
      </c>
      <c r="M164" s="124">
        <f>IF(RES_hhdet_tes!M164=0,"",RES_hhdet_tes!M164/RES_hhdet_fec!M164)</f>
        <v>2.6477898887332993</v>
      </c>
      <c r="N164" s="124">
        <f>IF(RES_hhdet_tes!N164=0,"",RES_hhdet_tes!N164/RES_hhdet_fec!N164)</f>
        <v>2.6690880475521794</v>
      </c>
      <c r="O164" s="124">
        <f>IF(RES_hhdet_tes!O164=0,"",RES_hhdet_tes!O164/RES_hhdet_fec!O164)</f>
        <v>2.735527000712993</v>
      </c>
      <c r="P164" s="124">
        <f>IF(RES_hhdet_tes!P164=0,"",RES_hhdet_tes!P164/RES_hhdet_fec!P164)</f>
        <v>2.8793391446525711</v>
      </c>
      <c r="Q164" s="124">
        <f>IF(RES_hhdet_tes!Q164=0,"",RES_hhdet_tes!Q164/RES_hhdet_fec!Q164)</f>
        <v>3.0942726303960741</v>
      </c>
      <c r="R164" s="124">
        <f>IF(RES_hhdet_tes!R164=0,"",RES_hhdet_tes!R164/RES_hhdet_fec!R164)</f>
        <v>3.2836543997345742</v>
      </c>
      <c r="S164" s="124">
        <f>IF(RES_hhdet_tes!S164=0,"",RES_hhdet_tes!S164/RES_hhdet_fec!S164)</f>
        <v>3.4144790315437161</v>
      </c>
      <c r="T164" s="124">
        <f>IF(RES_hhdet_tes!T164=0,"",RES_hhdet_tes!T164/RES_hhdet_fec!T164)</f>
        <v>3.5073961732841834</v>
      </c>
      <c r="U164" s="124">
        <f>IF(RES_hhdet_tes!U164=0,"",RES_hhdet_tes!U164/RES_hhdet_fec!U164)</f>
        <v>3.5912907400780609</v>
      </c>
      <c r="V164" s="124">
        <f>IF(RES_hhdet_tes!V164=0,"",RES_hhdet_tes!V164/RES_hhdet_fec!V164)</f>
        <v>3.6545733993444371</v>
      </c>
      <c r="W164" s="124">
        <f>IF(RES_hhdet_tes!W164=0,"",RES_hhdet_tes!W164/RES_hhdet_fec!W164)</f>
        <v>3.6997760902387067</v>
      </c>
      <c r="DA164" s="130" t="s">
        <v>2060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1.6784535314436273</v>
      </c>
      <c r="C165" s="111">
        <f>IF(RES_hhdet_tes!C165=0,"",RES_hhdet_tes!C165/RES_hhdet_fec!C165)</f>
        <v>1.9146296475519182</v>
      </c>
      <c r="D165" s="111">
        <f>IF(RES_hhdet_tes!D165=0,"",RES_hhdet_tes!D165/RES_hhdet_fec!D165)</f>
        <v>2.0266940645210725</v>
      </c>
      <c r="E165" s="111">
        <f>IF(RES_hhdet_tes!E165=0,"",RES_hhdet_tes!E165/RES_hhdet_fec!E165)</f>
        <v>2.0778967860720723</v>
      </c>
      <c r="F165" s="111">
        <f>IF(RES_hhdet_tes!F165=0,"",RES_hhdet_tes!F165/RES_hhdet_fec!F165)</f>
        <v>2.1428182576916135</v>
      </c>
      <c r="G165" s="111">
        <f>IF(RES_hhdet_tes!G165=0,"",RES_hhdet_tes!G165/RES_hhdet_fec!G165)</f>
        <v>2.2208131279660819</v>
      </c>
      <c r="H165" s="111">
        <f>IF(RES_hhdet_tes!H165=0,"",RES_hhdet_tes!H165/RES_hhdet_fec!H165)</f>
        <v>2.3122287989863368</v>
      </c>
      <c r="I165" s="111">
        <f>IF(RES_hhdet_tes!I165=0,"",RES_hhdet_tes!I165/RES_hhdet_fec!I165)</f>
        <v>2.3935344869444548</v>
      </c>
      <c r="J165" s="111">
        <f>IF(RES_hhdet_tes!J165=0,"",RES_hhdet_tes!J165/RES_hhdet_fec!J165)</f>
        <v>2.4749895917857421</v>
      </c>
      <c r="K165" s="111">
        <f>IF(RES_hhdet_tes!K165=0,"",RES_hhdet_tes!K165/RES_hhdet_fec!K165)</f>
        <v>2.565769690801182</v>
      </c>
      <c r="L165" s="111">
        <f>IF(RES_hhdet_tes!L165=0,"",RES_hhdet_tes!L165/RES_hhdet_fec!L165)</f>
        <v>2.6205640153923286</v>
      </c>
      <c r="M165" s="111">
        <f>IF(RES_hhdet_tes!M165=0,"",RES_hhdet_tes!M165/RES_hhdet_fec!M165)</f>
        <v>2.6477898887332993</v>
      </c>
      <c r="N165" s="111">
        <f>IF(RES_hhdet_tes!N165=0,"",RES_hhdet_tes!N165/RES_hhdet_fec!N165)</f>
        <v>2.6690880475521794</v>
      </c>
      <c r="O165" s="111">
        <f>IF(RES_hhdet_tes!O165=0,"",RES_hhdet_tes!O165/RES_hhdet_fec!O165)</f>
        <v>2.735527000712993</v>
      </c>
      <c r="P165" s="111">
        <f>IF(RES_hhdet_tes!P165=0,"",RES_hhdet_tes!P165/RES_hhdet_fec!P165)</f>
        <v>2.8793391446525711</v>
      </c>
      <c r="Q165" s="111">
        <f>IF(RES_hhdet_tes!Q165=0,"",RES_hhdet_tes!Q165/RES_hhdet_fec!Q165)</f>
        <v>3.0942726303960741</v>
      </c>
      <c r="R165" s="111">
        <f>IF(RES_hhdet_tes!R165=0,"",RES_hhdet_tes!R165/RES_hhdet_fec!R165)</f>
        <v>3.2836543997345742</v>
      </c>
      <c r="S165" s="111">
        <f>IF(RES_hhdet_tes!S165=0,"",RES_hhdet_tes!S165/RES_hhdet_fec!S165)</f>
        <v>3.4144790315437161</v>
      </c>
      <c r="T165" s="111">
        <f>IF(RES_hhdet_tes!T165=0,"",RES_hhdet_tes!T165/RES_hhdet_fec!T165)</f>
        <v>3.5073961732841834</v>
      </c>
      <c r="U165" s="111">
        <f>IF(RES_hhdet_tes!U165=0,"",RES_hhdet_tes!U165/RES_hhdet_fec!U165)</f>
        <v>3.5912907400780609</v>
      </c>
      <c r="V165" s="111">
        <f>IF(RES_hhdet_tes!V165=0,"",RES_hhdet_tes!V165/RES_hhdet_fec!V165)</f>
        <v>3.6545733993444371</v>
      </c>
      <c r="W165" s="111">
        <f>IF(RES_hhdet_tes!W165=0,"",RES_hhdet_tes!W165/RES_hhdet_fec!W165)</f>
        <v>3.6997760902387067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0.54553739974972959</v>
      </c>
      <c r="C166" s="124">
        <f>IF(RES_hhdet_tes!C166=0,"",RES_hhdet_tes!C166/RES_hhdet_fec!C166)</f>
        <v>0.55206415780328644</v>
      </c>
      <c r="D166" s="124">
        <f>IF(RES_hhdet_tes!D166=0,"",RES_hhdet_tes!D166/RES_hhdet_fec!D166)</f>
        <v>0.55480637967373281</v>
      </c>
      <c r="E166" s="124">
        <f>IF(RES_hhdet_tes!E166=0,"",RES_hhdet_tes!E166/RES_hhdet_fec!E166)</f>
        <v>0.56095612477306689</v>
      </c>
      <c r="F166" s="124">
        <f>IF(RES_hhdet_tes!F166=0,"",RES_hhdet_tes!F166/RES_hhdet_fec!F166)</f>
        <v>0.56834231862107132</v>
      </c>
      <c r="G166" s="124">
        <f>IF(RES_hhdet_tes!G166=0,"",RES_hhdet_tes!G166/RES_hhdet_fec!G166)</f>
        <v>0.57270864064376881</v>
      </c>
      <c r="H166" s="124">
        <f>IF(RES_hhdet_tes!H166=0,"",RES_hhdet_tes!H166/RES_hhdet_fec!H166)</f>
        <v>0.58175961514118268</v>
      </c>
      <c r="I166" s="124">
        <f>IF(RES_hhdet_tes!I166=0,"",RES_hhdet_tes!I166/RES_hhdet_fec!I166)</f>
        <v>0.58821447197058097</v>
      </c>
      <c r="J166" s="124">
        <f>IF(RES_hhdet_tes!J166=0,"",RES_hhdet_tes!J166/RES_hhdet_fec!J166)</f>
        <v>0.59206795268417101</v>
      </c>
      <c r="K166" s="124">
        <f>IF(RES_hhdet_tes!K166=0,"",RES_hhdet_tes!K166/RES_hhdet_fec!K166)</f>
        <v>0.59456089331716255</v>
      </c>
      <c r="L166" s="124">
        <f>IF(RES_hhdet_tes!L166=0,"",RES_hhdet_tes!L166/RES_hhdet_fec!L166)</f>
        <v>0.59623695839183299</v>
      </c>
      <c r="M166" s="124">
        <f>IF(RES_hhdet_tes!M166=0,"",RES_hhdet_tes!M166/RES_hhdet_fec!M166)</f>
        <v>0.60061850272259709</v>
      </c>
      <c r="N166" s="124">
        <f>IF(RES_hhdet_tes!N166=0,"",RES_hhdet_tes!N166/RES_hhdet_fec!N166)</f>
        <v>0.60919489419420636</v>
      </c>
      <c r="O166" s="124">
        <f>IF(RES_hhdet_tes!O166=0,"",RES_hhdet_tes!O166/RES_hhdet_fec!O166)</f>
        <v>0.61981628570210878</v>
      </c>
      <c r="P166" s="124">
        <f>IF(RES_hhdet_tes!P166=0,"",RES_hhdet_tes!P166/RES_hhdet_fec!P166)</f>
        <v>0.63166055508732399</v>
      </c>
      <c r="Q166" s="124">
        <f>IF(RES_hhdet_tes!Q166=0,"",RES_hhdet_tes!Q166/RES_hhdet_fec!Q166)</f>
        <v>0.64174354817186896</v>
      </c>
      <c r="R166" s="124">
        <f>IF(RES_hhdet_tes!R166=0,"",RES_hhdet_tes!R166/RES_hhdet_fec!R166)</f>
        <v>0.65391666685747363</v>
      </c>
      <c r="S166" s="124">
        <f>IF(RES_hhdet_tes!S166=0,"",RES_hhdet_tes!S166/RES_hhdet_fec!S166)</f>
        <v>0.66765229258750125</v>
      </c>
      <c r="T166" s="124">
        <f>IF(RES_hhdet_tes!T166=0,"",RES_hhdet_tes!T166/RES_hhdet_fec!T166)</f>
        <v>0.68669148915741607</v>
      </c>
      <c r="U166" s="124">
        <f>IF(RES_hhdet_tes!U166=0,"",RES_hhdet_tes!U166/RES_hhdet_fec!U166)</f>
        <v>0.71294544287424533</v>
      </c>
      <c r="V166" s="124">
        <f>IF(RES_hhdet_tes!V166=0,"",RES_hhdet_tes!V166/RES_hhdet_fec!V166)</f>
        <v>0.7265281275300518</v>
      </c>
      <c r="W166" s="124">
        <f>IF(RES_hhdet_tes!W166=0,"",RES_hhdet_tes!W166/RES_hhdet_fec!W166)</f>
        <v>0.73636234041621129</v>
      </c>
      <c r="DA166" s="130" t="s">
        <v>2062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0.50444479568652512</v>
      </c>
      <c r="C167" s="111">
        <f>IF(RES_hhdet_tes!C167=0,"",RES_hhdet_tes!C167/RES_hhdet_fec!C167)</f>
        <v>0.50596707191355084</v>
      </c>
      <c r="D167" s="111">
        <f>IF(RES_hhdet_tes!D167=0,"",RES_hhdet_tes!D167/RES_hhdet_fec!D167)</f>
        <v>0.50827143229927496</v>
      </c>
      <c r="E167" s="111">
        <f>IF(RES_hhdet_tes!E167=0,"",RES_hhdet_tes!E167/RES_hhdet_fec!E167)</f>
        <v>0.51037979610554685</v>
      </c>
      <c r="F167" s="111">
        <f>IF(RES_hhdet_tes!F167=0,"",RES_hhdet_tes!F167/RES_hhdet_fec!F167)</f>
        <v>0.51351086234049836</v>
      </c>
      <c r="G167" s="111">
        <f>IF(RES_hhdet_tes!G167=0,"",RES_hhdet_tes!G167/RES_hhdet_fec!G167)</f>
        <v>0.51820187250958483</v>
      </c>
      <c r="H167" s="111">
        <f>IF(RES_hhdet_tes!H167=0,"",RES_hhdet_tes!H167/RES_hhdet_fec!H167)</f>
        <v>0.52708708475437871</v>
      </c>
      <c r="I167" s="111">
        <f>IF(RES_hhdet_tes!I167=0,"",RES_hhdet_tes!I167/RES_hhdet_fec!I167)</f>
        <v>0.53232948642489786</v>
      </c>
      <c r="J167" s="111">
        <f>IF(RES_hhdet_tes!J167=0,"",RES_hhdet_tes!J167/RES_hhdet_fec!J167)</f>
        <v>0.53364352840501417</v>
      </c>
      <c r="K167" s="111">
        <f>IF(RES_hhdet_tes!K167=0,"",RES_hhdet_tes!K167/RES_hhdet_fec!K167)</f>
        <v>0.53704710730013905</v>
      </c>
      <c r="L167" s="111">
        <f>IF(RES_hhdet_tes!L167=0,"",RES_hhdet_tes!L167/RES_hhdet_fec!L167)</f>
        <v>0.54044905227578621</v>
      </c>
      <c r="M167" s="111">
        <f>IF(RES_hhdet_tes!M167=0,"",RES_hhdet_tes!M167/RES_hhdet_fec!M167)</f>
        <v>0.54447802829721093</v>
      </c>
      <c r="N167" s="111">
        <f>IF(RES_hhdet_tes!N167=0,"",RES_hhdet_tes!N167/RES_hhdet_fec!N167)</f>
        <v>0.55404887829239857</v>
      </c>
      <c r="O167" s="111">
        <f>IF(RES_hhdet_tes!O167=0,"",RES_hhdet_tes!O167/RES_hhdet_fec!O167)</f>
        <v>0.58545581861048046</v>
      </c>
      <c r="P167" s="111">
        <f>IF(RES_hhdet_tes!P167=0,"",RES_hhdet_tes!P167/RES_hhdet_fec!P167)</f>
        <v>0.61516559860773312</v>
      </c>
      <c r="Q167" s="111">
        <f>IF(RES_hhdet_tes!Q167=0,"",RES_hhdet_tes!Q167/RES_hhdet_fec!Q167)</f>
        <v>0.63378380238949195</v>
      </c>
      <c r="R167" s="111">
        <f>IF(RES_hhdet_tes!R167=0,"",RES_hhdet_tes!R167/RES_hhdet_fec!R167)</f>
        <v>0.66712954196038954</v>
      </c>
      <c r="S167" s="111">
        <f>IF(RES_hhdet_tes!S167=0,"",RES_hhdet_tes!S167/RES_hhdet_fec!S167)</f>
        <v>0.71437742794803905</v>
      </c>
      <c r="T167" s="111">
        <f>IF(RES_hhdet_tes!T167=0,"",RES_hhdet_tes!T167/RES_hhdet_fec!T167)</f>
        <v>0.76553728762660189</v>
      </c>
      <c r="U167" s="111">
        <f>IF(RES_hhdet_tes!U167=0,"",RES_hhdet_tes!U167/RES_hhdet_fec!U167)</f>
        <v>0.82017256257310833</v>
      </c>
      <c r="V167" s="111">
        <f>IF(RES_hhdet_tes!V167=0,"",RES_hhdet_tes!V167/RES_hhdet_fec!V167)</f>
        <v>0.84840944659371387</v>
      </c>
      <c r="W167" s="111">
        <f>IF(RES_hhdet_tes!W167=0,"",RES_hhdet_tes!W167/RES_hhdet_fec!W167)</f>
        <v>0.86241899488397722</v>
      </c>
      <c r="DA167" s="63" t="s">
        <v>2063</v>
      </c>
    </row>
    <row r="168" spans="1:105" ht="12" customHeight="1" x14ac:dyDescent="0.25">
      <c r="A168" s="97" t="s">
        <v>123</v>
      </c>
      <c r="B168" s="111" t="str">
        <f>IF(RES_hhdet_tes!B168=0,"",RES_hhdet_tes!B168/RES_hhdet_fec!B168)</f>
        <v/>
      </c>
      <c r="C168" s="111" t="str">
        <f>IF(RES_hhdet_tes!C168=0,"",RES_hhdet_tes!C168/RES_hhdet_fec!C168)</f>
        <v/>
      </c>
      <c r="D168" s="111" t="str">
        <f>IF(RES_hhdet_tes!D168=0,"",RES_hhdet_tes!D168/RES_hhdet_fec!D168)</f>
        <v/>
      </c>
      <c r="E168" s="111" t="str">
        <f>IF(RES_hhdet_tes!E168=0,"",RES_hhdet_tes!E168/RES_hhdet_fec!E168)</f>
        <v/>
      </c>
      <c r="F168" s="111" t="str">
        <f>IF(RES_hhdet_tes!F168=0,"",RES_hhdet_tes!F168/RES_hhdet_fec!F168)</f>
        <v/>
      </c>
      <c r="G168" s="111" t="str">
        <f>IF(RES_hhdet_tes!G168=0,"",RES_hhdet_tes!G168/RES_hhdet_fec!G168)</f>
        <v/>
      </c>
      <c r="H168" s="111" t="str">
        <f>IF(RES_hhdet_tes!H168=0,"",RES_hhdet_tes!H168/RES_hhdet_fec!H168)</f>
        <v/>
      </c>
      <c r="I168" s="111" t="str">
        <f>IF(RES_hhdet_tes!I168=0,"",RES_hhdet_tes!I168/RES_hhdet_fec!I168)</f>
        <v/>
      </c>
      <c r="J168" s="111" t="str">
        <f>IF(RES_hhdet_tes!J168=0,"",RES_hhdet_tes!J168/RES_hhdet_fec!J168)</f>
        <v/>
      </c>
      <c r="K168" s="111" t="str">
        <f>IF(RES_hhdet_tes!K168=0,"",RES_hhdet_tes!K168/RES_hhdet_fec!K168)</f>
        <v/>
      </c>
      <c r="L168" s="111" t="str">
        <f>IF(RES_hhdet_tes!L168=0,"",RES_hhdet_tes!L168/RES_hhdet_fec!L168)</f>
        <v/>
      </c>
      <c r="M168" s="111" t="str">
        <f>IF(RES_hhdet_tes!M168=0,"",RES_hhdet_tes!M168/RES_hhdet_fec!M168)</f>
        <v/>
      </c>
      <c r="N168" s="111" t="str">
        <f>IF(RES_hhdet_tes!N168=0,"",RES_hhdet_tes!N168/RES_hhdet_fec!N168)</f>
        <v/>
      </c>
      <c r="O168" s="111" t="str">
        <f>IF(RES_hhdet_tes!O168=0,"",RES_hhdet_tes!O168/RES_hhdet_fec!O168)</f>
        <v/>
      </c>
      <c r="P168" s="111" t="str">
        <f>IF(RES_hhdet_tes!P168=0,"",RES_hhdet_tes!P168/RES_hhdet_fec!P168)</f>
        <v/>
      </c>
      <c r="Q168" s="111" t="str">
        <f>IF(RES_hhdet_tes!Q168=0,"",RES_hhdet_tes!Q168/RES_hhdet_fec!Q168)</f>
        <v/>
      </c>
      <c r="R168" s="111" t="str">
        <f>IF(RES_hhdet_tes!R168=0,"",RES_hhdet_tes!R168/RES_hhdet_fec!R168)</f>
        <v/>
      </c>
      <c r="S168" s="111" t="str">
        <f>IF(RES_hhdet_tes!S168=0,"",RES_hhdet_tes!S168/RES_hhdet_fec!S168)</f>
        <v/>
      </c>
      <c r="T168" s="111" t="str">
        <f>IF(RES_hhdet_tes!T168=0,"",RES_hhdet_tes!T168/RES_hhdet_fec!T168)</f>
        <v/>
      </c>
      <c r="U168" s="111" t="str">
        <f>IF(RES_hhdet_tes!U168=0,"",RES_hhdet_tes!U168/RES_hhdet_fec!U168)</f>
        <v/>
      </c>
      <c r="V168" s="111" t="str">
        <f>IF(RES_hhdet_tes!V168=0,"",RES_hhdet_tes!V168/RES_hhdet_fec!V168)</f>
        <v/>
      </c>
      <c r="W168" s="111" t="str">
        <f>IF(RES_hhdet_tes!W168=0,"",RES_hhdet_tes!W168/RES_hhdet_fec!W168)</f>
        <v/>
      </c>
      <c r="DA168" s="63" t="s">
        <v>2064</v>
      </c>
    </row>
    <row r="169" spans="1:105" ht="12" customHeight="1" x14ac:dyDescent="0.25">
      <c r="A169" s="100" t="s">
        <v>50</v>
      </c>
      <c r="B169" s="112" t="str">
        <f>IF(RES_hhdet_tes!B169=0,"",RES_hhdet_tes!B169/RES_hhdet_fec!B169)</f>
        <v/>
      </c>
      <c r="C169" s="112" t="str">
        <f>IF(RES_hhdet_tes!C169=0,"",RES_hhdet_tes!C169/RES_hhdet_fec!C169)</f>
        <v/>
      </c>
      <c r="D169" s="112" t="str">
        <f>IF(RES_hhdet_tes!D169=0,"",RES_hhdet_tes!D169/RES_hhdet_fec!D169)</f>
        <v/>
      </c>
      <c r="E169" s="112" t="str">
        <f>IF(RES_hhdet_tes!E169=0,"",RES_hhdet_tes!E169/RES_hhdet_fec!E169)</f>
        <v/>
      </c>
      <c r="F169" s="112" t="str">
        <f>IF(RES_hhdet_tes!F169=0,"",RES_hhdet_tes!F169/RES_hhdet_fec!F169)</f>
        <v/>
      </c>
      <c r="G169" s="112" t="str">
        <f>IF(RES_hhdet_tes!G169=0,"",RES_hhdet_tes!G169/RES_hhdet_fec!G169)</f>
        <v/>
      </c>
      <c r="H169" s="112" t="str">
        <f>IF(RES_hhdet_tes!H169=0,"",RES_hhdet_tes!H169/RES_hhdet_fec!H169)</f>
        <v/>
      </c>
      <c r="I169" s="112" t="str">
        <f>IF(RES_hhdet_tes!I169=0,"",RES_hhdet_tes!I169/RES_hhdet_fec!I169)</f>
        <v/>
      </c>
      <c r="J169" s="112" t="str">
        <f>IF(RES_hhdet_tes!J169=0,"",RES_hhdet_tes!J169/RES_hhdet_fec!J169)</f>
        <v/>
      </c>
      <c r="K169" s="112" t="str">
        <f>IF(RES_hhdet_tes!K169=0,"",RES_hhdet_tes!K169/RES_hhdet_fec!K169)</f>
        <v/>
      </c>
      <c r="L169" s="112" t="str">
        <f>IF(RES_hhdet_tes!L169=0,"",RES_hhdet_tes!L169/RES_hhdet_fec!L169)</f>
        <v/>
      </c>
      <c r="M169" s="112" t="str">
        <f>IF(RES_hhdet_tes!M169=0,"",RES_hhdet_tes!M169/RES_hhdet_fec!M169)</f>
        <v/>
      </c>
      <c r="N169" s="112" t="str">
        <f>IF(RES_hhdet_tes!N169=0,"",RES_hhdet_tes!N169/RES_hhdet_fec!N169)</f>
        <v/>
      </c>
      <c r="O169" s="112" t="str">
        <f>IF(RES_hhdet_tes!O169=0,"",RES_hhdet_tes!O169/RES_hhdet_fec!O169)</f>
        <v/>
      </c>
      <c r="P169" s="112" t="str">
        <f>IF(RES_hhdet_tes!P169=0,"",RES_hhdet_tes!P169/RES_hhdet_fec!P169)</f>
        <v/>
      </c>
      <c r="Q169" s="112" t="str">
        <f>IF(RES_hhdet_tes!Q169=0,"",RES_hhdet_tes!Q169/RES_hhdet_fec!Q169)</f>
        <v/>
      </c>
      <c r="R169" s="112" t="str">
        <f>IF(RES_hhdet_tes!R169=0,"",RES_hhdet_tes!R169/RES_hhdet_fec!R169)</f>
        <v/>
      </c>
      <c r="S169" s="112" t="str">
        <f>IF(RES_hhdet_tes!S169=0,"",RES_hhdet_tes!S169/RES_hhdet_fec!S169)</f>
        <v/>
      </c>
      <c r="T169" s="112" t="str">
        <f>IF(RES_hhdet_tes!T169=0,"",RES_hhdet_tes!T169/RES_hhdet_fec!T169)</f>
        <v/>
      </c>
      <c r="U169" s="112" t="str">
        <f>IF(RES_hhdet_tes!U169=0,"",RES_hhdet_tes!U169/RES_hhdet_fec!U169)</f>
        <v/>
      </c>
      <c r="V169" s="112" t="str">
        <f>IF(RES_hhdet_tes!V169=0,"",RES_hhdet_tes!V169/RES_hhdet_fec!V169)</f>
        <v/>
      </c>
      <c r="W169" s="112" t="str">
        <f>IF(RES_hhdet_tes!W169=0,"",RES_hhdet_tes!W169/RES_hhdet_fec!W169)</f>
        <v/>
      </c>
      <c r="DA169" s="131" t="s">
        <v>2065</v>
      </c>
    </row>
    <row r="170" spans="1:105" ht="12" customHeight="1" x14ac:dyDescent="0.25">
      <c r="A170" s="103" t="s">
        <v>52</v>
      </c>
      <c r="B170" s="113" t="str">
        <f>IF(RES_hhdet_tes!B170=0,"",RES_hhdet_tes!B170/RES_hhdet_fec!B170)</f>
        <v/>
      </c>
      <c r="C170" s="113" t="str">
        <f>IF(RES_hhdet_tes!C170=0,"",RES_hhdet_tes!C170/RES_hhdet_fec!C170)</f>
        <v/>
      </c>
      <c r="D170" s="113" t="str">
        <f>IF(RES_hhdet_tes!D170=0,"",RES_hhdet_tes!D170/RES_hhdet_fec!D170)</f>
        <v/>
      </c>
      <c r="E170" s="113" t="str">
        <f>IF(RES_hhdet_tes!E170=0,"",RES_hhdet_tes!E170/RES_hhdet_fec!E170)</f>
        <v/>
      </c>
      <c r="F170" s="113" t="str">
        <f>IF(RES_hhdet_tes!F170=0,"",RES_hhdet_tes!F170/RES_hhdet_fec!F170)</f>
        <v/>
      </c>
      <c r="G170" s="113" t="str">
        <f>IF(RES_hhdet_tes!G170=0,"",RES_hhdet_tes!G170/RES_hhdet_fec!G170)</f>
        <v/>
      </c>
      <c r="H170" s="113" t="str">
        <f>IF(RES_hhdet_tes!H170=0,"",RES_hhdet_tes!H170/RES_hhdet_fec!H170)</f>
        <v/>
      </c>
      <c r="I170" s="113" t="str">
        <f>IF(RES_hhdet_tes!I170=0,"",RES_hhdet_tes!I170/RES_hhdet_fec!I170)</f>
        <v/>
      </c>
      <c r="J170" s="113" t="str">
        <f>IF(RES_hhdet_tes!J170=0,"",RES_hhdet_tes!J170/RES_hhdet_fec!J170)</f>
        <v/>
      </c>
      <c r="K170" s="113" t="str">
        <f>IF(RES_hhdet_tes!K170=0,"",RES_hhdet_tes!K170/RES_hhdet_fec!K170)</f>
        <v/>
      </c>
      <c r="L170" s="113" t="str">
        <f>IF(RES_hhdet_tes!L170=0,"",RES_hhdet_tes!L170/RES_hhdet_fec!L170)</f>
        <v/>
      </c>
      <c r="M170" s="113" t="str">
        <f>IF(RES_hhdet_tes!M170=0,"",RES_hhdet_tes!M170/RES_hhdet_fec!M170)</f>
        <v/>
      </c>
      <c r="N170" s="113" t="str">
        <f>IF(RES_hhdet_tes!N170=0,"",RES_hhdet_tes!N170/RES_hhdet_fec!N170)</f>
        <v/>
      </c>
      <c r="O170" s="113" t="str">
        <f>IF(RES_hhdet_tes!O170=0,"",RES_hhdet_tes!O170/RES_hhdet_fec!O170)</f>
        <v/>
      </c>
      <c r="P170" s="113" t="str">
        <f>IF(RES_hhdet_tes!P170=0,"",RES_hhdet_tes!P170/RES_hhdet_fec!P170)</f>
        <v/>
      </c>
      <c r="Q170" s="113" t="str">
        <f>IF(RES_hhdet_tes!Q170=0,"",RES_hhdet_tes!Q170/RES_hhdet_fec!Q170)</f>
        <v/>
      </c>
      <c r="R170" s="113" t="str">
        <f>IF(RES_hhdet_tes!R170=0,"",RES_hhdet_tes!R170/RES_hhdet_fec!R170)</f>
        <v/>
      </c>
      <c r="S170" s="113" t="str">
        <f>IF(RES_hhdet_tes!S170=0,"",RES_hhdet_tes!S170/RES_hhdet_fec!S170)</f>
        <v/>
      </c>
      <c r="T170" s="113" t="str">
        <f>IF(RES_hhdet_tes!T170=0,"",RES_hhdet_tes!T170/RES_hhdet_fec!T170)</f>
        <v/>
      </c>
      <c r="U170" s="113" t="str">
        <f>IF(RES_hhdet_tes!U170=0,"",RES_hhdet_tes!U170/RES_hhdet_fec!U170)</f>
        <v/>
      </c>
      <c r="V170" s="113" t="str">
        <f>IF(RES_hhdet_tes!V170=0,"",RES_hhdet_tes!V170/RES_hhdet_fec!V170)</f>
        <v/>
      </c>
      <c r="W170" s="113" t="str">
        <f>IF(RES_hhdet_tes!W170=0,"",RES_hhdet_tes!W170/RES_hhdet_fec!W170)</f>
        <v/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0.56514428204513378</v>
      </c>
      <c r="C171" s="112">
        <f>IF(RES_hhdet_tes!C171=0,"",RES_hhdet_tes!C171/RES_hhdet_fec!C171)</f>
        <v>0.56797063301921247</v>
      </c>
      <c r="D171" s="112">
        <f>IF(RES_hhdet_tes!D171=0,"",RES_hhdet_tes!D171/RES_hhdet_fec!D171)</f>
        <v>0.57134824913353965</v>
      </c>
      <c r="E171" s="112">
        <f>IF(RES_hhdet_tes!E171=0,"",RES_hhdet_tes!E171/RES_hhdet_fec!E171)</f>
        <v>0.57498696760314538</v>
      </c>
      <c r="F171" s="112">
        <f>IF(RES_hhdet_tes!F171=0,"",RES_hhdet_tes!F171/RES_hhdet_fec!F171)</f>
        <v>0.57950424336015594</v>
      </c>
      <c r="G171" s="112">
        <f>IF(RES_hhdet_tes!G171=0,"",RES_hhdet_tes!G171/RES_hhdet_fec!G171)</f>
        <v>0.583877592360735</v>
      </c>
      <c r="H171" s="112">
        <f>IF(RES_hhdet_tes!H171=0,"",RES_hhdet_tes!H171/RES_hhdet_fec!H171)</f>
        <v>0.58914151089854694</v>
      </c>
      <c r="I171" s="112">
        <f>IF(RES_hhdet_tes!I171=0,"",RES_hhdet_tes!I171/RES_hhdet_fec!I171)</f>
        <v>0.59181084690824481</v>
      </c>
      <c r="J171" s="112">
        <f>IF(RES_hhdet_tes!J171=0,"",RES_hhdet_tes!J171/RES_hhdet_fec!J171)</f>
        <v>0.59299060492957623</v>
      </c>
      <c r="K171" s="112">
        <f>IF(RES_hhdet_tes!K171=0,"",RES_hhdet_tes!K171/RES_hhdet_fec!K171)</f>
        <v>0.5943179873283122</v>
      </c>
      <c r="L171" s="112">
        <f>IF(RES_hhdet_tes!L171=0,"",RES_hhdet_tes!L171/RES_hhdet_fec!L171)</f>
        <v>0.59559360053074339</v>
      </c>
      <c r="M171" s="112">
        <f>IF(RES_hhdet_tes!M171=0,"",RES_hhdet_tes!M171/RES_hhdet_fec!M171)</f>
        <v>0.59733702988526582</v>
      </c>
      <c r="N171" s="112">
        <f>IF(RES_hhdet_tes!N171=0,"",RES_hhdet_tes!N171/RES_hhdet_fec!N171)</f>
        <v>0.60079465974515645</v>
      </c>
      <c r="O171" s="112">
        <f>IF(RES_hhdet_tes!O171=0,"",RES_hhdet_tes!O171/RES_hhdet_fec!O171)</f>
        <v>0.60883684417818851</v>
      </c>
      <c r="P171" s="112">
        <f>IF(RES_hhdet_tes!P171=0,"",RES_hhdet_tes!P171/RES_hhdet_fec!P171)</f>
        <v>0.61816251515949849</v>
      </c>
      <c r="Q171" s="112">
        <f>IF(RES_hhdet_tes!Q171=0,"",RES_hhdet_tes!Q171/RES_hhdet_fec!Q171)</f>
        <v>0.62930107889052411</v>
      </c>
      <c r="R171" s="112">
        <f>IF(RES_hhdet_tes!R171=0,"",RES_hhdet_tes!R171/RES_hhdet_fec!R171)</f>
        <v>0.64081823311557373</v>
      </c>
      <c r="S171" s="112">
        <f>IF(RES_hhdet_tes!S171=0,"",RES_hhdet_tes!S171/RES_hhdet_fec!S171)</f>
        <v>0.65208165779902127</v>
      </c>
      <c r="T171" s="112">
        <f>IF(RES_hhdet_tes!T171=0,"",RES_hhdet_tes!T171/RES_hhdet_fec!T171)</f>
        <v>0.66837420022770511</v>
      </c>
      <c r="U171" s="112">
        <f>IF(RES_hhdet_tes!U171=0,"",RES_hhdet_tes!U171/RES_hhdet_fec!U171)</f>
        <v>0.69167533858003283</v>
      </c>
      <c r="V171" s="112">
        <f>IF(RES_hhdet_tes!V171=0,"",RES_hhdet_tes!V171/RES_hhdet_fec!V171)</f>
        <v>0.70620148085005119</v>
      </c>
      <c r="W171" s="112">
        <f>IF(RES_hhdet_tes!W171=0,"",RES_hhdet_tes!W171/RES_hhdet_fec!W171)</f>
        <v>0.71415402095320946</v>
      </c>
      <c r="DA171" s="131" t="s">
        <v>2067</v>
      </c>
    </row>
    <row r="172" spans="1:105" ht="12" customHeight="1" x14ac:dyDescent="0.25">
      <c r="A172" s="107" t="s">
        <v>121</v>
      </c>
      <c r="B172" s="113" t="str">
        <f>IF(RES_hhdet_tes!B172=0,"",RES_hhdet_tes!B172/RES_hhdet_fec!B172)</f>
        <v/>
      </c>
      <c r="C172" s="113">
        <f>IF(RES_hhdet_tes!C172=0,"",RES_hhdet_tes!C172/RES_hhdet_fec!C172)</f>
        <v>0.86020379431039595</v>
      </c>
      <c r="D172" s="113">
        <f>IF(RES_hhdet_tes!D172=0,"",RES_hhdet_tes!D172/RES_hhdet_fec!D172)</f>
        <v>0.86315780962037225</v>
      </c>
      <c r="E172" s="113">
        <f>IF(RES_hhdet_tes!E172=0,"",RES_hhdet_tes!E172/RES_hhdet_fec!E172)</f>
        <v>0.83797596639670724</v>
      </c>
      <c r="F172" s="113">
        <f>IF(RES_hhdet_tes!F172=0,"",RES_hhdet_tes!F172/RES_hhdet_fec!F172)</f>
        <v>0.85906957583759036</v>
      </c>
      <c r="G172" s="113">
        <f>IF(RES_hhdet_tes!G172=0,"",RES_hhdet_tes!G172/RES_hhdet_fec!G172)</f>
        <v>0.87686061391610803</v>
      </c>
      <c r="H172" s="113">
        <f>IF(RES_hhdet_tes!H172=0,"",RES_hhdet_tes!H172/RES_hhdet_fec!H172)</f>
        <v>0.84131110232266404</v>
      </c>
      <c r="I172" s="113">
        <f>IF(RES_hhdet_tes!I172=0,"",RES_hhdet_tes!I172/RES_hhdet_fec!I172)</f>
        <v>0.86791875106115013</v>
      </c>
      <c r="J172" s="113">
        <f>IF(RES_hhdet_tes!J172=0,"",RES_hhdet_tes!J172/RES_hhdet_fec!J172)</f>
        <v>0.85300518670301284</v>
      </c>
      <c r="K172" s="113">
        <f>IF(RES_hhdet_tes!K172=0,"",RES_hhdet_tes!K172/RES_hhdet_fec!K172)</f>
        <v>0.86366023302741357</v>
      </c>
      <c r="L172" s="113">
        <f>IF(RES_hhdet_tes!L172=0,"",RES_hhdet_tes!L172/RES_hhdet_fec!L172)</f>
        <v>0.86714554709077829</v>
      </c>
      <c r="M172" s="113">
        <f>IF(RES_hhdet_tes!M172=0,"",RES_hhdet_tes!M172/RES_hhdet_fec!M172)</f>
        <v>0.84788685847369238</v>
      </c>
      <c r="N172" s="113">
        <f>IF(RES_hhdet_tes!N172=0,"",RES_hhdet_tes!N172/RES_hhdet_fec!N172)</f>
        <v>0.89499093791283102</v>
      </c>
      <c r="O172" s="113">
        <f>IF(RES_hhdet_tes!O172=0,"",RES_hhdet_tes!O172/RES_hhdet_fec!O172)</f>
        <v>0.8896184164955564</v>
      </c>
      <c r="P172" s="113">
        <f>IF(RES_hhdet_tes!P172=0,"",RES_hhdet_tes!P172/RES_hhdet_fec!P172)</f>
        <v>0.89342473870269967</v>
      </c>
      <c r="Q172" s="113">
        <f>IF(RES_hhdet_tes!Q172=0,"",RES_hhdet_tes!Q172/RES_hhdet_fec!Q172)</f>
        <v>0.86176044300698451</v>
      </c>
      <c r="R172" s="113">
        <f>IF(RES_hhdet_tes!R172=0,"",RES_hhdet_tes!R172/RES_hhdet_fec!R172)</f>
        <v>0.8741703448064424</v>
      </c>
      <c r="S172" s="113">
        <f>IF(RES_hhdet_tes!S172=0,"",RES_hhdet_tes!S172/RES_hhdet_fec!S172)</f>
        <v>0.88670795939097091</v>
      </c>
      <c r="T172" s="113">
        <f>IF(RES_hhdet_tes!T172=0,"",RES_hhdet_tes!T172/RES_hhdet_fec!T172)</f>
        <v>0.89315556603999169</v>
      </c>
      <c r="U172" s="113">
        <f>IF(RES_hhdet_tes!U172=0,"",RES_hhdet_tes!U172/RES_hhdet_fec!U172)</f>
        <v>0.90491678750292481</v>
      </c>
      <c r="V172" s="113">
        <f>IF(RES_hhdet_tes!V172=0,"",RES_hhdet_tes!V172/RES_hhdet_fec!V172)</f>
        <v>0.9050246608009177</v>
      </c>
      <c r="W172" s="113">
        <f>IF(RES_hhdet_tes!W172=0,"",RES_hhdet_tes!W172/RES_hhdet_fec!W172)</f>
        <v>0.92742328406238317</v>
      </c>
      <c r="DA172" s="132" t="s">
        <v>2068</v>
      </c>
    </row>
    <row r="173" spans="1:105" ht="12" customHeight="1" x14ac:dyDescent="0.25">
      <c r="A173" s="108" t="s">
        <v>53</v>
      </c>
      <c r="B173" s="111" t="str">
        <f>IF(RES_hhdet_tes!B173=0,"",RES_hhdet_tes!B173/RES_hhdet_fec!B173)</f>
        <v/>
      </c>
      <c r="C173" s="111">
        <f>IF(RES_hhdet_tes!C173=0,"",RES_hhdet_tes!C173/RES_hhdet_fec!C173)</f>
        <v>0.58585359792924208</v>
      </c>
      <c r="D173" s="111">
        <f>IF(RES_hhdet_tes!D173=0,"",RES_hhdet_tes!D173/RES_hhdet_fec!D173)</f>
        <v>0.58601785035513942</v>
      </c>
      <c r="E173" s="111">
        <f>IF(RES_hhdet_tes!E173=0,"",RES_hhdet_tes!E173/RES_hhdet_fec!E173)</f>
        <v>0.58620011675069483</v>
      </c>
      <c r="F173" s="111">
        <f>IF(RES_hhdet_tes!F173=0,"",RES_hhdet_tes!F173/RES_hhdet_fec!F173)</f>
        <v>0.58621456882736556</v>
      </c>
      <c r="G173" s="111">
        <f>IF(RES_hhdet_tes!G173=0,"",RES_hhdet_tes!G173/RES_hhdet_fec!G173)</f>
        <v>0.58697266899007261</v>
      </c>
      <c r="H173" s="111">
        <f>IF(RES_hhdet_tes!H173=0,"",RES_hhdet_tes!H173/RES_hhdet_fec!H173)</f>
        <v>0.58793149182034421</v>
      </c>
      <c r="I173" s="111">
        <f>IF(RES_hhdet_tes!I173=0,"",RES_hhdet_tes!I173/RES_hhdet_fec!I173)</f>
        <v>0.59158610123913458</v>
      </c>
      <c r="J173" s="111">
        <f>IF(RES_hhdet_tes!J173=0,"",RES_hhdet_tes!J173/RES_hhdet_fec!J173)</f>
        <v>0.59523500011967279</v>
      </c>
      <c r="K173" s="111">
        <f>IF(RES_hhdet_tes!K173=0,"",RES_hhdet_tes!K173/RES_hhdet_fec!K173)</f>
        <v>0.59779757499479957</v>
      </c>
      <c r="L173" s="111">
        <f>IF(RES_hhdet_tes!L173=0,"",RES_hhdet_tes!L173/RES_hhdet_fec!L173)</f>
        <v>0.59835935449610789</v>
      </c>
      <c r="M173" s="111">
        <f>IF(RES_hhdet_tes!M173=0,"",RES_hhdet_tes!M173/RES_hhdet_fec!M173)</f>
        <v>0.59983963338589652</v>
      </c>
      <c r="N173" s="111">
        <f>IF(RES_hhdet_tes!N173=0,"",RES_hhdet_tes!N173/RES_hhdet_fec!N173)</f>
        <v>0.60449415837105169</v>
      </c>
      <c r="O173" s="111">
        <f>IF(RES_hhdet_tes!O173=0,"",RES_hhdet_tes!O173/RES_hhdet_fec!O173)</f>
        <v>0.60954184483860074</v>
      </c>
      <c r="P173" s="111">
        <f>IF(RES_hhdet_tes!P173=0,"",RES_hhdet_tes!P173/RES_hhdet_fec!P173)</f>
        <v>0.61855980588997761</v>
      </c>
      <c r="Q173" s="111">
        <f>IF(RES_hhdet_tes!Q173=0,"",RES_hhdet_tes!Q173/RES_hhdet_fec!Q173)</f>
        <v>0.62806454071686724</v>
      </c>
      <c r="R173" s="111">
        <f>IF(RES_hhdet_tes!R173=0,"",RES_hhdet_tes!R173/RES_hhdet_fec!R173)</f>
        <v>0.6399344234238532</v>
      </c>
      <c r="S173" s="111">
        <f>IF(RES_hhdet_tes!S173=0,"",RES_hhdet_tes!S173/RES_hhdet_fec!S173)</f>
        <v>0.65051267196076201</v>
      </c>
      <c r="T173" s="111">
        <f>IF(RES_hhdet_tes!T173=0,"",RES_hhdet_tes!T173/RES_hhdet_fec!T173)</f>
        <v>0.6704141735021103</v>
      </c>
      <c r="U173" s="111">
        <f>IF(RES_hhdet_tes!U173=0,"",RES_hhdet_tes!U173/RES_hhdet_fec!U173)</f>
        <v>0.69458882171362635</v>
      </c>
      <c r="V173" s="111">
        <f>IF(RES_hhdet_tes!V173=0,"",RES_hhdet_tes!V173/RES_hhdet_fec!V173)</f>
        <v>0.70893661639778405</v>
      </c>
      <c r="W173" s="111">
        <f>IF(RES_hhdet_tes!W173=0,"",RES_hhdet_tes!W173/RES_hhdet_fec!W173)</f>
        <v>0.71563520325128627</v>
      </c>
      <c r="DA173" s="63" t="s">
        <v>2069</v>
      </c>
    </row>
    <row r="174" spans="1:105" ht="12" customHeight="1" x14ac:dyDescent="0.25">
      <c r="A174" s="115" t="s">
        <v>52</v>
      </c>
      <c r="B174" s="45" t="str">
        <f>IF(RES_hhdet_tes!B174=0,"",RES_hhdet_tes!B174/RES_hhdet_fec!B174)</f>
        <v/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0.59057895447838404</v>
      </c>
      <c r="C175" s="124">
        <f>IF(RES_hhdet_tes!C175=0,"",RES_hhdet_tes!C175/RES_hhdet_fec!C175)</f>
        <v>0.59451056352501652</v>
      </c>
      <c r="D175" s="124">
        <f>IF(RES_hhdet_tes!D175=0,"",RES_hhdet_tes!D175/RES_hhdet_fec!D175)</f>
        <v>0.58940454193594727</v>
      </c>
      <c r="E175" s="124">
        <f>IF(RES_hhdet_tes!E175=0,"",RES_hhdet_tes!E175/RES_hhdet_fec!E175)</f>
        <v>0.58843857929597798</v>
      </c>
      <c r="F175" s="124">
        <f>IF(RES_hhdet_tes!F175=0,"",RES_hhdet_tes!F175/RES_hhdet_fec!F175)</f>
        <v>0.59185560824768635</v>
      </c>
      <c r="G175" s="124">
        <f>IF(RES_hhdet_tes!G175=0,"",RES_hhdet_tes!G175/RES_hhdet_fec!G175)</f>
        <v>0.59584664969470746</v>
      </c>
      <c r="H175" s="124">
        <f>IF(RES_hhdet_tes!H175=0,"",RES_hhdet_tes!H175/RES_hhdet_fec!H175)</f>
        <v>0.60162516765761775</v>
      </c>
      <c r="I175" s="124">
        <f>IF(RES_hhdet_tes!I175=0,"",RES_hhdet_tes!I175/RES_hhdet_fec!I175)</f>
        <v>0.60817100551407277</v>
      </c>
      <c r="J175" s="124">
        <f>IF(RES_hhdet_tes!J175=0,"",RES_hhdet_tes!J175/RES_hhdet_fec!J175)</f>
        <v>0.61392512342496619</v>
      </c>
      <c r="K175" s="124">
        <f>IF(RES_hhdet_tes!K175=0,"",RES_hhdet_tes!K175/RES_hhdet_fec!K175)</f>
        <v>0.61345630300886955</v>
      </c>
      <c r="L175" s="124">
        <f>IF(RES_hhdet_tes!L175=0,"",RES_hhdet_tes!L175/RES_hhdet_fec!L175)</f>
        <v>0.61811179418166073</v>
      </c>
      <c r="M175" s="124">
        <f>IF(RES_hhdet_tes!M175=0,"",RES_hhdet_tes!M175/RES_hhdet_fec!M175)</f>
        <v>0.6293735188029328</v>
      </c>
      <c r="N175" s="124">
        <f>IF(RES_hhdet_tes!N175=0,"",RES_hhdet_tes!N175/RES_hhdet_fec!N175)</f>
        <v>0.63868126136502246</v>
      </c>
      <c r="O175" s="124">
        <f>IF(RES_hhdet_tes!O175=0,"",RES_hhdet_tes!O175/RES_hhdet_fec!O175)</f>
        <v>0.63661577729561858</v>
      </c>
      <c r="P175" s="124">
        <f>IF(RES_hhdet_tes!P175=0,"",RES_hhdet_tes!P175/RES_hhdet_fec!P175)</f>
        <v>0.64939422662344326</v>
      </c>
      <c r="Q175" s="124">
        <f>IF(RES_hhdet_tes!Q175=0,"",RES_hhdet_tes!Q175/RES_hhdet_fec!Q175)</f>
        <v>0.65870012989827531</v>
      </c>
      <c r="R175" s="124">
        <f>IF(RES_hhdet_tes!R175=0,"",RES_hhdet_tes!R175/RES_hhdet_fec!R175)</f>
        <v>0.67182552813887308</v>
      </c>
      <c r="S175" s="124">
        <f>IF(RES_hhdet_tes!S175=0,"",RES_hhdet_tes!S175/RES_hhdet_fec!S175)</f>
        <v>0.66469637349028332</v>
      </c>
      <c r="T175" s="124">
        <f>IF(RES_hhdet_tes!T175=0,"",RES_hhdet_tes!T175/RES_hhdet_fec!T175)</f>
        <v>0.66666152810969603</v>
      </c>
      <c r="U175" s="124">
        <f>IF(RES_hhdet_tes!U175=0,"",RES_hhdet_tes!U175/RES_hhdet_fec!U175)</f>
        <v>0.67718687606376571</v>
      </c>
      <c r="V175" s="124">
        <f>IF(RES_hhdet_tes!V175=0,"",RES_hhdet_tes!V175/RES_hhdet_fec!V175)</f>
        <v>0.70262300354302232</v>
      </c>
      <c r="W175" s="124">
        <f>IF(RES_hhdet_tes!W175=0,"",RES_hhdet_tes!W175/RES_hhdet_fec!W175)</f>
        <v>0.69979942294624042</v>
      </c>
      <c r="DA175" s="130" t="s">
        <v>2071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0.57872772806226969</v>
      </c>
      <c r="C176" s="111">
        <f>IF(RES_hhdet_tes!C176=0,"",RES_hhdet_tes!C176/RES_hhdet_fec!C176)</f>
        <v>0.57954012980735115</v>
      </c>
      <c r="D176" s="111">
        <f>IF(RES_hhdet_tes!D176=0,"",RES_hhdet_tes!D176/RES_hhdet_fec!D176)</f>
        <v>0.58059662688807423</v>
      </c>
      <c r="E176" s="111">
        <f>IF(RES_hhdet_tes!E176=0,"",RES_hhdet_tes!E176/RES_hhdet_fec!E176)</f>
        <v>0.5816954462625572</v>
      </c>
      <c r="F176" s="111">
        <f>IF(RES_hhdet_tes!F176=0,"",RES_hhdet_tes!F176/RES_hhdet_fec!F176)</f>
        <v>0.58296856013391518</v>
      </c>
      <c r="G176" s="111">
        <f>IF(RES_hhdet_tes!G176=0,"",RES_hhdet_tes!G176/RES_hhdet_fec!G176)</f>
        <v>0.58416830040766821</v>
      </c>
      <c r="H176" s="111">
        <f>IF(RES_hhdet_tes!H176=0,"",RES_hhdet_tes!H176/RES_hhdet_fec!H176)</f>
        <v>0.58574103816329393</v>
      </c>
      <c r="I176" s="111">
        <f>IF(RES_hhdet_tes!I176=0,"",RES_hhdet_tes!I176/RES_hhdet_fec!I176)</f>
        <v>0.5865490788406974</v>
      </c>
      <c r="J176" s="111">
        <f>IF(RES_hhdet_tes!J176=0,"",RES_hhdet_tes!J176/RES_hhdet_fec!J176)</f>
        <v>0.58683793741014245</v>
      </c>
      <c r="K176" s="111">
        <f>IF(RES_hhdet_tes!K176=0,"",RES_hhdet_tes!K176/RES_hhdet_fec!K176)</f>
        <v>0.58715212091996105</v>
      </c>
      <c r="L176" s="111">
        <f>IF(RES_hhdet_tes!L176=0,"",RES_hhdet_tes!L176/RES_hhdet_fec!L176)</f>
        <v>0.58745857839294724</v>
      </c>
      <c r="M176" s="111">
        <f>IF(RES_hhdet_tes!M176=0,"",RES_hhdet_tes!M176/RES_hhdet_fec!M176)</f>
        <v>0.58777514470496228</v>
      </c>
      <c r="N176" s="111">
        <f>IF(RES_hhdet_tes!N176=0,"",RES_hhdet_tes!N176/RES_hhdet_fec!N176)</f>
        <v>0.58818342106816524</v>
      </c>
      <c r="O176" s="111">
        <f>IF(RES_hhdet_tes!O176=0,"",RES_hhdet_tes!O176/RES_hhdet_fec!O176)</f>
        <v>0.58865716166921733</v>
      </c>
      <c r="P176" s="111">
        <f>IF(RES_hhdet_tes!P176=0,"",RES_hhdet_tes!P176/RES_hhdet_fec!P176)</f>
        <v>0.58892085279979201</v>
      </c>
      <c r="Q176" s="111">
        <f>IF(RES_hhdet_tes!Q176=0,"",RES_hhdet_tes!Q176/RES_hhdet_fec!Q176)</f>
        <v>0.58912766359331914</v>
      </c>
      <c r="R176" s="111">
        <f>IF(RES_hhdet_tes!R176=0,"",RES_hhdet_tes!R176/RES_hhdet_fec!R176)</f>
        <v>0.58947479381886159</v>
      </c>
      <c r="S176" s="111">
        <f>IF(RES_hhdet_tes!S176=0,"",RES_hhdet_tes!S176/RES_hhdet_fec!S176)</f>
        <v>0.5902846140184278</v>
      </c>
      <c r="T176" s="111">
        <f>IF(RES_hhdet_tes!T176=0,"",RES_hhdet_tes!T176/RES_hhdet_fec!T176)</f>
        <v>0.5921106388566354</v>
      </c>
      <c r="U176" s="111">
        <f>IF(RES_hhdet_tes!U176=0,"",RES_hhdet_tes!U176/RES_hhdet_fec!U176)</f>
        <v>0.59549754207072103</v>
      </c>
      <c r="V176" s="111">
        <f>IF(RES_hhdet_tes!V176=0,"",RES_hhdet_tes!V176/RES_hhdet_fec!V176)</f>
        <v>0.59801824002768267</v>
      </c>
      <c r="W176" s="111">
        <f>IF(RES_hhdet_tes!W176=0,"",RES_hhdet_tes!W176/RES_hhdet_fec!W176)</f>
        <v>0.59990426686072351</v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0.73434639716334871</v>
      </c>
      <c r="C177" s="45">
        <f>IF(RES_hhdet_tes!C177=0,"",RES_hhdet_tes!C177/RES_hhdet_fec!C177)</f>
        <v>0.73653423578978516</v>
      </c>
      <c r="D177" s="45">
        <f>IF(RES_hhdet_tes!D177=0,"",RES_hhdet_tes!D177/RES_hhdet_fec!D177)</f>
        <v>0.73693993812234615</v>
      </c>
      <c r="E177" s="45">
        <f>IF(RES_hhdet_tes!E177=0,"",RES_hhdet_tes!E177/RES_hhdet_fec!E177)</f>
        <v>0.73749425564840076</v>
      </c>
      <c r="F177" s="45">
        <f>IF(RES_hhdet_tes!F177=0,"",RES_hhdet_tes!F177/RES_hhdet_fec!F177)</f>
        <v>0.73947010844288807</v>
      </c>
      <c r="G177" s="45">
        <f>IF(RES_hhdet_tes!G177=0,"",RES_hhdet_tes!G177/RES_hhdet_fec!G177)</f>
        <v>0.74727160031052542</v>
      </c>
      <c r="H177" s="45">
        <f>IF(RES_hhdet_tes!H177=0,"",RES_hhdet_tes!H177/RES_hhdet_fec!H177)</f>
        <v>0.75288592575303503</v>
      </c>
      <c r="I177" s="45">
        <f>IF(RES_hhdet_tes!I177=0,"",RES_hhdet_tes!I177/RES_hhdet_fec!I177)</f>
        <v>0.75495671410780618</v>
      </c>
      <c r="J177" s="45">
        <f>IF(RES_hhdet_tes!J177=0,"",RES_hhdet_tes!J177/RES_hhdet_fec!J177)</f>
        <v>0.75580746853199232</v>
      </c>
      <c r="K177" s="45">
        <f>IF(RES_hhdet_tes!K177=0,"",RES_hhdet_tes!K177/RES_hhdet_fec!K177)</f>
        <v>0.75682617871653934</v>
      </c>
      <c r="L177" s="45">
        <f>IF(RES_hhdet_tes!L177=0,"",RES_hhdet_tes!L177/RES_hhdet_fec!L177)</f>
        <v>0.75742747987534309</v>
      </c>
      <c r="M177" s="45">
        <f>IF(RES_hhdet_tes!M177=0,"",RES_hhdet_tes!M177/RES_hhdet_fec!M177)</f>
        <v>0.75849518352699596</v>
      </c>
      <c r="N177" s="45">
        <f>IF(RES_hhdet_tes!N177=0,"",RES_hhdet_tes!N177/RES_hhdet_fec!N177)</f>
        <v>0.76061825765525382</v>
      </c>
      <c r="O177" s="45">
        <f>IF(RES_hhdet_tes!O177=0,"",RES_hhdet_tes!O177/RES_hhdet_fec!O177)</f>
        <v>0.76427780969177028</v>
      </c>
      <c r="P177" s="45">
        <f>IF(RES_hhdet_tes!P177=0,"",RES_hhdet_tes!P177/RES_hhdet_fec!P177)</f>
        <v>0.76925401091336476</v>
      </c>
      <c r="Q177" s="45">
        <f>IF(RES_hhdet_tes!Q177=0,"",RES_hhdet_tes!Q177/RES_hhdet_fec!Q177)</f>
        <v>0.7742971058777206</v>
      </c>
      <c r="R177" s="45">
        <f>IF(RES_hhdet_tes!R177=0,"",RES_hhdet_tes!R177/RES_hhdet_fec!R177)</f>
        <v>0.7799712771171321</v>
      </c>
      <c r="S177" s="45">
        <f>IF(RES_hhdet_tes!S177=0,"",RES_hhdet_tes!S177/RES_hhdet_fec!S177)</f>
        <v>0.78581055514377973</v>
      </c>
      <c r="T177" s="45">
        <f>IF(RES_hhdet_tes!T177=0,"",RES_hhdet_tes!T177/RES_hhdet_fec!T177)</f>
        <v>0.79825710793118643</v>
      </c>
      <c r="U177" s="45">
        <f>IF(RES_hhdet_tes!U177=0,"",RES_hhdet_tes!U177/RES_hhdet_fec!U177)</f>
        <v>0.82126355686476316</v>
      </c>
      <c r="V177" s="45">
        <f>IF(RES_hhdet_tes!V177=0,"",RES_hhdet_tes!V177/RES_hhdet_fec!V177)</f>
        <v>0.8377184880193479</v>
      </c>
      <c r="W177" s="45">
        <f>IF(RES_hhdet_tes!W177=0,"",RES_hhdet_tes!W177/RES_hhdet_fec!W177)</f>
        <v>0.84564778958358888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875.01998175781171</v>
      </c>
      <c r="C3" s="117">
        <f t="shared" si="0"/>
        <v>865.56487191027065</v>
      </c>
      <c r="D3" s="117">
        <f t="shared" si="0"/>
        <v>1002.3893476613495</v>
      </c>
      <c r="E3" s="117">
        <f t="shared" si="0"/>
        <v>1061.0019976318827</v>
      </c>
      <c r="F3" s="117">
        <f t="shared" si="0"/>
        <v>1005.9172405956906</v>
      </c>
      <c r="G3" s="117">
        <f t="shared" si="0"/>
        <v>1033.258323202667</v>
      </c>
      <c r="H3" s="117">
        <f t="shared" si="0"/>
        <v>986.59577509522762</v>
      </c>
      <c r="I3" s="117">
        <f t="shared" si="0"/>
        <v>580.51914950502817</v>
      </c>
      <c r="J3" s="117">
        <f t="shared" si="0"/>
        <v>691.74134277754456</v>
      </c>
      <c r="K3" s="117">
        <f t="shared" si="0"/>
        <v>604.92520652126461</v>
      </c>
      <c r="L3" s="117">
        <f t="shared" si="0"/>
        <v>640.32386577686543</v>
      </c>
      <c r="M3" s="117">
        <f t="shared" si="0"/>
        <v>735.20452620759772</v>
      </c>
      <c r="N3" s="117">
        <f t="shared" si="0"/>
        <v>661.46499013980758</v>
      </c>
      <c r="O3" s="117">
        <f t="shared" si="0"/>
        <v>587.14784700348002</v>
      </c>
      <c r="P3" s="117">
        <f t="shared" si="0"/>
        <v>454.04402245936541</v>
      </c>
      <c r="Q3" s="117">
        <f t="shared" si="0"/>
        <v>421.89273365496393</v>
      </c>
      <c r="R3" s="117">
        <f t="shared" ref="R3:V3" si="1">R4+R7+R9+R19</f>
        <v>523.93342364844966</v>
      </c>
      <c r="S3" s="117">
        <f t="shared" si="1"/>
        <v>635.3750913331977</v>
      </c>
      <c r="T3" s="117">
        <f t="shared" si="1"/>
        <v>428.05540824291251</v>
      </c>
      <c r="U3" s="117">
        <f t="shared" si="1"/>
        <v>318.46257824933105</v>
      </c>
      <c r="V3" s="117">
        <f t="shared" si="1"/>
        <v>253.92148327507169</v>
      </c>
      <c r="W3" s="117">
        <f t="shared" ref="W3" si="2">W4+W7+W9+W19</f>
        <v>203.05001115116156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810.44309203562352</v>
      </c>
      <c r="C4" s="122">
        <f t="shared" si="3"/>
        <v>805.42743682615776</v>
      </c>
      <c r="D4" s="122">
        <f t="shared" si="3"/>
        <v>938.72807235929724</v>
      </c>
      <c r="E4" s="122">
        <f t="shared" si="3"/>
        <v>998.91333073265184</v>
      </c>
      <c r="F4" s="122">
        <f t="shared" si="3"/>
        <v>952.95241506443733</v>
      </c>
      <c r="G4" s="122">
        <f t="shared" si="3"/>
        <v>983.51133888075765</v>
      </c>
      <c r="H4" s="122">
        <f t="shared" si="3"/>
        <v>944.405756426773</v>
      </c>
      <c r="I4" s="122">
        <f t="shared" si="3"/>
        <v>549.83124565918683</v>
      </c>
      <c r="J4" s="122">
        <f t="shared" si="3"/>
        <v>666.29945241232974</v>
      </c>
      <c r="K4" s="122">
        <f t="shared" si="3"/>
        <v>583.24699285279451</v>
      </c>
      <c r="L4" s="122">
        <f t="shared" si="3"/>
        <v>619.1001418532245</v>
      </c>
      <c r="M4" s="122">
        <f t="shared" si="3"/>
        <v>719.89077361162106</v>
      </c>
      <c r="N4" s="122">
        <f t="shared" si="3"/>
        <v>650.30291399424527</v>
      </c>
      <c r="O4" s="122">
        <f t="shared" si="3"/>
        <v>576.32650155791725</v>
      </c>
      <c r="P4" s="122">
        <f t="shared" si="3"/>
        <v>444.82594961286088</v>
      </c>
      <c r="Q4" s="122">
        <f t="shared" si="3"/>
        <v>412.81950380746537</v>
      </c>
      <c r="R4" s="122">
        <f t="shared" ref="R4:V4" si="4">SUM(R5:R6)</f>
        <v>516.31175585766152</v>
      </c>
      <c r="S4" s="122">
        <f t="shared" si="4"/>
        <v>625.09536915228932</v>
      </c>
      <c r="T4" s="122">
        <f t="shared" si="4"/>
        <v>417.9670311513093</v>
      </c>
      <c r="U4" s="122">
        <f t="shared" si="4"/>
        <v>310.14480471572301</v>
      </c>
      <c r="V4" s="122">
        <f t="shared" si="4"/>
        <v>246.36169100476857</v>
      </c>
      <c r="W4" s="122">
        <f t="shared" ref="W4" si="5">SUM(W5:W6)</f>
        <v>197.17661255181153</v>
      </c>
      <c r="DA4" s="130" t="s">
        <v>2076</v>
      </c>
    </row>
    <row r="5" spans="1:105" ht="12" customHeight="1" x14ac:dyDescent="0.25">
      <c r="A5" s="97" t="s">
        <v>51</v>
      </c>
      <c r="B5" s="98">
        <v>810.44309203562352</v>
      </c>
      <c r="C5" s="98">
        <v>805.42743682615776</v>
      </c>
      <c r="D5" s="98">
        <v>938.72807235929724</v>
      </c>
      <c r="E5" s="98">
        <v>998.91333073265184</v>
      </c>
      <c r="F5" s="98">
        <v>952.95241506443733</v>
      </c>
      <c r="G5" s="98">
        <v>983.51133888075765</v>
      </c>
      <c r="H5" s="98">
        <v>944.405756426773</v>
      </c>
      <c r="I5" s="98">
        <v>549.83124565918683</v>
      </c>
      <c r="J5" s="98">
        <v>666.29945241232974</v>
      </c>
      <c r="K5" s="98">
        <v>583.24699285279451</v>
      </c>
      <c r="L5" s="98">
        <v>619.1001418532245</v>
      </c>
      <c r="M5" s="98">
        <v>719.89077361162106</v>
      </c>
      <c r="N5" s="98">
        <v>650.30291399424527</v>
      </c>
      <c r="O5" s="98">
        <v>576.32650155791725</v>
      </c>
      <c r="P5" s="98">
        <v>444.82594961286088</v>
      </c>
      <c r="Q5" s="98">
        <v>412.81950380746537</v>
      </c>
      <c r="R5" s="98">
        <v>516.31175585766152</v>
      </c>
      <c r="S5" s="98">
        <v>625.09536915228932</v>
      </c>
      <c r="T5" s="98">
        <v>417.9670311513093</v>
      </c>
      <c r="U5" s="98">
        <v>310.14480471572301</v>
      </c>
      <c r="V5" s="98">
        <v>246.36169100476857</v>
      </c>
      <c r="W5" s="98">
        <v>197.17661255181153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30.061942733044578</v>
      </c>
      <c r="C9" s="122">
        <v>25.680762608684404</v>
      </c>
      <c r="D9" s="122">
        <v>26.985550268455825</v>
      </c>
      <c r="E9" s="122">
        <v>23.964652926715655</v>
      </c>
      <c r="F9" s="122">
        <v>17.770461756072212</v>
      </c>
      <c r="G9" s="122">
        <v>17.205790490460547</v>
      </c>
      <c r="H9" s="122">
        <v>13.147094810299738</v>
      </c>
      <c r="I9" s="122">
        <v>8.3759576410662344</v>
      </c>
      <c r="J9" s="122">
        <v>7.0449767435144972</v>
      </c>
      <c r="K9" s="122">
        <v>5.7296088682666113</v>
      </c>
      <c r="L9" s="122">
        <v>5.9711650257624589</v>
      </c>
      <c r="M9" s="122">
        <v>3.9544290784199148</v>
      </c>
      <c r="N9" s="122">
        <v>2.5669137106238162</v>
      </c>
      <c r="O9" s="122">
        <v>2.3699991757388621</v>
      </c>
      <c r="P9" s="122">
        <v>2.039330597588854</v>
      </c>
      <c r="Q9" s="122">
        <v>1.9524711107472257</v>
      </c>
      <c r="R9" s="122">
        <v>1.6623309788149205</v>
      </c>
      <c r="S9" s="122">
        <v>2.2759210741302356</v>
      </c>
      <c r="T9" s="122">
        <v>2.2643341763074587</v>
      </c>
      <c r="U9" s="122">
        <v>1.9022408039958574</v>
      </c>
      <c r="V9" s="122">
        <v>1.0898792357434375</v>
      </c>
      <c r="W9" s="122">
        <v>0.90596029342449214</v>
      </c>
      <c r="DA9" s="130" t="s">
        <v>2081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2082</v>
      </c>
    </row>
    <row r="11" spans="1:105" ht="12" customHeight="1" x14ac:dyDescent="0.25">
      <c r="A11" s="97" t="s">
        <v>124</v>
      </c>
      <c r="B11" s="98">
        <v>30.061942733044578</v>
      </c>
      <c r="C11" s="98">
        <v>25.679904319560233</v>
      </c>
      <c r="D11" s="98">
        <v>26.984597256690655</v>
      </c>
      <c r="E11" s="98">
        <v>23.963487699992225</v>
      </c>
      <c r="F11" s="98">
        <v>17.769595112075525</v>
      </c>
      <c r="G11" s="98">
        <v>17.204992405075259</v>
      </c>
      <c r="H11" s="98">
        <v>13.146118116845999</v>
      </c>
      <c r="I11" s="98">
        <v>8.375365929778912</v>
      </c>
      <c r="J11" s="98">
        <v>7.0446356582091187</v>
      </c>
      <c r="K11" s="98">
        <v>5.7296088682666113</v>
      </c>
      <c r="L11" s="98">
        <v>5.9710312280102755</v>
      </c>
      <c r="M11" s="98">
        <v>3.9543006944161716</v>
      </c>
      <c r="N11" s="98">
        <v>2.5667778448264063</v>
      </c>
      <c r="O11" s="98">
        <v>2.3698261006769883</v>
      </c>
      <c r="P11" s="98">
        <v>2.039165614688411</v>
      </c>
      <c r="Q11" s="98">
        <v>1.9522342168527784</v>
      </c>
      <c r="R11" s="98">
        <v>1.6621428102551954</v>
      </c>
      <c r="S11" s="98">
        <v>2.2757118135504264</v>
      </c>
      <c r="T11" s="98">
        <v>2.2640992793473886</v>
      </c>
      <c r="U11" s="98">
        <v>1.9021355997658951</v>
      </c>
      <c r="V11" s="98">
        <v>1.0897895357441814</v>
      </c>
      <c r="W11" s="98">
        <v>0.90588598190292491</v>
      </c>
      <c r="DA11" s="63" t="s">
        <v>2083</v>
      </c>
    </row>
    <row r="12" spans="1:105" ht="12" customHeight="1" x14ac:dyDescent="0.25">
      <c r="A12" s="97" t="s">
        <v>123</v>
      </c>
      <c r="B12" s="98">
        <v>0</v>
      </c>
      <c r="C12" s="98">
        <v>8.5828912417089084E-4</v>
      </c>
      <c r="D12" s="98">
        <v>9.5301176516792753E-4</v>
      </c>
      <c r="E12" s="98">
        <v>1.1652267234303756E-3</v>
      </c>
      <c r="F12" s="98">
        <v>8.6664399668578409E-4</v>
      </c>
      <c r="G12" s="98">
        <v>7.9808538528771181E-4</v>
      </c>
      <c r="H12" s="98">
        <v>9.7669345373814194E-4</v>
      </c>
      <c r="I12" s="98">
        <v>5.917112873223639E-4</v>
      </c>
      <c r="J12" s="98">
        <v>3.4108530537858394E-4</v>
      </c>
      <c r="K12" s="98">
        <v>0</v>
      </c>
      <c r="L12" s="98">
        <v>1.3379775218342436E-4</v>
      </c>
      <c r="M12" s="98">
        <v>1.2838400374337412E-4</v>
      </c>
      <c r="N12" s="98">
        <v>1.3586579740983048E-4</v>
      </c>
      <c r="O12" s="98">
        <v>1.7307506187371578E-4</v>
      </c>
      <c r="P12" s="98">
        <v>1.6498290044329546E-4</v>
      </c>
      <c r="Q12" s="98">
        <v>2.3689389444727336E-4</v>
      </c>
      <c r="R12" s="98">
        <v>1.8816855972508717E-4</v>
      </c>
      <c r="S12" s="98">
        <v>2.0926057980904392E-4</v>
      </c>
      <c r="T12" s="98">
        <v>2.3489696006987024E-4</v>
      </c>
      <c r="U12" s="98">
        <v>1.0520422996228534E-4</v>
      </c>
      <c r="V12" s="98">
        <v>8.969999925612985E-5</v>
      </c>
      <c r="W12" s="98">
        <v>7.4311521567226488E-5</v>
      </c>
      <c r="DA12" s="63" t="s">
        <v>2084</v>
      </c>
    </row>
    <row r="13" spans="1:105" ht="12" customHeight="1" x14ac:dyDescent="0.25">
      <c r="A13" s="100" t="s">
        <v>50</v>
      </c>
      <c r="B13" s="101">
        <v>0</v>
      </c>
      <c r="C13" s="101">
        <v>8.5828912417089084E-4</v>
      </c>
      <c r="D13" s="101">
        <v>9.5301176516792753E-4</v>
      </c>
      <c r="E13" s="101">
        <v>1.1652267234303756E-3</v>
      </c>
      <c r="F13" s="101">
        <v>8.6664399668578409E-4</v>
      </c>
      <c r="G13" s="101">
        <v>7.9808538528771181E-4</v>
      </c>
      <c r="H13" s="101">
        <v>9.7669345373814194E-4</v>
      </c>
      <c r="I13" s="101">
        <v>5.917112873223639E-4</v>
      </c>
      <c r="J13" s="101">
        <v>3.4108530537858394E-4</v>
      </c>
      <c r="K13" s="101">
        <v>0</v>
      </c>
      <c r="L13" s="101">
        <v>1.3379775218342436E-4</v>
      </c>
      <c r="M13" s="101">
        <v>1.2838400374337412E-4</v>
      </c>
      <c r="N13" s="101">
        <v>1.3586579740983048E-4</v>
      </c>
      <c r="O13" s="101">
        <v>1.7307506187371578E-4</v>
      </c>
      <c r="P13" s="101">
        <v>1.6498290044329546E-4</v>
      </c>
      <c r="Q13" s="101">
        <v>2.3689389444727336E-4</v>
      </c>
      <c r="R13" s="101">
        <v>1.8816855972508717E-4</v>
      </c>
      <c r="S13" s="101">
        <v>2.0926057980904392E-4</v>
      </c>
      <c r="T13" s="101">
        <v>2.3489696006987024E-4</v>
      </c>
      <c r="U13" s="101">
        <v>1.0520422996228534E-4</v>
      </c>
      <c r="V13" s="101">
        <v>8.969999925612985E-5</v>
      </c>
      <c r="W13" s="101">
        <v>7.4311521567226488E-5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34.514946989143588</v>
      </c>
      <c r="C19" s="122">
        <v>34.456672475428491</v>
      </c>
      <c r="D19" s="122">
        <v>36.675725033596422</v>
      </c>
      <c r="E19" s="122">
        <v>38.12401397251525</v>
      </c>
      <c r="F19" s="122">
        <v>35.194363775181046</v>
      </c>
      <c r="G19" s="122">
        <v>32.54119383144883</v>
      </c>
      <c r="H19" s="122">
        <v>29.04292385815485</v>
      </c>
      <c r="I19" s="122">
        <v>22.311946204775147</v>
      </c>
      <c r="J19" s="122">
        <v>18.396913621700207</v>
      </c>
      <c r="K19" s="122">
        <v>15.948604800203446</v>
      </c>
      <c r="L19" s="122">
        <v>15.252558897878437</v>
      </c>
      <c r="M19" s="122">
        <v>11.35932351755674</v>
      </c>
      <c r="N19" s="122">
        <v>8.5951624349385067</v>
      </c>
      <c r="O19" s="122">
        <v>8.4513462698239934</v>
      </c>
      <c r="P19" s="122">
        <v>7.1787422489156549</v>
      </c>
      <c r="Q19" s="122">
        <v>7.1207587367513385</v>
      </c>
      <c r="R19" s="122">
        <v>5.9593368119732695</v>
      </c>
      <c r="S19" s="122">
        <v>8.0038011067781287</v>
      </c>
      <c r="T19" s="122">
        <v>7.8240429152957658</v>
      </c>
      <c r="U19" s="122">
        <v>6.415532729612158</v>
      </c>
      <c r="V19" s="122">
        <v>6.4699130345596716</v>
      </c>
      <c r="W19" s="122">
        <v>4.9674383059255334</v>
      </c>
      <c r="DA19" s="130" t="s">
        <v>2091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2092</v>
      </c>
    </row>
    <row r="21" spans="1:105" ht="12" customHeight="1" x14ac:dyDescent="0.25">
      <c r="A21" s="97" t="s">
        <v>50</v>
      </c>
      <c r="B21" s="98">
        <v>34.514946989143588</v>
      </c>
      <c r="C21" s="98">
        <v>34.456672475428491</v>
      </c>
      <c r="D21" s="98">
        <v>36.675725033596422</v>
      </c>
      <c r="E21" s="98">
        <v>38.12401397251525</v>
      </c>
      <c r="F21" s="98">
        <v>35.194363775181046</v>
      </c>
      <c r="G21" s="98">
        <v>32.54119383144883</v>
      </c>
      <c r="H21" s="98">
        <v>29.04292385815485</v>
      </c>
      <c r="I21" s="98">
        <v>22.311946204775147</v>
      </c>
      <c r="J21" s="98">
        <v>18.396913621700207</v>
      </c>
      <c r="K21" s="98">
        <v>15.948604800203446</v>
      </c>
      <c r="L21" s="98">
        <v>15.252558897878437</v>
      </c>
      <c r="M21" s="98">
        <v>11.35932351755674</v>
      </c>
      <c r="N21" s="98">
        <v>8.5951624349385067</v>
      </c>
      <c r="O21" s="98">
        <v>8.4513462698239934</v>
      </c>
      <c r="P21" s="98">
        <v>7.1787422489156549</v>
      </c>
      <c r="Q21" s="98">
        <v>7.1207587367513385</v>
      </c>
      <c r="R21" s="98">
        <v>5.9593368119732695</v>
      </c>
      <c r="S21" s="98">
        <v>8.0038011067781287</v>
      </c>
      <c r="T21" s="98">
        <v>7.8240429152957658</v>
      </c>
      <c r="U21" s="98">
        <v>6.415532729612158</v>
      </c>
      <c r="V21" s="98">
        <v>6.4699130345596716</v>
      </c>
      <c r="W21" s="98">
        <v>4.9674383059255334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452.91936363167127</v>
      </c>
      <c r="C24" s="117">
        <f t="shared" si="7"/>
        <v>361.35518939938549</v>
      </c>
      <c r="D24" s="117">
        <f t="shared" si="7"/>
        <v>370.1207373104333</v>
      </c>
      <c r="E24" s="117">
        <f t="shared" si="7"/>
        <v>297.51789183425609</v>
      </c>
      <c r="F24" s="117">
        <f t="shared" si="7"/>
        <v>172.42037789906252</v>
      </c>
      <c r="G24" s="117">
        <f t="shared" si="7"/>
        <v>199.63388634157792</v>
      </c>
      <c r="H24" s="117">
        <f t="shared" si="7"/>
        <v>144.50500859967107</v>
      </c>
      <c r="I24" s="117">
        <f t="shared" si="7"/>
        <v>52.609585042853716</v>
      </c>
      <c r="J24" s="117">
        <f t="shared" si="7"/>
        <v>46.068656334454033</v>
      </c>
      <c r="K24" s="117">
        <f t="shared" si="7"/>
        <v>46.0815966966641</v>
      </c>
      <c r="L24" s="117">
        <f t="shared" si="7"/>
        <v>96.191057475273197</v>
      </c>
      <c r="M24" s="117">
        <f t="shared" si="7"/>
        <v>62.502104600667053</v>
      </c>
      <c r="N24" s="117">
        <f t="shared" si="7"/>
        <v>31.473225420217606</v>
      </c>
      <c r="O24" s="117">
        <f t="shared" si="7"/>
        <v>32.243012969164916</v>
      </c>
      <c r="P24" s="117">
        <f t="shared" si="7"/>
        <v>23.92088777379405</v>
      </c>
      <c r="Q24" s="117">
        <f t="shared" si="7"/>
        <v>25.343705463550265</v>
      </c>
      <c r="R24" s="117">
        <f t="shared" ref="R24:V24" si="8">R25+R28+R30+R39</f>
        <v>20.683139078586894</v>
      </c>
      <c r="S24" s="117">
        <f t="shared" si="8"/>
        <v>26.113880407380734</v>
      </c>
      <c r="T24" s="117">
        <f t="shared" si="8"/>
        <v>26.523950881198079</v>
      </c>
      <c r="U24" s="117">
        <f t="shared" si="8"/>
        <v>25.663640749672723</v>
      </c>
      <c r="V24" s="117">
        <f t="shared" si="8"/>
        <v>6.6714017691402647</v>
      </c>
      <c r="W24" s="117">
        <f t="shared" ref="W24" si="9">W25+W28+W30+W39</f>
        <v>5.919953738427453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417.70067041703624</v>
      </c>
      <c r="C25" s="122">
        <f t="shared" si="10"/>
        <v>331.6268886593578</v>
      </c>
      <c r="D25" s="122">
        <f t="shared" si="10"/>
        <v>342.24540931757207</v>
      </c>
      <c r="E25" s="122">
        <f t="shared" si="10"/>
        <v>275.48689171062182</v>
      </c>
      <c r="F25" s="122">
        <f t="shared" si="10"/>
        <v>157.33011304994017</v>
      </c>
      <c r="G25" s="122">
        <f t="shared" si="10"/>
        <v>187.93002219452336</v>
      </c>
      <c r="H25" s="122">
        <f t="shared" si="10"/>
        <v>137.27640227251015</v>
      </c>
      <c r="I25" s="122">
        <f t="shared" si="10"/>
        <v>48.911760488900676</v>
      </c>
      <c r="J25" s="122">
        <f t="shared" si="10"/>
        <v>43.522711220151763</v>
      </c>
      <c r="K25" s="122">
        <f t="shared" si="10"/>
        <v>43.812012865975433</v>
      </c>
      <c r="L25" s="122">
        <f t="shared" si="10"/>
        <v>93.819850288353038</v>
      </c>
      <c r="M25" s="122">
        <f t="shared" si="10"/>
        <v>60.640726936966352</v>
      </c>
      <c r="N25" s="122">
        <f t="shared" si="10"/>
        <v>30.367820008775578</v>
      </c>
      <c r="O25" s="122">
        <f t="shared" si="10"/>
        <v>31.32305888961028</v>
      </c>
      <c r="P25" s="122">
        <f t="shared" si="10"/>
        <v>23.138118247079003</v>
      </c>
      <c r="Q25" s="122">
        <f t="shared" si="10"/>
        <v>24.55597075999998</v>
      </c>
      <c r="R25" s="122">
        <f t="shared" ref="R25:V25" si="11">SUM(R26:R27)</f>
        <v>20.036435783999973</v>
      </c>
      <c r="S25" s="122">
        <f t="shared" si="11"/>
        <v>25.218765587999975</v>
      </c>
      <c r="T25" s="122">
        <f t="shared" si="11"/>
        <v>25.588593426000024</v>
      </c>
      <c r="U25" s="122">
        <f t="shared" si="11"/>
        <v>24.849164909999963</v>
      </c>
      <c r="V25" s="122">
        <f t="shared" si="11"/>
        <v>6.1198342679999804</v>
      </c>
      <c r="W25" s="122">
        <f t="shared" ref="W25" si="12">SUM(W26:W27)</f>
        <v>5.694840624000002</v>
      </c>
      <c r="DA25" s="130" t="s">
        <v>2096</v>
      </c>
    </row>
    <row r="26" spans="1:105" ht="12" customHeight="1" x14ac:dyDescent="0.25">
      <c r="A26" s="97" t="s">
        <v>74</v>
      </c>
      <c r="B26" s="98">
        <v>417.70067041703624</v>
      </c>
      <c r="C26" s="98">
        <v>331.6268886593578</v>
      </c>
      <c r="D26" s="98">
        <v>342.24540931757207</v>
      </c>
      <c r="E26" s="98">
        <v>275.48689171062182</v>
      </c>
      <c r="F26" s="98">
        <v>157.33011304994017</v>
      </c>
      <c r="G26" s="98">
        <v>187.93002219452336</v>
      </c>
      <c r="H26" s="98">
        <v>137.27640227251015</v>
      </c>
      <c r="I26" s="98">
        <v>48.911760488900676</v>
      </c>
      <c r="J26" s="98">
        <v>43.522711220151763</v>
      </c>
      <c r="K26" s="98">
        <v>43.812012865975433</v>
      </c>
      <c r="L26" s="98">
        <v>93.819850288353038</v>
      </c>
      <c r="M26" s="98">
        <v>60.640726936966352</v>
      </c>
      <c r="N26" s="98">
        <v>30.367820008775578</v>
      </c>
      <c r="O26" s="98">
        <v>31.32305888961028</v>
      </c>
      <c r="P26" s="98">
        <v>23.138118247079003</v>
      </c>
      <c r="Q26" s="98">
        <v>24.55597075999998</v>
      </c>
      <c r="R26" s="98">
        <v>20.036435783999973</v>
      </c>
      <c r="S26" s="98">
        <v>25.218765587999975</v>
      </c>
      <c r="T26" s="98">
        <v>25.588593426000024</v>
      </c>
      <c r="U26" s="98">
        <v>24.849164909999963</v>
      </c>
      <c r="V26" s="98">
        <v>6.1198342679999804</v>
      </c>
      <c r="W26" s="98">
        <v>5.694840624000002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16.394995234841584</v>
      </c>
      <c r="C30" s="122">
        <v>13.01677414324617</v>
      </c>
      <c r="D30" s="122">
        <v>12.453601816638844</v>
      </c>
      <c r="E30" s="122">
        <v>9.6574227098607768</v>
      </c>
      <c r="F30" s="122">
        <v>6.2565362665446145</v>
      </c>
      <c r="G30" s="122">
        <v>5.0357839868876244</v>
      </c>
      <c r="H30" s="122">
        <v>2.6492600127108132</v>
      </c>
      <c r="I30" s="122">
        <v>1.0682234511185968</v>
      </c>
      <c r="J30" s="122">
        <v>0.7815711307903811</v>
      </c>
      <c r="K30" s="122">
        <v>0.69254894496826824</v>
      </c>
      <c r="L30" s="122">
        <v>0.7995540568692705</v>
      </c>
      <c r="M30" s="122">
        <v>0.61037819075455402</v>
      </c>
      <c r="N30" s="122">
        <v>0.31959937066910959</v>
      </c>
      <c r="O30" s="122">
        <v>0.19833549257928307</v>
      </c>
      <c r="P30" s="122">
        <v>0.171617967805507</v>
      </c>
      <c r="Q30" s="122">
        <v>0.16825195285962033</v>
      </c>
      <c r="R30" s="122">
        <v>0.13758917915873814</v>
      </c>
      <c r="S30" s="122">
        <v>0.19472210870270687</v>
      </c>
      <c r="T30" s="122">
        <v>0.20651462336223753</v>
      </c>
      <c r="U30" s="122">
        <v>0.18212819576524147</v>
      </c>
      <c r="V30" s="122">
        <v>7.7778998407605437E-2</v>
      </c>
      <c r="W30" s="122">
        <v>2.6094866745949852E-2</v>
      </c>
      <c r="DA30" s="130" t="s">
        <v>2101</v>
      </c>
    </row>
    <row r="31" spans="1:105" ht="12" customHeight="1" x14ac:dyDescent="0.25">
      <c r="A31" s="97" t="s">
        <v>141</v>
      </c>
      <c r="B31" s="98">
        <v>16.394995234841584</v>
      </c>
      <c r="C31" s="98">
        <v>13.016678756590895</v>
      </c>
      <c r="D31" s="98">
        <v>12.453495902906329</v>
      </c>
      <c r="E31" s="98">
        <v>9.6572932114474153</v>
      </c>
      <c r="F31" s="98">
        <v>6.2564399513638316</v>
      </c>
      <c r="G31" s="98">
        <v>5.0356842012680589</v>
      </c>
      <c r="H31" s="98">
        <v>2.6491204451981329</v>
      </c>
      <c r="I31" s="98">
        <v>1.0681247996868992</v>
      </c>
      <c r="J31" s="98">
        <v>0.7815711307903811</v>
      </c>
      <c r="K31" s="98">
        <v>0.69254894496826824</v>
      </c>
      <c r="L31" s="98">
        <v>0.7995540568692705</v>
      </c>
      <c r="M31" s="98">
        <v>0.61037819075455402</v>
      </c>
      <c r="N31" s="98">
        <v>0.31959937066910959</v>
      </c>
      <c r="O31" s="98">
        <v>0.19833549257928307</v>
      </c>
      <c r="P31" s="98">
        <v>0.171617967805507</v>
      </c>
      <c r="Q31" s="98">
        <v>0.16825195285962033</v>
      </c>
      <c r="R31" s="98">
        <v>0.13758917915873814</v>
      </c>
      <c r="S31" s="98">
        <v>0.19472210870270687</v>
      </c>
      <c r="T31" s="98">
        <v>0.20651462336223753</v>
      </c>
      <c r="U31" s="98">
        <v>0.18212819576524147</v>
      </c>
      <c r="V31" s="98">
        <v>7.7778998407605437E-2</v>
      </c>
      <c r="W31" s="98">
        <v>2.6094866745949852E-2</v>
      </c>
      <c r="DA31" s="63" t="s">
        <v>2102</v>
      </c>
    </row>
    <row r="32" spans="1:105" ht="12" customHeight="1" x14ac:dyDescent="0.25">
      <c r="A32" s="97" t="s">
        <v>140</v>
      </c>
      <c r="B32" s="98">
        <v>0</v>
      </c>
      <c r="C32" s="98">
        <v>9.5386655275715821E-5</v>
      </c>
      <c r="D32" s="98">
        <v>1.0591373251477301E-4</v>
      </c>
      <c r="E32" s="98">
        <v>1.2949841336189994E-4</v>
      </c>
      <c r="F32" s="98">
        <v>9.6315180783038918E-5</v>
      </c>
      <c r="G32" s="98">
        <v>9.9785619565855442E-5</v>
      </c>
      <c r="H32" s="98">
        <v>1.395675126805004E-4</v>
      </c>
      <c r="I32" s="98">
        <v>9.8651431697626541E-5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2103</v>
      </c>
    </row>
    <row r="33" spans="1:105" ht="12" customHeight="1" x14ac:dyDescent="0.25">
      <c r="A33" s="100" t="s">
        <v>50</v>
      </c>
      <c r="B33" s="101">
        <v>0</v>
      </c>
      <c r="C33" s="101">
        <v>9.5386655275715821E-5</v>
      </c>
      <c r="D33" s="101">
        <v>1.0591373251477301E-4</v>
      </c>
      <c r="E33" s="101">
        <v>1.2949841336189994E-4</v>
      </c>
      <c r="F33" s="101">
        <v>9.6315180783038918E-5</v>
      </c>
      <c r="G33" s="101">
        <v>9.9785619565855442E-5</v>
      </c>
      <c r="H33" s="101">
        <v>1.395675126805004E-4</v>
      </c>
      <c r="I33" s="101">
        <v>9.8651431697626541E-5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18.823697979793437</v>
      </c>
      <c r="C39" s="122">
        <v>16.711526596781532</v>
      </c>
      <c r="D39" s="122">
        <v>15.421726176222389</v>
      </c>
      <c r="E39" s="122">
        <v>12.373577413773514</v>
      </c>
      <c r="F39" s="122">
        <v>8.8337285825777165</v>
      </c>
      <c r="G39" s="122">
        <v>6.6680801601669284</v>
      </c>
      <c r="H39" s="122">
        <v>4.5793463144501088</v>
      </c>
      <c r="I39" s="122">
        <v>2.6296011028344393</v>
      </c>
      <c r="J39" s="122">
        <v>1.7643739835118846</v>
      </c>
      <c r="K39" s="122">
        <v>1.5770348857203993</v>
      </c>
      <c r="L39" s="122">
        <v>1.57165313005089</v>
      </c>
      <c r="M39" s="122">
        <v>1.2509994729461471</v>
      </c>
      <c r="N39" s="122">
        <v>0.78580604077291683</v>
      </c>
      <c r="O39" s="122">
        <v>0.72161858697535464</v>
      </c>
      <c r="P39" s="122">
        <v>0.61115155890954109</v>
      </c>
      <c r="Q39" s="122">
        <v>0.61948275069066383</v>
      </c>
      <c r="R39" s="122">
        <v>0.50911411542818419</v>
      </c>
      <c r="S39" s="122">
        <v>0.70039271067805275</v>
      </c>
      <c r="T39" s="122">
        <v>0.72884283183581555</v>
      </c>
      <c r="U39" s="122">
        <v>0.63234764390751741</v>
      </c>
      <c r="V39" s="122">
        <v>0.47378850273267864</v>
      </c>
      <c r="W39" s="122">
        <v>0.19901824768150078</v>
      </c>
      <c r="DA39" s="130" t="s">
        <v>2110</v>
      </c>
    </row>
    <row r="40" spans="1:105" ht="12" customHeight="1" x14ac:dyDescent="0.25">
      <c r="A40" s="97" t="s">
        <v>50</v>
      </c>
      <c r="B40" s="98">
        <v>18.823697979793437</v>
      </c>
      <c r="C40" s="98">
        <v>16.711526596781532</v>
      </c>
      <c r="D40" s="98">
        <v>15.421726176222389</v>
      </c>
      <c r="E40" s="98">
        <v>12.373577413773514</v>
      </c>
      <c r="F40" s="98">
        <v>8.8337285825777165</v>
      </c>
      <c r="G40" s="98">
        <v>6.6680801601669284</v>
      </c>
      <c r="H40" s="98">
        <v>4.5793463144501088</v>
      </c>
      <c r="I40" s="98">
        <v>2.6296011028344393</v>
      </c>
      <c r="J40" s="98">
        <v>1.7643739835118846</v>
      </c>
      <c r="K40" s="98">
        <v>1.5770348857203993</v>
      </c>
      <c r="L40" s="98">
        <v>1.57165313005089</v>
      </c>
      <c r="M40" s="98">
        <v>1.2509994729461471</v>
      </c>
      <c r="N40" s="98">
        <v>0.78580604077291683</v>
      </c>
      <c r="O40" s="98">
        <v>0.72161858697535464</v>
      </c>
      <c r="P40" s="98">
        <v>0.61115155890954109</v>
      </c>
      <c r="Q40" s="98">
        <v>0.61948275069066383</v>
      </c>
      <c r="R40" s="98">
        <v>0.50911411542818419</v>
      </c>
      <c r="S40" s="98">
        <v>0.70039271067805275</v>
      </c>
      <c r="T40" s="98">
        <v>0.72884283183581555</v>
      </c>
      <c r="U40" s="98">
        <v>0.63234764390751741</v>
      </c>
      <c r="V40" s="98">
        <v>0.47378850273267864</v>
      </c>
      <c r="W40" s="98">
        <v>0.19901824768150078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86.778815877809947</v>
      </c>
      <c r="C43" s="117">
        <f t="shared" si="14"/>
        <v>131.29515766699103</v>
      </c>
      <c r="D43" s="117">
        <f t="shared" si="14"/>
        <v>89.110517546630163</v>
      </c>
      <c r="E43" s="117">
        <f t="shared" si="14"/>
        <v>33.795248934512742</v>
      </c>
      <c r="F43" s="117">
        <f t="shared" si="14"/>
        <v>29.696136862669874</v>
      </c>
      <c r="G43" s="117">
        <f t="shared" si="14"/>
        <v>6.7803553354028585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82.84391856000002</v>
      </c>
      <c r="C44" s="122">
        <f t="shared" si="17"/>
        <v>127.45205927999996</v>
      </c>
      <c r="D44" s="122">
        <f t="shared" si="17"/>
        <v>86.030100000000061</v>
      </c>
      <c r="E44" s="122">
        <f t="shared" si="17"/>
        <v>31.862881440000027</v>
      </c>
      <c r="F44" s="122">
        <f t="shared" si="17"/>
        <v>28.676699999999986</v>
      </c>
      <c r="G44" s="122">
        <f t="shared" si="17"/>
        <v>6.3726296400000155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2114</v>
      </c>
    </row>
    <row r="45" spans="1:105" ht="12" customHeight="1" x14ac:dyDescent="0.25">
      <c r="A45" s="97" t="s">
        <v>216</v>
      </c>
      <c r="B45" s="98">
        <v>82.84391856000002</v>
      </c>
      <c r="C45" s="98">
        <v>127.45205927999996</v>
      </c>
      <c r="D45" s="98">
        <v>86.030100000000061</v>
      </c>
      <c r="E45" s="98">
        <v>31.862881440000027</v>
      </c>
      <c r="F45" s="98">
        <v>28.676699999999986</v>
      </c>
      <c r="G45" s="98">
        <v>6.3726296400000155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2119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2120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2121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3.934897317809928</v>
      </c>
      <c r="C58" s="122">
        <v>3.8430983869910613</v>
      </c>
      <c r="D58" s="122">
        <v>3.0804175466300978</v>
      </c>
      <c r="E58" s="122">
        <v>1.9323674945127118</v>
      </c>
      <c r="F58" s="122">
        <v>1.0194368626698886</v>
      </c>
      <c r="G58" s="122">
        <v>0.40772569540284287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2128</v>
      </c>
    </row>
    <row r="59" spans="1:105" ht="12" customHeight="1" x14ac:dyDescent="0.25">
      <c r="A59" s="97" t="s">
        <v>50</v>
      </c>
      <c r="B59" s="98">
        <v>3.934897317809928</v>
      </c>
      <c r="C59" s="98">
        <v>3.8430983869910613</v>
      </c>
      <c r="D59" s="98">
        <v>3.0804175466300978</v>
      </c>
      <c r="E59" s="98">
        <v>1.9323674945127118</v>
      </c>
      <c r="F59" s="98">
        <v>1.0194368626698886</v>
      </c>
      <c r="G59" s="98">
        <v>0.40772569540284287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7105.9121099999993</v>
      </c>
      <c r="C62" s="117">
        <f t="shared" si="21"/>
        <v>7759.3536899999999</v>
      </c>
      <c r="D62" s="117">
        <f t="shared" si="21"/>
        <v>8017.2061200000007</v>
      </c>
      <c r="E62" s="117">
        <f t="shared" si="21"/>
        <v>9270.3679199999988</v>
      </c>
      <c r="F62" s="117">
        <f t="shared" si="21"/>
        <v>8381.3904899999998</v>
      </c>
      <c r="G62" s="117">
        <f t="shared" si="21"/>
        <v>9226.6435799999945</v>
      </c>
      <c r="H62" s="117">
        <f t="shared" si="21"/>
        <v>8558.9638200000009</v>
      </c>
      <c r="I62" s="117">
        <f t="shared" si="21"/>
        <v>7455.9087900000077</v>
      </c>
      <c r="J62" s="117">
        <f t="shared" si="21"/>
        <v>7737.7944600000037</v>
      </c>
      <c r="K62" s="117">
        <f t="shared" si="21"/>
        <v>7473.0249000000022</v>
      </c>
      <c r="L62" s="117">
        <f t="shared" si="21"/>
        <v>7656.5055600000023</v>
      </c>
      <c r="M62" s="117">
        <f t="shared" si="21"/>
        <v>6967.418039999995</v>
      </c>
      <c r="N62" s="117">
        <f t="shared" si="21"/>
        <v>6351.1875899999995</v>
      </c>
      <c r="O62" s="117">
        <f t="shared" si="21"/>
        <v>5902.6849199999988</v>
      </c>
      <c r="P62" s="117">
        <f t="shared" si="21"/>
        <v>5450.7994199999985</v>
      </c>
      <c r="Q62" s="117">
        <f t="shared" si="21"/>
        <v>6167.5554599999996</v>
      </c>
      <c r="R62" s="117">
        <f t="shared" ref="R62:V62" si="22">R63+R66+R68+R77</f>
        <v>6608.1816900000067</v>
      </c>
      <c r="S62" s="117">
        <f t="shared" si="22"/>
        <v>6979.9397619599995</v>
      </c>
      <c r="T62" s="117">
        <f t="shared" si="22"/>
        <v>6648.4222200000004</v>
      </c>
      <c r="U62" s="117">
        <f t="shared" si="22"/>
        <v>6559.9637399999992</v>
      </c>
      <c r="V62" s="117">
        <f t="shared" si="22"/>
        <v>7108.9919999999984</v>
      </c>
      <c r="W62" s="117">
        <f t="shared" ref="W62" si="23">W63+W66+W68+W77</f>
        <v>7819.9921799999975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6107.2189019241532</v>
      </c>
      <c r="C63" s="122">
        <f t="shared" si="24"/>
        <v>6746.3649269952466</v>
      </c>
      <c r="D63" s="122">
        <f t="shared" si="24"/>
        <v>6928.8405357488609</v>
      </c>
      <c r="E63" s="122">
        <f t="shared" si="24"/>
        <v>8218.2106831168985</v>
      </c>
      <c r="F63" s="122">
        <f t="shared" si="24"/>
        <v>7313.5960245201913</v>
      </c>
      <c r="G63" s="122">
        <f t="shared" si="24"/>
        <v>8130.9177027804881</v>
      </c>
      <c r="H63" s="122">
        <f t="shared" si="24"/>
        <v>7570.2079752887439</v>
      </c>
      <c r="I63" s="122">
        <f t="shared" si="24"/>
        <v>6455.3914548822731</v>
      </c>
      <c r="J63" s="122">
        <f t="shared" si="24"/>
        <v>6715.4144110087673</v>
      </c>
      <c r="K63" s="122">
        <f t="shared" si="24"/>
        <v>6500.4275370295818</v>
      </c>
      <c r="L63" s="122">
        <f t="shared" si="24"/>
        <v>6662.7183249120353</v>
      </c>
      <c r="M63" s="122">
        <f t="shared" si="24"/>
        <v>6049.7382336891305</v>
      </c>
      <c r="N63" s="122">
        <f t="shared" si="24"/>
        <v>5463.7424343118173</v>
      </c>
      <c r="O63" s="122">
        <f t="shared" si="24"/>
        <v>5064.1450991684405</v>
      </c>
      <c r="P63" s="122">
        <f t="shared" si="24"/>
        <v>4525.7840253129461</v>
      </c>
      <c r="Q63" s="122">
        <f t="shared" si="24"/>
        <v>5245.3096351228469</v>
      </c>
      <c r="R63" s="122">
        <f t="shared" ref="R63:V63" si="25">SUM(R64:R65)</f>
        <v>5671.6176056852792</v>
      </c>
      <c r="S63" s="122">
        <f t="shared" si="25"/>
        <v>5993.7552807437587</v>
      </c>
      <c r="T63" s="122">
        <f t="shared" si="25"/>
        <v>5648.6389610518772</v>
      </c>
      <c r="U63" s="122">
        <f t="shared" si="25"/>
        <v>5547.7847308955888</v>
      </c>
      <c r="V63" s="122">
        <f t="shared" si="25"/>
        <v>5920.8500999999969</v>
      </c>
      <c r="W63" s="122">
        <f t="shared" ref="W63" si="26">SUM(W64:W65)</f>
        <v>6633.6312866999988</v>
      </c>
      <c r="DA63" s="130" t="s">
        <v>2132</v>
      </c>
    </row>
    <row r="64" spans="1:105" ht="12" customHeight="1" x14ac:dyDescent="0.25">
      <c r="A64" s="97" t="s">
        <v>217</v>
      </c>
      <c r="B64" s="98">
        <v>6107.2189019241532</v>
      </c>
      <c r="C64" s="98">
        <v>6746.3649269952466</v>
      </c>
      <c r="D64" s="98">
        <v>6928.8405357488609</v>
      </c>
      <c r="E64" s="98">
        <v>8218.2106831168985</v>
      </c>
      <c r="F64" s="98">
        <v>7313.5960245201913</v>
      </c>
      <c r="G64" s="98">
        <v>8130.9177027804881</v>
      </c>
      <c r="H64" s="98">
        <v>7570.2079752887439</v>
      </c>
      <c r="I64" s="98">
        <v>6455.3914548822731</v>
      </c>
      <c r="J64" s="98">
        <v>6715.4144110087673</v>
      </c>
      <c r="K64" s="98">
        <v>6500.4275370295818</v>
      </c>
      <c r="L64" s="98">
        <v>6662.7183249120353</v>
      </c>
      <c r="M64" s="98">
        <v>6049.7382336891305</v>
      </c>
      <c r="N64" s="98">
        <v>5463.7424343118173</v>
      </c>
      <c r="O64" s="98">
        <v>5064.1450991684405</v>
      </c>
      <c r="P64" s="98">
        <v>4525.7840253129461</v>
      </c>
      <c r="Q64" s="98">
        <v>5245.3096351228469</v>
      </c>
      <c r="R64" s="98">
        <v>5671.6176056852792</v>
      </c>
      <c r="S64" s="98">
        <v>5993.7552807437587</v>
      </c>
      <c r="T64" s="98">
        <v>5648.6389610518772</v>
      </c>
      <c r="U64" s="98">
        <v>5547.7847308955888</v>
      </c>
      <c r="V64" s="98">
        <v>5920.8500999999969</v>
      </c>
      <c r="W64" s="98">
        <v>6633.6312866999988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650.18310450620186</v>
      </c>
      <c r="C68" s="122">
        <v>646.9437414065286</v>
      </c>
      <c r="D68" s="122">
        <v>682.80748235797432</v>
      </c>
      <c r="E68" s="122">
        <v>645.98872194197588</v>
      </c>
      <c r="F68" s="122">
        <v>659.04672812215063</v>
      </c>
      <c r="G68" s="122">
        <v>697.83017845504969</v>
      </c>
      <c r="H68" s="122">
        <v>613.11449769633828</v>
      </c>
      <c r="I68" s="122">
        <v>669.22224041509151</v>
      </c>
      <c r="J68" s="122">
        <v>660.45551000439661</v>
      </c>
      <c r="K68" s="122">
        <v>687.14864112514897</v>
      </c>
      <c r="L68" s="122">
        <v>700.72353036620416</v>
      </c>
      <c r="M68" s="122">
        <v>686.78922332311026</v>
      </c>
      <c r="N68" s="122">
        <v>704.39435209703947</v>
      </c>
      <c r="O68" s="122">
        <v>659.61339712534414</v>
      </c>
      <c r="P68" s="122">
        <v>735.91031917740133</v>
      </c>
      <c r="Q68" s="122">
        <v>708.04821762182257</v>
      </c>
      <c r="R68" s="122">
        <v>725.2515745494153</v>
      </c>
      <c r="S68" s="122">
        <v>714.66011278152416</v>
      </c>
      <c r="T68" s="122">
        <v>689.40295414571756</v>
      </c>
      <c r="U68" s="122">
        <v>687.64287014700346</v>
      </c>
      <c r="V68" s="122">
        <v>739.17360000000087</v>
      </c>
      <c r="W68" s="122">
        <v>739.17360000000042</v>
      </c>
      <c r="DA68" s="130" t="s">
        <v>2137</v>
      </c>
    </row>
    <row r="69" spans="1:105" ht="12" customHeight="1" x14ac:dyDescent="0.25">
      <c r="A69" s="97" t="s">
        <v>134</v>
      </c>
      <c r="B69" s="98">
        <v>650.18310450620186</v>
      </c>
      <c r="C69" s="98">
        <v>646.92500547191082</v>
      </c>
      <c r="D69" s="98">
        <v>682.78578725979401</v>
      </c>
      <c r="E69" s="98">
        <v>645.96298110767623</v>
      </c>
      <c r="F69" s="98">
        <v>659.02413715540115</v>
      </c>
      <c r="G69" s="98">
        <v>697.80968216070289</v>
      </c>
      <c r="H69" s="98">
        <v>613.08955338826308</v>
      </c>
      <c r="I69" s="98">
        <v>669.19773361590512</v>
      </c>
      <c r="J69" s="98">
        <v>660.41740650350584</v>
      </c>
      <c r="K69" s="98">
        <v>687.10105622749688</v>
      </c>
      <c r="L69" s="98">
        <v>700.66744902904861</v>
      </c>
      <c r="M69" s="98">
        <v>686.70880317844433</v>
      </c>
      <c r="N69" s="98">
        <v>704.30161310321216</v>
      </c>
      <c r="O69" s="98">
        <v>659.52098137222788</v>
      </c>
      <c r="P69" s="98">
        <v>735.79303585480568</v>
      </c>
      <c r="Q69" s="98">
        <v>707.89418523106212</v>
      </c>
      <c r="R69" s="98">
        <v>725.10906723409516</v>
      </c>
      <c r="S69" s="98">
        <v>714.52269361163962</v>
      </c>
      <c r="T69" s="98">
        <v>689.26205581074521</v>
      </c>
      <c r="U69" s="98">
        <v>687.49981172636251</v>
      </c>
      <c r="V69" s="98">
        <v>739.00471319420615</v>
      </c>
      <c r="W69" s="98">
        <v>739.01429865325315</v>
      </c>
      <c r="DA69" s="63" t="s">
        <v>2138</v>
      </c>
    </row>
    <row r="70" spans="1:105" ht="12" customHeight="1" x14ac:dyDescent="0.25">
      <c r="A70" s="97" t="s">
        <v>133</v>
      </c>
      <c r="B70" s="98">
        <v>0</v>
      </c>
      <c r="C70" s="98">
        <v>1.8735934617791477E-2</v>
      </c>
      <c r="D70" s="98">
        <v>2.1695098180294709E-2</v>
      </c>
      <c r="E70" s="98">
        <v>2.574083429961348E-2</v>
      </c>
      <c r="F70" s="98">
        <v>2.2590966749466906E-2</v>
      </c>
      <c r="G70" s="98">
        <v>2.0496294346792777E-2</v>
      </c>
      <c r="H70" s="98">
        <v>2.4944308075211467E-2</v>
      </c>
      <c r="I70" s="98">
        <v>2.4506799186439211E-2</v>
      </c>
      <c r="J70" s="98">
        <v>3.8103500890774383E-2</v>
      </c>
      <c r="K70" s="98">
        <v>4.7584897652124425E-2</v>
      </c>
      <c r="L70" s="98">
        <v>5.6081337155556375E-2</v>
      </c>
      <c r="M70" s="98">
        <v>8.0420144665912838E-2</v>
      </c>
      <c r="N70" s="98">
        <v>9.2738993827285718E-2</v>
      </c>
      <c r="O70" s="98">
        <v>9.2415753116310742E-2</v>
      </c>
      <c r="P70" s="98">
        <v>0.1172833225957082</v>
      </c>
      <c r="Q70" s="98">
        <v>0.1540323907604193</v>
      </c>
      <c r="R70" s="98">
        <v>0.1425073153201428</v>
      </c>
      <c r="S70" s="98">
        <v>0.13741916988455016</v>
      </c>
      <c r="T70" s="98">
        <v>0.14089833497239862</v>
      </c>
      <c r="U70" s="98">
        <v>0.14305842064095875</v>
      </c>
      <c r="V70" s="98">
        <v>0.16888680579475834</v>
      </c>
      <c r="W70" s="98">
        <v>0.15930134674732011</v>
      </c>
      <c r="DA70" s="63" t="s">
        <v>2139</v>
      </c>
    </row>
    <row r="71" spans="1:105" ht="12" customHeight="1" x14ac:dyDescent="0.25">
      <c r="A71" s="100" t="s">
        <v>217</v>
      </c>
      <c r="B71" s="101">
        <v>0</v>
      </c>
      <c r="C71" s="101">
        <v>1.8735934617791477E-2</v>
      </c>
      <c r="D71" s="101">
        <v>2.1695098180294709E-2</v>
      </c>
      <c r="E71" s="101">
        <v>2.574083429961348E-2</v>
      </c>
      <c r="F71" s="101">
        <v>2.2590966749466906E-2</v>
      </c>
      <c r="G71" s="101">
        <v>2.0496294346792777E-2</v>
      </c>
      <c r="H71" s="101">
        <v>2.4944308075211467E-2</v>
      </c>
      <c r="I71" s="101">
        <v>2.4506799186439211E-2</v>
      </c>
      <c r="J71" s="101">
        <v>3.8103500890774383E-2</v>
      </c>
      <c r="K71" s="101">
        <v>4.7584897652124425E-2</v>
      </c>
      <c r="L71" s="101">
        <v>5.6081337155556375E-2</v>
      </c>
      <c r="M71" s="101">
        <v>8.0420144665912838E-2</v>
      </c>
      <c r="N71" s="101">
        <v>9.2738993827285718E-2</v>
      </c>
      <c r="O71" s="101">
        <v>9.2415753116310742E-2</v>
      </c>
      <c r="P71" s="101">
        <v>0.1172833225957082</v>
      </c>
      <c r="Q71" s="101">
        <v>0.1540323907604193</v>
      </c>
      <c r="R71" s="101">
        <v>0.1425073153201428</v>
      </c>
      <c r="S71" s="101">
        <v>0.13741916988455016</v>
      </c>
      <c r="T71" s="101">
        <v>0.14089833497239862</v>
      </c>
      <c r="U71" s="101">
        <v>0.14305842064095875</v>
      </c>
      <c r="V71" s="101">
        <v>0.16888680579475834</v>
      </c>
      <c r="W71" s="101">
        <v>0.15930134674732011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348.51010356964434</v>
      </c>
      <c r="C77" s="122">
        <v>366.04502159822459</v>
      </c>
      <c r="D77" s="122">
        <v>405.55810189316492</v>
      </c>
      <c r="E77" s="122">
        <v>406.1685149411249</v>
      </c>
      <c r="F77" s="122">
        <v>408.74773735765729</v>
      </c>
      <c r="G77" s="122">
        <v>397.89569876445688</v>
      </c>
      <c r="H77" s="122">
        <v>375.64134701491912</v>
      </c>
      <c r="I77" s="122">
        <v>331.29509470264315</v>
      </c>
      <c r="J77" s="122">
        <v>361.92453898684056</v>
      </c>
      <c r="K77" s="122">
        <v>285.44872184527128</v>
      </c>
      <c r="L77" s="122">
        <v>293.06370472176292</v>
      </c>
      <c r="M77" s="122">
        <v>230.89058298775419</v>
      </c>
      <c r="N77" s="122">
        <v>183.05080359114262</v>
      </c>
      <c r="O77" s="122">
        <v>178.92642370621476</v>
      </c>
      <c r="P77" s="122">
        <v>189.1050755096515</v>
      </c>
      <c r="Q77" s="122">
        <v>214.19760725532953</v>
      </c>
      <c r="R77" s="122">
        <v>211.3125097653116</v>
      </c>
      <c r="S77" s="122">
        <v>271.52436843471713</v>
      </c>
      <c r="T77" s="122">
        <v>310.38030480240582</v>
      </c>
      <c r="U77" s="122">
        <v>324.53613895740739</v>
      </c>
      <c r="V77" s="122">
        <v>448.96830000000006</v>
      </c>
      <c r="W77" s="122">
        <v>447.18729329999883</v>
      </c>
      <c r="DA77" s="130" t="s">
        <v>2146</v>
      </c>
    </row>
    <row r="78" spans="1:105" ht="12" customHeight="1" x14ac:dyDescent="0.25">
      <c r="A78" s="97" t="s">
        <v>192</v>
      </c>
      <c r="B78" s="98">
        <v>348.51010356964434</v>
      </c>
      <c r="C78" s="98">
        <v>366.04502159822459</v>
      </c>
      <c r="D78" s="98">
        <v>405.55810189316492</v>
      </c>
      <c r="E78" s="98">
        <v>406.1685149411249</v>
      </c>
      <c r="F78" s="98">
        <v>408.74773735765729</v>
      </c>
      <c r="G78" s="98">
        <v>397.89569876445688</v>
      </c>
      <c r="H78" s="98">
        <v>375.64134701491912</v>
      </c>
      <c r="I78" s="98">
        <v>331.29509470264315</v>
      </c>
      <c r="J78" s="98">
        <v>361.92453898684056</v>
      </c>
      <c r="K78" s="98">
        <v>285.44872184527128</v>
      </c>
      <c r="L78" s="98">
        <v>293.06370472176292</v>
      </c>
      <c r="M78" s="98">
        <v>230.89058298775419</v>
      </c>
      <c r="N78" s="98">
        <v>183.05080359114262</v>
      </c>
      <c r="O78" s="98">
        <v>178.92642370621476</v>
      </c>
      <c r="P78" s="98">
        <v>189.1050755096515</v>
      </c>
      <c r="Q78" s="98">
        <v>214.19760725532953</v>
      </c>
      <c r="R78" s="98">
        <v>211.3125097653116</v>
      </c>
      <c r="S78" s="98">
        <v>271.52436843471713</v>
      </c>
      <c r="T78" s="98">
        <v>310.38030480240582</v>
      </c>
      <c r="U78" s="98">
        <v>324.53613895740739</v>
      </c>
      <c r="V78" s="98">
        <v>448.96830000000006</v>
      </c>
      <c r="W78" s="98">
        <v>447.18729329999883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122.05641846822334</v>
      </c>
      <c r="C81" s="117">
        <f t="shared" si="28"/>
        <v>114.46656798780802</v>
      </c>
      <c r="D81" s="117">
        <f t="shared" si="28"/>
        <v>119.32306468303565</v>
      </c>
      <c r="E81" s="117">
        <f t="shared" si="28"/>
        <v>118.31472218051978</v>
      </c>
      <c r="F81" s="117">
        <f t="shared" si="28"/>
        <v>113.85633037491036</v>
      </c>
      <c r="G81" s="117">
        <f t="shared" si="28"/>
        <v>137.44345509858701</v>
      </c>
      <c r="H81" s="117">
        <f t="shared" si="28"/>
        <v>150.5784532484731</v>
      </c>
      <c r="I81" s="117">
        <f t="shared" si="28"/>
        <v>142.95103798850914</v>
      </c>
      <c r="J81" s="117">
        <f t="shared" si="28"/>
        <v>136.83142060019483</v>
      </c>
      <c r="K81" s="117">
        <f t="shared" si="28"/>
        <v>150.66176117668846</v>
      </c>
      <c r="L81" s="117">
        <f t="shared" si="28"/>
        <v>178.07776191608886</v>
      </c>
      <c r="M81" s="117">
        <f t="shared" si="28"/>
        <v>153.9219479958569</v>
      </c>
      <c r="N81" s="117">
        <f t="shared" si="28"/>
        <v>131.0479317611819</v>
      </c>
      <c r="O81" s="117">
        <f t="shared" si="28"/>
        <v>143.73504716947249</v>
      </c>
      <c r="P81" s="117">
        <f t="shared" si="28"/>
        <v>128.27487404385249</v>
      </c>
      <c r="Q81" s="117">
        <f t="shared" si="28"/>
        <v>126.8314450213373</v>
      </c>
      <c r="R81" s="117">
        <f t="shared" ref="R81:V81" si="29">R82+R85+R87+R100</f>
        <v>102.08187195269007</v>
      </c>
      <c r="S81" s="117">
        <f t="shared" si="29"/>
        <v>125.56100092273431</v>
      </c>
      <c r="T81" s="117">
        <f t="shared" si="29"/>
        <v>125.10661720821251</v>
      </c>
      <c r="U81" s="117">
        <f t="shared" si="29"/>
        <v>120.71893468908311</v>
      </c>
      <c r="V81" s="117">
        <f t="shared" si="29"/>
        <v>141.14264510291233</v>
      </c>
      <c r="W81" s="117">
        <f t="shared" ref="W81" si="30">W82+W85+W87+W100</f>
        <v>131.07466795172584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54.903483570882948</v>
      </c>
      <c r="C87" s="122">
        <v>47.087592527220338</v>
      </c>
      <c r="D87" s="122">
        <v>48.935699415263535</v>
      </c>
      <c r="E87" s="122">
        <v>43.780802508782855</v>
      </c>
      <c r="F87" s="122">
        <v>34.662231727062228</v>
      </c>
      <c r="G87" s="122">
        <v>41.680892310847995</v>
      </c>
      <c r="H87" s="122">
        <v>41.805881478132889</v>
      </c>
      <c r="I87" s="122">
        <v>32.31045397389768</v>
      </c>
      <c r="J87" s="122">
        <v>29.538709690138994</v>
      </c>
      <c r="K87" s="122">
        <v>31.747839803889104</v>
      </c>
      <c r="L87" s="122">
        <v>41.972592101567052</v>
      </c>
      <c r="M87" s="122">
        <v>33.777155229039572</v>
      </c>
      <c r="N87" s="122">
        <v>26.26576585553218</v>
      </c>
      <c r="O87" s="122">
        <v>28.902867650010585</v>
      </c>
      <c r="P87" s="122">
        <v>25.877328023544411</v>
      </c>
      <c r="Q87" s="122">
        <v>25.032746162244781</v>
      </c>
      <c r="R87" s="122">
        <v>20.319939578305014</v>
      </c>
      <c r="S87" s="122">
        <v>25.28972449333229</v>
      </c>
      <c r="T87" s="122">
        <v>25.56311939794853</v>
      </c>
      <c r="U87" s="122">
        <v>24.931211629865256</v>
      </c>
      <c r="V87" s="122">
        <v>17.73938075678922</v>
      </c>
      <c r="W87" s="122">
        <v>16.521272402959877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54.903483570882948</v>
      </c>
      <c r="C92" s="101">
        <v>47.085971526400584</v>
      </c>
      <c r="D92" s="101">
        <v>48.933794189664084</v>
      </c>
      <c r="E92" s="101">
        <v>43.778473030948703</v>
      </c>
      <c r="F92" s="101">
        <v>34.66049916468635</v>
      </c>
      <c r="G92" s="101">
        <v>41.679296891840444</v>
      </c>
      <c r="H92" s="101">
        <v>41.803928863561488</v>
      </c>
      <c r="I92" s="101">
        <v>32.309369748670164</v>
      </c>
      <c r="J92" s="101">
        <v>29.537164971337145</v>
      </c>
      <c r="K92" s="101">
        <v>31.74578628693769</v>
      </c>
      <c r="L92" s="101">
        <v>41.968294890709132</v>
      </c>
      <c r="M92" s="101">
        <v>33.772662795168557</v>
      </c>
      <c r="N92" s="101">
        <v>26.262657327667355</v>
      </c>
      <c r="O92" s="101">
        <v>28.898458964209208</v>
      </c>
      <c r="P92" s="101">
        <v>25.873353917894878</v>
      </c>
      <c r="Q92" s="101">
        <v>25.027779229455053</v>
      </c>
      <c r="R92" s="101">
        <v>20.316775868398334</v>
      </c>
      <c r="S92" s="101">
        <v>25.284838475850908</v>
      </c>
      <c r="T92" s="101">
        <v>25.557063690042053</v>
      </c>
      <c r="U92" s="101">
        <v>24.924896713074641</v>
      </c>
      <c r="V92" s="101">
        <v>17.734899629988092</v>
      </c>
      <c r="W92" s="101">
        <v>16.517850999831801</v>
      </c>
      <c r="DA92" s="131" t="s">
        <v>2160</v>
      </c>
    </row>
    <row r="93" spans="1:105" ht="12" customHeight="1" x14ac:dyDescent="0.25">
      <c r="A93" s="107" t="s">
        <v>123</v>
      </c>
      <c r="B93" s="104">
        <v>0</v>
      </c>
      <c r="C93" s="104">
        <v>1.6210008197555144E-3</v>
      </c>
      <c r="D93" s="104">
        <v>1.9052255994522285E-3</v>
      </c>
      <c r="E93" s="104">
        <v>2.3294778341526661E-3</v>
      </c>
      <c r="F93" s="104">
        <v>1.7325623758762342E-3</v>
      </c>
      <c r="G93" s="104">
        <v>1.5954190075537376E-3</v>
      </c>
      <c r="H93" s="104">
        <v>1.9526145714027184E-3</v>
      </c>
      <c r="I93" s="104">
        <v>1.0842252275120145E-3</v>
      </c>
      <c r="J93" s="104">
        <v>1.5447188018501499E-3</v>
      </c>
      <c r="K93" s="104">
        <v>2.0535169514150401E-3</v>
      </c>
      <c r="L93" s="104">
        <v>4.297210857919692E-3</v>
      </c>
      <c r="M93" s="104">
        <v>4.49243387101578E-3</v>
      </c>
      <c r="N93" s="104">
        <v>3.1085278648261584E-3</v>
      </c>
      <c r="O93" s="104">
        <v>4.4086858013760244E-3</v>
      </c>
      <c r="P93" s="104">
        <v>3.9741056495330015E-3</v>
      </c>
      <c r="Q93" s="104">
        <v>4.9669327897280593E-3</v>
      </c>
      <c r="R93" s="104">
        <v>3.1637099066802983E-3</v>
      </c>
      <c r="S93" s="104">
        <v>4.8860174813837951E-3</v>
      </c>
      <c r="T93" s="104">
        <v>6.0557079064769608E-3</v>
      </c>
      <c r="U93" s="104">
        <v>6.314916790615052E-3</v>
      </c>
      <c r="V93" s="104">
        <v>4.4811268011279411E-3</v>
      </c>
      <c r="W93" s="104">
        <v>3.4214031280743978E-3</v>
      </c>
      <c r="DA93" s="132" t="s">
        <v>2161</v>
      </c>
    </row>
    <row r="94" spans="1:105" ht="12" customHeight="1" x14ac:dyDescent="0.25">
      <c r="A94" s="108" t="s">
        <v>50</v>
      </c>
      <c r="B94" s="98">
        <v>0</v>
      </c>
      <c r="C94" s="98">
        <v>1.6210008197555144E-3</v>
      </c>
      <c r="D94" s="98">
        <v>1.9052255994522285E-3</v>
      </c>
      <c r="E94" s="98">
        <v>2.3294778341526661E-3</v>
      </c>
      <c r="F94" s="98">
        <v>1.7325623758762342E-3</v>
      </c>
      <c r="G94" s="98">
        <v>1.5954190075537376E-3</v>
      </c>
      <c r="H94" s="98">
        <v>1.9526145714027184E-3</v>
      </c>
      <c r="I94" s="98">
        <v>1.0842252275120145E-3</v>
      </c>
      <c r="J94" s="98">
        <v>1.5447188018501499E-3</v>
      </c>
      <c r="K94" s="98">
        <v>2.0535169514150401E-3</v>
      </c>
      <c r="L94" s="98">
        <v>4.297210857919692E-3</v>
      </c>
      <c r="M94" s="98">
        <v>4.49243387101578E-3</v>
      </c>
      <c r="N94" s="98">
        <v>3.1085278648261584E-3</v>
      </c>
      <c r="O94" s="98">
        <v>4.4086858013760244E-3</v>
      </c>
      <c r="P94" s="98">
        <v>3.9741056495330015E-3</v>
      </c>
      <c r="Q94" s="98">
        <v>4.9669327897280593E-3</v>
      </c>
      <c r="R94" s="98">
        <v>3.1637099066802983E-3</v>
      </c>
      <c r="S94" s="98">
        <v>4.8860174813837951E-3</v>
      </c>
      <c r="T94" s="98">
        <v>6.0557079064769608E-3</v>
      </c>
      <c r="U94" s="98">
        <v>6.314916790615052E-3</v>
      </c>
      <c r="V94" s="98">
        <v>4.4811268011279411E-3</v>
      </c>
      <c r="W94" s="98">
        <v>3.4214031280743978E-3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67.152934897340387</v>
      </c>
      <c r="C100" s="122">
        <v>67.378975460587682</v>
      </c>
      <c r="D100" s="122">
        <v>70.387365267772111</v>
      </c>
      <c r="E100" s="122">
        <v>74.533919671736925</v>
      </c>
      <c r="F100" s="122">
        <v>79.194098647848136</v>
      </c>
      <c r="G100" s="122">
        <v>95.762562787739014</v>
      </c>
      <c r="H100" s="122">
        <v>108.77257177034021</v>
      </c>
      <c r="I100" s="122">
        <v>110.64058401461146</v>
      </c>
      <c r="J100" s="122">
        <v>107.29271091005583</v>
      </c>
      <c r="K100" s="122">
        <v>118.91392137279935</v>
      </c>
      <c r="L100" s="122">
        <v>136.10516981452182</v>
      </c>
      <c r="M100" s="122">
        <v>120.14479276681733</v>
      </c>
      <c r="N100" s="122">
        <v>104.78216590564972</v>
      </c>
      <c r="O100" s="122">
        <v>114.8321795194619</v>
      </c>
      <c r="P100" s="122">
        <v>102.39754602030808</v>
      </c>
      <c r="Q100" s="122">
        <v>101.79869885909253</v>
      </c>
      <c r="R100" s="122">
        <v>81.761932374385054</v>
      </c>
      <c r="S100" s="122">
        <v>100.27127642940202</v>
      </c>
      <c r="T100" s="122">
        <v>99.543497810263986</v>
      </c>
      <c r="U100" s="122">
        <v>95.787723059217853</v>
      </c>
      <c r="V100" s="122">
        <v>123.40326434612311</v>
      </c>
      <c r="W100" s="122">
        <v>114.55339554876598</v>
      </c>
      <c r="DA100" s="130" t="s">
        <v>2168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67.152934897340387</v>
      </c>
      <c r="C102" s="98">
        <v>67.378975460587682</v>
      </c>
      <c r="D102" s="98">
        <v>70.387365267772111</v>
      </c>
      <c r="E102" s="98">
        <v>74.533919671736925</v>
      </c>
      <c r="F102" s="98">
        <v>79.194098647848136</v>
      </c>
      <c r="G102" s="98">
        <v>95.762562787739014</v>
      </c>
      <c r="H102" s="98">
        <v>108.77257177034021</v>
      </c>
      <c r="I102" s="98">
        <v>110.64058401461146</v>
      </c>
      <c r="J102" s="98">
        <v>107.29271091005583</v>
      </c>
      <c r="K102" s="98">
        <v>118.91392137279935</v>
      </c>
      <c r="L102" s="98">
        <v>136.10516981452182</v>
      </c>
      <c r="M102" s="98">
        <v>120.14479276681733</v>
      </c>
      <c r="N102" s="98">
        <v>104.78216590564972</v>
      </c>
      <c r="O102" s="98">
        <v>114.8321795194619</v>
      </c>
      <c r="P102" s="98">
        <v>102.39754602030808</v>
      </c>
      <c r="Q102" s="98">
        <v>101.79869885909253</v>
      </c>
      <c r="R102" s="98">
        <v>81.761932374385054</v>
      </c>
      <c r="S102" s="98">
        <v>100.27127642940202</v>
      </c>
      <c r="T102" s="98">
        <v>99.543497810263986</v>
      </c>
      <c r="U102" s="98">
        <v>95.787723059217853</v>
      </c>
      <c r="V102" s="98">
        <v>123.40326434612311</v>
      </c>
      <c r="W102" s="98">
        <v>114.55339554876598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2187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121.80541729994938</v>
      </c>
      <c r="C124" s="117">
        <f t="shared" si="42"/>
        <v>118.15537932240157</v>
      </c>
      <c r="D124" s="117">
        <f t="shared" si="42"/>
        <v>116.51595331072599</v>
      </c>
      <c r="E124" s="117">
        <f t="shared" si="42"/>
        <v>115.27476714758136</v>
      </c>
      <c r="F124" s="117">
        <f t="shared" si="42"/>
        <v>108.91166263103888</v>
      </c>
      <c r="G124" s="117">
        <f t="shared" si="42"/>
        <v>103.48050606187111</v>
      </c>
      <c r="H124" s="117">
        <f t="shared" si="42"/>
        <v>97.16423968658961</v>
      </c>
      <c r="I124" s="117">
        <f t="shared" si="42"/>
        <v>83.853845656434942</v>
      </c>
      <c r="J124" s="117">
        <f t="shared" si="42"/>
        <v>69.29473572044401</v>
      </c>
      <c r="K124" s="117">
        <f t="shared" si="42"/>
        <v>62.283914334087513</v>
      </c>
      <c r="L124" s="117">
        <f t="shared" si="42"/>
        <v>59.386464157034851</v>
      </c>
      <c r="M124" s="117">
        <f t="shared" si="42"/>
        <v>43.359670050551976</v>
      </c>
      <c r="N124" s="117">
        <f t="shared" si="42"/>
        <v>33.378040328952117</v>
      </c>
      <c r="O124" s="117">
        <f t="shared" si="42"/>
        <v>34.981264381931844</v>
      </c>
      <c r="P124" s="117">
        <f t="shared" si="42"/>
        <v>30.692354683217594</v>
      </c>
      <c r="Q124" s="117">
        <f t="shared" si="42"/>
        <v>30.719082807870766</v>
      </c>
      <c r="R124" s="117">
        <f t="shared" ref="R124:V124" si="43">R125+R128+R130+R139</f>
        <v>26.091038006686961</v>
      </c>
      <c r="S124" s="117">
        <f t="shared" si="43"/>
        <v>34.657549975270115</v>
      </c>
      <c r="T124" s="117">
        <f t="shared" si="43"/>
        <v>37.198223922641986</v>
      </c>
      <c r="U124" s="117">
        <f t="shared" si="43"/>
        <v>37.461454617175093</v>
      </c>
      <c r="V124" s="117">
        <f t="shared" si="43"/>
        <v>49.445123380839433</v>
      </c>
      <c r="W124" s="117">
        <f t="shared" ref="W124" si="44">W125+W128+W130+W139</f>
        <v>46.273367090854137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121.80541729994938</v>
      </c>
      <c r="C139" s="122">
        <v>118.15537932240157</v>
      </c>
      <c r="D139" s="122">
        <v>116.51595331072599</v>
      </c>
      <c r="E139" s="122">
        <v>115.27476714758136</v>
      </c>
      <c r="F139" s="122">
        <v>108.91166263103888</v>
      </c>
      <c r="G139" s="122">
        <v>103.48050606187111</v>
      </c>
      <c r="H139" s="122">
        <v>97.16423968658961</v>
      </c>
      <c r="I139" s="122">
        <v>83.853845656434942</v>
      </c>
      <c r="J139" s="122">
        <v>69.29473572044401</v>
      </c>
      <c r="K139" s="122">
        <v>62.283914334087513</v>
      </c>
      <c r="L139" s="122">
        <v>59.386464157034851</v>
      </c>
      <c r="M139" s="122">
        <v>43.359670050551976</v>
      </c>
      <c r="N139" s="122">
        <v>33.378040328952117</v>
      </c>
      <c r="O139" s="122">
        <v>34.981264381931844</v>
      </c>
      <c r="P139" s="122">
        <v>30.692354683217594</v>
      </c>
      <c r="Q139" s="122">
        <v>30.719082807870766</v>
      </c>
      <c r="R139" s="122">
        <v>26.091038006686961</v>
      </c>
      <c r="S139" s="122">
        <v>34.657549975270115</v>
      </c>
      <c r="T139" s="122">
        <v>37.198223922641986</v>
      </c>
      <c r="U139" s="122">
        <v>37.461454617175093</v>
      </c>
      <c r="V139" s="122">
        <v>49.445123380839433</v>
      </c>
      <c r="W139" s="122">
        <v>46.273367090854137</v>
      </c>
      <c r="DA139" s="130" t="s">
        <v>2205</v>
      </c>
    </row>
    <row r="140" spans="1:105" ht="12" customHeight="1" x14ac:dyDescent="0.25">
      <c r="A140" s="97" t="s">
        <v>50</v>
      </c>
      <c r="B140" s="98">
        <v>121.80541729994938</v>
      </c>
      <c r="C140" s="98">
        <v>118.15537932240157</v>
      </c>
      <c r="D140" s="98">
        <v>116.51595331072599</v>
      </c>
      <c r="E140" s="98">
        <v>115.27476714758136</v>
      </c>
      <c r="F140" s="98">
        <v>108.91166263103888</v>
      </c>
      <c r="G140" s="98">
        <v>103.48050606187111</v>
      </c>
      <c r="H140" s="98">
        <v>97.16423968658961</v>
      </c>
      <c r="I140" s="98">
        <v>83.853845656434942</v>
      </c>
      <c r="J140" s="98">
        <v>69.29473572044401</v>
      </c>
      <c r="K140" s="98">
        <v>62.283914334087513</v>
      </c>
      <c r="L140" s="98">
        <v>59.386464157034851</v>
      </c>
      <c r="M140" s="98">
        <v>43.359670050551976</v>
      </c>
      <c r="N140" s="98">
        <v>33.378040328952117</v>
      </c>
      <c r="O140" s="98">
        <v>34.981264381931844</v>
      </c>
      <c r="P140" s="98">
        <v>30.692354683217594</v>
      </c>
      <c r="Q140" s="98">
        <v>30.719082807870766</v>
      </c>
      <c r="R140" s="98">
        <v>26.091038006686961</v>
      </c>
      <c r="S140" s="98">
        <v>34.657549975270115</v>
      </c>
      <c r="T140" s="98">
        <v>37.198223922641986</v>
      </c>
      <c r="U140" s="98">
        <v>37.461454617175093</v>
      </c>
      <c r="V140" s="98">
        <v>49.445123380839433</v>
      </c>
      <c r="W140" s="98">
        <v>46.273367090854137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0.26601093171431212</v>
      </c>
      <c r="C143" s="117">
        <f t="shared" si="49"/>
        <v>0.28019639964158538</v>
      </c>
      <c r="D143" s="117">
        <f t="shared" si="49"/>
        <v>0.38092265592936836</v>
      </c>
      <c r="E143" s="117">
        <f t="shared" si="49"/>
        <v>0.43494771956276124</v>
      </c>
      <c r="F143" s="117">
        <f t="shared" si="49"/>
        <v>0.43853290485801527</v>
      </c>
      <c r="G143" s="117">
        <f t="shared" si="49"/>
        <v>0.4737731882620474</v>
      </c>
      <c r="H143" s="117">
        <f t="shared" si="49"/>
        <v>0.49505605495332089</v>
      </c>
      <c r="I143" s="117">
        <f t="shared" si="49"/>
        <v>0.44222111102714179</v>
      </c>
      <c r="J143" s="117">
        <f t="shared" si="49"/>
        <v>0.40567576965643448</v>
      </c>
      <c r="K143" s="117">
        <f t="shared" si="49"/>
        <v>0.39118167395514197</v>
      </c>
      <c r="L143" s="117">
        <f t="shared" si="49"/>
        <v>0.4214716279377963</v>
      </c>
      <c r="M143" s="117">
        <f t="shared" si="49"/>
        <v>0.33170101693545961</v>
      </c>
      <c r="N143" s="117">
        <f t="shared" si="49"/>
        <v>0.28580034066469767</v>
      </c>
      <c r="O143" s="117">
        <f t="shared" si="49"/>
        <v>0.4016482671699691</v>
      </c>
      <c r="P143" s="117">
        <f t="shared" si="49"/>
        <v>0.45581259057094736</v>
      </c>
      <c r="Q143" s="117">
        <f t="shared" si="49"/>
        <v>0.5995071816879336</v>
      </c>
      <c r="R143" s="117">
        <f t="shared" ref="R143:V143" si="50">R144+R146+R148+R157</f>
        <v>0.63161175657229141</v>
      </c>
      <c r="S143" s="117">
        <f t="shared" si="50"/>
        <v>1.1107336483969079</v>
      </c>
      <c r="T143" s="117">
        <f t="shared" si="50"/>
        <v>1.6118834815347394</v>
      </c>
      <c r="U143" s="117">
        <f t="shared" si="50"/>
        <v>2.2065750428691162</v>
      </c>
      <c r="V143" s="117">
        <f t="shared" si="50"/>
        <v>3.366145097151517</v>
      </c>
      <c r="W143" s="117">
        <f t="shared" ref="W143" si="51">W144+W146+W148+W157</f>
        <v>3.9722630715021632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0.12370398530961668</v>
      </c>
      <c r="C148" s="122">
        <v>0.11627475816650802</v>
      </c>
      <c r="D148" s="122">
        <v>0.15055631577660727</v>
      </c>
      <c r="E148" s="122">
        <v>0.15118345414096643</v>
      </c>
      <c r="F148" s="122">
        <v>0.12827652650684707</v>
      </c>
      <c r="G148" s="122">
        <v>0.1470205858588006</v>
      </c>
      <c r="H148" s="122">
        <v>0.14604938102992709</v>
      </c>
      <c r="I148" s="122">
        <v>0.11159774787551852</v>
      </c>
      <c r="J148" s="122">
        <v>9.6721907263160239E-2</v>
      </c>
      <c r="K148" s="122">
        <v>8.8418495651385154E-2</v>
      </c>
      <c r="L148" s="122">
        <v>0.10176281852035618</v>
      </c>
      <c r="M148" s="122">
        <v>7.4998579483694539E-2</v>
      </c>
      <c r="N148" s="122">
        <v>5.7881828383170221E-2</v>
      </c>
      <c r="O148" s="122">
        <v>8.3517042577712849E-2</v>
      </c>
      <c r="P148" s="122">
        <v>9.8261241027063045E-2</v>
      </c>
      <c r="Q148" s="122">
        <v>0.12038522609176491</v>
      </c>
      <c r="R148" s="122">
        <v>0.12837444713154617</v>
      </c>
      <c r="S148" s="122">
        <v>0.23665679268733153</v>
      </c>
      <c r="T148" s="122">
        <v>0.35180383166715096</v>
      </c>
      <c r="U148" s="122">
        <v>0.47625543237912599</v>
      </c>
      <c r="V148" s="122">
        <v>0.42496251165306137</v>
      </c>
      <c r="W148" s="122">
        <v>0.48085886666443128</v>
      </c>
      <c r="DA148" s="130" t="s">
        <v>2213</v>
      </c>
    </row>
    <row r="149" spans="1:105" ht="12" customHeight="1" x14ac:dyDescent="0.25">
      <c r="A149" s="97" t="s">
        <v>124</v>
      </c>
      <c r="B149" s="98">
        <v>0.12370398530961668</v>
      </c>
      <c r="C149" s="98">
        <v>0.11627475816650802</v>
      </c>
      <c r="D149" s="98">
        <v>0.15055631577660727</v>
      </c>
      <c r="E149" s="98">
        <v>0.15118345414096643</v>
      </c>
      <c r="F149" s="98">
        <v>0.12827652650684707</v>
      </c>
      <c r="G149" s="98">
        <v>0.1470205858588006</v>
      </c>
      <c r="H149" s="98">
        <v>0.14604938102992709</v>
      </c>
      <c r="I149" s="98">
        <v>0.11159774787551852</v>
      </c>
      <c r="J149" s="98">
        <v>9.6721907263160239E-2</v>
      </c>
      <c r="K149" s="98">
        <v>8.8418495651385154E-2</v>
      </c>
      <c r="L149" s="98">
        <v>0.10176281852035618</v>
      </c>
      <c r="M149" s="98">
        <v>7.4998579483694539E-2</v>
      </c>
      <c r="N149" s="98">
        <v>5.7881828383170221E-2</v>
      </c>
      <c r="O149" s="98">
        <v>8.3517042577712849E-2</v>
      </c>
      <c r="P149" s="98">
        <v>9.8261241027063045E-2</v>
      </c>
      <c r="Q149" s="98">
        <v>0.12038522609176491</v>
      </c>
      <c r="R149" s="98">
        <v>0.12837444713154617</v>
      </c>
      <c r="S149" s="98">
        <v>0.23665679268733153</v>
      </c>
      <c r="T149" s="98">
        <v>0.35180383166715096</v>
      </c>
      <c r="U149" s="98">
        <v>0.47625543237912599</v>
      </c>
      <c r="V149" s="98">
        <v>0.42496251165306137</v>
      </c>
      <c r="W149" s="98">
        <v>0.48085886666443128</v>
      </c>
      <c r="DA149" s="63" t="s">
        <v>2214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2215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0.14230694640469543</v>
      </c>
      <c r="C157" s="122">
        <v>0.16392164147507735</v>
      </c>
      <c r="D157" s="122">
        <v>0.23036634015276111</v>
      </c>
      <c r="E157" s="122">
        <v>0.28376426542179484</v>
      </c>
      <c r="F157" s="122">
        <v>0.3102563783511682</v>
      </c>
      <c r="G157" s="122">
        <v>0.32675260240324677</v>
      </c>
      <c r="H157" s="122">
        <v>0.3490066739233938</v>
      </c>
      <c r="I157" s="122">
        <v>0.33062336315162327</v>
      </c>
      <c r="J157" s="122">
        <v>0.30895386239327427</v>
      </c>
      <c r="K157" s="122">
        <v>0.30276317830375682</v>
      </c>
      <c r="L157" s="122">
        <v>0.31970880941744012</v>
      </c>
      <c r="M157" s="122">
        <v>0.25670243745176508</v>
      </c>
      <c r="N157" s="122">
        <v>0.22791851228152746</v>
      </c>
      <c r="O157" s="122">
        <v>0.31813122459225623</v>
      </c>
      <c r="P157" s="122">
        <v>0.35755134954388429</v>
      </c>
      <c r="Q157" s="122">
        <v>0.47912195559616871</v>
      </c>
      <c r="R157" s="122">
        <v>0.5032373094407453</v>
      </c>
      <c r="S157" s="122">
        <v>0.87407685570957649</v>
      </c>
      <c r="T157" s="122">
        <v>1.2600796498675884</v>
      </c>
      <c r="U157" s="122">
        <v>1.7303196104899901</v>
      </c>
      <c r="V157" s="122">
        <v>2.9411825854984555</v>
      </c>
      <c r="W157" s="122">
        <v>3.4914042048377318</v>
      </c>
      <c r="DA157" s="130" t="s">
        <v>2222</v>
      </c>
    </row>
    <row r="158" spans="1:105" ht="12" customHeight="1" x14ac:dyDescent="0.25">
      <c r="A158" s="97" t="s">
        <v>50</v>
      </c>
      <c r="B158" s="98">
        <v>0.14230694640469543</v>
      </c>
      <c r="C158" s="98">
        <v>0.16392164147507735</v>
      </c>
      <c r="D158" s="98">
        <v>0.23036634015276111</v>
      </c>
      <c r="E158" s="98">
        <v>0.28376426542179484</v>
      </c>
      <c r="F158" s="98">
        <v>0.3102563783511682</v>
      </c>
      <c r="G158" s="98">
        <v>0.32675260240324677</v>
      </c>
      <c r="H158" s="98">
        <v>0.3490066739233938</v>
      </c>
      <c r="I158" s="98">
        <v>0.33062336315162327</v>
      </c>
      <c r="J158" s="98">
        <v>0.30895386239327427</v>
      </c>
      <c r="K158" s="98">
        <v>0.30276317830375682</v>
      </c>
      <c r="L158" s="98">
        <v>0.31970880941744012</v>
      </c>
      <c r="M158" s="98">
        <v>0.25670243745176508</v>
      </c>
      <c r="N158" s="98">
        <v>0.22791851228152746</v>
      </c>
      <c r="O158" s="98">
        <v>0.31813122459225623</v>
      </c>
      <c r="P158" s="98">
        <v>0.35755134954388429</v>
      </c>
      <c r="Q158" s="98">
        <v>0.47912195559616871</v>
      </c>
      <c r="R158" s="98">
        <v>0.5032373094407453</v>
      </c>
      <c r="S158" s="98">
        <v>0.87407685570957649</v>
      </c>
      <c r="T158" s="98">
        <v>1.2600796498675884</v>
      </c>
      <c r="U158" s="98">
        <v>1.7303196104899901</v>
      </c>
      <c r="V158" s="98">
        <v>2.9411825854984555</v>
      </c>
      <c r="W158" s="98">
        <v>3.4914042048377318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1.4908116684435675</v>
      </c>
      <c r="C161" s="117">
        <f t="shared" si="54"/>
        <v>1.365262459659548</v>
      </c>
      <c r="D161" s="117">
        <f t="shared" si="54"/>
        <v>1.4440344311933935</v>
      </c>
      <c r="E161" s="117">
        <f t="shared" si="54"/>
        <v>1.3626872043364266</v>
      </c>
      <c r="F161" s="117">
        <f t="shared" si="54"/>
        <v>1.1751328362071254</v>
      </c>
      <c r="G161" s="117">
        <f t="shared" si="54"/>
        <v>1.1198188123898842</v>
      </c>
      <c r="H161" s="117">
        <f t="shared" si="54"/>
        <v>1.0251994618584233</v>
      </c>
      <c r="I161" s="117">
        <f t="shared" si="54"/>
        <v>0.85383063533394143</v>
      </c>
      <c r="J161" s="117">
        <f t="shared" si="54"/>
        <v>0.73337073003608577</v>
      </c>
      <c r="K161" s="117">
        <f t="shared" si="54"/>
        <v>0.644882930134966</v>
      </c>
      <c r="L161" s="117">
        <f t="shared" si="54"/>
        <v>0.58359662002465917</v>
      </c>
      <c r="M161" s="117">
        <f t="shared" si="54"/>
        <v>0.38099946001249563</v>
      </c>
      <c r="N161" s="117">
        <f t="shared" si="54"/>
        <v>0.25195124342177022</v>
      </c>
      <c r="O161" s="117">
        <f t="shared" si="54"/>
        <v>0.24525748669884118</v>
      </c>
      <c r="P161" s="117">
        <f t="shared" si="54"/>
        <v>0.20847282206133744</v>
      </c>
      <c r="Q161" s="117">
        <f t="shared" si="54"/>
        <v>0.20350443805660787</v>
      </c>
      <c r="R161" s="117">
        <f t="shared" ref="R161:V161" si="55">R162+R164+R166+R175</f>
        <v>0.17625541467687653</v>
      </c>
      <c r="S161" s="117">
        <f t="shared" si="55"/>
        <v>0.2545491453110974</v>
      </c>
      <c r="T161" s="117">
        <f t="shared" si="55"/>
        <v>0.35989341481183668</v>
      </c>
      <c r="U161" s="117">
        <f t="shared" si="55"/>
        <v>0.69777508759292584</v>
      </c>
      <c r="V161" s="117">
        <f t="shared" si="55"/>
        <v>1.4381403796539174</v>
      </c>
      <c r="W161" s="117">
        <f t="shared" ref="W161" si="56">W162+W164+W166+W175</f>
        <v>1.9525032681412977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0.69396061455887237</v>
      </c>
      <c r="C166" s="122">
        <v>0.58556401470424801</v>
      </c>
      <c r="D166" s="122">
        <v>0.6141187125774189</v>
      </c>
      <c r="E166" s="122">
        <v>0.53454790171849986</v>
      </c>
      <c r="F166" s="122">
        <v>0.39651029677094579</v>
      </c>
      <c r="G166" s="122">
        <v>0.38746559153541915</v>
      </c>
      <c r="H166" s="122">
        <v>0.31633482632105447</v>
      </c>
      <c r="I166" s="122">
        <v>0.21524781724322881</v>
      </c>
      <c r="J166" s="122">
        <v>0.18157705791894055</v>
      </c>
      <c r="K166" s="122">
        <v>0.15236509847090329</v>
      </c>
      <c r="L166" s="122">
        <v>0.1521906929547989</v>
      </c>
      <c r="M166" s="122">
        <v>9.3634230169195559E-2</v>
      </c>
      <c r="N166" s="122">
        <v>5.4178030791975029E-2</v>
      </c>
      <c r="O166" s="122">
        <v>4.8610707429363145E-2</v>
      </c>
      <c r="P166" s="122">
        <v>4.0443455487919583E-2</v>
      </c>
      <c r="Q166" s="122">
        <v>4.0242548056662997E-2</v>
      </c>
      <c r="R166" s="122">
        <v>3.6802912589830962E-2</v>
      </c>
      <c r="S166" s="122">
        <v>5.4642121147499216E-2</v>
      </c>
      <c r="T166" s="122">
        <v>7.9318188714665477E-2</v>
      </c>
      <c r="U166" s="122">
        <v>0.14640689999455317</v>
      </c>
      <c r="V166" s="122">
        <v>0.16587199540663922</v>
      </c>
      <c r="W166" s="122">
        <v>0.20987025820525612</v>
      </c>
      <c r="DA166" s="130" t="s">
        <v>2230</v>
      </c>
    </row>
    <row r="167" spans="1:105" ht="12" customHeight="1" x14ac:dyDescent="0.25">
      <c r="A167" s="97" t="s">
        <v>124</v>
      </c>
      <c r="B167" s="98">
        <v>0.69396061455887237</v>
      </c>
      <c r="C167" s="98">
        <v>0.58556401470424801</v>
      </c>
      <c r="D167" s="98">
        <v>0.6141187125774189</v>
      </c>
      <c r="E167" s="98">
        <v>0.53454790171849986</v>
      </c>
      <c r="F167" s="98">
        <v>0.39651029677094579</v>
      </c>
      <c r="G167" s="98">
        <v>0.38746559153541915</v>
      </c>
      <c r="H167" s="98">
        <v>0.31633482632105447</v>
      </c>
      <c r="I167" s="98">
        <v>0.21524781724322881</v>
      </c>
      <c r="J167" s="98">
        <v>0.18157705791894055</v>
      </c>
      <c r="K167" s="98">
        <v>0.15236509847090329</v>
      </c>
      <c r="L167" s="98">
        <v>0.1521906929547989</v>
      </c>
      <c r="M167" s="98">
        <v>9.3634230169195559E-2</v>
      </c>
      <c r="N167" s="98">
        <v>5.4178030791975029E-2</v>
      </c>
      <c r="O167" s="98">
        <v>4.8610707429363145E-2</v>
      </c>
      <c r="P167" s="98">
        <v>4.0443455487919583E-2</v>
      </c>
      <c r="Q167" s="98">
        <v>4.0242548056662997E-2</v>
      </c>
      <c r="R167" s="98">
        <v>3.6802912589830962E-2</v>
      </c>
      <c r="S167" s="98">
        <v>5.4642121147499216E-2</v>
      </c>
      <c r="T167" s="98">
        <v>7.9318188714665477E-2</v>
      </c>
      <c r="U167" s="98">
        <v>0.14640689999455317</v>
      </c>
      <c r="V167" s="98">
        <v>0.16587199540663922</v>
      </c>
      <c r="W167" s="98">
        <v>0.20987025820525612</v>
      </c>
      <c r="DA167" s="63" t="s">
        <v>2231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2232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0.79685105388469513</v>
      </c>
      <c r="C175" s="122">
        <v>0.77969844495529994</v>
      </c>
      <c r="D175" s="122">
        <v>0.82991571861597457</v>
      </c>
      <c r="E175" s="122">
        <v>0.82813930261792679</v>
      </c>
      <c r="F175" s="122">
        <v>0.77862253943617954</v>
      </c>
      <c r="G175" s="122">
        <v>0.73235322085446497</v>
      </c>
      <c r="H175" s="122">
        <v>0.70886463553736878</v>
      </c>
      <c r="I175" s="122">
        <v>0.6385828180907126</v>
      </c>
      <c r="J175" s="122">
        <v>0.55179367211714525</v>
      </c>
      <c r="K175" s="122">
        <v>0.49251783166406271</v>
      </c>
      <c r="L175" s="122">
        <v>0.43140592706986025</v>
      </c>
      <c r="M175" s="122">
        <v>0.2873652298433001</v>
      </c>
      <c r="N175" s="122">
        <v>0.19777321262979519</v>
      </c>
      <c r="O175" s="122">
        <v>0.19664677926947802</v>
      </c>
      <c r="P175" s="122">
        <v>0.16802936657341785</v>
      </c>
      <c r="Q175" s="122">
        <v>0.16326188999994487</v>
      </c>
      <c r="R175" s="122">
        <v>0.13945250208704557</v>
      </c>
      <c r="S175" s="122">
        <v>0.19990702416359821</v>
      </c>
      <c r="T175" s="122">
        <v>0.28057522609717123</v>
      </c>
      <c r="U175" s="122">
        <v>0.55136818759837269</v>
      </c>
      <c r="V175" s="122">
        <v>1.2722683842472782</v>
      </c>
      <c r="W175" s="122">
        <v>1.7426330099360416</v>
      </c>
      <c r="DA175" s="130" t="s">
        <v>2239</v>
      </c>
    </row>
    <row r="176" spans="1:105" ht="12" customHeight="1" x14ac:dyDescent="0.25">
      <c r="A176" s="97" t="s">
        <v>50</v>
      </c>
      <c r="B176" s="98">
        <v>0.79685105388469513</v>
      </c>
      <c r="C176" s="98">
        <v>0.77969844495529994</v>
      </c>
      <c r="D176" s="98">
        <v>0.82991571861597457</v>
      </c>
      <c r="E176" s="98">
        <v>0.82813930261792679</v>
      </c>
      <c r="F176" s="98">
        <v>0.77862253943617954</v>
      </c>
      <c r="G176" s="98">
        <v>0.73235322085446497</v>
      </c>
      <c r="H176" s="98">
        <v>0.70886463553736878</v>
      </c>
      <c r="I176" s="98">
        <v>0.6385828180907126</v>
      </c>
      <c r="J176" s="98">
        <v>0.55179367211714525</v>
      </c>
      <c r="K176" s="98">
        <v>0.49251783166406271</v>
      </c>
      <c r="L176" s="98">
        <v>0.43140592706986025</v>
      </c>
      <c r="M176" s="98">
        <v>0.2873652298433001</v>
      </c>
      <c r="N176" s="98">
        <v>0.19777321262979519</v>
      </c>
      <c r="O176" s="98">
        <v>0.19664677926947802</v>
      </c>
      <c r="P176" s="98">
        <v>0.16802936657341785</v>
      </c>
      <c r="Q176" s="98">
        <v>0.16326188999994487</v>
      </c>
      <c r="R176" s="98">
        <v>0.13945250208704557</v>
      </c>
      <c r="S176" s="98">
        <v>0.19990702416359821</v>
      </c>
      <c r="T176" s="98">
        <v>0.28057522609717123</v>
      </c>
      <c r="U176" s="98">
        <v>0.55136818759837269</v>
      </c>
      <c r="V176" s="98">
        <v>1.2722683842472782</v>
      </c>
      <c r="W176" s="98">
        <v>1.7426330099360416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12644.863477936311</v>
      </c>
      <c r="C3" s="117">
        <f t="shared" si="0"/>
        <v>12617.559727221997</v>
      </c>
      <c r="D3" s="117">
        <f t="shared" si="0"/>
        <v>14961.620086136754</v>
      </c>
      <c r="E3" s="117">
        <f t="shared" si="0"/>
        <v>15937.907684334219</v>
      </c>
      <c r="F3" s="117">
        <f t="shared" si="0"/>
        <v>15435.134301681015</v>
      </c>
      <c r="G3" s="117">
        <f t="shared" si="0"/>
        <v>16768.180701841899</v>
      </c>
      <c r="H3" s="117">
        <f t="shared" si="0"/>
        <v>17559.164544417934</v>
      </c>
      <c r="I3" s="117">
        <f t="shared" si="0"/>
        <v>12810.405376396946</v>
      </c>
      <c r="J3" s="117">
        <f t="shared" si="0"/>
        <v>15705.211116865867</v>
      </c>
      <c r="K3" s="117">
        <f t="shared" si="0"/>
        <v>14930.21252983989</v>
      </c>
      <c r="L3" s="117">
        <f t="shared" si="0"/>
        <v>15751.644498946534</v>
      </c>
      <c r="M3" s="117">
        <f t="shared" si="0"/>
        <v>17590.492281869156</v>
      </c>
      <c r="N3" s="117">
        <f t="shared" si="0"/>
        <v>16007.325635314972</v>
      </c>
      <c r="O3" s="117">
        <f t="shared" si="0"/>
        <v>15346.360767884695</v>
      </c>
      <c r="P3" s="117">
        <f t="shared" si="0"/>
        <v>13231.544631976805</v>
      </c>
      <c r="Q3" s="117">
        <f t="shared" si="0"/>
        <v>13250.426807036094</v>
      </c>
      <c r="R3" s="117">
        <f t="shared" ref="R3:V3" si="1">R4+R7+R9+R19</f>
        <v>16308.960309160017</v>
      </c>
      <c r="S3" s="117">
        <f t="shared" si="1"/>
        <v>18740.153306203076</v>
      </c>
      <c r="T3" s="117">
        <f t="shared" si="1"/>
        <v>14450.526774468091</v>
      </c>
      <c r="U3" s="117">
        <f t="shared" si="1"/>
        <v>13619.568043860589</v>
      </c>
      <c r="V3" s="117">
        <f t="shared" si="1"/>
        <v>15047.071329979912</v>
      </c>
      <c r="W3" s="117">
        <f t="shared" ref="W3" si="2">W4+W7+W9+W19</f>
        <v>14740.375280362525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10115.375532819146</v>
      </c>
      <c r="C4" s="122">
        <f t="shared" si="3"/>
        <v>10080.731845088651</v>
      </c>
      <c r="D4" s="122">
        <f t="shared" si="3"/>
        <v>12314.707703982776</v>
      </c>
      <c r="E4" s="122">
        <f t="shared" si="3"/>
        <v>13143.486171449627</v>
      </c>
      <c r="F4" s="122">
        <f t="shared" si="3"/>
        <v>12809.671649880947</v>
      </c>
      <c r="G4" s="122">
        <f t="shared" si="3"/>
        <v>14142.354312688549</v>
      </c>
      <c r="H4" s="122">
        <f t="shared" si="3"/>
        <v>14777.318144233714</v>
      </c>
      <c r="I4" s="122">
        <f t="shared" si="3"/>
        <v>10209.363956591067</v>
      </c>
      <c r="J4" s="122">
        <f t="shared" si="3"/>
        <v>13063.486858534874</v>
      </c>
      <c r="K4" s="122">
        <f t="shared" si="3"/>
        <v>12370.722248076057</v>
      </c>
      <c r="L4" s="122">
        <f t="shared" si="3"/>
        <v>13126.996571630518</v>
      </c>
      <c r="M4" s="122">
        <f t="shared" si="3"/>
        <v>15064.572074640238</v>
      </c>
      <c r="N4" s="122">
        <f t="shared" si="3"/>
        <v>13863.660493835767</v>
      </c>
      <c r="O4" s="122">
        <f t="shared" si="3"/>
        <v>13165.696954890227</v>
      </c>
      <c r="P4" s="122">
        <f t="shared" si="3"/>
        <v>11030.609843179176</v>
      </c>
      <c r="Q4" s="122">
        <f t="shared" si="3"/>
        <v>10744.731975933237</v>
      </c>
      <c r="R4" s="122">
        <f t="shared" ref="R4:V4" si="4">SUM(R5:R6)</f>
        <v>13910.286549602848</v>
      </c>
      <c r="S4" s="122">
        <f t="shared" si="4"/>
        <v>16284.974084547166</v>
      </c>
      <c r="T4" s="122">
        <f t="shared" si="4"/>
        <v>11981.175910808241</v>
      </c>
      <c r="U4" s="122">
        <f t="shared" si="4"/>
        <v>11137.439950077631</v>
      </c>
      <c r="V4" s="122">
        <f t="shared" si="4"/>
        <v>12182.382843833964</v>
      </c>
      <c r="W4" s="122">
        <f t="shared" ref="W4" si="5">SUM(W5:W6)</f>
        <v>12136.175956855257</v>
      </c>
      <c r="DA4" s="130" t="s">
        <v>2244</v>
      </c>
    </row>
    <row r="5" spans="1:105" ht="12" customHeight="1" x14ac:dyDescent="0.25">
      <c r="A5" s="97" t="s">
        <v>51</v>
      </c>
      <c r="B5" s="98">
        <v>10061.579315902816</v>
      </c>
      <c r="C5" s="98">
        <v>10027.828277005756</v>
      </c>
      <c r="D5" s="98">
        <v>12250.776492566076</v>
      </c>
      <c r="E5" s="98">
        <v>13076.662017454988</v>
      </c>
      <c r="F5" s="98">
        <v>12744.771887538938</v>
      </c>
      <c r="G5" s="98">
        <v>14072.057458298808</v>
      </c>
      <c r="H5" s="98">
        <v>14705.378079771393</v>
      </c>
      <c r="I5" s="98">
        <v>10160.303171400483</v>
      </c>
      <c r="J5" s="98">
        <v>13001.20335288495</v>
      </c>
      <c r="K5" s="98">
        <v>12312.241812847988</v>
      </c>
      <c r="L5" s="98">
        <v>13064.655432747475</v>
      </c>
      <c r="M5" s="98">
        <v>14992.781434118406</v>
      </c>
      <c r="N5" s="98">
        <v>13798.388417825699</v>
      </c>
      <c r="O5" s="98">
        <v>13102.996033420543</v>
      </c>
      <c r="P5" s="98">
        <v>10977.726376320115</v>
      </c>
      <c r="Q5" s="98">
        <v>10693.425224249937</v>
      </c>
      <c r="R5" s="98">
        <v>13843.508972139152</v>
      </c>
      <c r="S5" s="98">
        <v>16205.233387437922</v>
      </c>
      <c r="T5" s="98">
        <v>11922.173037362556</v>
      </c>
      <c r="U5" s="98">
        <v>11082.341710029164</v>
      </c>
      <c r="V5" s="98">
        <v>12121.029602914521</v>
      </c>
      <c r="W5" s="98">
        <v>12075.034106412008</v>
      </c>
      <c r="DA5" s="63" t="s">
        <v>2245</v>
      </c>
    </row>
    <row r="6" spans="1:105" ht="12" customHeight="1" x14ac:dyDescent="0.25">
      <c r="A6" s="97" t="s">
        <v>53</v>
      </c>
      <c r="B6" s="98">
        <v>53.796216916328767</v>
      </c>
      <c r="C6" s="98">
        <v>52.903568082895148</v>
      </c>
      <c r="D6" s="98">
        <v>63.931211416700052</v>
      </c>
      <c r="E6" s="98">
        <v>66.824153994640213</v>
      </c>
      <c r="F6" s="98">
        <v>64.899762342008685</v>
      </c>
      <c r="G6" s="98">
        <v>70.296854389739664</v>
      </c>
      <c r="H6" s="98">
        <v>71.940064462319469</v>
      </c>
      <c r="I6" s="98">
        <v>49.060785190583886</v>
      </c>
      <c r="J6" s="98">
        <v>62.283505649923967</v>
      </c>
      <c r="K6" s="98">
        <v>58.480435228069467</v>
      </c>
      <c r="L6" s="98">
        <v>62.341138883042653</v>
      </c>
      <c r="M6" s="98">
        <v>71.790640521832373</v>
      </c>
      <c r="N6" s="98">
        <v>65.27207601006748</v>
      </c>
      <c r="O6" s="98">
        <v>62.700921469685298</v>
      </c>
      <c r="P6" s="98">
        <v>52.883466859061052</v>
      </c>
      <c r="Q6" s="98">
        <v>51.306751683300348</v>
      </c>
      <c r="R6" s="98">
        <v>66.777577463695948</v>
      </c>
      <c r="S6" s="98">
        <v>79.740697109243456</v>
      </c>
      <c r="T6" s="98">
        <v>59.002873445684955</v>
      </c>
      <c r="U6" s="98">
        <v>55.098240048466465</v>
      </c>
      <c r="V6" s="98">
        <v>61.353240919443103</v>
      </c>
      <c r="W6" s="98">
        <v>61.141850443249695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0.95955899980218662</v>
      </c>
      <c r="C7" s="122">
        <f t="shared" si="6"/>
        <v>1.2149531216462544</v>
      </c>
      <c r="D7" s="122">
        <f t="shared" si="6"/>
        <v>2.0921206757203237</v>
      </c>
      <c r="E7" s="122">
        <f t="shared" si="6"/>
        <v>3.9140942147539608</v>
      </c>
      <c r="F7" s="122">
        <f t="shared" si="6"/>
        <v>2.3558696425037153</v>
      </c>
      <c r="G7" s="122">
        <f t="shared" si="6"/>
        <v>2.7513563608495128</v>
      </c>
      <c r="H7" s="122">
        <f t="shared" si="6"/>
        <v>4.4939058398433325</v>
      </c>
      <c r="I7" s="122">
        <f t="shared" si="6"/>
        <v>6.5599537026320158</v>
      </c>
      <c r="J7" s="122">
        <f t="shared" si="6"/>
        <v>3.878558155074622</v>
      </c>
      <c r="K7" s="122">
        <f t="shared" si="6"/>
        <v>3.898456936680049</v>
      </c>
      <c r="L7" s="122">
        <f t="shared" si="6"/>
        <v>5.4303598879483159</v>
      </c>
      <c r="M7" s="122">
        <f t="shared" si="6"/>
        <v>6.985649597175617</v>
      </c>
      <c r="N7" s="122">
        <f t="shared" si="6"/>
        <v>18.213555827035357</v>
      </c>
      <c r="O7" s="122">
        <f t="shared" si="6"/>
        <v>15.063279790596788</v>
      </c>
      <c r="P7" s="122">
        <f t="shared" si="6"/>
        <v>11.979596425960921</v>
      </c>
      <c r="Q7" s="122">
        <f t="shared" si="6"/>
        <v>18.890754698576785</v>
      </c>
      <c r="R7" s="122">
        <f t="shared" si="6"/>
        <v>17.419734862317846</v>
      </c>
      <c r="S7" s="122">
        <f t="shared" si="6"/>
        <v>18.343460055166169</v>
      </c>
      <c r="T7" s="122">
        <f t="shared" si="6"/>
        <v>23.145636017075837</v>
      </c>
      <c r="U7" s="122">
        <f t="shared" si="6"/>
        <v>30.773882949432824</v>
      </c>
      <c r="V7" s="122">
        <f t="shared" si="6"/>
        <v>15.494323441903887</v>
      </c>
      <c r="W7" s="122">
        <f t="shared" si="6"/>
        <v>34.77558178231655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0.95955899980218662</v>
      </c>
      <c r="C8" s="98">
        <f>IF(RES_hhdet_fec!C8=0,0,RES_hhdet_fec!C8*1000*11630/RES_hhdet_num!C3)</f>
        <v>1.2149531216462544</v>
      </c>
      <c r="D8" s="98">
        <f>IF(RES_hhdet_fec!D8=0,0,RES_hhdet_fec!D8*1000*11630/RES_hhdet_num!D3)</f>
        <v>2.0921206757203237</v>
      </c>
      <c r="E8" s="98">
        <f>IF(RES_hhdet_fec!E8=0,0,RES_hhdet_fec!E8*1000*11630/RES_hhdet_num!E3)</f>
        <v>3.9140942147539608</v>
      </c>
      <c r="F8" s="98">
        <f>IF(RES_hhdet_fec!F8=0,0,RES_hhdet_fec!F8*1000*11630/RES_hhdet_num!F3)</f>
        <v>2.3558696425037153</v>
      </c>
      <c r="G8" s="98">
        <f>IF(RES_hhdet_fec!G8=0,0,RES_hhdet_fec!G8*1000*11630/RES_hhdet_num!G3)</f>
        <v>2.7513563608495128</v>
      </c>
      <c r="H8" s="98">
        <f>IF(RES_hhdet_fec!H8=0,0,RES_hhdet_fec!H8*1000*11630/RES_hhdet_num!H3)</f>
        <v>4.4939058398433325</v>
      </c>
      <c r="I8" s="98">
        <f>IF(RES_hhdet_fec!I8=0,0,RES_hhdet_fec!I8*1000*11630/RES_hhdet_num!I3)</f>
        <v>6.5599537026320158</v>
      </c>
      <c r="J8" s="98">
        <f>IF(RES_hhdet_fec!J8=0,0,RES_hhdet_fec!J8*1000*11630/RES_hhdet_num!J3)</f>
        <v>3.878558155074622</v>
      </c>
      <c r="K8" s="98">
        <f>IF(RES_hhdet_fec!K8=0,0,RES_hhdet_fec!K8*1000*11630/RES_hhdet_num!K3)</f>
        <v>3.898456936680049</v>
      </c>
      <c r="L8" s="98">
        <f>IF(RES_hhdet_fec!L8=0,0,RES_hhdet_fec!L8*1000*11630/RES_hhdet_num!L3)</f>
        <v>5.4303598879483159</v>
      </c>
      <c r="M8" s="98">
        <f>IF(RES_hhdet_fec!M8=0,0,RES_hhdet_fec!M8*1000*11630/RES_hhdet_num!M3)</f>
        <v>6.985649597175617</v>
      </c>
      <c r="N8" s="98">
        <f>IF(RES_hhdet_fec!N8=0,0,RES_hhdet_fec!N8*1000*11630/RES_hhdet_num!N3)</f>
        <v>18.213555827035357</v>
      </c>
      <c r="O8" s="98">
        <f>IF(RES_hhdet_fec!O8=0,0,RES_hhdet_fec!O8*1000*11630/RES_hhdet_num!O3)</f>
        <v>15.063279790596788</v>
      </c>
      <c r="P8" s="98">
        <f>IF(RES_hhdet_fec!P8=0,0,RES_hhdet_fec!P8*1000*11630/RES_hhdet_num!P3)</f>
        <v>11.979596425960921</v>
      </c>
      <c r="Q8" s="98">
        <f>IF(RES_hhdet_fec!Q8=0,0,RES_hhdet_fec!Q8*1000*11630/RES_hhdet_num!Q3)</f>
        <v>18.890754698576785</v>
      </c>
      <c r="R8" s="98">
        <f>IF(RES_hhdet_fec!R8=0,0,RES_hhdet_fec!R8*1000*11630/RES_hhdet_num!R3)</f>
        <v>17.419734862317846</v>
      </c>
      <c r="S8" s="98">
        <f>IF(RES_hhdet_fec!S8=0,0,RES_hhdet_fec!S8*1000*11630/RES_hhdet_num!S3)</f>
        <v>18.343460055166169</v>
      </c>
      <c r="T8" s="98">
        <f>IF(RES_hhdet_fec!T8=0,0,RES_hhdet_fec!T8*1000*11630/RES_hhdet_num!T3)</f>
        <v>23.145636017075837</v>
      </c>
      <c r="U8" s="98">
        <f>IF(RES_hhdet_fec!U8=0,0,RES_hhdet_fec!U8*1000*11630/RES_hhdet_num!U3)</f>
        <v>30.773882949432824</v>
      </c>
      <c r="V8" s="98">
        <f>IF(RES_hhdet_fec!V8=0,0,RES_hhdet_fec!V8*1000*11630/RES_hhdet_num!V3)</f>
        <v>15.494323441903887</v>
      </c>
      <c r="W8" s="98">
        <f>IF(RES_hhdet_fec!W8=0,0,RES_hhdet_fec!W8*1000*11630/RES_hhdet_num!W3)</f>
        <v>34.77558178231655</v>
      </c>
      <c r="DA8" s="63" t="s">
        <v>2248</v>
      </c>
    </row>
    <row r="9" spans="1:105" ht="12" customHeight="1" x14ac:dyDescent="0.25">
      <c r="A9" s="121" t="s">
        <v>55</v>
      </c>
      <c r="B9" s="122">
        <v>1804.1938416718913</v>
      </c>
      <c r="C9" s="122">
        <v>1791.8470026259665</v>
      </c>
      <c r="D9" s="122">
        <v>1868.6952852583129</v>
      </c>
      <c r="E9" s="122">
        <v>1994.5056806215719</v>
      </c>
      <c r="F9" s="122">
        <v>1856.4794245202954</v>
      </c>
      <c r="G9" s="122">
        <v>1857.3581030174162</v>
      </c>
      <c r="H9" s="122">
        <v>2020.1660401031318</v>
      </c>
      <c r="I9" s="122">
        <v>1893.8488798803389</v>
      </c>
      <c r="J9" s="122">
        <v>2005.5741526817214</v>
      </c>
      <c r="K9" s="122">
        <v>1947.8731969939222</v>
      </c>
      <c r="L9" s="122">
        <v>1992.7621329602025</v>
      </c>
      <c r="M9" s="122">
        <v>1991.1378782457834</v>
      </c>
      <c r="N9" s="122">
        <v>1675.0981599467921</v>
      </c>
      <c r="O9" s="122">
        <v>1704.195901891288</v>
      </c>
      <c r="P9" s="122">
        <v>1748.5011892155906</v>
      </c>
      <c r="Q9" s="122">
        <v>2019.9981153787003</v>
      </c>
      <c r="R9" s="122">
        <v>1951.5396507797211</v>
      </c>
      <c r="S9" s="122">
        <v>1903.8638207803729</v>
      </c>
      <c r="T9" s="122">
        <v>1882.9555316456397</v>
      </c>
      <c r="U9" s="122">
        <v>1877.9205438481347</v>
      </c>
      <c r="V9" s="122">
        <v>2008.7813469768171</v>
      </c>
      <c r="W9" s="122">
        <v>1787.5773975997859</v>
      </c>
      <c r="DA9" s="130" t="s">
        <v>2249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2250</v>
      </c>
    </row>
    <row r="11" spans="1:105" ht="12" customHeight="1" x14ac:dyDescent="0.25">
      <c r="A11" s="97" t="s">
        <v>124</v>
      </c>
      <c r="B11" s="98">
        <v>2062.7562155765372</v>
      </c>
      <c r="C11" s="98">
        <v>1887.651126115129</v>
      </c>
      <c r="D11" s="98">
        <v>2136.2240745758704</v>
      </c>
      <c r="E11" s="98">
        <v>2129.0802807007517</v>
      </c>
      <c r="F11" s="98">
        <v>1855.5201409485969</v>
      </c>
      <c r="G11" s="98">
        <v>2226.8473888890098</v>
      </c>
      <c r="H11" s="98">
        <v>2281.5542692547233</v>
      </c>
      <c r="I11" s="98">
        <v>1949.1381666428993</v>
      </c>
      <c r="J11" s="98">
        <v>1943.9465140333698</v>
      </c>
      <c r="K11" s="98">
        <v>2038.6994442270429</v>
      </c>
      <c r="L11" s="98">
        <v>2669.3993143565808</v>
      </c>
      <c r="M11" s="98">
        <v>2149.0811362721283</v>
      </c>
      <c r="N11" s="98">
        <v>1727.4769963376509</v>
      </c>
      <c r="O11" s="98">
        <v>1960.6106592746617</v>
      </c>
      <c r="P11" s="98">
        <v>1858.1621171803565</v>
      </c>
      <c r="Q11" s="98">
        <v>1880.5455633241843</v>
      </c>
      <c r="R11" s="98">
        <v>1560.8058075309746</v>
      </c>
      <c r="S11" s="98">
        <v>1931.0140627788921</v>
      </c>
      <c r="T11" s="98">
        <v>1971.7073098778276</v>
      </c>
      <c r="U11" s="98">
        <v>1990.385053418142</v>
      </c>
      <c r="V11" s="98">
        <v>1544.0790132628017</v>
      </c>
      <c r="W11" s="98">
        <v>1623.7281380379281</v>
      </c>
      <c r="DA11" s="63" t="s">
        <v>2251</v>
      </c>
    </row>
    <row r="12" spans="1:105" ht="12" customHeight="1" x14ac:dyDescent="0.25">
      <c r="A12" s="97" t="s">
        <v>123</v>
      </c>
      <c r="B12" s="98">
        <v>0</v>
      </c>
      <c r="C12" s="98">
        <v>1155.7093426572933</v>
      </c>
      <c r="D12" s="98">
        <v>1308.5613125951761</v>
      </c>
      <c r="E12" s="98">
        <v>1359.6691201032042</v>
      </c>
      <c r="F12" s="98">
        <v>1155.6707496105676</v>
      </c>
      <c r="G12" s="98">
        <v>1362.9135407893232</v>
      </c>
      <c r="H12" s="98">
        <v>1491.6670812897225</v>
      </c>
      <c r="I12" s="98">
        <v>1240.0324837338046</v>
      </c>
      <c r="J12" s="98">
        <v>1273.3467523154084</v>
      </c>
      <c r="K12" s="98">
        <v>0</v>
      </c>
      <c r="L12" s="98">
        <v>1710.4931548098732</v>
      </c>
      <c r="M12" s="98">
        <v>1437.7697990863026</v>
      </c>
      <c r="N12" s="98">
        <v>1106.3082535097803</v>
      </c>
      <c r="O12" s="98">
        <v>1313.1340471427593</v>
      </c>
      <c r="P12" s="98">
        <v>1252.7224742474318</v>
      </c>
      <c r="Q12" s="98">
        <v>1346.5981742469305</v>
      </c>
      <c r="R12" s="98">
        <v>1163.8806591495265</v>
      </c>
      <c r="S12" s="98">
        <v>1492.0511464207373</v>
      </c>
      <c r="T12" s="98">
        <v>1640.1014519905555</v>
      </c>
      <c r="U12" s="98">
        <v>1660.0882085556027</v>
      </c>
      <c r="V12" s="98">
        <v>1331.0380769365308</v>
      </c>
      <c r="W12" s="98">
        <v>1408.9230910275037</v>
      </c>
      <c r="DA12" s="63" t="s">
        <v>2252</v>
      </c>
    </row>
    <row r="13" spans="1:105" ht="12" customHeight="1" x14ac:dyDescent="0.25">
      <c r="A13" s="100" t="s">
        <v>50</v>
      </c>
      <c r="B13" s="101">
        <v>0</v>
      </c>
      <c r="C13" s="101">
        <v>419.81624511890334</v>
      </c>
      <c r="D13" s="101">
        <v>466.14807241490456</v>
      </c>
      <c r="E13" s="101">
        <v>569.94909287158123</v>
      </c>
      <c r="F13" s="101">
        <v>423.90287642864746</v>
      </c>
      <c r="G13" s="101">
        <v>439.16478764291236</v>
      </c>
      <c r="H13" s="101">
        <v>614.22625571538106</v>
      </c>
      <c r="I13" s="101">
        <v>434.13694262660965</v>
      </c>
      <c r="J13" s="101">
        <v>500.50669921139843</v>
      </c>
      <c r="K13" s="101">
        <v>0</v>
      </c>
      <c r="L13" s="101">
        <v>589.00225472541092</v>
      </c>
      <c r="M13" s="101">
        <v>565.16994076146375</v>
      </c>
      <c r="N13" s="101">
        <v>299.05308463160429</v>
      </c>
      <c r="O13" s="101">
        <v>380.9540893504925</v>
      </c>
      <c r="P13" s="101">
        <v>363.14249965507889</v>
      </c>
      <c r="Q13" s="101">
        <v>521.42519468056287</v>
      </c>
      <c r="R13" s="101">
        <v>414.17626282155118</v>
      </c>
      <c r="S13" s="101">
        <v>460.60173403998033</v>
      </c>
      <c r="T13" s="101">
        <v>517.02975891413587</v>
      </c>
      <c r="U13" s="101">
        <v>463.12832348250276</v>
      </c>
      <c r="V13" s="101">
        <v>394.87585515112625</v>
      </c>
      <c r="W13" s="101">
        <v>327.13295284040532</v>
      </c>
      <c r="DA13" s="131" t="s">
        <v>2253</v>
      </c>
    </row>
    <row r="14" spans="1:105" ht="12" customHeight="1" x14ac:dyDescent="0.25">
      <c r="A14" s="103" t="s">
        <v>52</v>
      </c>
      <c r="B14" s="104">
        <v>0</v>
      </c>
      <c r="C14" s="104">
        <v>735.89309753839029</v>
      </c>
      <c r="D14" s="104">
        <v>842.41324018027171</v>
      </c>
      <c r="E14" s="104">
        <v>789.72002723162302</v>
      </c>
      <c r="F14" s="104">
        <v>731.76787318192009</v>
      </c>
      <c r="G14" s="104">
        <v>923.74875314641088</v>
      </c>
      <c r="H14" s="104">
        <v>877.44082557434126</v>
      </c>
      <c r="I14" s="104">
        <v>805.89554110719507</v>
      </c>
      <c r="J14" s="104">
        <v>772.84005310400983</v>
      </c>
      <c r="K14" s="104">
        <v>0</v>
      </c>
      <c r="L14" s="104">
        <v>1121.4909000844623</v>
      </c>
      <c r="M14" s="104">
        <v>872.59985832483892</v>
      </c>
      <c r="N14" s="104">
        <v>807.25516887817594</v>
      </c>
      <c r="O14" s="104">
        <v>932.1799577922668</v>
      </c>
      <c r="P14" s="104">
        <v>889.57997459235321</v>
      </c>
      <c r="Q14" s="104">
        <v>825.17297956636776</v>
      </c>
      <c r="R14" s="104">
        <v>749.70439632797536</v>
      </c>
      <c r="S14" s="104">
        <v>1031.4494123807567</v>
      </c>
      <c r="T14" s="104">
        <v>1123.0716930764197</v>
      </c>
      <c r="U14" s="104">
        <v>1196.9598850730999</v>
      </c>
      <c r="V14" s="104">
        <v>936.16222178540465</v>
      </c>
      <c r="W14" s="104">
        <v>1081.7901381870984</v>
      </c>
      <c r="DA14" s="132" t="s">
        <v>2254</v>
      </c>
    </row>
    <row r="15" spans="1:105" ht="12" customHeight="1" x14ac:dyDescent="0.25">
      <c r="A15" s="106" t="s">
        <v>122</v>
      </c>
      <c r="B15" s="101">
        <v>1702.3731129558801</v>
      </c>
      <c r="C15" s="101">
        <v>1764.6681614268768</v>
      </c>
      <c r="D15" s="101">
        <v>1786.7922042936616</v>
      </c>
      <c r="E15" s="101">
        <v>1964.0128750259894</v>
      </c>
      <c r="F15" s="101">
        <v>1864.9417200383484</v>
      </c>
      <c r="G15" s="101">
        <v>1790.3760483318683</v>
      </c>
      <c r="H15" s="101">
        <v>1986.8511214954674</v>
      </c>
      <c r="I15" s="101">
        <v>1894.8106294712441</v>
      </c>
      <c r="J15" s="101">
        <v>2024.6316153655973</v>
      </c>
      <c r="K15" s="101">
        <v>1952.6687206628915</v>
      </c>
      <c r="L15" s="101">
        <v>1956.7173405304495</v>
      </c>
      <c r="M15" s="101">
        <v>2006.3850723431508</v>
      </c>
      <c r="N15" s="101">
        <v>1707.114561673372</v>
      </c>
      <c r="O15" s="101">
        <v>1729.9576016563601</v>
      </c>
      <c r="P15" s="101">
        <v>1782.8442289051193</v>
      </c>
      <c r="Q15" s="101">
        <v>2067.7125224570595</v>
      </c>
      <c r="R15" s="101">
        <v>2011.1779011097783</v>
      </c>
      <c r="S15" s="101">
        <v>1942.4186104241135</v>
      </c>
      <c r="T15" s="101">
        <v>1918.2483175112748</v>
      </c>
      <c r="U15" s="101">
        <v>1910.9853534793488</v>
      </c>
      <c r="V15" s="101">
        <v>2077.6464973250418</v>
      </c>
      <c r="W15" s="101">
        <v>1837.1444784336411</v>
      </c>
      <c r="DA15" s="131" t="s">
        <v>2255</v>
      </c>
    </row>
    <row r="16" spans="1:105" ht="12" customHeight="1" x14ac:dyDescent="0.25">
      <c r="A16" s="107" t="s">
        <v>121</v>
      </c>
      <c r="B16" s="104">
        <v>0</v>
      </c>
      <c r="C16" s="104">
        <v>1166.327782236586</v>
      </c>
      <c r="D16" s="104">
        <v>1183.6289228072717</v>
      </c>
      <c r="E16" s="104">
        <v>1349.6455880395181</v>
      </c>
      <c r="F16" s="104">
        <v>1258.5441139264731</v>
      </c>
      <c r="G16" s="104">
        <v>1191.7567007525245</v>
      </c>
      <c r="H16" s="104">
        <v>1389.4862947220199</v>
      </c>
      <c r="I16" s="104">
        <v>1291.6993707236188</v>
      </c>
      <c r="J16" s="104">
        <v>1406.3394378162141</v>
      </c>
      <c r="K16" s="104">
        <v>1341.7159558194521</v>
      </c>
      <c r="L16" s="104">
        <v>1344.6616390284382</v>
      </c>
      <c r="M16" s="104">
        <v>1417.1856120983957</v>
      </c>
      <c r="N16" s="104">
        <v>1151.4488055525546</v>
      </c>
      <c r="O16" s="104">
        <v>1184.378731626862</v>
      </c>
      <c r="P16" s="104">
        <v>1222.3314707338077</v>
      </c>
      <c r="Q16" s="104">
        <v>1485.5023802043024</v>
      </c>
      <c r="R16" s="104">
        <v>1449.5124338407875</v>
      </c>
      <c r="S16" s="104">
        <v>1412.9605759717847</v>
      </c>
      <c r="T16" s="104">
        <v>1424.9240440450708</v>
      </c>
      <c r="U16" s="104">
        <v>1437.7707267087862</v>
      </c>
      <c r="V16" s="104">
        <v>1588.3304605476251</v>
      </c>
      <c r="W16" s="104">
        <v>1382.1193377866741</v>
      </c>
      <c r="DA16" s="132" t="s">
        <v>2256</v>
      </c>
    </row>
    <row r="17" spans="1:105" ht="12" customHeight="1" x14ac:dyDescent="0.25">
      <c r="A17" s="108" t="s">
        <v>53</v>
      </c>
      <c r="B17" s="98">
        <v>0</v>
      </c>
      <c r="C17" s="98">
        <v>393.69700601476728</v>
      </c>
      <c r="D17" s="98">
        <v>391.25926706746338</v>
      </c>
      <c r="E17" s="98">
        <v>528.46395457387382</v>
      </c>
      <c r="F17" s="98">
        <v>428.63303636246377</v>
      </c>
      <c r="G17" s="98">
        <v>355.3779353610023</v>
      </c>
      <c r="H17" s="98">
        <v>535.35439762035594</v>
      </c>
      <c r="I17" s="98">
        <v>419.36791191278553</v>
      </c>
      <c r="J17" s="98">
        <v>511.91493874516442</v>
      </c>
      <c r="K17" s="98">
        <v>454.51197954356536</v>
      </c>
      <c r="L17" s="98">
        <v>443.76318103822507</v>
      </c>
      <c r="M17" s="98">
        <v>536.50378638242501</v>
      </c>
      <c r="N17" s="98">
        <v>304.20963621898608</v>
      </c>
      <c r="O17" s="98">
        <v>334.32493760995385</v>
      </c>
      <c r="P17" s="98">
        <v>344.16944339352352</v>
      </c>
      <c r="Q17" s="98">
        <v>558.94055128108505</v>
      </c>
      <c r="R17" s="98">
        <v>513.14116845092076</v>
      </c>
      <c r="S17" s="98">
        <v>461.50561053949093</v>
      </c>
      <c r="T17" s="98">
        <v>467.23433754653422</v>
      </c>
      <c r="U17" s="98">
        <v>456.96205870895506</v>
      </c>
      <c r="V17" s="98">
        <v>528.83341892237354</v>
      </c>
      <c r="W17" s="98">
        <v>361.04782902481679</v>
      </c>
      <c r="DA17" s="63" t="s">
        <v>2257</v>
      </c>
    </row>
    <row r="18" spans="1:105" ht="12" customHeight="1" x14ac:dyDescent="0.25">
      <c r="A18" s="108" t="s">
        <v>52</v>
      </c>
      <c r="B18" s="98">
        <v>0</v>
      </c>
      <c r="C18" s="98">
        <v>772.63077622181879</v>
      </c>
      <c r="D18" s="98">
        <v>792.36965573980819</v>
      </c>
      <c r="E18" s="98">
        <v>821.18163346564427</v>
      </c>
      <c r="F18" s="98">
        <v>829.91107756400925</v>
      </c>
      <c r="G18" s="98">
        <v>836.37876539152205</v>
      </c>
      <c r="H18" s="98">
        <v>854.13189710166387</v>
      </c>
      <c r="I18" s="98">
        <v>872.33145881083317</v>
      </c>
      <c r="J18" s="98">
        <v>894.42449907104947</v>
      </c>
      <c r="K18" s="98">
        <v>887.20397627588682</v>
      </c>
      <c r="L18" s="98">
        <v>900.89845799021339</v>
      </c>
      <c r="M18" s="98">
        <v>880.68182571597072</v>
      </c>
      <c r="N18" s="98">
        <v>847.23916933356861</v>
      </c>
      <c r="O18" s="98">
        <v>850.05379401690823</v>
      </c>
      <c r="P18" s="98">
        <v>878.162027340284</v>
      </c>
      <c r="Q18" s="98">
        <v>926.56182892321738</v>
      </c>
      <c r="R18" s="98">
        <v>936.37126538986649</v>
      </c>
      <c r="S18" s="98">
        <v>951.45496543229331</v>
      </c>
      <c r="T18" s="98">
        <v>957.68970649853668</v>
      </c>
      <c r="U18" s="98">
        <v>980.80866799983096</v>
      </c>
      <c r="V18" s="98">
        <v>1059.4970416252515</v>
      </c>
      <c r="W18" s="98">
        <v>1021.0715087618573</v>
      </c>
      <c r="DA18" s="63" t="s">
        <v>2258</v>
      </c>
    </row>
    <row r="19" spans="1:105" ht="12" customHeight="1" x14ac:dyDescent="0.25">
      <c r="A19" s="121" t="s">
        <v>54</v>
      </c>
      <c r="B19" s="122">
        <v>724.33454444547192</v>
      </c>
      <c r="C19" s="122">
        <v>743.7659263857355</v>
      </c>
      <c r="D19" s="122">
        <v>776.12497621994419</v>
      </c>
      <c r="E19" s="122">
        <v>796.00173804826625</v>
      </c>
      <c r="F19" s="122">
        <v>766.62735763726801</v>
      </c>
      <c r="G19" s="122">
        <v>765.71692977508394</v>
      </c>
      <c r="H19" s="122">
        <v>757.18645424124543</v>
      </c>
      <c r="I19" s="122">
        <v>700.63258622290721</v>
      </c>
      <c r="J19" s="122">
        <v>632.27154749419685</v>
      </c>
      <c r="K19" s="122">
        <v>607.71862783323081</v>
      </c>
      <c r="L19" s="122">
        <v>626.4554344678661</v>
      </c>
      <c r="M19" s="122">
        <v>527.79667938595776</v>
      </c>
      <c r="N19" s="122">
        <v>450.35342570537813</v>
      </c>
      <c r="O19" s="122">
        <v>461.40463131258343</v>
      </c>
      <c r="P19" s="122">
        <v>440.4540031560764</v>
      </c>
      <c r="Q19" s="122">
        <v>466.80596102557848</v>
      </c>
      <c r="R19" s="122">
        <v>429.71437391512836</v>
      </c>
      <c r="S19" s="122">
        <v>532.9719408203697</v>
      </c>
      <c r="T19" s="122">
        <v>563.24969599713563</v>
      </c>
      <c r="U19" s="122">
        <v>573.43366698539114</v>
      </c>
      <c r="V19" s="122">
        <v>840.41281572722573</v>
      </c>
      <c r="W19" s="122">
        <v>781.84634412516652</v>
      </c>
      <c r="DA19" s="130" t="s">
        <v>2259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2260</v>
      </c>
    </row>
    <row r="21" spans="1:105" ht="12" customHeight="1" x14ac:dyDescent="0.25">
      <c r="A21" s="97" t="s">
        <v>50</v>
      </c>
      <c r="B21" s="98">
        <v>746.67614896304394</v>
      </c>
      <c r="C21" s="98">
        <v>753.39780886851145</v>
      </c>
      <c r="D21" s="98">
        <v>807.08879531615776</v>
      </c>
      <c r="E21" s="98">
        <v>819.82934374026183</v>
      </c>
      <c r="F21" s="98">
        <v>773.60040197959802</v>
      </c>
      <c r="G21" s="98">
        <v>781.94063352357182</v>
      </c>
      <c r="H21" s="98">
        <v>781.34509785197065</v>
      </c>
      <c r="I21" s="98">
        <v>716.61411946633757</v>
      </c>
      <c r="J21" s="98">
        <v>640.49373069315766</v>
      </c>
      <c r="K21" s="98">
        <v>643.06622788905145</v>
      </c>
      <c r="L21" s="98">
        <v>681.58073405378605</v>
      </c>
      <c r="M21" s="98">
        <v>562.84345058391295</v>
      </c>
      <c r="N21" s="98">
        <v>476.38660016686521</v>
      </c>
      <c r="O21" s="98">
        <v>517.11529422340129</v>
      </c>
      <c r="P21" s="98">
        <v>485.55182541207836</v>
      </c>
      <c r="Q21" s="98">
        <v>517.42050570966444</v>
      </c>
      <c r="R21" s="98">
        <v>458.51776777676696</v>
      </c>
      <c r="S21" s="98">
        <v>602.23226734927016</v>
      </c>
      <c r="T21" s="98">
        <v>645.27553987780186</v>
      </c>
      <c r="U21" s="98">
        <v>661.75435158613618</v>
      </c>
      <c r="V21" s="98">
        <v>922.36614842559595</v>
      </c>
      <c r="W21" s="98">
        <v>895.66147299629301</v>
      </c>
      <c r="DA21" s="63" t="s">
        <v>2261</v>
      </c>
    </row>
    <row r="22" spans="1:105" ht="12" customHeight="1" x14ac:dyDescent="0.25">
      <c r="A22" s="109" t="s">
        <v>120</v>
      </c>
      <c r="B22" s="33">
        <v>531.55614037131966</v>
      </c>
      <c r="C22" s="33">
        <v>663.60614514453118</v>
      </c>
      <c r="D22" s="33">
        <v>473.95773746278945</v>
      </c>
      <c r="E22" s="33">
        <v>479.19997040393088</v>
      </c>
      <c r="F22" s="33">
        <v>665.49624875061522</v>
      </c>
      <c r="G22" s="33">
        <v>592.44119081240933</v>
      </c>
      <c r="H22" s="33">
        <v>556.95837276089276</v>
      </c>
      <c r="I22" s="33">
        <v>575.95406775604499</v>
      </c>
      <c r="J22" s="33">
        <v>577.50434882120487</v>
      </c>
      <c r="K22" s="33">
        <v>449.85311695642525</v>
      </c>
      <c r="L22" s="33">
        <v>466.46490216053593</v>
      </c>
      <c r="M22" s="33">
        <v>457.92099465979976</v>
      </c>
      <c r="N22" s="33">
        <v>407.95710586821946</v>
      </c>
      <c r="O22" s="33">
        <v>375.28914158712575</v>
      </c>
      <c r="P22" s="33">
        <v>372.86801771934302</v>
      </c>
      <c r="Q22" s="33">
        <v>395.28353524254538</v>
      </c>
      <c r="R22" s="33">
        <v>392.62513439059359</v>
      </c>
      <c r="S22" s="33">
        <v>439.0614292465246</v>
      </c>
      <c r="T22" s="33">
        <v>452.32257492243821</v>
      </c>
      <c r="U22" s="33">
        <v>454.50796332895965</v>
      </c>
      <c r="V22" s="33">
        <v>733.83275506377481</v>
      </c>
      <c r="W22" s="33">
        <v>639.81739593254963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17532.587300285548</v>
      </c>
      <c r="C24" s="117">
        <f t="shared" si="7"/>
        <v>16087.132578486837</v>
      </c>
      <c r="D24" s="117">
        <f t="shared" si="7"/>
        <v>18978.905445178494</v>
      </c>
      <c r="E24" s="117">
        <f t="shared" si="7"/>
        <v>19624.684805230521</v>
      </c>
      <c r="F24" s="117">
        <f t="shared" si="7"/>
        <v>15295.94561281407</v>
      </c>
      <c r="G24" s="117">
        <f t="shared" si="7"/>
        <v>22252.169587741482</v>
      </c>
      <c r="H24" s="117">
        <f t="shared" si="7"/>
        <v>22320.068647132994</v>
      </c>
      <c r="I24" s="117">
        <f t="shared" si="7"/>
        <v>13261.291336659337</v>
      </c>
      <c r="J24" s="117">
        <f t="shared" si="7"/>
        <v>15160.154367630244</v>
      </c>
      <c r="K24" s="117">
        <f t="shared" si="7"/>
        <v>16358.826172618436</v>
      </c>
      <c r="L24" s="117">
        <f t="shared" si="7"/>
        <v>32633.525342299825</v>
      </c>
      <c r="M24" s="117">
        <f t="shared" si="7"/>
        <v>22140.808964923024</v>
      </c>
      <c r="N24" s="117">
        <f t="shared" si="7"/>
        <v>14370.553668246876</v>
      </c>
      <c r="O24" s="117">
        <f t="shared" si="7"/>
        <v>16551.068205757281</v>
      </c>
      <c r="P24" s="117">
        <f t="shared" si="7"/>
        <v>13969.028855798724</v>
      </c>
      <c r="Q24" s="117">
        <f t="shared" si="7"/>
        <v>15654.213716993714</v>
      </c>
      <c r="R24" s="117">
        <f t="shared" ref="R24:V24" si="8">R25+R28+R30+R39</f>
        <v>14008.143979727785</v>
      </c>
      <c r="S24" s="117">
        <f t="shared" si="8"/>
        <v>16532.022114719173</v>
      </c>
      <c r="T24" s="117">
        <f t="shared" si="8"/>
        <v>17221.335553314231</v>
      </c>
      <c r="U24" s="117">
        <f t="shared" si="8"/>
        <v>19133.223339589833</v>
      </c>
      <c r="V24" s="117">
        <f t="shared" si="8"/>
        <v>10402.748862805762</v>
      </c>
      <c r="W24" s="117">
        <f t="shared" ref="W24" si="9">W25+W28+W30+W39</f>
        <v>16486.02266362384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15003.100865817269</v>
      </c>
      <c r="C25" s="122">
        <f t="shared" si="10"/>
        <v>13537.051923879164</v>
      </c>
      <c r="D25" s="122">
        <f t="shared" si="10"/>
        <v>16307.239900565124</v>
      </c>
      <c r="E25" s="122">
        <f t="shared" si="10"/>
        <v>16796.635670753047</v>
      </c>
      <c r="F25" s="122">
        <f t="shared" si="10"/>
        <v>12633.27649910127</v>
      </c>
      <c r="G25" s="122">
        <f t="shared" si="10"/>
        <v>19571.061664369907</v>
      </c>
      <c r="H25" s="122">
        <f t="shared" si="10"/>
        <v>19532.692974839301</v>
      </c>
      <c r="I25" s="122">
        <f t="shared" si="10"/>
        <v>10679.942348603494</v>
      </c>
      <c r="J25" s="122">
        <f t="shared" si="10"/>
        <v>12524.004413759398</v>
      </c>
      <c r="K25" s="122">
        <f t="shared" si="10"/>
        <v>13799.65722755434</v>
      </c>
      <c r="L25" s="122">
        <f t="shared" si="10"/>
        <v>29979.002445392758</v>
      </c>
      <c r="M25" s="122">
        <f t="shared" si="10"/>
        <v>19571.112483129746</v>
      </c>
      <c r="N25" s="122">
        <f t="shared" si="10"/>
        <v>12217.591492331454</v>
      </c>
      <c r="O25" s="122">
        <f t="shared" si="10"/>
        <v>14432.427399945944</v>
      </c>
      <c r="P25" s="122">
        <f t="shared" si="10"/>
        <v>11821.252380972273</v>
      </c>
      <c r="Q25" s="122">
        <f t="shared" si="10"/>
        <v>13186.086169414113</v>
      </c>
      <c r="R25" s="122">
        <f t="shared" ref="R25:V25" si="11">SUM(R26:R27)</f>
        <v>11603.904298095624</v>
      </c>
      <c r="S25" s="122">
        <f t="shared" si="11"/>
        <v>14010.613362141254</v>
      </c>
      <c r="T25" s="122">
        <f t="shared" si="11"/>
        <v>14641.493027414263</v>
      </c>
      <c r="U25" s="122">
        <f t="shared" si="11"/>
        <v>16531.535423686175</v>
      </c>
      <c r="V25" s="122">
        <f t="shared" si="11"/>
        <v>7442.4874492421277</v>
      </c>
      <c r="W25" s="122">
        <f t="shared" ref="W25" si="12">SUM(W26:W27)</f>
        <v>13911.999115196792</v>
      </c>
      <c r="DA25" s="130" t="s">
        <v>2264</v>
      </c>
    </row>
    <row r="26" spans="1:105" ht="12" customHeight="1" x14ac:dyDescent="0.25">
      <c r="A26" s="97" t="s">
        <v>74</v>
      </c>
      <c r="B26" s="98">
        <v>14848.030879523472</v>
      </c>
      <c r="C26" s="98">
        <v>13399.563210439794</v>
      </c>
      <c r="D26" s="98">
        <v>16144.04749081674</v>
      </c>
      <c r="E26" s="98">
        <v>16632.980092078051</v>
      </c>
      <c r="F26" s="98">
        <v>12511.21834329565</v>
      </c>
      <c r="G26" s="98">
        <v>19386.114579167592</v>
      </c>
      <c r="H26" s="98">
        <v>19352.352473524425</v>
      </c>
      <c r="I26" s="98">
        <v>10582.844006146706</v>
      </c>
      <c r="J26" s="98">
        <v>12411.411574079182</v>
      </c>
      <c r="K26" s="98">
        <v>13677.648350890873</v>
      </c>
      <c r="L26" s="98">
        <v>29717.38345932011</v>
      </c>
      <c r="M26" s="98">
        <v>19403.373057093006</v>
      </c>
      <c r="N26" s="98">
        <v>12108.026053580174</v>
      </c>
      <c r="O26" s="98">
        <v>14268.403609386987</v>
      </c>
      <c r="P26" s="98">
        <v>11686.351764016439</v>
      </c>
      <c r="Q26" s="98">
        <v>13036.648442943655</v>
      </c>
      <c r="R26" s="98">
        <v>11472.953520638208</v>
      </c>
      <c r="S26" s="98">
        <v>13851.233104595532</v>
      </c>
      <c r="T26" s="98">
        <v>14475.158485393655</v>
      </c>
      <c r="U26" s="98">
        <v>16344.028587081002</v>
      </c>
      <c r="V26" s="98">
        <v>7356.8086655743427</v>
      </c>
      <c r="W26" s="98">
        <v>13751.910769793381</v>
      </c>
      <c r="DA26" s="63" t="s">
        <v>2265</v>
      </c>
    </row>
    <row r="27" spans="1:105" ht="12" customHeight="1" x14ac:dyDescent="0.25">
      <c r="A27" s="97" t="s">
        <v>53</v>
      </c>
      <c r="B27" s="98">
        <v>155.06998629379697</v>
      </c>
      <c r="C27" s="98">
        <v>137.48871343936977</v>
      </c>
      <c r="D27" s="98">
        <v>163.19240974838505</v>
      </c>
      <c r="E27" s="98">
        <v>163.65557867499459</v>
      </c>
      <c r="F27" s="98">
        <v>122.0581558056208</v>
      </c>
      <c r="G27" s="98">
        <v>184.94708520231549</v>
      </c>
      <c r="H27" s="98">
        <v>180.34050131487686</v>
      </c>
      <c r="I27" s="98">
        <v>97.098342456788345</v>
      </c>
      <c r="J27" s="98">
        <v>112.59283968021482</v>
      </c>
      <c r="K27" s="98">
        <v>122.00887666346667</v>
      </c>
      <c r="L27" s="98">
        <v>261.61898607264698</v>
      </c>
      <c r="M27" s="98">
        <v>167.73942603673967</v>
      </c>
      <c r="N27" s="98">
        <v>109.56543875128051</v>
      </c>
      <c r="O27" s="98">
        <v>164.02379055895713</v>
      </c>
      <c r="P27" s="98">
        <v>134.90061695583447</v>
      </c>
      <c r="Q27" s="98">
        <v>149.43772647045802</v>
      </c>
      <c r="R27" s="98">
        <v>130.95077745741531</v>
      </c>
      <c r="S27" s="98">
        <v>159.38025754572126</v>
      </c>
      <c r="T27" s="98">
        <v>166.3345420206085</v>
      </c>
      <c r="U27" s="98">
        <v>187.50683660517311</v>
      </c>
      <c r="V27" s="98">
        <v>85.678783667785268</v>
      </c>
      <c r="W27" s="98">
        <v>160.08834540341078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0.9596907211464637</v>
      </c>
      <c r="C28" s="122">
        <f t="shared" si="13"/>
        <v>1.1321709126791626</v>
      </c>
      <c r="D28" s="122">
        <f t="shared" si="13"/>
        <v>1.9229521498068138</v>
      </c>
      <c r="E28" s="122">
        <f t="shared" si="13"/>
        <v>3.165636242413469</v>
      </c>
      <c r="F28" s="122">
        <f t="shared" si="13"/>
        <v>1.7856298967400992</v>
      </c>
      <c r="G28" s="122">
        <f t="shared" si="13"/>
        <v>1.9430785934415387</v>
      </c>
      <c r="H28" s="122">
        <f t="shared" si="13"/>
        <v>3.0545929256827633</v>
      </c>
      <c r="I28" s="122">
        <f t="shared" si="13"/>
        <v>4.7102079684985227</v>
      </c>
      <c r="J28" s="122">
        <f t="shared" si="13"/>
        <v>2.5818793728402438</v>
      </c>
      <c r="K28" s="122">
        <f t="shared" si="13"/>
        <v>0.99674453154985121</v>
      </c>
      <c r="L28" s="122">
        <f t="shared" si="13"/>
        <v>0.11635710257535586</v>
      </c>
      <c r="M28" s="122">
        <f t="shared" si="13"/>
        <v>9.4428661536092959E-2</v>
      </c>
      <c r="N28" s="122">
        <f t="shared" si="13"/>
        <v>5.3573780407690776</v>
      </c>
      <c r="O28" s="122">
        <f t="shared" si="13"/>
        <v>14.266908647968338</v>
      </c>
      <c r="P28" s="122">
        <f t="shared" si="13"/>
        <v>17.408726411465921</v>
      </c>
      <c r="Q28" s="122">
        <f t="shared" si="13"/>
        <v>33.9327824985997</v>
      </c>
      <c r="R28" s="122">
        <f t="shared" si="13"/>
        <v>34.374229582370177</v>
      </c>
      <c r="S28" s="122">
        <f t="shared" si="13"/>
        <v>34.481936926887187</v>
      </c>
      <c r="T28" s="122">
        <f t="shared" si="13"/>
        <v>39.326398138079647</v>
      </c>
      <c r="U28" s="122">
        <f t="shared" si="13"/>
        <v>48.867307498136391</v>
      </c>
      <c r="V28" s="122">
        <f t="shared" si="13"/>
        <v>30.968749809114342</v>
      </c>
      <c r="W28" s="122">
        <f t="shared" si="13"/>
        <v>76.201976123722901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0.9596907211464637</v>
      </c>
      <c r="C29" s="98">
        <f>IF(RES_hhdet_fec!C29=0,0,RES_hhdet_fec!C29*1000*11630/RES_hhdet_num!C24)</f>
        <v>1.1321709126791626</v>
      </c>
      <c r="D29" s="98">
        <f>IF(RES_hhdet_fec!D29=0,0,RES_hhdet_fec!D29*1000*11630/RES_hhdet_num!D24)</f>
        <v>1.9229521498068138</v>
      </c>
      <c r="E29" s="98">
        <f>IF(RES_hhdet_fec!E29=0,0,RES_hhdet_fec!E29*1000*11630/RES_hhdet_num!E24)</f>
        <v>3.165636242413469</v>
      </c>
      <c r="F29" s="98">
        <f>IF(RES_hhdet_fec!F29=0,0,RES_hhdet_fec!F29*1000*11630/RES_hhdet_num!F24)</f>
        <v>1.7856298967400992</v>
      </c>
      <c r="G29" s="98">
        <f>IF(RES_hhdet_fec!G29=0,0,RES_hhdet_fec!G29*1000*11630/RES_hhdet_num!G24)</f>
        <v>1.9430785934415387</v>
      </c>
      <c r="H29" s="98">
        <f>IF(RES_hhdet_fec!H29=0,0,RES_hhdet_fec!H29*1000*11630/RES_hhdet_num!H24)</f>
        <v>3.0545929256827633</v>
      </c>
      <c r="I29" s="98">
        <f>IF(RES_hhdet_fec!I29=0,0,RES_hhdet_fec!I29*1000*11630/RES_hhdet_num!I24)</f>
        <v>4.7102079684985227</v>
      </c>
      <c r="J29" s="98">
        <f>IF(RES_hhdet_fec!J29=0,0,RES_hhdet_fec!J29*1000*11630/RES_hhdet_num!J24)</f>
        <v>2.5818793728402438</v>
      </c>
      <c r="K29" s="98">
        <f>IF(RES_hhdet_fec!K29=0,0,RES_hhdet_fec!K29*1000*11630/RES_hhdet_num!K24)</f>
        <v>0.99674453154985121</v>
      </c>
      <c r="L29" s="98">
        <f>IF(RES_hhdet_fec!L29=0,0,RES_hhdet_fec!L29*1000*11630/RES_hhdet_num!L24)</f>
        <v>0.11635710257535586</v>
      </c>
      <c r="M29" s="98">
        <f>IF(RES_hhdet_fec!M29=0,0,RES_hhdet_fec!M29*1000*11630/RES_hhdet_num!M24)</f>
        <v>9.4428661536092959E-2</v>
      </c>
      <c r="N29" s="98">
        <f>IF(RES_hhdet_fec!N29=0,0,RES_hhdet_fec!N29*1000*11630/RES_hhdet_num!N24)</f>
        <v>5.3573780407690776</v>
      </c>
      <c r="O29" s="98">
        <f>IF(RES_hhdet_fec!O29=0,0,RES_hhdet_fec!O29*1000*11630/RES_hhdet_num!O24)</f>
        <v>14.266908647968338</v>
      </c>
      <c r="P29" s="98">
        <f>IF(RES_hhdet_fec!P29=0,0,RES_hhdet_fec!P29*1000*11630/RES_hhdet_num!P24)</f>
        <v>17.408726411465921</v>
      </c>
      <c r="Q29" s="98">
        <f>IF(RES_hhdet_fec!Q29=0,0,RES_hhdet_fec!Q29*1000*11630/RES_hhdet_num!Q24)</f>
        <v>33.9327824985997</v>
      </c>
      <c r="R29" s="98">
        <f>IF(RES_hhdet_fec!R29=0,0,RES_hhdet_fec!R29*1000*11630/RES_hhdet_num!R24)</f>
        <v>34.374229582370177</v>
      </c>
      <c r="S29" s="98">
        <f>IF(RES_hhdet_fec!S29=0,0,RES_hhdet_fec!S29*1000*11630/RES_hhdet_num!S24)</f>
        <v>34.481936926887187</v>
      </c>
      <c r="T29" s="98">
        <f>IF(RES_hhdet_fec!T29=0,0,RES_hhdet_fec!T29*1000*11630/RES_hhdet_num!T24)</f>
        <v>39.326398138079647</v>
      </c>
      <c r="U29" s="98">
        <f>IF(RES_hhdet_fec!U29=0,0,RES_hhdet_fec!U29*1000*11630/RES_hhdet_num!U24)</f>
        <v>48.867307498136391</v>
      </c>
      <c r="V29" s="98">
        <f>IF(RES_hhdet_fec!V29=0,0,RES_hhdet_fec!V29*1000*11630/RES_hhdet_num!V24)</f>
        <v>30.968749809114342</v>
      </c>
      <c r="W29" s="98">
        <f>IF(RES_hhdet_fec!W29=0,0,RES_hhdet_fec!W29*1000*11630/RES_hhdet_num!W24)</f>
        <v>76.201976123722901</v>
      </c>
      <c r="DA29" s="63" t="s">
        <v>2268</v>
      </c>
    </row>
    <row r="30" spans="1:105" ht="12" customHeight="1" x14ac:dyDescent="0.25">
      <c r="A30" s="121" t="s">
        <v>55</v>
      </c>
      <c r="B30" s="122">
        <v>1804.1927395544549</v>
      </c>
      <c r="C30" s="122">
        <v>1804.0080304333956</v>
      </c>
      <c r="D30" s="122">
        <v>1894.3805482773942</v>
      </c>
      <c r="E30" s="122">
        <v>2033.2832316419006</v>
      </c>
      <c r="F30" s="122">
        <v>1893.5336679599745</v>
      </c>
      <c r="G30" s="122">
        <v>1917.0582063652814</v>
      </c>
      <c r="H30" s="122">
        <v>2040.9456335414109</v>
      </c>
      <c r="I30" s="122">
        <v>1889.3804052784071</v>
      </c>
      <c r="J30" s="122">
        <v>2006.7259243657504</v>
      </c>
      <c r="K30" s="122">
        <v>1960.1621757775874</v>
      </c>
      <c r="L30" s="122">
        <v>2030.1971113675502</v>
      </c>
      <c r="M30" s="122">
        <v>2036.0399574488538</v>
      </c>
      <c r="N30" s="122">
        <v>1694.1796015309221</v>
      </c>
      <c r="O30" s="122">
        <v>1640.186785948461</v>
      </c>
      <c r="P30" s="122">
        <v>1686.9881812501128</v>
      </c>
      <c r="Q30" s="122">
        <v>1962.0466038569034</v>
      </c>
      <c r="R30" s="122">
        <v>1934.8061764656716</v>
      </c>
      <c r="S30" s="122">
        <v>1941.2453299564729</v>
      </c>
      <c r="T30" s="122">
        <v>1960.8873287793979</v>
      </c>
      <c r="U30" s="122">
        <v>1964.3502779069497</v>
      </c>
      <c r="V30" s="122">
        <v>2076.2672971235147</v>
      </c>
      <c r="W30" s="122">
        <v>1732.6533128447395</v>
      </c>
      <c r="DA30" s="130" t="s">
        <v>2269</v>
      </c>
    </row>
    <row r="31" spans="1:105" ht="12" customHeight="1" x14ac:dyDescent="0.25">
      <c r="A31" s="97" t="s">
        <v>141</v>
      </c>
      <c r="B31" s="98">
        <v>2062.7562155765372</v>
      </c>
      <c r="C31" s="98">
        <v>1892.522895365611</v>
      </c>
      <c r="D31" s="98">
        <v>2148.8093900943322</v>
      </c>
      <c r="E31" s="98">
        <v>2150.9322876799874</v>
      </c>
      <c r="F31" s="98">
        <v>1883.2134438511146</v>
      </c>
      <c r="G31" s="98">
        <v>2265.5090256989697</v>
      </c>
      <c r="H31" s="98">
        <v>2307.918913189963</v>
      </c>
      <c r="I31" s="98">
        <v>1939.8025375298841</v>
      </c>
      <c r="J31" s="98">
        <v>1935.1065932288891</v>
      </c>
      <c r="K31" s="98">
        <v>2036.5581340772405</v>
      </c>
      <c r="L31" s="98">
        <v>2686.8577579554189</v>
      </c>
      <c r="M31" s="98">
        <v>2195.2588151370442</v>
      </c>
      <c r="N31" s="98">
        <v>1767.5063702753375</v>
      </c>
      <c r="O31" s="98">
        <v>1774.61225513555</v>
      </c>
      <c r="P31" s="98">
        <v>1693.9322494635157</v>
      </c>
      <c r="Q31" s="98">
        <v>1738.6759808976271</v>
      </c>
      <c r="R31" s="98">
        <v>1525.6745892523088</v>
      </c>
      <c r="S31" s="98">
        <v>2045.8292379653008</v>
      </c>
      <c r="T31" s="98">
        <v>2190.6391902765581</v>
      </c>
      <c r="U31" s="98">
        <v>2233.3195966231629</v>
      </c>
      <c r="V31" s="98">
        <v>1686.6868084474522</v>
      </c>
      <c r="W31" s="98">
        <v>1552.3566402743779</v>
      </c>
      <c r="DA31" s="63" t="s">
        <v>2270</v>
      </c>
    </row>
    <row r="32" spans="1:105" ht="12" customHeight="1" x14ac:dyDescent="0.25">
      <c r="A32" s="97" t="s">
        <v>140</v>
      </c>
      <c r="B32" s="98">
        <v>0</v>
      </c>
      <c r="C32" s="98">
        <v>1155.9662240404136</v>
      </c>
      <c r="D32" s="98">
        <v>1308.8521686326503</v>
      </c>
      <c r="E32" s="98">
        <v>1359.971335955639</v>
      </c>
      <c r="F32" s="98">
        <v>1155.927622415549</v>
      </c>
      <c r="G32" s="98">
        <v>1363.2543543779177</v>
      </c>
      <c r="H32" s="98">
        <v>1492.0933936879189</v>
      </c>
      <c r="I32" s="98">
        <v>1240.4459657223788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2271</v>
      </c>
    </row>
    <row r="33" spans="1:105" ht="12" customHeight="1" x14ac:dyDescent="0.25">
      <c r="A33" s="100" t="s">
        <v>50</v>
      </c>
      <c r="B33" s="101">
        <v>0</v>
      </c>
      <c r="C33" s="101">
        <v>419.90955835409318</v>
      </c>
      <c r="D33" s="101">
        <v>466.25168390021571</v>
      </c>
      <c r="E33" s="101">
        <v>570.07577637744293</v>
      </c>
      <c r="F33" s="101">
        <v>423.99709800598214</v>
      </c>
      <c r="G33" s="101">
        <v>439.27460629448592</v>
      </c>
      <c r="H33" s="101">
        <v>614.40179908654864</v>
      </c>
      <c r="I33" s="101">
        <v>434.28170319434116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2272</v>
      </c>
    </row>
    <row r="34" spans="1:105" ht="12" customHeight="1" x14ac:dyDescent="0.25">
      <c r="A34" s="103" t="s">
        <v>52</v>
      </c>
      <c r="B34" s="104">
        <v>0</v>
      </c>
      <c r="C34" s="104">
        <v>736.05666568632046</v>
      </c>
      <c r="D34" s="104">
        <v>842.60048473243467</v>
      </c>
      <c r="E34" s="104">
        <v>789.89555957819596</v>
      </c>
      <c r="F34" s="104">
        <v>731.93052440956694</v>
      </c>
      <c r="G34" s="104">
        <v>923.97974808343179</v>
      </c>
      <c r="H34" s="104">
        <v>877.6915946013703</v>
      </c>
      <c r="I34" s="104">
        <v>806.16426252803763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2273</v>
      </c>
    </row>
    <row r="35" spans="1:105" ht="12" customHeight="1" x14ac:dyDescent="0.25">
      <c r="A35" s="106" t="s">
        <v>122</v>
      </c>
      <c r="B35" s="101">
        <v>1702.3731129558798</v>
      </c>
      <c r="C35" s="101">
        <v>1772.0271174517495</v>
      </c>
      <c r="D35" s="101">
        <v>1801.3477270642143</v>
      </c>
      <c r="E35" s="101">
        <v>1993.0248215975114</v>
      </c>
      <c r="F35" s="101">
        <v>1901.7212285990222</v>
      </c>
      <c r="G35" s="101">
        <v>1819.5102556990016</v>
      </c>
      <c r="H35" s="101">
        <v>1997.3952064217256</v>
      </c>
      <c r="I35" s="101">
        <v>1891.5316321149949</v>
      </c>
      <c r="J35" s="101">
        <v>2023.6267476703511</v>
      </c>
      <c r="K35" s="101">
        <v>1956.7364484212271</v>
      </c>
      <c r="L35" s="101">
        <v>1969.2126301747689</v>
      </c>
      <c r="M35" s="101">
        <v>2031.1427133265663</v>
      </c>
      <c r="N35" s="101">
        <v>1717.8781103983081</v>
      </c>
      <c r="O35" s="101">
        <v>1671.8713915391186</v>
      </c>
      <c r="P35" s="101">
        <v>1726.9278570091881</v>
      </c>
      <c r="Q35" s="101">
        <v>2016.898002789934</v>
      </c>
      <c r="R35" s="101">
        <v>2000.5329782098872</v>
      </c>
      <c r="S35" s="101">
        <v>1978.419143250858</v>
      </c>
      <c r="T35" s="101">
        <v>1989.5136216770741</v>
      </c>
      <c r="U35" s="101">
        <v>1990.3455138378388</v>
      </c>
      <c r="V35" s="101">
        <v>2140.6100457349226</v>
      </c>
      <c r="W35" s="101">
        <v>1782.5798415625757</v>
      </c>
      <c r="DA35" s="131" t="s">
        <v>2274</v>
      </c>
    </row>
    <row r="36" spans="1:105" ht="12" customHeight="1" x14ac:dyDescent="0.25">
      <c r="A36" s="107" t="s">
        <v>121</v>
      </c>
      <c r="B36" s="104">
        <v>0</v>
      </c>
      <c r="C36" s="104">
        <v>1166.713660295439</v>
      </c>
      <c r="D36" s="104">
        <v>1184.0531289958212</v>
      </c>
      <c r="E36" s="104">
        <v>1350.3622504933239</v>
      </c>
      <c r="F36" s="104">
        <v>1259.2306409239259</v>
      </c>
      <c r="G36" s="104">
        <v>1192.0636498712279</v>
      </c>
      <c r="H36" s="104">
        <v>1389.1683818714132</v>
      </c>
      <c r="I36" s="104">
        <v>1291.8070992441856</v>
      </c>
      <c r="J36" s="104">
        <v>1411.1464236691702</v>
      </c>
      <c r="K36" s="104">
        <v>1348.3015597458789</v>
      </c>
      <c r="L36" s="104">
        <v>1352.1939783389371</v>
      </c>
      <c r="M36" s="104">
        <v>1427.0620618261214</v>
      </c>
      <c r="N36" s="104">
        <v>1147.5005890594437</v>
      </c>
      <c r="O36" s="104">
        <v>1170.820080699853</v>
      </c>
      <c r="P36" s="104">
        <v>1209.2288306881758</v>
      </c>
      <c r="Q36" s="104">
        <v>1470.9479725519991</v>
      </c>
      <c r="R36" s="104">
        <v>1447.6728187101103</v>
      </c>
      <c r="S36" s="104">
        <v>1422.7241803209608</v>
      </c>
      <c r="T36" s="104">
        <v>1441.6837070107031</v>
      </c>
      <c r="U36" s="104">
        <v>1453.9721877487768</v>
      </c>
      <c r="V36" s="104">
        <v>1599.1884297137144</v>
      </c>
      <c r="W36" s="104">
        <v>1371.582369577643</v>
      </c>
      <c r="DA36" s="132" t="s">
        <v>2275</v>
      </c>
    </row>
    <row r="37" spans="1:105" ht="12" customHeight="1" x14ac:dyDescent="0.25">
      <c r="A37" s="108" t="s">
        <v>53</v>
      </c>
      <c r="B37" s="98">
        <v>0</v>
      </c>
      <c r="C37" s="98">
        <v>393.82726016696267</v>
      </c>
      <c r="D37" s="98">
        <v>391.40244875591281</v>
      </c>
      <c r="E37" s="98">
        <v>528.85025259393831</v>
      </c>
      <c r="F37" s="98">
        <v>428.97647791918024</v>
      </c>
      <c r="G37" s="98">
        <v>355.30699816316826</v>
      </c>
      <c r="H37" s="98">
        <v>534.65032339682932</v>
      </c>
      <c r="I37" s="98">
        <v>419.04437567500867</v>
      </c>
      <c r="J37" s="98">
        <v>515.48940533585903</v>
      </c>
      <c r="K37" s="98">
        <v>458.7219524388459</v>
      </c>
      <c r="L37" s="98">
        <v>447.6536644000555</v>
      </c>
      <c r="M37" s="98">
        <v>541.2390620150627</v>
      </c>
      <c r="N37" s="98">
        <v>301.32129022474265</v>
      </c>
      <c r="O37" s="98">
        <v>325.54017102690733</v>
      </c>
      <c r="P37" s="98">
        <v>335.82048413388742</v>
      </c>
      <c r="Q37" s="98">
        <v>549.07085031404063</v>
      </c>
      <c r="R37" s="98">
        <v>514.34287464420618</v>
      </c>
      <c r="S37" s="98">
        <v>472.75683210300292</v>
      </c>
      <c r="T37" s="98">
        <v>485.02999176656158</v>
      </c>
      <c r="U37" s="98">
        <v>473.50117854820706</v>
      </c>
      <c r="V37" s="98">
        <v>539.39824640459278</v>
      </c>
      <c r="W37" s="98">
        <v>350.99676783709265</v>
      </c>
      <c r="DA37" s="63" t="s">
        <v>2276</v>
      </c>
    </row>
    <row r="38" spans="1:105" ht="12" customHeight="1" x14ac:dyDescent="0.25">
      <c r="A38" s="108" t="s">
        <v>52</v>
      </c>
      <c r="B38" s="98">
        <v>0</v>
      </c>
      <c r="C38" s="98">
        <v>772.88640012847611</v>
      </c>
      <c r="D38" s="98">
        <v>792.65068023990841</v>
      </c>
      <c r="E38" s="98">
        <v>821.51199789938573</v>
      </c>
      <c r="F38" s="98">
        <v>830.25416300474569</v>
      </c>
      <c r="G38" s="98">
        <v>836.75665170805951</v>
      </c>
      <c r="H38" s="98">
        <v>854.51805847458388</v>
      </c>
      <c r="I38" s="98">
        <v>872.76272356917718</v>
      </c>
      <c r="J38" s="98">
        <v>895.65701833331116</v>
      </c>
      <c r="K38" s="98">
        <v>889.57960730703269</v>
      </c>
      <c r="L38" s="98">
        <v>904.54031393888135</v>
      </c>
      <c r="M38" s="98">
        <v>885.82299981105916</v>
      </c>
      <c r="N38" s="98">
        <v>846.17929883470083</v>
      </c>
      <c r="O38" s="98">
        <v>845.27990967294568</v>
      </c>
      <c r="P38" s="98">
        <v>873.40834655428807</v>
      </c>
      <c r="Q38" s="98">
        <v>921.87712223795847</v>
      </c>
      <c r="R38" s="98">
        <v>933.32994406590387</v>
      </c>
      <c r="S38" s="98">
        <v>949.96734821795826</v>
      </c>
      <c r="T38" s="98">
        <v>956.65371524414138</v>
      </c>
      <c r="U38" s="98">
        <v>980.47100920056982</v>
      </c>
      <c r="V38" s="98">
        <v>1059.7901833091216</v>
      </c>
      <c r="W38" s="98">
        <v>1020.5856017405504</v>
      </c>
      <c r="DA38" s="63" t="s">
        <v>2277</v>
      </c>
    </row>
    <row r="39" spans="1:105" ht="12" customHeight="1" x14ac:dyDescent="0.25">
      <c r="A39" s="121" t="s">
        <v>54</v>
      </c>
      <c r="B39" s="122">
        <v>724.334004192679</v>
      </c>
      <c r="C39" s="122">
        <v>744.94045326159869</v>
      </c>
      <c r="D39" s="122">
        <v>775.36204418616751</v>
      </c>
      <c r="E39" s="122">
        <v>791.60026659315747</v>
      </c>
      <c r="F39" s="122">
        <v>767.34981585608568</v>
      </c>
      <c r="G39" s="122">
        <v>762.10663841285248</v>
      </c>
      <c r="H39" s="122">
        <v>743.375445826597</v>
      </c>
      <c r="I39" s="122">
        <v>687.25837480893654</v>
      </c>
      <c r="J39" s="122">
        <v>626.84215013225719</v>
      </c>
      <c r="K39" s="122">
        <v>598.01002475495568</v>
      </c>
      <c r="L39" s="122">
        <v>624.20942843694058</v>
      </c>
      <c r="M39" s="122">
        <v>533.56209568288727</v>
      </c>
      <c r="N39" s="122">
        <v>453.42519634372849</v>
      </c>
      <c r="O39" s="122">
        <v>464.18711121490634</v>
      </c>
      <c r="P39" s="122">
        <v>443.37956716487128</v>
      </c>
      <c r="Q39" s="122">
        <v>472.14816122409951</v>
      </c>
      <c r="R39" s="122">
        <v>435.0592755841198</v>
      </c>
      <c r="S39" s="122">
        <v>545.68148569455832</v>
      </c>
      <c r="T39" s="122">
        <v>579.6287989824898</v>
      </c>
      <c r="U39" s="122">
        <v>588.47033049857112</v>
      </c>
      <c r="V39" s="122">
        <v>853.02536663100568</v>
      </c>
      <c r="W39" s="122">
        <v>765.16825945858875</v>
      </c>
      <c r="DA39" s="130" t="s">
        <v>2278</v>
      </c>
    </row>
    <row r="40" spans="1:105" ht="12" customHeight="1" x14ac:dyDescent="0.25">
      <c r="A40" s="97" t="s">
        <v>50</v>
      </c>
      <c r="B40" s="98">
        <v>746.67614896304383</v>
      </c>
      <c r="C40" s="98">
        <v>754.27242151653149</v>
      </c>
      <c r="D40" s="98">
        <v>808.995307948613</v>
      </c>
      <c r="E40" s="98">
        <v>823.31859305667024</v>
      </c>
      <c r="F40" s="98">
        <v>777.90946308452715</v>
      </c>
      <c r="G40" s="98">
        <v>785.85688818722281</v>
      </c>
      <c r="H40" s="98">
        <v>782.90895601552938</v>
      </c>
      <c r="I40" s="98">
        <v>716.15853388989501</v>
      </c>
      <c r="J40" s="98">
        <v>640.21579360899193</v>
      </c>
      <c r="K40" s="98">
        <v>642.99313939474609</v>
      </c>
      <c r="L40" s="98">
        <v>681.84738840319085</v>
      </c>
      <c r="M40" s="98">
        <v>563.50447324820482</v>
      </c>
      <c r="N40" s="98">
        <v>476.87653343508526</v>
      </c>
      <c r="O40" s="98">
        <v>516.87234373806848</v>
      </c>
      <c r="P40" s="98">
        <v>485.36916800395272</v>
      </c>
      <c r="Q40" s="98">
        <v>517.27555635404724</v>
      </c>
      <c r="R40" s="98">
        <v>458.60727438182164</v>
      </c>
      <c r="S40" s="98">
        <v>603.14108422649144</v>
      </c>
      <c r="T40" s="98">
        <v>647.0054196443017</v>
      </c>
      <c r="U40" s="98">
        <v>663.42000799056871</v>
      </c>
      <c r="V40" s="98">
        <v>923.69527066815135</v>
      </c>
      <c r="W40" s="98">
        <v>888.55460726228443</v>
      </c>
      <c r="DA40" s="63" t="s">
        <v>2279</v>
      </c>
    </row>
    <row r="41" spans="1:105" ht="12" customHeight="1" x14ac:dyDescent="0.25">
      <c r="A41" s="109" t="s">
        <v>120</v>
      </c>
      <c r="B41" s="33">
        <v>531.55614037131966</v>
      </c>
      <c r="C41" s="33">
        <v>665.21163478081633</v>
      </c>
      <c r="D41" s="33">
        <v>475.29440348694357</v>
      </c>
      <c r="E41" s="33">
        <v>480.8057643973633</v>
      </c>
      <c r="F41" s="33">
        <v>669.01211746752801</v>
      </c>
      <c r="G41" s="33">
        <v>595.41308714978368</v>
      </c>
      <c r="H41" s="33">
        <v>557.5506276712814</v>
      </c>
      <c r="I41" s="33">
        <v>575.55532091495922</v>
      </c>
      <c r="J41" s="33">
        <v>577.75015537893057</v>
      </c>
      <c r="K41" s="33">
        <v>451.01163227135532</v>
      </c>
      <c r="L41" s="33">
        <v>468.29037224458119</v>
      </c>
      <c r="M41" s="33">
        <v>460.13001138029023</v>
      </c>
      <c r="N41" s="33">
        <v>408.50415085634978</v>
      </c>
      <c r="O41" s="33">
        <v>372.14520129809188</v>
      </c>
      <c r="P41" s="33">
        <v>370.02679141604403</v>
      </c>
      <c r="Q41" s="33">
        <v>393.36947674559468</v>
      </c>
      <c r="R41" s="33">
        <v>393.97428089494844</v>
      </c>
      <c r="S41" s="33">
        <v>444.49875483157467</v>
      </c>
      <c r="T41" s="33">
        <v>461.27220604521528</v>
      </c>
      <c r="U41" s="33">
        <v>462.52365578634789</v>
      </c>
      <c r="V41" s="33">
        <v>739.36963777354538</v>
      </c>
      <c r="W41" s="33">
        <v>619.81707793595535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14542.878659131407</v>
      </c>
      <c r="C43" s="117">
        <f t="shared" si="14"/>
        <v>21699.980749736867</v>
      </c>
      <c r="D43" s="117">
        <f t="shared" si="14"/>
        <v>19896.027049370514</v>
      </c>
      <c r="E43" s="117">
        <f t="shared" si="14"/>
        <v>13275.391723477162</v>
      </c>
      <c r="F43" s="117">
        <f t="shared" si="14"/>
        <v>19599.471597125295</v>
      </c>
      <c r="G43" s="117">
        <f t="shared" si="14"/>
        <v>12130.795098237406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12115.222253521415</v>
      </c>
      <c r="C44" s="122">
        <f t="shared" si="17"/>
        <v>19193.566491798785</v>
      </c>
      <c r="D44" s="122">
        <f t="shared" si="17"/>
        <v>17329.487980379501</v>
      </c>
      <c r="E44" s="122">
        <f t="shared" si="17"/>
        <v>10498.881627284285</v>
      </c>
      <c r="F44" s="122">
        <f t="shared" si="17"/>
        <v>16932.596736821808</v>
      </c>
      <c r="G44" s="122">
        <f t="shared" si="17"/>
        <v>9521.0069981393262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2282</v>
      </c>
    </row>
    <row r="45" spans="1:105" ht="12" customHeight="1" x14ac:dyDescent="0.25">
      <c r="A45" s="97" t="s">
        <v>216</v>
      </c>
      <c r="B45" s="98">
        <v>11996.137206427693</v>
      </c>
      <c r="C45" s="98">
        <v>19006.961849067106</v>
      </c>
      <c r="D45" s="98">
        <v>17163.384779137825</v>
      </c>
      <c r="E45" s="98">
        <v>10400.905607802142</v>
      </c>
      <c r="F45" s="98">
        <v>16775.905118601775</v>
      </c>
      <c r="G45" s="98">
        <v>9434.8341232227976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2283</v>
      </c>
    </row>
    <row r="46" spans="1:105" ht="12" customHeight="1" x14ac:dyDescent="0.25">
      <c r="A46" s="97" t="s">
        <v>53</v>
      </c>
      <c r="B46" s="98">
        <v>119.08504709372231</v>
      </c>
      <c r="C46" s="98">
        <v>186.60464273167918</v>
      </c>
      <c r="D46" s="98">
        <v>166.10320124167677</v>
      </c>
      <c r="E46" s="98">
        <v>97.976019482142661</v>
      </c>
      <c r="F46" s="98">
        <v>156.69161822003201</v>
      </c>
      <c r="G46" s="98">
        <v>86.172874916528798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0.95177066507765484</v>
      </c>
      <c r="C47" s="122">
        <f t="shared" si="20"/>
        <v>1.1769592333715666</v>
      </c>
      <c r="D47" s="122">
        <f t="shared" si="20"/>
        <v>2.2381217294974824</v>
      </c>
      <c r="E47" s="122">
        <f t="shared" si="20"/>
        <v>4.9454528119919825</v>
      </c>
      <c r="F47" s="122">
        <f t="shared" si="20"/>
        <v>3.8655928387234559</v>
      </c>
      <c r="G47" s="122">
        <f t="shared" si="20"/>
        <v>8.3921802338945746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0.95177066507765484</v>
      </c>
      <c r="C48" s="98">
        <f>IF(RES_hhdet_fec!C48=0,0,RES_hhdet_fec!C48*1000*11630/RES_hhdet_num!C43)</f>
        <v>1.1769592333715666</v>
      </c>
      <c r="D48" s="98">
        <f>IF(RES_hhdet_fec!D48=0,0,RES_hhdet_fec!D48*1000*11630/RES_hhdet_num!D43)</f>
        <v>2.2381217294974824</v>
      </c>
      <c r="E48" s="98">
        <f>IF(RES_hhdet_fec!E48=0,0,RES_hhdet_fec!E48*1000*11630/RES_hhdet_num!E43)</f>
        <v>4.9454528119919825</v>
      </c>
      <c r="F48" s="98">
        <f>IF(RES_hhdet_fec!F48=0,0,RES_hhdet_fec!F48*1000*11630/RES_hhdet_num!F43)</f>
        <v>3.8655928387234559</v>
      </c>
      <c r="G48" s="98">
        <f>IF(RES_hhdet_fec!G48=0,0,RES_hhdet_fec!G48*1000*11630/RES_hhdet_num!G43)</f>
        <v>8.3921802338945746</v>
      </c>
      <c r="H48" s="98">
        <f>IF(RES_hhdet_fec!H48=0,0,RES_hhdet_fec!H48*1000*11630/RES_hhdet_num!H43)</f>
        <v>0</v>
      </c>
      <c r="I48" s="98">
        <f>IF(RES_hhdet_fec!I48=0,0,RES_hhdet_fec!I48*1000*11630/RES_hhdet_num!I43)</f>
        <v>0</v>
      </c>
      <c r="J48" s="98">
        <f>IF(RES_hhdet_fec!J48=0,0,RES_hhdet_fec!J48*1000*11630/RES_hhdet_num!J43)</f>
        <v>0</v>
      </c>
      <c r="K48" s="98">
        <f>IF(RES_hhdet_fec!K48=0,0,RES_hhdet_fec!K48*1000*11630/RES_hhdet_num!K43)</f>
        <v>0</v>
      </c>
      <c r="L48" s="98">
        <f>IF(RES_hhdet_fec!L48=0,0,RES_hhdet_fec!L48*1000*11630/RES_hhdet_num!L43)</f>
        <v>0</v>
      </c>
      <c r="M48" s="98">
        <f>IF(RES_hhdet_fec!M48=0,0,RES_hhdet_fec!M48*1000*11630/RES_hhdet_num!M43)</f>
        <v>0</v>
      </c>
      <c r="N48" s="98">
        <f>IF(RES_hhdet_fec!N48=0,0,RES_hhdet_fec!N48*1000*11630/RES_hhdet_num!N43)</f>
        <v>0</v>
      </c>
      <c r="O48" s="98">
        <f>IF(RES_hhdet_fec!O48=0,0,RES_hhdet_fec!O48*1000*11630/RES_hhdet_num!O43)</f>
        <v>0</v>
      </c>
      <c r="P48" s="98">
        <f>IF(RES_hhdet_fec!P48=0,0,RES_hhdet_fec!P48*1000*11630/RES_hhdet_num!P43)</f>
        <v>0</v>
      </c>
      <c r="Q48" s="98">
        <f>IF(RES_hhdet_fec!Q48=0,0,RES_hhdet_fec!Q48*1000*11630/RES_hhdet_num!Q43)</f>
        <v>0</v>
      </c>
      <c r="R48" s="98">
        <f>IF(RES_hhdet_fec!R48=0,0,RES_hhdet_fec!R48*1000*11630/RES_hhdet_num!R43)</f>
        <v>0</v>
      </c>
      <c r="S48" s="98">
        <f>IF(RES_hhdet_fec!S48=0,0,RES_hhdet_fec!S48*1000*11630/RES_hhdet_num!S43)</f>
        <v>0</v>
      </c>
      <c r="T48" s="98">
        <f>IF(RES_hhdet_fec!T48=0,0,RES_hhdet_fec!T48*1000*11630/RES_hhdet_num!T43)</f>
        <v>0</v>
      </c>
      <c r="U48" s="98">
        <f>IF(RES_hhdet_fec!U48=0,0,RES_hhdet_fec!U48*1000*11630/RES_hhdet_num!U43)</f>
        <v>0</v>
      </c>
      <c r="V48" s="98">
        <f>IF(RES_hhdet_fec!V48=0,0,RES_hhdet_fec!V48*1000*11630/RES_hhdet_num!V43)</f>
        <v>0</v>
      </c>
      <c r="W48" s="98">
        <f>IF(RES_hhdet_fec!W48=0,0,RES_hhdet_fec!W48*1000*11630/RES_hhdet_num!W43)</f>
        <v>0</v>
      </c>
      <c r="DA48" s="63" t="s">
        <v>2286</v>
      </c>
    </row>
    <row r="49" spans="1:105" ht="12" customHeight="1" x14ac:dyDescent="0.25">
      <c r="A49" s="121" t="s">
        <v>55</v>
      </c>
      <c r="B49" s="122">
        <v>1702.3731129558796</v>
      </c>
      <c r="C49" s="122">
        <v>1761.2654913068855</v>
      </c>
      <c r="D49" s="122">
        <v>1791.6795676103789</v>
      </c>
      <c r="E49" s="122">
        <v>1982.912613948313</v>
      </c>
      <c r="F49" s="122">
        <v>1895.9699948811497</v>
      </c>
      <c r="G49" s="122">
        <v>1832.3076291529544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2287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2288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2289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2290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2291</v>
      </c>
    </row>
    <row r="54" spans="1:105" ht="12" customHeight="1" x14ac:dyDescent="0.25">
      <c r="A54" s="106" t="s">
        <v>122</v>
      </c>
      <c r="B54" s="101">
        <v>1702.3731129558796</v>
      </c>
      <c r="C54" s="101">
        <v>1767.0239127781267</v>
      </c>
      <c r="D54" s="101">
        <v>1798.5164704493677</v>
      </c>
      <c r="E54" s="101">
        <v>1990.7213800744457</v>
      </c>
      <c r="F54" s="101">
        <v>1903.818217863748</v>
      </c>
      <c r="G54" s="101">
        <v>1840.4961794939875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2292</v>
      </c>
    </row>
    <row r="55" spans="1:105" ht="12" customHeight="1" x14ac:dyDescent="0.25">
      <c r="A55" s="107" t="s">
        <v>121</v>
      </c>
      <c r="B55" s="104">
        <v>0</v>
      </c>
      <c r="C55" s="104">
        <v>1166.4038276221652</v>
      </c>
      <c r="D55" s="104">
        <v>1183.8494640158654</v>
      </c>
      <c r="E55" s="104">
        <v>1350.1794501279658</v>
      </c>
      <c r="F55" s="104">
        <v>1259.0565143702615</v>
      </c>
      <c r="G55" s="104">
        <v>1192.5771337597746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2293</v>
      </c>
    </row>
    <row r="56" spans="1:105" ht="12" customHeight="1" x14ac:dyDescent="0.25">
      <c r="A56" s="108" t="s">
        <v>53</v>
      </c>
      <c r="B56" s="98">
        <v>0</v>
      </c>
      <c r="C56" s="98">
        <v>393.72267533438725</v>
      </c>
      <c r="D56" s="98">
        <v>391.39599829927022</v>
      </c>
      <c r="E56" s="98">
        <v>528.85522639952842</v>
      </c>
      <c r="F56" s="98">
        <v>428.99394848005568</v>
      </c>
      <c r="G56" s="98">
        <v>356.02967121464195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2294</v>
      </c>
    </row>
    <row r="57" spans="1:105" ht="12" customHeight="1" x14ac:dyDescent="0.25">
      <c r="A57" s="108" t="s">
        <v>52</v>
      </c>
      <c r="B57" s="98">
        <v>0</v>
      </c>
      <c r="C57" s="98">
        <v>772.6811522877781</v>
      </c>
      <c r="D57" s="98">
        <v>792.45346571659513</v>
      </c>
      <c r="E57" s="98">
        <v>821.32422372843735</v>
      </c>
      <c r="F57" s="98">
        <v>830.06256589020597</v>
      </c>
      <c r="G57" s="98">
        <v>836.54746254513259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2295</v>
      </c>
    </row>
    <row r="58" spans="1:105" ht="12" customHeight="1" x14ac:dyDescent="0.25">
      <c r="A58" s="121" t="s">
        <v>54</v>
      </c>
      <c r="B58" s="122">
        <v>724.33152198903485</v>
      </c>
      <c r="C58" s="122">
        <v>743.97180739782084</v>
      </c>
      <c r="D58" s="122">
        <v>772.62137965113664</v>
      </c>
      <c r="E58" s="122">
        <v>788.65202943257202</v>
      </c>
      <c r="F58" s="122">
        <v>767.03927258361216</v>
      </c>
      <c r="G58" s="122">
        <v>769.08829071123148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2296</v>
      </c>
    </row>
    <row r="59" spans="1:105" ht="12" customHeight="1" x14ac:dyDescent="0.25">
      <c r="A59" s="97" t="s">
        <v>50</v>
      </c>
      <c r="B59" s="98">
        <v>746.67614896304394</v>
      </c>
      <c r="C59" s="98">
        <v>753.55326011247109</v>
      </c>
      <c r="D59" s="98">
        <v>808.52392347613409</v>
      </c>
      <c r="E59" s="98">
        <v>822.93085686800657</v>
      </c>
      <c r="F59" s="98">
        <v>778.04232295673398</v>
      </c>
      <c r="G59" s="98">
        <v>787.92068564537794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2297</v>
      </c>
    </row>
    <row r="60" spans="1:105" ht="12" customHeight="1" x14ac:dyDescent="0.25">
      <c r="A60" s="109" t="s">
        <v>120</v>
      </c>
      <c r="B60" s="33">
        <v>531.55614037131966</v>
      </c>
      <c r="C60" s="33">
        <v>663.88498874680988</v>
      </c>
      <c r="D60" s="33">
        <v>474.22818587866055</v>
      </c>
      <c r="E60" s="33">
        <v>479.72418357373527</v>
      </c>
      <c r="F60" s="33">
        <v>667.8742810958521</v>
      </c>
      <c r="G60" s="33">
        <v>600.18988260105255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15536.278875130105</v>
      </c>
      <c r="C62" s="117">
        <f t="shared" si="21"/>
        <v>16499.263407094266</v>
      </c>
      <c r="D62" s="117">
        <f t="shared" si="21"/>
        <v>16262.491951231132</v>
      </c>
      <c r="E62" s="117">
        <f t="shared" si="21"/>
        <v>18320.305981074642</v>
      </c>
      <c r="F62" s="117">
        <f t="shared" si="21"/>
        <v>16597.330199946893</v>
      </c>
      <c r="G62" s="117">
        <f t="shared" si="21"/>
        <v>18580.996463824071</v>
      </c>
      <c r="H62" s="117">
        <f t="shared" si="21"/>
        <v>17807.486569599459</v>
      </c>
      <c r="I62" s="117">
        <f t="shared" si="21"/>
        <v>15804.612868196362</v>
      </c>
      <c r="J62" s="117">
        <f t="shared" si="21"/>
        <v>16639.124839058015</v>
      </c>
      <c r="K62" s="117">
        <f t="shared" si="21"/>
        <v>16685.964787974452</v>
      </c>
      <c r="L62" s="117">
        <f t="shared" si="21"/>
        <v>17805.523746485138</v>
      </c>
      <c r="M62" s="117">
        <f t="shared" si="21"/>
        <v>17228.284009433402</v>
      </c>
      <c r="N62" s="117">
        <f t="shared" si="21"/>
        <v>16251.498399026084</v>
      </c>
      <c r="O62" s="117">
        <f t="shared" si="21"/>
        <v>14986.507529153469</v>
      </c>
      <c r="P62" s="117">
        <f t="shared" si="21"/>
        <v>13635.621817857758</v>
      </c>
      <c r="Q62" s="117">
        <f t="shared" si="21"/>
        <v>14943.907352107186</v>
      </c>
      <c r="R62" s="117">
        <f t="shared" ref="R62:V62" si="22">R63+R66+R68+R77</f>
        <v>15190.825432285419</v>
      </c>
      <c r="S62" s="117">
        <f t="shared" si="22"/>
        <v>15407.721051660537</v>
      </c>
      <c r="T62" s="117">
        <f t="shared" si="22"/>
        <v>14192.517415754615</v>
      </c>
      <c r="U62" s="117">
        <f t="shared" si="22"/>
        <v>13635.946885220792</v>
      </c>
      <c r="V62" s="117">
        <f t="shared" si="22"/>
        <v>14488.476827201217</v>
      </c>
      <c r="W62" s="117">
        <f t="shared" ref="W62" si="23">W63+W66+W68+W77</f>
        <v>15691.869805698298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12837.219241118626</v>
      </c>
      <c r="C63" s="122">
        <f t="shared" si="24"/>
        <v>13779.555486169984</v>
      </c>
      <c r="D63" s="122">
        <f t="shared" si="24"/>
        <v>13421.609634502411</v>
      </c>
      <c r="E63" s="122">
        <f t="shared" si="24"/>
        <v>15469.411082570847</v>
      </c>
      <c r="F63" s="122">
        <f t="shared" si="24"/>
        <v>13745.210991525681</v>
      </c>
      <c r="G63" s="122">
        <f t="shared" si="24"/>
        <v>15694.461913410682</v>
      </c>
      <c r="H63" s="122">
        <f t="shared" si="24"/>
        <v>14995.315471902237</v>
      </c>
      <c r="I63" s="122">
        <f t="shared" si="24"/>
        <v>13009.029107345743</v>
      </c>
      <c r="J63" s="122">
        <f t="shared" si="24"/>
        <v>13761.201480166303</v>
      </c>
      <c r="K63" s="122">
        <f t="shared" si="24"/>
        <v>13955.475173275163</v>
      </c>
      <c r="L63" s="122">
        <f t="shared" si="24"/>
        <v>15041.661111802232</v>
      </c>
      <c r="M63" s="122">
        <f t="shared" si="24"/>
        <v>14646.25118218544</v>
      </c>
      <c r="N63" s="122">
        <f t="shared" si="24"/>
        <v>13835.39636814752</v>
      </c>
      <c r="O63" s="122">
        <f t="shared" si="24"/>
        <v>12726.059279929668</v>
      </c>
      <c r="P63" s="122">
        <f t="shared" si="24"/>
        <v>11198.445469168488</v>
      </c>
      <c r="Q63" s="122">
        <f t="shared" si="24"/>
        <v>12482.281643808581</v>
      </c>
      <c r="R63" s="122">
        <f t="shared" ref="R63:V63" si="25">SUM(R64:R65)</f>
        <v>12729.388499925923</v>
      </c>
      <c r="S63" s="122">
        <f t="shared" si="25"/>
        <v>12859.978394288619</v>
      </c>
      <c r="T63" s="122">
        <f t="shared" si="25"/>
        <v>11631.051219702958</v>
      </c>
      <c r="U63" s="122">
        <f t="shared" si="25"/>
        <v>11062.001568003636</v>
      </c>
      <c r="V63" s="122">
        <f t="shared" si="25"/>
        <v>11562.604545917253</v>
      </c>
      <c r="W63" s="122">
        <f t="shared" ref="W63" si="26">SUM(W64:W65)</f>
        <v>12813.35569863029</v>
      </c>
      <c r="DA63" s="130" t="s">
        <v>2300</v>
      </c>
    </row>
    <row r="64" spans="1:105" ht="12" customHeight="1" x14ac:dyDescent="0.25">
      <c r="A64" s="97" t="s">
        <v>217</v>
      </c>
      <c r="B64" s="98">
        <v>12695.874565270569</v>
      </c>
      <c r="C64" s="98">
        <v>13627.8379213632</v>
      </c>
      <c r="D64" s="98">
        <v>13272.789620431389</v>
      </c>
      <c r="E64" s="98">
        <v>15299.312218894513</v>
      </c>
      <c r="F64" s="98">
        <v>13593.069223668959</v>
      </c>
      <c r="G64" s="98">
        <v>15522.487775270145</v>
      </c>
      <c r="H64" s="98">
        <v>14832.581932297642</v>
      </c>
      <c r="I64" s="98">
        <v>12867.70464081612</v>
      </c>
      <c r="J64" s="98">
        <v>13610.637849102832</v>
      </c>
      <c r="K64" s="98">
        <v>13802.758581513095</v>
      </c>
      <c r="L64" s="98">
        <v>14875.941772753626</v>
      </c>
      <c r="M64" s="98">
        <v>14484.225480890698</v>
      </c>
      <c r="N64" s="98">
        <v>13682.569563872228</v>
      </c>
      <c r="O64" s="98">
        <v>12581.101391462324</v>
      </c>
      <c r="P64" s="98">
        <v>11068.65936637063</v>
      </c>
      <c r="Q64" s="98">
        <v>12335.721294499337</v>
      </c>
      <c r="R64" s="98">
        <v>12576.687701117491</v>
      </c>
      <c r="S64" s="98">
        <v>12700.848364337469</v>
      </c>
      <c r="T64" s="98">
        <v>11483.83000275341</v>
      </c>
      <c r="U64" s="98">
        <v>10919.618701721141</v>
      </c>
      <c r="V64" s="98">
        <v>11409.440172593328</v>
      </c>
      <c r="W64" s="98">
        <v>12641.823160436463</v>
      </c>
      <c r="DA64" s="63" t="s">
        <v>2301</v>
      </c>
    </row>
    <row r="65" spans="1:105" ht="12" customHeight="1" x14ac:dyDescent="0.25">
      <c r="A65" s="97" t="s">
        <v>53</v>
      </c>
      <c r="B65" s="98">
        <v>141.3446758480577</v>
      </c>
      <c r="C65" s="98">
        <v>151.71756480678434</v>
      </c>
      <c r="D65" s="98">
        <v>148.82001407102186</v>
      </c>
      <c r="E65" s="98">
        <v>170.09886367633354</v>
      </c>
      <c r="F65" s="98">
        <v>152.14176785672126</v>
      </c>
      <c r="G65" s="98">
        <v>171.97413814053596</v>
      </c>
      <c r="H65" s="98">
        <v>162.73353960459448</v>
      </c>
      <c r="I65" s="98">
        <v>141.32446652962241</v>
      </c>
      <c r="J65" s="98">
        <v>150.56363106347175</v>
      </c>
      <c r="K65" s="98">
        <v>152.71659176206859</v>
      </c>
      <c r="L65" s="98">
        <v>165.71933904860677</v>
      </c>
      <c r="M65" s="98">
        <v>162.02570129474202</v>
      </c>
      <c r="N65" s="98">
        <v>152.82680427529243</v>
      </c>
      <c r="O65" s="98">
        <v>144.95788846734555</v>
      </c>
      <c r="P65" s="98">
        <v>129.78610279785761</v>
      </c>
      <c r="Q65" s="98">
        <v>146.5603493092444</v>
      </c>
      <c r="R65" s="98">
        <v>152.70079880843167</v>
      </c>
      <c r="S65" s="98">
        <v>159.13002995114928</v>
      </c>
      <c r="T65" s="98">
        <v>147.22121694954942</v>
      </c>
      <c r="U65" s="98">
        <v>142.38286628249483</v>
      </c>
      <c r="V65" s="98">
        <v>153.16437332392508</v>
      </c>
      <c r="W65" s="98">
        <v>171.53253819382772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0.95880599198227712</v>
      </c>
      <c r="C66" s="122">
        <f t="shared" si="27"/>
        <v>1.2632836437843582</v>
      </c>
      <c r="D66" s="122">
        <f t="shared" si="27"/>
        <v>2.3115210688518948</v>
      </c>
      <c r="E66" s="122">
        <f t="shared" si="27"/>
        <v>4.6535351790461306</v>
      </c>
      <c r="F66" s="122">
        <f t="shared" si="27"/>
        <v>2.902318782187788</v>
      </c>
      <c r="G66" s="122">
        <f t="shared" si="27"/>
        <v>3.4251467392191954</v>
      </c>
      <c r="H66" s="122">
        <f t="shared" si="27"/>
        <v>5.8075728642905737</v>
      </c>
      <c r="I66" s="122">
        <f t="shared" si="27"/>
        <v>8.5936304181571685</v>
      </c>
      <c r="J66" s="122">
        <f t="shared" si="27"/>
        <v>5.9711007244255532</v>
      </c>
      <c r="K66" s="122">
        <f t="shared" si="27"/>
        <v>6.7629644609609043</v>
      </c>
      <c r="L66" s="122">
        <f t="shared" si="27"/>
        <v>8.6439678936602871</v>
      </c>
      <c r="M66" s="122">
        <f t="shared" si="27"/>
        <v>8.8114811904679069</v>
      </c>
      <c r="N66" s="122">
        <f t="shared" si="27"/>
        <v>17.622940595750109</v>
      </c>
      <c r="O66" s="122">
        <f t="shared" si="27"/>
        <v>12.021117984343475</v>
      </c>
      <c r="P66" s="122">
        <f t="shared" si="27"/>
        <v>9.4479921293206761</v>
      </c>
      <c r="Q66" s="122">
        <f t="shared" si="27"/>
        <v>16.834440067754922</v>
      </c>
      <c r="R66" s="122">
        <f t="shared" si="27"/>
        <v>18.449367727979872</v>
      </c>
      <c r="S66" s="122">
        <f t="shared" si="27"/>
        <v>23.155605099890064</v>
      </c>
      <c r="T66" s="122">
        <f t="shared" si="27"/>
        <v>33.754445585468112</v>
      </c>
      <c r="U66" s="122">
        <f t="shared" si="27"/>
        <v>47.77252707200396</v>
      </c>
      <c r="V66" s="122">
        <f t="shared" si="27"/>
        <v>26.476700640787644</v>
      </c>
      <c r="W66" s="122">
        <f t="shared" si="27"/>
        <v>67.282489150041201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0.95880599198227712</v>
      </c>
      <c r="C67" s="98">
        <f>IF(RES_hhdet_fec!C67=0,0,RES_hhdet_fec!C67*1000*11630/RES_hhdet_num!C62)</f>
        <v>1.2632836437843582</v>
      </c>
      <c r="D67" s="98">
        <f>IF(RES_hhdet_fec!D67=0,0,RES_hhdet_fec!D67*1000*11630/RES_hhdet_num!D62)</f>
        <v>2.3115210688518948</v>
      </c>
      <c r="E67" s="98">
        <f>IF(RES_hhdet_fec!E67=0,0,RES_hhdet_fec!E67*1000*11630/RES_hhdet_num!E62)</f>
        <v>4.6535351790461306</v>
      </c>
      <c r="F67" s="98">
        <f>IF(RES_hhdet_fec!F67=0,0,RES_hhdet_fec!F67*1000*11630/RES_hhdet_num!F62)</f>
        <v>2.902318782187788</v>
      </c>
      <c r="G67" s="98">
        <f>IF(RES_hhdet_fec!G67=0,0,RES_hhdet_fec!G67*1000*11630/RES_hhdet_num!G62)</f>
        <v>3.4251467392191954</v>
      </c>
      <c r="H67" s="98">
        <f>IF(RES_hhdet_fec!H67=0,0,RES_hhdet_fec!H67*1000*11630/RES_hhdet_num!H62)</f>
        <v>5.8075728642905737</v>
      </c>
      <c r="I67" s="98">
        <f>IF(RES_hhdet_fec!I67=0,0,RES_hhdet_fec!I67*1000*11630/RES_hhdet_num!I62)</f>
        <v>8.5936304181571685</v>
      </c>
      <c r="J67" s="98">
        <f>IF(RES_hhdet_fec!J67=0,0,RES_hhdet_fec!J67*1000*11630/RES_hhdet_num!J62)</f>
        <v>5.9711007244255532</v>
      </c>
      <c r="K67" s="98">
        <f>IF(RES_hhdet_fec!K67=0,0,RES_hhdet_fec!K67*1000*11630/RES_hhdet_num!K62)</f>
        <v>6.7629644609609043</v>
      </c>
      <c r="L67" s="98">
        <f>IF(RES_hhdet_fec!L67=0,0,RES_hhdet_fec!L67*1000*11630/RES_hhdet_num!L62)</f>
        <v>8.6439678936602871</v>
      </c>
      <c r="M67" s="98">
        <f>IF(RES_hhdet_fec!M67=0,0,RES_hhdet_fec!M67*1000*11630/RES_hhdet_num!M62)</f>
        <v>8.8114811904679069</v>
      </c>
      <c r="N67" s="98">
        <f>IF(RES_hhdet_fec!N67=0,0,RES_hhdet_fec!N67*1000*11630/RES_hhdet_num!N62)</f>
        <v>17.622940595750109</v>
      </c>
      <c r="O67" s="98">
        <f>IF(RES_hhdet_fec!O67=0,0,RES_hhdet_fec!O67*1000*11630/RES_hhdet_num!O62)</f>
        <v>12.021117984343475</v>
      </c>
      <c r="P67" s="98">
        <f>IF(RES_hhdet_fec!P67=0,0,RES_hhdet_fec!P67*1000*11630/RES_hhdet_num!P62)</f>
        <v>9.4479921293206761</v>
      </c>
      <c r="Q67" s="98">
        <f>IF(RES_hhdet_fec!Q67=0,0,RES_hhdet_fec!Q67*1000*11630/RES_hhdet_num!Q62)</f>
        <v>16.834440067754922</v>
      </c>
      <c r="R67" s="98">
        <f>IF(RES_hhdet_fec!R67=0,0,RES_hhdet_fec!R67*1000*11630/RES_hhdet_num!R62)</f>
        <v>18.449367727979872</v>
      </c>
      <c r="S67" s="98">
        <f>IF(RES_hhdet_fec!S67=0,0,RES_hhdet_fec!S67*1000*11630/RES_hhdet_num!S62)</f>
        <v>23.155605099890064</v>
      </c>
      <c r="T67" s="98">
        <f>IF(RES_hhdet_fec!T67=0,0,RES_hhdet_fec!T67*1000*11630/RES_hhdet_num!T62)</f>
        <v>33.754445585468112</v>
      </c>
      <c r="U67" s="98">
        <f>IF(RES_hhdet_fec!U67=0,0,RES_hhdet_fec!U67*1000*11630/RES_hhdet_num!U62)</f>
        <v>47.77252707200396</v>
      </c>
      <c r="V67" s="98">
        <f>IF(RES_hhdet_fec!V67=0,0,RES_hhdet_fec!V67*1000*11630/RES_hhdet_num!V62)</f>
        <v>26.476700640787644</v>
      </c>
      <c r="W67" s="98">
        <f>IF(RES_hhdet_fec!W67=0,0,RES_hhdet_fec!W67*1000*11630/RES_hhdet_num!W62)</f>
        <v>67.282489150041201</v>
      </c>
      <c r="DA67" s="63" t="s">
        <v>2304</v>
      </c>
    </row>
    <row r="68" spans="1:105" ht="12" customHeight="1" x14ac:dyDescent="0.25">
      <c r="A68" s="121" t="s">
        <v>55</v>
      </c>
      <c r="B68" s="122">
        <v>1964.1775235365922</v>
      </c>
      <c r="C68" s="122">
        <v>1965.2428285386266</v>
      </c>
      <c r="D68" s="122">
        <v>2040.9445326456573</v>
      </c>
      <c r="E68" s="122">
        <v>2061.9871026828182</v>
      </c>
      <c r="F68" s="122">
        <v>2051.2739898372556</v>
      </c>
      <c r="G68" s="122">
        <v>2098.6786850356107</v>
      </c>
      <c r="H68" s="122">
        <v>2052.3095176241281</v>
      </c>
      <c r="I68" s="122">
        <v>2106.509722639767</v>
      </c>
      <c r="J68" s="122">
        <v>2123.0609391768153</v>
      </c>
      <c r="K68" s="122">
        <v>2105.8715746666312</v>
      </c>
      <c r="L68" s="122">
        <v>2088.2628490811021</v>
      </c>
      <c r="M68" s="122">
        <v>2008.2086521843758</v>
      </c>
      <c r="N68" s="122">
        <v>1926.857978602678</v>
      </c>
      <c r="O68" s="122">
        <v>1784.3253262025364</v>
      </c>
      <c r="P68" s="122">
        <v>1950.6478048102717</v>
      </c>
      <c r="Q68" s="122">
        <v>1930.6777797034299</v>
      </c>
      <c r="R68" s="122">
        <v>1963.4909159882643</v>
      </c>
      <c r="S68" s="122">
        <v>1937.082111503611</v>
      </c>
      <c r="T68" s="122">
        <v>1882.7723535685591</v>
      </c>
      <c r="U68" s="122">
        <v>1869.9859729808661</v>
      </c>
      <c r="V68" s="122">
        <v>1992.6735193160439</v>
      </c>
      <c r="W68" s="122">
        <v>1920.0257225399782</v>
      </c>
      <c r="DA68" s="130" t="s">
        <v>2305</v>
      </c>
    </row>
    <row r="69" spans="1:105" ht="12" customHeight="1" x14ac:dyDescent="0.25">
      <c r="A69" s="97" t="s">
        <v>134</v>
      </c>
      <c r="B69" s="98">
        <v>2111.3308584550609</v>
      </c>
      <c r="C69" s="98">
        <v>2093.3579712188903</v>
      </c>
      <c r="D69" s="98">
        <v>2234.3410773191022</v>
      </c>
      <c r="E69" s="98">
        <v>2155.1695585673592</v>
      </c>
      <c r="F69" s="98">
        <v>2215.1093999262835</v>
      </c>
      <c r="G69" s="98">
        <v>2342.5826351790784</v>
      </c>
      <c r="H69" s="98">
        <v>2110.8280590438608</v>
      </c>
      <c r="I69" s="98">
        <v>2263.2905489582022</v>
      </c>
      <c r="J69" s="98">
        <v>2197.4632277587734</v>
      </c>
      <c r="K69" s="98">
        <v>2190.2165217665147</v>
      </c>
      <c r="L69" s="98">
        <v>2141.7251496030085</v>
      </c>
      <c r="M69" s="98">
        <v>2011.4026321876586</v>
      </c>
      <c r="N69" s="98">
        <v>1952.8538572662192</v>
      </c>
      <c r="O69" s="98">
        <v>1790.3686641765139</v>
      </c>
      <c r="P69" s="98">
        <v>1972.357157456576</v>
      </c>
      <c r="Q69" s="98">
        <v>1935.8484373326603</v>
      </c>
      <c r="R69" s="98">
        <v>1995.761965607496</v>
      </c>
      <c r="S69" s="98">
        <v>1980.675299365889</v>
      </c>
      <c r="T69" s="98">
        <v>1912.0962180659149</v>
      </c>
      <c r="U69" s="98">
        <v>1889.0460879185805</v>
      </c>
      <c r="V69" s="98">
        <v>1990.9189870501555</v>
      </c>
      <c r="W69" s="98">
        <v>1986.5381526197225</v>
      </c>
      <c r="DA69" s="63" t="s">
        <v>2306</v>
      </c>
    </row>
    <row r="70" spans="1:105" ht="12" customHeight="1" x14ac:dyDescent="0.25">
      <c r="A70" s="97" t="s">
        <v>133</v>
      </c>
      <c r="B70" s="98">
        <v>0</v>
      </c>
      <c r="C70" s="98">
        <v>1201.9276587758766</v>
      </c>
      <c r="D70" s="98">
        <v>1286.7775061523221</v>
      </c>
      <c r="E70" s="98">
        <v>1297.8936581691937</v>
      </c>
      <c r="F70" s="98">
        <v>1306.7478300176083</v>
      </c>
      <c r="G70" s="98">
        <v>1364.1710954099572</v>
      </c>
      <c r="H70" s="98">
        <v>1309.1899575216521</v>
      </c>
      <c r="I70" s="98">
        <v>1372.9597776820569</v>
      </c>
      <c r="J70" s="98">
        <v>1383.2286640588197</v>
      </c>
      <c r="K70" s="98">
        <v>1385.1879620664829</v>
      </c>
      <c r="L70" s="98">
        <v>1375.5921241623944</v>
      </c>
      <c r="M70" s="98">
        <v>1351.7867211809614</v>
      </c>
      <c r="N70" s="98">
        <v>1267.458662940297</v>
      </c>
      <c r="O70" s="98">
        <v>1201.5150168135517</v>
      </c>
      <c r="P70" s="98">
        <v>1329.9230755032472</v>
      </c>
      <c r="Q70" s="98">
        <v>1375.8489567614472</v>
      </c>
      <c r="R70" s="98">
        <v>1429.329602667844</v>
      </c>
      <c r="S70" s="98">
        <v>1429.7063614822309</v>
      </c>
      <c r="T70" s="98">
        <v>1409.9818574096671</v>
      </c>
      <c r="U70" s="98">
        <v>1413.7560179219161</v>
      </c>
      <c r="V70" s="98">
        <v>1523.4220991271104</v>
      </c>
      <c r="W70" s="98">
        <v>1496.1062156653852</v>
      </c>
      <c r="DA70" s="63" t="s">
        <v>2307</v>
      </c>
    </row>
    <row r="71" spans="1:105" ht="12" customHeight="1" x14ac:dyDescent="0.25">
      <c r="A71" s="100" t="s">
        <v>217</v>
      </c>
      <c r="B71" s="101">
        <v>0</v>
      </c>
      <c r="C71" s="101">
        <v>437.59680176233934</v>
      </c>
      <c r="D71" s="101">
        <v>459.07157252715496</v>
      </c>
      <c r="E71" s="101">
        <v>544.67996327472554</v>
      </c>
      <c r="F71" s="101">
        <v>480.07991106612076</v>
      </c>
      <c r="G71" s="101">
        <v>441.24739179503422</v>
      </c>
      <c r="H71" s="101">
        <v>541.71548811149557</v>
      </c>
      <c r="I71" s="101">
        <v>479.62378153462095</v>
      </c>
      <c r="J71" s="101">
        <v>532.96201310174945</v>
      </c>
      <c r="K71" s="101">
        <v>493.95273958938691</v>
      </c>
      <c r="L71" s="101">
        <v>473.86581767920421</v>
      </c>
      <c r="M71" s="101">
        <v>526.71743282179102</v>
      </c>
      <c r="N71" s="101">
        <v>340.14434038014753</v>
      </c>
      <c r="O71" s="101">
        <v>341.74334655666007</v>
      </c>
      <c r="P71" s="101">
        <v>373.69723490905017</v>
      </c>
      <c r="Q71" s="101">
        <v>516.02680322963272</v>
      </c>
      <c r="R71" s="101">
        <v>507.27640980413082</v>
      </c>
      <c r="S71" s="101">
        <v>468.29157492822969</v>
      </c>
      <c r="T71" s="101">
        <v>463.55791309090716</v>
      </c>
      <c r="U71" s="101">
        <v>449.74620352594968</v>
      </c>
      <c r="V71" s="101">
        <v>506.50447478657765</v>
      </c>
      <c r="W71" s="101">
        <v>384.76913261578017</v>
      </c>
      <c r="DA71" s="131" t="s">
        <v>2308</v>
      </c>
    </row>
    <row r="72" spans="1:105" ht="12" customHeight="1" x14ac:dyDescent="0.25">
      <c r="A72" s="103" t="s">
        <v>52</v>
      </c>
      <c r="B72" s="104">
        <v>0</v>
      </c>
      <c r="C72" s="104">
        <v>764.33085701353741</v>
      </c>
      <c r="D72" s="104">
        <v>827.70593362516695</v>
      </c>
      <c r="E72" s="104">
        <v>753.21369489446806</v>
      </c>
      <c r="F72" s="104">
        <v>826.66791895148742</v>
      </c>
      <c r="G72" s="104">
        <v>922.92370361492317</v>
      </c>
      <c r="H72" s="104">
        <v>767.47446941015653</v>
      </c>
      <c r="I72" s="104">
        <v>893.33599614743616</v>
      </c>
      <c r="J72" s="104">
        <v>850.26665095707017</v>
      </c>
      <c r="K72" s="104">
        <v>891.23522247709616</v>
      </c>
      <c r="L72" s="104">
        <v>901.72630648319</v>
      </c>
      <c r="M72" s="104">
        <v>825.0692883591704</v>
      </c>
      <c r="N72" s="104">
        <v>927.31432256014932</v>
      </c>
      <c r="O72" s="104">
        <v>859.77167025689175</v>
      </c>
      <c r="P72" s="104">
        <v>956.22584059419717</v>
      </c>
      <c r="Q72" s="104">
        <v>859.82215353181437</v>
      </c>
      <c r="R72" s="104">
        <v>922.05319286371321</v>
      </c>
      <c r="S72" s="104">
        <v>961.41478655400113</v>
      </c>
      <c r="T72" s="104">
        <v>946.42394431876005</v>
      </c>
      <c r="U72" s="104">
        <v>964.0098143959666</v>
      </c>
      <c r="V72" s="104">
        <v>1016.9176243405327</v>
      </c>
      <c r="W72" s="104">
        <v>1111.3370830496053</v>
      </c>
      <c r="DA72" s="132" t="s">
        <v>2309</v>
      </c>
    </row>
    <row r="73" spans="1:105" ht="12" customHeight="1" x14ac:dyDescent="0.25">
      <c r="A73" s="106" t="s">
        <v>122</v>
      </c>
      <c r="B73" s="101">
        <v>1702.3731129558794</v>
      </c>
      <c r="C73" s="101">
        <v>1761.8511280597486</v>
      </c>
      <c r="D73" s="101">
        <v>1777.3306376150538</v>
      </c>
      <c r="E73" s="101">
        <v>1953.6054830149778</v>
      </c>
      <c r="F73" s="101">
        <v>1857.4306336416073</v>
      </c>
      <c r="G73" s="101">
        <v>1786.2132766027412</v>
      </c>
      <c r="H73" s="101">
        <v>1984.0115401400126</v>
      </c>
      <c r="I73" s="101">
        <v>1891.5028750237707</v>
      </c>
      <c r="J73" s="101">
        <v>2020.355417015192</v>
      </c>
      <c r="K73" s="101">
        <v>1951.048096135557</v>
      </c>
      <c r="L73" s="101">
        <v>1960.7714461571636</v>
      </c>
      <c r="M73" s="101">
        <v>2018.7394109657537</v>
      </c>
      <c r="N73" s="101">
        <v>1723.8986924745618</v>
      </c>
      <c r="O73" s="101">
        <v>1759.7142394272362</v>
      </c>
      <c r="P73" s="101">
        <v>1766.4890677645485</v>
      </c>
      <c r="Q73" s="101">
        <v>1936.7128225574786</v>
      </c>
      <c r="R73" s="101">
        <v>1864.9036833495675</v>
      </c>
      <c r="S73" s="101">
        <v>1830.4807031139223</v>
      </c>
      <c r="T73" s="101">
        <v>1838.5161089591143</v>
      </c>
      <c r="U73" s="101">
        <v>1859.5835985980459</v>
      </c>
      <c r="V73" s="101">
        <v>2038.9154716087553</v>
      </c>
      <c r="W73" s="101">
        <v>1798.9242001343405</v>
      </c>
      <c r="DA73" s="131" t="s">
        <v>2310</v>
      </c>
    </row>
    <row r="74" spans="1:105" ht="12" customHeight="1" x14ac:dyDescent="0.25">
      <c r="A74" s="107" t="s">
        <v>121</v>
      </c>
      <c r="B74" s="104">
        <v>0</v>
      </c>
      <c r="C74" s="104">
        <v>1165.9057114900629</v>
      </c>
      <c r="D74" s="104">
        <v>1183.0508718730609</v>
      </c>
      <c r="E74" s="104">
        <v>1348.9160751264346</v>
      </c>
      <c r="F74" s="104">
        <v>1257.8658888078091</v>
      </c>
      <c r="G74" s="104">
        <v>1191.1036203839578</v>
      </c>
      <c r="H74" s="104">
        <v>1388.4862580693525</v>
      </c>
      <c r="I74" s="104">
        <v>1288.645984584723</v>
      </c>
      <c r="J74" s="104">
        <v>1402.4248192985597</v>
      </c>
      <c r="K74" s="104">
        <v>1339.4295751248628</v>
      </c>
      <c r="L74" s="104">
        <v>1344.3062645241775</v>
      </c>
      <c r="M74" s="104">
        <v>1422.0991475574194</v>
      </c>
      <c r="N74" s="104">
        <v>1157.9368544795391</v>
      </c>
      <c r="O74" s="104">
        <v>1192.8542949336197</v>
      </c>
      <c r="P74" s="104">
        <v>1212.3701928039918</v>
      </c>
      <c r="Q74" s="104">
        <v>1434.4075708310156</v>
      </c>
      <c r="R74" s="104">
        <v>1394.0912746202891</v>
      </c>
      <c r="S74" s="104">
        <v>1370.1097876869312</v>
      </c>
      <c r="T74" s="104">
        <v>1387.9184071650179</v>
      </c>
      <c r="U74" s="104">
        <v>1407.0447643883608</v>
      </c>
      <c r="V74" s="104">
        <v>1559.7047164519038</v>
      </c>
      <c r="W74" s="104">
        <v>1353.1037810537121</v>
      </c>
      <c r="DA74" s="132" t="s">
        <v>2311</v>
      </c>
    </row>
    <row r="75" spans="1:105" ht="12" customHeight="1" x14ac:dyDescent="0.25">
      <c r="A75" s="108" t="s">
        <v>53</v>
      </c>
      <c r="B75" s="98">
        <v>0</v>
      </c>
      <c r="C75" s="98">
        <v>393.55453492579619</v>
      </c>
      <c r="D75" s="98">
        <v>391.03285461276778</v>
      </c>
      <c r="E75" s="98">
        <v>528.13501319067143</v>
      </c>
      <c r="F75" s="98">
        <v>428.36924185859505</v>
      </c>
      <c r="G75" s="98">
        <v>355.26175544373018</v>
      </c>
      <c r="H75" s="98">
        <v>535.09702957662023</v>
      </c>
      <c r="I75" s="98">
        <v>417.81808607611401</v>
      </c>
      <c r="J75" s="98">
        <v>510.25607254822131</v>
      </c>
      <c r="K75" s="98">
        <v>454.40489353799273</v>
      </c>
      <c r="L75" s="98">
        <v>444.71955806804596</v>
      </c>
      <c r="M75" s="98">
        <v>541.26403409351929</v>
      </c>
      <c r="N75" s="98">
        <v>309.43356428432497</v>
      </c>
      <c r="O75" s="98">
        <v>341.11075405367558</v>
      </c>
      <c r="P75" s="98">
        <v>340.27698460524942</v>
      </c>
      <c r="Q75" s="98">
        <v>524.16699238219508</v>
      </c>
      <c r="R75" s="98">
        <v>475.6834275389561</v>
      </c>
      <c r="S75" s="98">
        <v>434.67737083075156</v>
      </c>
      <c r="T75" s="98">
        <v>446.41651286844268</v>
      </c>
      <c r="U75" s="98">
        <v>442.95261391362533</v>
      </c>
      <c r="V75" s="98">
        <v>518.92761713570997</v>
      </c>
      <c r="W75" s="98">
        <v>352.28337039949531</v>
      </c>
      <c r="DA75" s="63" t="s">
        <v>2312</v>
      </c>
    </row>
    <row r="76" spans="1:105" ht="12" customHeight="1" x14ac:dyDescent="0.25">
      <c r="A76" s="108" t="s">
        <v>52</v>
      </c>
      <c r="B76" s="98">
        <v>0</v>
      </c>
      <c r="C76" s="98">
        <v>772.35117656426667</v>
      </c>
      <c r="D76" s="98">
        <v>792.01801726029316</v>
      </c>
      <c r="E76" s="98">
        <v>820.78106193576298</v>
      </c>
      <c r="F76" s="98">
        <v>829.49664694921421</v>
      </c>
      <c r="G76" s="98">
        <v>835.84186494022765</v>
      </c>
      <c r="H76" s="98">
        <v>853.3892284927324</v>
      </c>
      <c r="I76" s="98">
        <v>870.827898508609</v>
      </c>
      <c r="J76" s="98">
        <v>892.1687467503383</v>
      </c>
      <c r="K76" s="98">
        <v>885.02468158687009</v>
      </c>
      <c r="L76" s="98">
        <v>899.58670645613154</v>
      </c>
      <c r="M76" s="98">
        <v>880.83511346390014</v>
      </c>
      <c r="N76" s="98">
        <v>848.50329019521416</v>
      </c>
      <c r="O76" s="98">
        <v>851.74354087994391</v>
      </c>
      <c r="P76" s="98">
        <v>872.09320819874199</v>
      </c>
      <c r="Q76" s="98">
        <v>910.24057844882066</v>
      </c>
      <c r="R76" s="98">
        <v>918.40784708133287</v>
      </c>
      <c r="S76" s="98">
        <v>935.43241685617943</v>
      </c>
      <c r="T76" s="98">
        <v>941.50189429657541</v>
      </c>
      <c r="U76" s="98">
        <v>964.0921504747356</v>
      </c>
      <c r="V76" s="98">
        <v>1040.7770993161939</v>
      </c>
      <c r="W76" s="98">
        <v>1000.820410654217</v>
      </c>
      <c r="DA76" s="63" t="s">
        <v>2313</v>
      </c>
    </row>
    <row r="77" spans="1:105" ht="12" customHeight="1" x14ac:dyDescent="0.25">
      <c r="A77" s="121" t="s">
        <v>54</v>
      </c>
      <c r="B77" s="122">
        <v>733.92330448290454</v>
      </c>
      <c r="C77" s="122">
        <v>753.20180874186951</v>
      </c>
      <c r="D77" s="122">
        <v>797.62626301421164</v>
      </c>
      <c r="E77" s="122">
        <v>784.25426064193016</v>
      </c>
      <c r="F77" s="122">
        <v>797.94289980176825</v>
      </c>
      <c r="G77" s="122">
        <v>784.43071863855891</v>
      </c>
      <c r="H77" s="122">
        <v>754.05400720880323</v>
      </c>
      <c r="I77" s="122">
        <v>680.48040779269502</v>
      </c>
      <c r="J77" s="122">
        <v>748.89131899047061</v>
      </c>
      <c r="K77" s="122">
        <v>617.85507557169649</v>
      </c>
      <c r="L77" s="122">
        <v>666.95581770814113</v>
      </c>
      <c r="M77" s="122">
        <v>565.01269387312072</v>
      </c>
      <c r="N77" s="122">
        <v>471.62111168013598</v>
      </c>
      <c r="O77" s="122">
        <v>464.1018050369226</v>
      </c>
      <c r="P77" s="122">
        <v>477.08055174967654</v>
      </c>
      <c r="Q77" s="122">
        <v>514.11348852741992</v>
      </c>
      <c r="R77" s="122">
        <v>479.49664864325104</v>
      </c>
      <c r="S77" s="122">
        <v>587.50494076841778</v>
      </c>
      <c r="T77" s="122">
        <v>644.93939689763067</v>
      </c>
      <c r="U77" s="122">
        <v>656.18681716428534</v>
      </c>
      <c r="V77" s="122">
        <v>906.72206132713313</v>
      </c>
      <c r="W77" s="122">
        <v>891.20589537798787</v>
      </c>
      <c r="DA77" s="130" t="s">
        <v>2314</v>
      </c>
    </row>
    <row r="78" spans="1:105" ht="12" customHeight="1" x14ac:dyDescent="0.25">
      <c r="A78" s="97" t="s">
        <v>192</v>
      </c>
      <c r="B78" s="98">
        <v>737.57812361554784</v>
      </c>
      <c r="C78" s="98">
        <v>755.13941548995808</v>
      </c>
      <c r="D78" s="98">
        <v>812.86449733528764</v>
      </c>
      <c r="E78" s="98">
        <v>803.96811154053569</v>
      </c>
      <c r="F78" s="98">
        <v>806.6137574148355</v>
      </c>
      <c r="G78" s="98">
        <v>793.09496379588154</v>
      </c>
      <c r="H78" s="98">
        <v>760.74034020546003</v>
      </c>
      <c r="I78" s="98">
        <v>684.29017091670949</v>
      </c>
      <c r="J78" s="98">
        <v>753.63283424273425</v>
      </c>
      <c r="K78" s="98">
        <v>622.41031128988209</v>
      </c>
      <c r="L78" s="98">
        <v>672.55710000813292</v>
      </c>
      <c r="M78" s="98">
        <v>567.98093928123035</v>
      </c>
      <c r="N78" s="98">
        <v>473.76371522371954</v>
      </c>
      <c r="O78" s="98">
        <v>469.08512121150426</v>
      </c>
      <c r="P78" s="98">
        <v>481.43423974156701</v>
      </c>
      <c r="Q78" s="98">
        <v>517.42184013566032</v>
      </c>
      <c r="R78" s="98">
        <v>482.03308339100374</v>
      </c>
      <c r="S78" s="98">
        <v>591.67279945250334</v>
      </c>
      <c r="T78" s="98">
        <v>650.99671173868694</v>
      </c>
      <c r="U78" s="98">
        <v>664.39160714653929</v>
      </c>
      <c r="V78" s="98">
        <v>918.42065157716331</v>
      </c>
      <c r="W78" s="98">
        <v>909.37452670331913</v>
      </c>
      <c r="DA78" s="63" t="s">
        <v>2315</v>
      </c>
    </row>
    <row r="79" spans="1:105" ht="12" customHeight="1" x14ac:dyDescent="0.25">
      <c r="A79" s="109" t="s">
        <v>120</v>
      </c>
      <c r="B79" s="33">
        <v>531.55614037131966</v>
      </c>
      <c r="C79" s="33">
        <v>662.05496146594066</v>
      </c>
      <c r="D79" s="33">
        <v>468.63006326562612</v>
      </c>
      <c r="E79" s="33">
        <v>472.60346406264432</v>
      </c>
      <c r="F79" s="33">
        <v>657.53211903222711</v>
      </c>
      <c r="G79" s="33">
        <v>587.87782624386352</v>
      </c>
      <c r="H79" s="33">
        <v>555.07871464341167</v>
      </c>
      <c r="I79" s="33">
        <v>575.26057744804757</v>
      </c>
      <c r="J79" s="33">
        <v>575.79190773236166</v>
      </c>
      <c r="K79" s="33">
        <v>448.4641146177002</v>
      </c>
      <c r="L79" s="33">
        <v>465.90723311192613</v>
      </c>
      <c r="M79" s="33">
        <v>456.95580568507273</v>
      </c>
      <c r="N79" s="33">
        <v>407.67291952200526</v>
      </c>
      <c r="O79" s="33">
        <v>373.94288807638719</v>
      </c>
      <c r="P79" s="33">
        <v>370.78032158239006</v>
      </c>
      <c r="Q79" s="33">
        <v>392.28918329131602</v>
      </c>
      <c r="R79" s="33">
        <v>391.1451145595118</v>
      </c>
      <c r="S79" s="33">
        <v>440.4673849815876</v>
      </c>
      <c r="T79" s="33">
        <v>453.68881496606122</v>
      </c>
      <c r="U79" s="33">
        <v>451.55541069730361</v>
      </c>
      <c r="V79" s="33">
        <v>716.6951398834874</v>
      </c>
      <c r="W79" s="33">
        <v>620.33553221170575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16962.025398672366</v>
      </c>
      <c r="C81" s="117">
        <f t="shared" si="28"/>
        <v>18253.495158527316</v>
      </c>
      <c r="D81" s="117">
        <f t="shared" si="28"/>
        <v>18468.851601241826</v>
      </c>
      <c r="E81" s="117">
        <f t="shared" si="28"/>
        <v>18399.367278680751</v>
      </c>
      <c r="F81" s="117">
        <f t="shared" si="28"/>
        <v>14243.69606255335</v>
      </c>
      <c r="G81" s="117">
        <f t="shared" si="28"/>
        <v>20196.25216738302</v>
      </c>
      <c r="H81" s="117">
        <f t="shared" si="28"/>
        <v>18681.084132130272</v>
      </c>
      <c r="I81" s="117">
        <f t="shared" si="28"/>
        <v>17557.793421661278</v>
      </c>
      <c r="J81" s="117">
        <f t="shared" si="28"/>
        <v>13812.858785767081</v>
      </c>
      <c r="K81" s="117">
        <f t="shared" si="28"/>
        <v>16842.198636081856</v>
      </c>
      <c r="L81" s="117">
        <f t="shared" si="28"/>
        <v>16969.628998396838</v>
      </c>
      <c r="M81" s="117">
        <f t="shared" si="28"/>
        <v>17097.884625210532</v>
      </c>
      <c r="N81" s="117">
        <f t="shared" si="28"/>
        <v>16870.998641166825</v>
      </c>
      <c r="O81" s="117">
        <f t="shared" si="28"/>
        <v>17050.192667797568</v>
      </c>
      <c r="P81" s="117">
        <f t="shared" si="28"/>
        <v>14178.334924834229</v>
      </c>
      <c r="Q81" s="117">
        <f t="shared" si="28"/>
        <v>15634.480242357022</v>
      </c>
      <c r="R81" s="117">
        <f t="shared" ref="R81:V81" si="29">R82+R85+R87+R100</f>
        <v>16114.707622307806</v>
      </c>
      <c r="S81" s="117">
        <f t="shared" si="29"/>
        <v>16454.90391916821</v>
      </c>
      <c r="T81" s="117">
        <f t="shared" si="29"/>
        <v>15007.261524440224</v>
      </c>
      <c r="U81" s="117">
        <f t="shared" si="29"/>
        <v>14847.536088791225</v>
      </c>
      <c r="V81" s="117">
        <f t="shared" si="29"/>
        <v>15839.342687517443</v>
      </c>
      <c r="W81" s="117">
        <f t="shared" ref="W81" si="30">W82+W85+W87+W100</f>
        <v>16533.439495054994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14397.173432706797</v>
      </c>
      <c r="C82" s="122">
        <f t="shared" si="31"/>
        <v>15681.898289292643</v>
      </c>
      <c r="D82" s="122">
        <f t="shared" si="31"/>
        <v>15783.069885988943</v>
      </c>
      <c r="E82" s="122">
        <f t="shared" si="31"/>
        <v>15593.006092403733</v>
      </c>
      <c r="F82" s="122">
        <f t="shared" si="31"/>
        <v>11636.039146146586</v>
      </c>
      <c r="G82" s="122">
        <f t="shared" si="31"/>
        <v>17564.546328763423</v>
      </c>
      <c r="H82" s="122">
        <f t="shared" si="31"/>
        <v>15917.319912125226</v>
      </c>
      <c r="I82" s="122">
        <f t="shared" si="31"/>
        <v>14953.586927049015</v>
      </c>
      <c r="J82" s="122">
        <f t="shared" si="31"/>
        <v>11212.995696604414</v>
      </c>
      <c r="K82" s="122">
        <f t="shared" si="31"/>
        <v>14310.698779908362</v>
      </c>
      <c r="L82" s="122">
        <f t="shared" si="31"/>
        <v>14382.249347420982</v>
      </c>
      <c r="M82" s="122">
        <f t="shared" si="31"/>
        <v>14586.238858763092</v>
      </c>
      <c r="N82" s="122">
        <f t="shared" si="31"/>
        <v>14702.483319241628</v>
      </c>
      <c r="O82" s="122">
        <f t="shared" si="31"/>
        <v>14845.06475752517</v>
      </c>
      <c r="P82" s="122">
        <f t="shared" si="31"/>
        <v>11980.580681948159</v>
      </c>
      <c r="Q82" s="122">
        <f t="shared" si="31"/>
        <v>13170.76325809146</v>
      </c>
      <c r="R82" s="122">
        <f t="shared" ref="R82:V82" si="32">SUM(R83:R84)</f>
        <v>13734.890347900468</v>
      </c>
      <c r="S82" s="122">
        <f t="shared" si="32"/>
        <v>13998.401771852172</v>
      </c>
      <c r="T82" s="122">
        <f t="shared" si="32"/>
        <v>12515.20835547824</v>
      </c>
      <c r="U82" s="122">
        <f t="shared" si="32"/>
        <v>12337.084129117677</v>
      </c>
      <c r="V82" s="122">
        <f t="shared" si="32"/>
        <v>13020.645976034062</v>
      </c>
      <c r="W82" s="122">
        <f t="shared" ref="W82" si="33">SUM(W83:W84)</f>
        <v>13965.611296345342</v>
      </c>
      <c r="DA82" s="130" t="s">
        <v>2318</v>
      </c>
    </row>
    <row r="83" spans="1:105" ht="12" customHeight="1" x14ac:dyDescent="0.25">
      <c r="A83" s="97" t="s">
        <v>204</v>
      </c>
      <c r="B83" s="98">
        <v>14340.173908955701</v>
      </c>
      <c r="C83" s="98">
        <v>15619.859685318814</v>
      </c>
      <c r="D83" s="98">
        <v>15720.903816789627</v>
      </c>
      <c r="E83" s="98">
        <v>15531.770307259765</v>
      </c>
      <c r="F83" s="98">
        <v>11588.751027735787</v>
      </c>
      <c r="G83" s="98">
        <v>17490.264382664413</v>
      </c>
      <c r="H83" s="98">
        <v>15848.863175916902</v>
      </c>
      <c r="I83" s="98">
        <v>14888.224159282021</v>
      </c>
      <c r="J83" s="98">
        <v>11163.247860915455</v>
      </c>
      <c r="K83" s="98">
        <v>14246.298034931513</v>
      </c>
      <c r="L83" s="98">
        <v>14316.718996511641</v>
      </c>
      <c r="M83" s="98">
        <v>14519.349907730166</v>
      </c>
      <c r="N83" s="98">
        <v>14636.019915152543</v>
      </c>
      <c r="O83" s="98">
        <v>14777.600705809275</v>
      </c>
      <c r="P83" s="98">
        <v>11925.703554617292</v>
      </c>
      <c r="Q83" s="98">
        <v>13110.682011362898</v>
      </c>
      <c r="R83" s="98">
        <v>13672.334698578461</v>
      </c>
      <c r="S83" s="98">
        <v>13934.208567459333</v>
      </c>
      <c r="T83" s="98">
        <v>12457.684841613409</v>
      </c>
      <c r="U83" s="98">
        <v>12279.983441688295</v>
      </c>
      <c r="V83" s="98">
        <v>12958.511230117234</v>
      </c>
      <c r="W83" s="98">
        <v>13897.656673481311</v>
      </c>
      <c r="DA83" s="63" t="s">
        <v>2319</v>
      </c>
    </row>
    <row r="84" spans="1:105" ht="12" customHeight="1" x14ac:dyDescent="0.25">
      <c r="A84" s="97" t="s">
        <v>53</v>
      </c>
      <c r="B84" s="98">
        <v>56.999523751095772</v>
      </c>
      <c r="C84" s="98">
        <v>62.038603973829176</v>
      </c>
      <c r="D84" s="98">
        <v>62.166069199317327</v>
      </c>
      <c r="E84" s="98">
        <v>61.235785143967995</v>
      </c>
      <c r="F84" s="98">
        <v>47.288118410798887</v>
      </c>
      <c r="G84" s="98">
        <v>74.281946099009133</v>
      </c>
      <c r="H84" s="98">
        <v>68.45673620832379</v>
      </c>
      <c r="I84" s="98">
        <v>65.362767766994196</v>
      </c>
      <c r="J84" s="98">
        <v>49.747835688958126</v>
      </c>
      <c r="K84" s="98">
        <v>64.400744976848159</v>
      </c>
      <c r="L84" s="98">
        <v>65.530350909341777</v>
      </c>
      <c r="M84" s="98">
        <v>66.888951032926926</v>
      </c>
      <c r="N84" s="98">
        <v>66.463404089084918</v>
      </c>
      <c r="O84" s="98">
        <v>67.464051715895607</v>
      </c>
      <c r="P84" s="98">
        <v>54.877127330865875</v>
      </c>
      <c r="Q84" s="98">
        <v>60.081246728560757</v>
      </c>
      <c r="R84" s="98">
        <v>62.555649322007255</v>
      </c>
      <c r="S84" s="98">
        <v>64.19320439283868</v>
      </c>
      <c r="T84" s="98">
        <v>57.523513864830775</v>
      </c>
      <c r="U84" s="98">
        <v>57.10068742938131</v>
      </c>
      <c r="V84" s="98">
        <v>62.134745916827626</v>
      </c>
      <c r="W84" s="98">
        <v>67.954622864029801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0.9590546999825933</v>
      </c>
      <c r="C85" s="122">
        <f t="shared" si="34"/>
        <v>1.2199390803691386</v>
      </c>
      <c r="D85" s="122">
        <f t="shared" si="34"/>
        <v>2.0580560275133211</v>
      </c>
      <c r="E85" s="122">
        <f t="shared" si="34"/>
        <v>3.8931100334241435</v>
      </c>
      <c r="F85" s="122">
        <f t="shared" si="34"/>
        <v>2.6316370600822401</v>
      </c>
      <c r="G85" s="122">
        <f t="shared" si="34"/>
        <v>3.9070510769260847</v>
      </c>
      <c r="H85" s="122">
        <f t="shared" si="34"/>
        <v>8.0067652515226975</v>
      </c>
      <c r="I85" s="122">
        <f t="shared" si="34"/>
        <v>13.535883981087119</v>
      </c>
      <c r="J85" s="122">
        <f t="shared" si="34"/>
        <v>9.8734136937178221</v>
      </c>
      <c r="K85" s="122">
        <f t="shared" si="34"/>
        <v>11.337719538982288</v>
      </c>
      <c r="L85" s="122">
        <f t="shared" si="34"/>
        <v>14.695989774679818</v>
      </c>
      <c r="M85" s="122">
        <f t="shared" si="34"/>
        <v>15.021202271097485</v>
      </c>
      <c r="N85" s="122">
        <f t="shared" si="34"/>
        <v>29.408797459386083</v>
      </c>
      <c r="O85" s="122">
        <f t="shared" si="34"/>
        <v>19.035010517346297</v>
      </c>
      <c r="P85" s="122">
        <f t="shared" si="34"/>
        <v>12.813406182282826</v>
      </c>
      <c r="Q85" s="122">
        <f t="shared" si="34"/>
        <v>18.821195909345303</v>
      </c>
      <c r="R85" s="122">
        <f t="shared" si="34"/>
        <v>17.147716779343714</v>
      </c>
      <c r="S85" s="122">
        <f t="shared" si="34"/>
        <v>16.400975183526395</v>
      </c>
      <c r="T85" s="122">
        <f t="shared" si="34"/>
        <v>16.236607755606908</v>
      </c>
      <c r="U85" s="122">
        <f t="shared" si="34"/>
        <v>16.391278396415697</v>
      </c>
      <c r="V85" s="122">
        <f t="shared" si="34"/>
        <v>8.3385702706079279</v>
      </c>
      <c r="W85" s="122">
        <f t="shared" si="34"/>
        <v>28.356008061131373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0.9590546999825933</v>
      </c>
      <c r="C86" s="98">
        <f>IF(RES_hhdet_fec!C86=0,0,RES_hhdet_fec!C86*1000*11630/RES_hhdet_num!C81)</f>
        <v>1.2199390803691386</v>
      </c>
      <c r="D86" s="98">
        <f>IF(RES_hhdet_fec!D86=0,0,RES_hhdet_fec!D86*1000*11630/RES_hhdet_num!D81)</f>
        <v>2.0580560275133211</v>
      </c>
      <c r="E86" s="98">
        <f>IF(RES_hhdet_fec!E86=0,0,RES_hhdet_fec!E86*1000*11630/RES_hhdet_num!E81)</f>
        <v>3.8931100334241435</v>
      </c>
      <c r="F86" s="98">
        <f>IF(RES_hhdet_fec!F86=0,0,RES_hhdet_fec!F86*1000*11630/RES_hhdet_num!F81)</f>
        <v>2.6316370600822401</v>
      </c>
      <c r="G86" s="98">
        <f>IF(RES_hhdet_fec!G86=0,0,RES_hhdet_fec!G86*1000*11630/RES_hhdet_num!G81)</f>
        <v>3.9070510769260847</v>
      </c>
      <c r="H86" s="98">
        <f>IF(RES_hhdet_fec!H86=0,0,RES_hhdet_fec!H86*1000*11630/RES_hhdet_num!H81)</f>
        <v>8.0067652515226975</v>
      </c>
      <c r="I86" s="98">
        <f>IF(RES_hhdet_fec!I86=0,0,RES_hhdet_fec!I86*1000*11630/RES_hhdet_num!I81)</f>
        <v>13.535883981087119</v>
      </c>
      <c r="J86" s="98">
        <f>IF(RES_hhdet_fec!J86=0,0,RES_hhdet_fec!J86*1000*11630/RES_hhdet_num!J81)</f>
        <v>9.8734136937178221</v>
      </c>
      <c r="K86" s="98">
        <f>IF(RES_hhdet_fec!K86=0,0,RES_hhdet_fec!K86*1000*11630/RES_hhdet_num!K81)</f>
        <v>11.337719538982288</v>
      </c>
      <c r="L86" s="98">
        <f>IF(RES_hhdet_fec!L86=0,0,RES_hhdet_fec!L86*1000*11630/RES_hhdet_num!L81)</f>
        <v>14.695989774679818</v>
      </c>
      <c r="M86" s="98">
        <f>IF(RES_hhdet_fec!M86=0,0,RES_hhdet_fec!M86*1000*11630/RES_hhdet_num!M81)</f>
        <v>15.021202271097485</v>
      </c>
      <c r="N86" s="98">
        <f>IF(RES_hhdet_fec!N86=0,0,RES_hhdet_fec!N86*1000*11630/RES_hhdet_num!N81)</f>
        <v>29.408797459386083</v>
      </c>
      <c r="O86" s="98">
        <f>IF(RES_hhdet_fec!O86=0,0,RES_hhdet_fec!O86*1000*11630/RES_hhdet_num!O81)</f>
        <v>19.035010517346297</v>
      </c>
      <c r="P86" s="98">
        <f>IF(RES_hhdet_fec!P86=0,0,RES_hhdet_fec!P86*1000*11630/RES_hhdet_num!P81)</f>
        <v>12.813406182282826</v>
      </c>
      <c r="Q86" s="98">
        <f>IF(RES_hhdet_fec!Q86=0,0,RES_hhdet_fec!Q86*1000*11630/RES_hhdet_num!Q81)</f>
        <v>18.821195909345303</v>
      </c>
      <c r="R86" s="98">
        <f>IF(RES_hhdet_fec!R86=0,0,RES_hhdet_fec!R86*1000*11630/RES_hhdet_num!R81)</f>
        <v>17.147716779343714</v>
      </c>
      <c r="S86" s="98">
        <f>IF(RES_hhdet_fec!S86=0,0,RES_hhdet_fec!S86*1000*11630/RES_hhdet_num!S81)</f>
        <v>16.400975183526395</v>
      </c>
      <c r="T86" s="98">
        <f>IF(RES_hhdet_fec!T86=0,0,RES_hhdet_fec!T86*1000*11630/RES_hhdet_num!T81)</f>
        <v>16.236607755606908</v>
      </c>
      <c r="U86" s="98">
        <f>IF(RES_hhdet_fec!U86=0,0,RES_hhdet_fec!U86*1000*11630/RES_hhdet_num!U81)</f>
        <v>16.391278396415697</v>
      </c>
      <c r="V86" s="98">
        <f>IF(RES_hhdet_fec!V86=0,0,RES_hhdet_fec!V86*1000*11630/RES_hhdet_num!V81)</f>
        <v>8.3385702706079279</v>
      </c>
      <c r="W86" s="98">
        <f>IF(RES_hhdet_fec!W86=0,0,RES_hhdet_fec!W86*1000*11630/RES_hhdet_num!W81)</f>
        <v>28.356008061131373</v>
      </c>
      <c r="DA86" s="63" t="s">
        <v>2322</v>
      </c>
    </row>
    <row r="87" spans="1:105" ht="12" customHeight="1" x14ac:dyDescent="0.25">
      <c r="A87" s="121" t="s">
        <v>55</v>
      </c>
      <c r="B87" s="122">
        <v>1839.3950055656735</v>
      </c>
      <c r="C87" s="122">
        <v>1826.544137428328</v>
      </c>
      <c r="D87" s="122">
        <v>1907.8833948272616</v>
      </c>
      <c r="E87" s="122">
        <v>2006.7977109533422</v>
      </c>
      <c r="F87" s="122">
        <v>1839.3979329373767</v>
      </c>
      <c r="G87" s="122">
        <v>1872.1032787087202</v>
      </c>
      <c r="H87" s="122">
        <v>2013.7215107133156</v>
      </c>
      <c r="I87" s="122">
        <v>1902.0538725152151</v>
      </c>
      <c r="J87" s="122">
        <v>1963.7769476984222</v>
      </c>
      <c r="K87" s="122">
        <v>1927.7296351514244</v>
      </c>
      <c r="L87" s="122">
        <v>1955.6164093348734</v>
      </c>
      <c r="M87" s="122">
        <v>1969.5622882929886</v>
      </c>
      <c r="N87" s="122">
        <v>1687.5633179696138</v>
      </c>
      <c r="O87" s="122">
        <v>1721.8686336165074</v>
      </c>
      <c r="P87" s="122">
        <v>1745.3822817467608</v>
      </c>
      <c r="Q87" s="122">
        <v>1980.7181057182142</v>
      </c>
      <c r="R87" s="122">
        <v>1933.0474477183927</v>
      </c>
      <c r="S87" s="122">
        <v>1909.5717211201982</v>
      </c>
      <c r="T87" s="122">
        <v>1914.9585051244155</v>
      </c>
      <c r="U87" s="122">
        <v>1924.3686590202697</v>
      </c>
      <c r="V87" s="122">
        <v>1979.0557722176029</v>
      </c>
      <c r="W87" s="122">
        <v>1771.059637348241</v>
      </c>
      <c r="DA87" s="130" t="s">
        <v>2323</v>
      </c>
    </row>
    <row r="88" spans="1:105" ht="12" customHeight="1" x14ac:dyDescent="0.25">
      <c r="A88" s="97" t="s">
        <v>132</v>
      </c>
      <c r="B88" s="98">
        <v>2341.2417810348434</v>
      </c>
      <c r="C88" s="98">
        <v>2340.611290781595</v>
      </c>
      <c r="D88" s="98">
        <v>2484.9991374254068</v>
      </c>
      <c r="E88" s="98">
        <v>2203.9158899784475</v>
      </c>
      <c r="F88" s="98">
        <v>1660.0533599833966</v>
      </c>
      <c r="G88" s="98">
        <v>2423.0235759887505</v>
      </c>
      <c r="H88" s="98">
        <v>2178.1220893134405</v>
      </c>
      <c r="I88" s="98">
        <v>2234.8801948919863</v>
      </c>
      <c r="J88" s="98">
        <v>1670.909537185508</v>
      </c>
      <c r="K88" s="98">
        <v>2007.8294319703466</v>
      </c>
      <c r="L88" s="98">
        <v>1849.595518006354</v>
      </c>
      <c r="M88" s="98">
        <v>1858.7594065768571</v>
      </c>
      <c r="N88" s="98">
        <v>1852.4521279124419</v>
      </c>
      <c r="O88" s="98">
        <v>1908.0639669306704</v>
      </c>
      <c r="P88" s="98">
        <v>1897.4875892802647</v>
      </c>
      <c r="Q88" s="98">
        <v>1895.0550108164784</v>
      </c>
      <c r="R88" s="98">
        <v>1884.4945362472361</v>
      </c>
      <c r="S88" s="98">
        <v>1854.4739299929013</v>
      </c>
      <c r="T88" s="98">
        <v>1968.5328188360354</v>
      </c>
      <c r="U88" s="98">
        <v>2176.9370681314635</v>
      </c>
      <c r="V88" s="98">
        <v>1615.4870311490797</v>
      </c>
      <c r="W88" s="98">
        <v>1875.0147882005488</v>
      </c>
      <c r="DA88" s="63" t="s">
        <v>2324</v>
      </c>
    </row>
    <row r="89" spans="1:105" ht="12" customHeight="1" x14ac:dyDescent="0.25">
      <c r="A89" s="97" t="s">
        <v>131</v>
      </c>
      <c r="B89" s="98">
        <v>0</v>
      </c>
      <c r="C89" s="98">
        <v>1203.052537113972</v>
      </c>
      <c r="D89" s="98">
        <v>1279.4942204940942</v>
      </c>
      <c r="E89" s="98">
        <v>1203.9131872696548</v>
      </c>
      <c r="F89" s="98">
        <v>923.42456400308117</v>
      </c>
      <c r="G89" s="98">
        <v>1406.6397322605178</v>
      </c>
      <c r="H89" s="98">
        <v>1385.9867910281728</v>
      </c>
      <c r="I89" s="98">
        <v>1412.6065415107196</v>
      </c>
      <c r="J89" s="98">
        <v>1048.8560628537018</v>
      </c>
      <c r="K89" s="98">
        <v>1351.5926617199605</v>
      </c>
      <c r="L89" s="98">
        <v>1272.3985182614013</v>
      </c>
      <c r="M89" s="98">
        <v>1333.0580077620343</v>
      </c>
      <c r="N89" s="98">
        <v>1294.6064729994403</v>
      </c>
      <c r="O89" s="98">
        <v>1361.0291445305709</v>
      </c>
      <c r="P89" s="98">
        <v>1355.7058245898647</v>
      </c>
      <c r="Q89" s="98">
        <v>1405.6864113920381</v>
      </c>
      <c r="R89" s="98">
        <v>1395.2224770558503</v>
      </c>
      <c r="S89" s="98">
        <v>1375.4788595201887</v>
      </c>
      <c r="T89" s="98">
        <v>1476.8689152692054</v>
      </c>
      <c r="U89" s="98">
        <v>1654.9956432476288</v>
      </c>
      <c r="V89" s="98">
        <v>1277.6435380255648</v>
      </c>
      <c r="W89" s="98">
        <v>1482.2182031003688</v>
      </c>
      <c r="DA89" s="63" t="s">
        <v>2325</v>
      </c>
    </row>
    <row r="90" spans="1:105" ht="12" customHeight="1" x14ac:dyDescent="0.25">
      <c r="A90" s="100" t="s">
        <v>204</v>
      </c>
      <c r="B90" s="101">
        <v>0</v>
      </c>
      <c r="C90" s="101">
        <v>429.65763406797714</v>
      </c>
      <c r="D90" s="101">
        <v>447.89659483680697</v>
      </c>
      <c r="E90" s="101">
        <v>496.63942300715644</v>
      </c>
      <c r="F90" s="101">
        <v>332.91386890896206</v>
      </c>
      <c r="G90" s="101">
        <v>436.99039829035178</v>
      </c>
      <c r="H90" s="101">
        <v>554.45533159376453</v>
      </c>
      <c r="I90" s="101">
        <v>465.05559676220281</v>
      </c>
      <c r="J90" s="101">
        <v>256.96915688338066</v>
      </c>
      <c r="K90" s="101">
        <v>450.84781715707373</v>
      </c>
      <c r="L90" s="101">
        <v>407.35114081646662</v>
      </c>
      <c r="M90" s="101">
        <v>483.51448795684649</v>
      </c>
      <c r="N90" s="101">
        <v>323.44915308444683</v>
      </c>
      <c r="O90" s="101">
        <v>362.5813811816505</v>
      </c>
      <c r="P90" s="101">
        <v>360.5270176959898</v>
      </c>
      <c r="Q90" s="101">
        <v>504.33221560453774</v>
      </c>
      <c r="R90" s="101">
        <v>475.74033371444153</v>
      </c>
      <c r="S90" s="101">
        <v>439.57211664891349</v>
      </c>
      <c r="T90" s="101">
        <v>480.89589635060889</v>
      </c>
      <c r="U90" s="101">
        <v>529.89366445674182</v>
      </c>
      <c r="V90" s="101">
        <v>432.39130822563618</v>
      </c>
      <c r="W90" s="101">
        <v>396.20830452584471</v>
      </c>
      <c r="DA90" s="131" t="s">
        <v>2326</v>
      </c>
    </row>
    <row r="91" spans="1:105" ht="12" customHeight="1" x14ac:dyDescent="0.25">
      <c r="A91" s="103" t="s">
        <v>52</v>
      </c>
      <c r="B91" s="104">
        <v>0</v>
      </c>
      <c r="C91" s="104">
        <v>773.39490304599474</v>
      </c>
      <c r="D91" s="104">
        <v>831.59762565728727</v>
      </c>
      <c r="E91" s="104">
        <v>707.27376426249839</v>
      </c>
      <c r="F91" s="104">
        <v>590.510695094119</v>
      </c>
      <c r="G91" s="104">
        <v>969.64933397016603</v>
      </c>
      <c r="H91" s="104">
        <v>831.53145943440825</v>
      </c>
      <c r="I91" s="104">
        <v>947.55094474851683</v>
      </c>
      <c r="J91" s="104">
        <v>791.8869059703211</v>
      </c>
      <c r="K91" s="104">
        <v>900.74484456288667</v>
      </c>
      <c r="L91" s="104">
        <v>865.04737744493457</v>
      </c>
      <c r="M91" s="104">
        <v>849.543519805188</v>
      </c>
      <c r="N91" s="104">
        <v>971.15731991499365</v>
      </c>
      <c r="O91" s="104">
        <v>998.44776334892026</v>
      </c>
      <c r="P91" s="104">
        <v>995.17880689387493</v>
      </c>
      <c r="Q91" s="104">
        <v>901.3541957875002</v>
      </c>
      <c r="R91" s="104">
        <v>919.4821433414088</v>
      </c>
      <c r="S91" s="104">
        <v>935.90674287127536</v>
      </c>
      <c r="T91" s="104">
        <v>995.97301891859638</v>
      </c>
      <c r="U91" s="104">
        <v>1125.101978790887</v>
      </c>
      <c r="V91" s="104">
        <v>845.25222979992873</v>
      </c>
      <c r="W91" s="104">
        <v>1086.0098985745242</v>
      </c>
      <c r="DA91" s="132" t="s">
        <v>2327</v>
      </c>
    </row>
    <row r="92" spans="1:105" ht="12" customHeight="1" x14ac:dyDescent="0.25">
      <c r="A92" s="106" t="s">
        <v>124</v>
      </c>
      <c r="B92" s="101">
        <v>2062.7562155765372</v>
      </c>
      <c r="C92" s="101">
        <v>1887.3933396605971</v>
      </c>
      <c r="D92" s="101">
        <v>2136.825748605123</v>
      </c>
      <c r="E92" s="101">
        <v>2128.9713209696406</v>
      </c>
      <c r="F92" s="101">
        <v>1850.6886560364355</v>
      </c>
      <c r="G92" s="101">
        <v>2206.109396056569</v>
      </c>
      <c r="H92" s="101">
        <v>2255.3625811068414</v>
      </c>
      <c r="I92" s="101">
        <v>1929.5868168113348</v>
      </c>
      <c r="J92" s="101">
        <v>1923.263811556179</v>
      </c>
      <c r="K92" s="101">
        <v>2012.2212213999126</v>
      </c>
      <c r="L92" s="101">
        <v>2641.7692797293312</v>
      </c>
      <c r="M92" s="101">
        <v>2133.997306320965</v>
      </c>
      <c r="N92" s="101">
        <v>1720.6113182585239</v>
      </c>
      <c r="O92" s="101">
        <v>1954.5880640477808</v>
      </c>
      <c r="P92" s="101">
        <v>1808.6997803402421</v>
      </c>
      <c r="Q92" s="101">
        <v>1813.3723351701337</v>
      </c>
      <c r="R92" s="101">
        <v>1535.8411779343674</v>
      </c>
      <c r="S92" s="101">
        <v>1969.8178687402481</v>
      </c>
      <c r="T92" s="101">
        <v>2037.20862728562</v>
      </c>
      <c r="U92" s="101">
        <v>2036.375201847869</v>
      </c>
      <c r="V92" s="101">
        <v>1554.3577730335803</v>
      </c>
      <c r="W92" s="101">
        <v>1607.3789921358075</v>
      </c>
      <c r="DA92" s="131" t="s">
        <v>2328</v>
      </c>
    </row>
    <row r="93" spans="1:105" ht="12" customHeight="1" x14ac:dyDescent="0.25">
      <c r="A93" s="107" t="s">
        <v>123</v>
      </c>
      <c r="B93" s="104">
        <v>0</v>
      </c>
      <c r="C93" s="104">
        <v>1155.5582359613406</v>
      </c>
      <c r="D93" s="104">
        <v>1308.2725437548461</v>
      </c>
      <c r="E93" s="104">
        <v>1359.3427524771766</v>
      </c>
      <c r="F93" s="104">
        <v>1155.41196281047</v>
      </c>
      <c r="G93" s="104">
        <v>1362.5912058984877</v>
      </c>
      <c r="H93" s="104">
        <v>1491.4242266392669</v>
      </c>
      <c r="I93" s="104">
        <v>1239.776419924711</v>
      </c>
      <c r="J93" s="104">
        <v>1255.8176546371174</v>
      </c>
      <c r="K93" s="104">
        <v>1289.2689712385281</v>
      </c>
      <c r="L93" s="104">
        <v>1703.5442238454448</v>
      </c>
      <c r="M93" s="104">
        <v>1430.2143225633104</v>
      </c>
      <c r="N93" s="104">
        <v>1104.2110815706146</v>
      </c>
      <c r="O93" s="104">
        <v>1304.3120724784828</v>
      </c>
      <c r="P93" s="104">
        <v>1238.1884087417011</v>
      </c>
      <c r="Q93" s="104">
        <v>1325.9376097905506</v>
      </c>
      <c r="R93" s="104">
        <v>1140.1117269915574</v>
      </c>
      <c r="S93" s="104">
        <v>1477.6327541810797</v>
      </c>
      <c r="T93" s="104">
        <v>1587.2157542106247</v>
      </c>
      <c r="U93" s="104">
        <v>1652.7593589256651</v>
      </c>
      <c r="V93" s="104">
        <v>1310.9931695406751</v>
      </c>
      <c r="W93" s="104">
        <v>1379.4606633881856</v>
      </c>
      <c r="DA93" s="132" t="s">
        <v>2329</v>
      </c>
    </row>
    <row r="94" spans="1:105" ht="12" customHeight="1" x14ac:dyDescent="0.25">
      <c r="A94" s="108" t="s">
        <v>50</v>
      </c>
      <c r="B94" s="98">
        <v>0</v>
      </c>
      <c r="C94" s="98">
        <v>419.76135498055635</v>
      </c>
      <c r="D94" s="98">
        <v>465.95292585065545</v>
      </c>
      <c r="E94" s="98">
        <v>569.71049141883987</v>
      </c>
      <c r="F94" s="98">
        <v>423.72541524237295</v>
      </c>
      <c r="G94" s="98">
        <v>438.95795022058712</v>
      </c>
      <c r="H94" s="98">
        <v>613.98340106492537</v>
      </c>
      <c r="I94" s="98">
        <v>433.90530803759248</v>
      </c>
      <c r="J94" s="98">
        <v>485.72397109971246</v>
      </c>
      <c r="K94" s="98">
        <v>451.99792027976736</v>
      </c>
      <c r="L94" s="98">
        <v>591.15970817921448</v>
      </c>
      <c r="M94" s="98">
        <v>565.04337672826955</v>
      </c>
      <c r="N94" s="98">
        <v>304.09577828903349</v>
      </c>
      <c r="O94" s="98">
        <v>380.54595718799084</v>
      </c>
      <c r="P94" s="98">
        <v>357.03555612451544</v>
      </c>
      <c r="Q94" s="98">
        <v>508.49649972440881</v>
      </c>
      <c r="R94" s="98">
        <v>397.92089989186957</v>
      </c>
      <c r="S94" s="98">
        <v>457.64139264327662</v>
      </c>
      <c r="T94" s="98">
        <v>476.04173792520066</v>
      </c>
      <c r="U94" s="98">
        <v>471.1766507154706</v>
      </c>
      <c r="V94" s="98">
        <v>386.79887037623479</v>
      </c>
      <c r="W94" s="98">
        <v>313.78425706499064</v>
      </c>
      <c r="DA94" s="63" t="s">
        <v>2330</v>
      </c>
    </row>
    <row r="95" spans="1:105" ht="12" customHeight="1" x14ac:dyDescent="0.25">
      <c r="A95" s="108" t="s">
        <v>52</v>
      </c>
      <c r="B95" s="98">
        <v>0</v>
      </c>
      <c r="C95" s="98">
        <v>735.79688098078418</v>
      </c>
      <c r="D95" s="98">
        <v>842.31961790419041</v>
      </c>
      <c r="E95" s="98">
        <v>789.63226105833655</v>
      </c>
      <c r="F95" s="98">
        <v>731.68654756809701</v>
      </c>
      <c r="G95" s="98">
        <v>923.63325567790059</v>
      </c>
      <c r="H95" s="98">
        <v>877.44082557434137</v>
      </c>
      <c r="I95" s="98">
        <v>805.87111188711856</v>
      </c>
      <c r="J95" s="98">
        <v>770.09368353740479</v>
      </c>
      <c r="K95" s="98">
        <v>837.27105095876072</v>
      </c>
      <c r="L95" s="98">
        <v>1112.3845156662305</v>
      </c>
      <c r="M95" s="98">
        <v>865.17094583504081</v>
      </c>
      <c r="N95" s="98">
        <v>800.11530328158119</v>
      </c>
      <c r="O95" s="98">
        <v>923.76611529049205</v>
      </c>
      <c r="P95" s="98">
        <v>881.15285261718577</v>
      </c>
      <c r="Q95" s="98">
        <v>817.44111006614162</v>
      </c>
      <c r="R95" s="98">
        <v>742.19082709968791</v>
      </c>
      <c r="S95" s="98">
        <v>1019.9913615378032</v>
      </c>
      <c r="T95" s="98">
        <v>1111.1740162854242</v>
      </c>
      <c r="U95" s="98">
        <v>1181.5827082101944</v>
      </c>
      <c r="V95" s="98">
        <v>924.19429916444028</v>
      </c>
      <c r="W95" s="98">
        <v>1065.6764063231947</v>
      </c>
      <c r="DA95" s="63" t="s">
        <v>2331</v>
      </c>
    </row>
    <row r="96" spans="1:105" ht="12" customHeight="1" x14ac:dyDescent="0.25">
      <c r="A96" s="106" t="s">
        <v>122</v>
      </c>
      <c r="B96" s="101">
        <v>1702.3731129558794</v>
      </c>
      <c r="C96" s="101">
        <v>1764.2985062325197</v>
      </c>
      <c r="D96" s="101">
        <v>1787.3518694072006</v>
      </c>
      <c r="E96" s="101">
        <v>1963.487316263547</v>
      </c>
      <c r="F96" s="101">
        <v>1858.8952458989281</v>
      </c>
      <c r="G96" s="101">
        <v>1777.9342691990835</v>
      </c>
      <c r="H96" s="101">
        <v>1974.5877543858942</v>
      </c>
      <c r="I96" s="101">
        <v>1882.2250307239037</v>
      </c>
      <c r="J96" s="101">
        <v>2009.4836570640659</v>
      </c>
      <c r="K96" s="101">
        <v>1937.6444903906417</v>
      </c>
      <c r="L96" s="101">
        <v>1946.1009392240962</v>
      </c>
      <c r="M96" s="101">
        <v>2000.4561317539485</v>
      </c>
      <c r="N96" s="101">
        <v>1704.9207220584281</v>
      </c>
      <c r="O96" s="101">
        <v>1728.0010928021641</v>
      </c>
      <c r="P96" s="101">
        <v>1766.306747601918</v>
      </c>
      <c r="Q96" s="101">
        <v>2039.0638161011532</v>
      </c>
      <c r="R96" s="101">
        <v>1998.33304374512</v>
      </c>
      <c r="S96" s="101">
        <v>1954.1917717489898</v>
      </c>
      <c r="T96" s="101">
        <v>1943.4921338005847</v>
      </c>
      <c r="U96" s="101">
        <v>1930.4981110438491</v>
      </c>
      <c r="V96" s="101">
        <v>2077.1360109209299</v>
      </c>
      <c r="W96" s="101">
        <v>1812.9842169699207</v>
      </c>
      <c r="DA96" s="131" t="s">
        <v>2332</v>
      </c>
    </row>
    <row r="97" spans="1:105" ht="12" customHeight="1" x14ac:dyDescent="0.25">
      <c r="A97" s="107" t="s">
        <v>121</v>
      </c>
      <c r="B97" s="104">
        <v>0</v>
      </c>
      <c r="C97" s="104">
        <v>1166.2916765041286</v>
      </c>
      <c r="D97" s="104">
        <v>1183.6197204041327</v>
      </c>
      <c r="E97" s="104">
        <v>1349.6083380161269</v>
      </c>
      <c r="F97" s="104">
        <v>1258.4435354301797</v>
      </c>
      <c r="G97" s="104">
        <v>1189.8105958061469</v>
      </c>
      <c r="H97" s="104">
        <v>1385.5453133152798</v>
      </c>
      <c r="I97" s="104">
        <v>1283.5713530522496</v>
      </c>
      <c r="J97" s="104">
        <v>1397.4555318768073</v>
      </c>
      <c r="K97" s="104">
        <v>1336.1552329745268</v>
      </c>
      <c r="L97" s="104">
        <v>1340.9464228831523</v>
      </c>
      <c r="M97" s="104">
        <v>1415.1349703081582</v>
      </c>
      <c r="N97" s="104">
        <v>1150.3533138955361</v>
      </c>
      <c r="O97" s="104">
        <v>1183.3638131533753</v>
      </c>
      <c r="P97" s="104">
        <v>1217.9968485795189</v>
      </c>
      <c r="Q97" s="104">
        <v>1477.0935899365838</v>
      </c>
      <c r="R97" s="104">
        <v>1447.3690205121409</v>
      </c>
      <c r="S97" s="104">
        <v>1418.6039064086951</v>
      </c>
      <c r="T97" s="104">
        <v>1433.3950278588902</v>
      </c>
      <c r="U97" s="104">
        <v>1442.9895294875696</v>
      </c>
      <c r="V97" s="104">
        <v>1584.5965971404105</v>
      </c>
      <c r="W97" s="104">
        <v>1369.4980596348712</v>
      </c>
      <c r="DA97" s="132" t="s">
        <v>2333</v>
      </c>
    </row>
    <row r="98" spans="1:105" ht="12" customHeight="1" x14ac:dyDescent="0.25">
      <c r="A98" s="108" t="s">
        <v>53</v>
      </c>
      <c r="B98" s="98">
        <v>0</v>
      </c>
      <c r="C98" s="98">
        <v>393.68481842995209</v>
      </c>
      <c r="D98" s="98">
        <v>391.2647669907459</v>
      </c>
      <c r="E98" s="98">
        <v>528.45237078836601</v>
      </c>
      <c r="F98" s="98">
        <v>428.58205801190763</v>
      </c>
      <c r="G98" s="98">
        <v>354.25679700614728</v>
      </c>
      <c r="H98" s="98">
        <v>532.73800040528988</v>
      </c>
      <c r="I98" s="98">
        <v>414.25298771192541</v>
      </c>
      <c r="J98" s="98">
        <v>506.76414939849923</v>
      </c>
      <c r="K98" s="98">
        <v>452.43409778664295</v>
      </c>
      <c r="L98" s="98">
        <v>442.78288544688121</v>
      </c>
      <c r="M98" s="98">
        <v>536.25185650909327</v>
      </c>
      <c r="N98" s="98">
        <v>304.04904230915832</v>
      </c>
      <c r="O98" s="98">
        <v>333.84483898851317</v>
      </c>
      <c r="P98" s="98">
        <v>340.96355063760097</v>
      </c>
      <c r="Q98" s="98">
        <v>551.72589322846238</v>
      </c>
      <c r="R98" s="98">
        <v>510.68955591769043</v>
      </c>
      <c r="S98" s="98">
        <v>464.93863239433108</v>
      </c>
      <c r="T98" s="98">
        <v>473.17967591973786</v>
      </c>
      <c r="U98" s="98">
        <v>460.34458992802985</v>
      </c>
      <c r="V98" s="98">
        <v>526.59284538867018</v>
      </c>
      <c r="W98" s="98">
        <v>354.77082470538431</v>
      </c>
      <c r="DA98" s="63" t="s">
        <v>2334</v>
      </c>
    </row>
    <row r="99" spans="1:105" ht="12" customHeight="1" x14ac:dyDescent="0.25">
      <c r="A99" s="108" t="s">
        <v>52</v>
      </c>
      <c r="B99" s="98">
        <v>0</v>
      </c>
      <c r="C99" s="98">
        <v>772.60685807417644</v>
      </c>
      <c r="D99" s="98">
        <v>792.35495341338674</v>
      </c>
      <c r="E99" s="98">
        <v>821.15596722776115</v>
      </c>
      <c r="F99" s="98">
        <v>829.8614774182721</v>
      </c>
      <c r="G99" s="98">
        <v>835.55379879999941</v>
      </c>
      <c r="H99" s="98">
        <v>852.80731290998972</v>
      </c>
      <c r="I99" s="98">
        <v>869.31836534032425</v>
      </c>
      <c r="J99" s="98">
        <v>890.69138247830847</v>
      </c>
      <c r="K99" s="98">
        <v>883.72113518788387</v>
      </c>
      <c r="L99" s="98">
        <v>898.1635374362711</v>
      </c>
      <c r="M99" s="98">
        <v>878.88311379906474</v>
      </c>
      <c r="N99" s="98">
        <v>846.30427158637769</v>
      </c>
      <c r="O99" s="98">
        <v>849.51897416486213</v>
      </c>
      <c r="P99" s="98">
        <v>877.03329794191779</v>
      </c>
      <c r="Q99" s="98">
        <v>925.36769670812146</v>
      </c>
      <c r="R99" s="98">
        <v>936.67946459445045</v>
      </c>
      <c r="S99" s="98">
        <v>953.66527401436406</v>
      </c>
      <c r="T99" s="98">
        <v>960.21535193915236</v>
      </c>
      <c r="U99" s="98">
        <v>982.64493955953969</v>
      </c>
      <c r="V99" s="98">
        <v>1058.0037517517403</v>
      </c>
      <c r="W99" s="98">
        <v>1014.7272349294868</v>
      </c>
      <c r="DA99" s="63" t="s">
        <v>2335</v>
      </c>
    </row>
    <row r="100" spans="1:105" ht="12" customHeight="1" x14ac:dyDescent="0.25">
      <c r="A100" s="121" t="s">
        <v>54</v>
      </c>
      <c r="B100" s="122">
        <v>724.49790569991251</v>
      </c>
      <c r="C100" s="122">
        <v>743.83279272597315</v>
      </c>
      <c r="D100" s="122">
        <v>775.84026439810771</v>
      </c>
      <c r="E100" s="122">
        <v>795.67036529025108</v>
      </c>
      <c r="F100" s="122">
        <v>765.6273464093058</v>
      </c>
      <c r="G100" s="122">
        <v>755.69550883394822</v>
      </c>
      <c r="H100" s="122">
        <v>742.03594404020805</v>
      </c>
      <c r="I100" s="122">
        <v>688.61673811596063</v>
      </c>
      <c r="J100" s="122">
        <v>626.21272777052741</v>
      </c>
      <c r="K100" s="122">
        <v>592.43250148308823</v>
      </c>
      <c r="L100" s="122">
        <v>617.06725186630274</v>
      </c>
      <c r="M100" s="122">
        <v>527.06227588335616</v>
      </c>
      <c r="N100" s="122">
        <v>451.54320649619632</v>
      </c>
      <c r="O100" s="122">
        <v>464.22426613854572</v>
      </c>
      <c r="P100" s="122">
        <v>439.5585549570273</v>
      </c>
      <c r="Q100" s="122">
        <v>464.17768263800053</v>
      </c>
      <c r="R100" s="122">
        <v>429.62210990960125</v>
      </c>
      <c r="S100" s="122">
        <v>530.52945101231217</v>
      </c>
      <c r="T100" s="122">
        <v>560.85805608196119</v>
      </c>
      <c r="U100" s="122">
        <v>569.69202225686274</v>
      </c>
      <c r="V100" s="122">
        <v>831.30236899516979</v>
      </c>
      <c r="W100" s="122">
        <v>768.41255330028048</v>
      </c>
      <c r="DA100" s="130" t="s">
        <v>2336</v>
      </c>
    </row>
    <row r="101" spans="1:105" ht="12" customHeight="1" x14ac:dyDescent="0.25">
      <c r="A101" s="97" t="s">
        <v>207</v>
      </c>
      <c r="B101" s="98">
        <v>760.48543411511321</v>
      </c>
      <c r="C101" s="98">
        <v>769.87955813667179</v>
      </c>
      <c r="D101" s="98">
        <v>830.20966716847181</v>
      </c>
      <c r="E101" s="98">
        <v>744.73023793937284</v>
      </c>
      <c r="F101" s="98">
        <v>580.23086530394835</v>
      </c>
      <c r="G101" s="98">
        <v>869.72559448450772</v>
      </c>
      <c r="H101" s="98">
        <v>764.20798468408577</v>
      </c>
      <c r="I101" s="98">
        <v>770.99544983903479</v>
      </c>
      <c r="J101" s="98">
        <v>575.36380167179072</v>
      </c>
      <c r="K101" s="98">
        <v>668.77991919984436</v>
      </c>
      <c r="L101" s="98">
        <v>601.63343676050567</v>
      </c>
      <c r="M101" s="98">
        <v>579.06125720869807</v>
      </c>
      <c r="N101" s="98">
        <v>562.15025802600394</v>
      </c>
      <c r="O101" s="98">
        <v>575.58115506711385</v>
      </c>
      <c r="P101" s="98">
        <v>557.4806382337739</v>
      </c>
      <c r="Q101" s="98">
        <v>572.94549163872364</v>
      </c>
      <c r="R101" s="98">
        <v>591.89251395362567</v>
      </c>
      <c r="S101" s="98">
        <v>602.5703050376485</v>
      </c>
      <c r="T101" s="98">
        <v>650.7207860191686</v>
      </c>
      <c r="U101" s="98">
        <v>762.74981146304742</v>
      </c>
      <c r="V101" s="98">
        <v>786.31188274517365</v>
      </c>
      <c r="W101" s="98">
        <v>936.16061357996671</v>
      </c>
      <c r="DA101" s="63" t="s">
        <v>2337</v>
      </c>
    </row>
    <row r="102" spans="1:105" ht="12" customHeight="1" x14ac:dyDescent="0.25">
      <c r="A102" s="97" t="s">
        <v>50</v>
      </c>
      <c r="B102" s="98">
        <v>746.67614896304394</v>
      </c>
      <c r="C102" s="98">
        <v>753.36243907378969</v>
      </c>
      <c r="D102" s="98">
        <v>807.18488256387411</v>
      </c>
      <c r="E102" s="98">
        <v>819.79629544252236</v>
      </c>
      <c r="F102" s="98">
        <v>772.98991159689956</v>
      </c>
      <c r="G102" s="98">
        <v>780.76296062084828</v>
      </c>
      <c r="H102" s="98">
        <v>780.42633109118822</v>
      </c>
      <c r="I102" s="98">
        <v>715.86699084837267</v>
      </c>
      <c r="J102" s="98">
        <v>639.7567871108597</v>
      </c>
      <c r="K102" s="98">
        <v>642.38273242524986</v>
      </c>
      <c r="L102" s="98">
        <v>681.13523747475256</v>
      </c>
      <c r="M102" s="98">
        <v>562.72301452128136</v>
      </c>
      <c r="N102" s="98">
        <v>476.4239362024</v>
      </c>
      <c r="O102" s="98">
        <v>517.21588504513693</v>
      </c>
      <c r="P102" s="98">
        <v>485.57229549214333</v>
      </c>
      <c r="Q102" s="98">
        <v>517.3986365956755</v>
      </c>
      <c r="R102" s="98">
        <v>458.56577505752261</v>
      </c>
      <c r="S102" s="98">
        <v>602.71055958404042</v>
      </c>
      <c r="T102" s="98">
        <v>645.99781512203901</v>
      </c>
      <c r="U102" s="98">
        <v>661.94336232146293</v>
      </c>
      <c r="V102" s="98">
        <v>921.16596785627485</v>
      </c>
      <c r="W102" s="98">
        <v>892.5699551085977</v>
      </c>
      <c r="DA102" s="63" t="s">
        <v>2338</v>
      </c>
    </row>
    <row r="103" spans="1:105" ht="12" customHeight="1" x14ac:dyDescent="0.25">
      <c r="A103" s="109" t="s">
        <v>120</v>
      </c>
      <c r="B103" s="33">
        <v>531.55614037131954</v>
      </c>
      <c r="C103" s="33">
        <v>663.54295810097153</v>
      </c>
      <c r="D103" s="33">
        <v>473.90679114158456</v>
      </c>
      <c r="E103" s="33">
        <v>479.14080220209735</v>
      </c>
      <c r="F103" s="33">
        <v>664.5641959818031</v>
      </c>
      <c r="G103" s="33">
        <v>589.02984092819645</v>
      </c>
      <c r="H103" s="33">
        <v>555.61431868511374</v>
      </c>
      <c r="I103" s="33">
        <v>574.97230246333811</v>
      </c>
      <c r="J103" s="33">
        <v>576.68257661448808</v>
      </c>
      <c r="K103" s="33">
        <v>449.49354480270659</v>
      </c>
      <c r="L103" s="33">
        <v>466.4079738639374</v>
      </c>
      <c r="M103" s="33">
        <v>457.97767564582023</v>
      </c>
      <c r="N103" s="33">
        <v>408.00047260606556</v>
      </c>
      <c r="O103" s="33">
        <v>375.24299215231514</v>
      </c>
      <c r="P103" s="33">
        <v>371.69682902694313</v>
      </c>
      <c r="Q103" s="33">
        <v>393.4843309789577</v>
      </c>
      <c r="R103" s="33">
        <v>392.14068535909763</v>
      </c>
      <c r="S103" s="33">
        <v>440.65436758703305</v>
      </c>
      <c r="T103" s="33">
        <v>455.50080421211379</v>
      </c>
      <c r="U103" s="33">
        <v>456.53703140936773</v>
      </c>
      <c r="V103" s="33">
        <v>731.72984892730938</v>
      </c>
      <c r="W103" s="33">
        <v>632.74246248581301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2341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2342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DA110" s="63" t="s">
        <v>2345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2346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2348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2350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2351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2352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2353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2354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2355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2356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10511.083754095815</v>
      </c>
      <c r="C124" s="117">
        <f t="shared" si="42"/>
        <v>12096.797500057979</v>
      </c>
      <c r="D124" s="117">
        <f t="shared" si="42"/>
        <v>10897.623899039858</v>
      </c>
      <c r="E124" s="117">
        <f t="shared" si="42"/>
        <v>11973.569620617556</v>
      </c>
      <c r="F124" s="117">
        <f t="shared" si="42"/>
        <v>12627.291441175184</v>
      </c>
      <c r="G124" s="117">
        <f t="shared" si="42"/>
        <v>13477.833339493391</v>
      </c>
      <c r="H124" s="117">
        <f t="shared" si="42"/>
        <v>13069.605140023874</v>
      </c>
      <c r="I124" s="117">
        <f t="shared" si="42"/>
        <v>12651.103682218545</v>
      </c>
      <c r="J124" s="117">
        <f t="shared" si="42"/>
        <v>11973.037868121692</v>
      </c>
      <c r="K124" s="117">
        <f t="shared" si="42"/>
        <v>12416.682353863987</v>
      </c>
      <c r="L124" s="117">
        <f t="shared" si="42"/>
        <v>13740.785886242245</v>
      </c>
      <c r="M124" s="117">
        <f t="shared" si="42"/>
        <v>13192.786699493736</v>
      </c>
      <c r="N124" s="117">
        <f t="shared" si="42"/>
        <v>13466.283167348603</v>
      </c>
      <c r="O124" s="117">
        <f t="shared" si="42"/>
        <v>13358.903300375843</v>
      </c>
      <c r="P124" s="117">
        <f t="shared" si="42"/>
        <v>11397.065614529718</v>
      </c>
      <c r="Q124" s="117">
        <f t="shared" si="42"/>
        <v>12590.363426735934</v>
      </c>
      <c r="R124" s="117">
        <f t="shared" ref="R124:V124" si="43">R125+R128+R130+R139</f>
        <v>13273.559622843575</v>
      </c>
      <c r="S124" s="117">
        <f t="shared" si="43"/>
        <v>13634.640644104622</v>
      </c>
      <c r="T124" s="117">
        <f t="shared" si="43"/>
        <v>12843.695371299786</v>
      </c>
      <c r="U124" s="117">
        <f t="shared" si="43"/>
        <v>12622.40105929819</v>
      </c>
      <c r="V124" s="117">
        <f t="shared" si="43"/>
        <v>13454.381030187329</v>
      </c>
      <c r="W124" s="117">
        <f t="shared" ref="W124" si="44">W125+W128+W130+W139</f>
        <v>14435.126983399665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8452.0267328345089</v>
      </c>
      <c r="C125" s="122">
        <f t="shared" si="45"/>
        <v>9897.0792928023111</v>
      </c>
      <c r="D125" s="122">
        <f t="shared" si="45"/>
        <v>8778.9145588901592</v>
      </c>
      <c r="E125" s="122">
        <f t="shared" si="45"/>
        <v>9804.340967012402</v>
      </c>
      <c r="F125" s="122">
        <f t="shared" si="45"/>
        <v>10282.615704029171</v>
      </c>
      <c r="G125" s="122">
        <f t="shared" si="45"/>
        <v>11251.513511691212</v>
      </c>
      <c r="H125" s="122">
        <f t="shared" si="45"/>
        <v>10825.611253144642</v>
      </c>
      <c r="I125" s="122">
        <f t="shared" si="45"/>
        <v>10353.233710477178</v>
      </c>
      <c r="J125" s="122">
        <f t="shared" si="45"/>
        <v>9773.9441301588977</v>
      </c>
      <c r="K125" s="122">
        <f t="shared" si="45"/>
        <v>10305.094303551039</v>
      </c>
      <c r="L125" s="122">
        <f t="shared" si="45"/>
        <v>11532.219757316338</v>
      </c>
      <c r="M125" s="122">
        <f t="shared" si="45"/>
        <v>11161.592475982099</v>
      </c>
      <c r="N125" s="122">
        <f t="shared" si="45"/>
        <v>11552.098412833482</v>
      </c>
      <c r="O125" s="122">
        <f t="shared" si="45"/>
        <v>11441.313216099494</v>
      </c>
      <c r="P125" s="122">
        <f t="shared" si="45"/>
        <v>9489.9363367376282</v>
      </c>
      <c r="Q125" s="122">
        <f t="shared" si="45"/>
        <v>10541.305090316926</v>
      </c>
      <c r="R125" s="122">
        <f t="shared" ref="R125:V125" si="46">SUM(R126:R127)</f>
        <v>11207.033235000066</v>
      </c>
      <c r="S125" s="122">
        <f t="shared" si="46"/>
        <v>11467.057711409529</v>
      </c>
      <c r="T125" s="122">
        <f t="shared" si="46"/>
        <v>10622.66908256452</v>
      </c>
      <c r="U125" s="122">
        <f t="shared" si="46"/>
        <v>10362.307252486431</v>
      </c>
      <c r="V125" s="122">
        <f t="shared" si="46"/>
        <v>10854.967568076903</v>
      </c>
      <c r="W125" s="122">
        <f t="shared" ref="W125" si="47">SUM(W126:W127)</f>
        <v>11961.582518346584</v>
      </c>
      <c r="DA125" s="130" t="s">
        <v>2359</v>
      </c>
    </row>
    <row r="126" spans="1:105" ht="12" customHeight="1" x14ac:dyDescent="0.25">
      <c r="A126" s="97" t="s">
        <v>203</v>
      </c>
      <c r="B126" s="98">
        <v>8423.6010794660269</v>
      </c>
      <c r="C126" s="98">
        <v>9864.3280916233434</v>
      </c>
      <c r="D126" s="98">
        <v>8750.2893609522271</v>
      </c>
      <c r="E126" s="98">
        <v>9773.1803215384916</v>
      </c>
      <c r="F126" s="98">
        <v>10250.104475327982</v>
      </c>
      <c r="G126" s="98">
        <v>11216.625249755949</v>
      </c>
      <c r="H126" s="98">
        <v>10792.718437104715</v>
      </c>
      <c r="I126" s="98">
        <v>10322.163709914883</v>
      </c>
      <c r="J126" s="98">
        <v>9744.856461472702</v>
      </c>
      <c r="K126" s="98">
        <v>10274.834572942031</v>
      </c>
      <c r="L126" s="98">
        <v>11498.64736263721</v>
      </c>
      <c r="M126" s="98">
        <v>11129.504530299935</v>
      </c>
      <c r="N126" s="98">
        <v>11519.759734900483</v>
      </c>
      <c r="O126" s="98">
        <v>11409.321034929146</v>
      </c>
      <c r="P126" s="98">
        <v>9463.276237830607</v>
      </c>
      <c r="Q126" s="98">
        <v>10511.869296122322</v>
      </c>
      <c r="R126" s="98">
        <v>11175.817160855555</v>
      </c>
      <c r="S126" s="98">
        <v>11434.922903148454</v>
      </c>
      <c r="T126" s="98">
        <v>10592.854405621576</v>
      </c>
      <c r="U126" s="98">
        <v>10333.166737672511</v>
      </c>
      <c r="V126" s="98">
        <v>10823.860084300091</v>
      </c>
      <c r="W126" s="98">
        <v>11927.201368631819</v>
      </c>
      <c r="DA126" s="63" t="s">
        <v>2360</v>
      </c>
    </row>
    <row r="127" spans="1:105" ht="12" customHeight="1" x14ac:dyDescent="0.25">
      <c r="A127" s="97" t="s">
        <v>53</v>
      </c>
      <c r="B127" s="98">
        <v>28.425653368482184</v>
      </c>
      <c r="C127" s="98">
        <v>32.751201178967371</v>
      </c>
      <c r="D127" s="98">
        <v>28.625197937932921</v>
      </c>
      <c r="E127" s="98">
        <v>31.160645473910719</v>
      </c>
      <c r="F127" s="98">
        <v>32.511228701189559</v>
      </c>
      <c r="G127" s="98">
        <v>34.888261935261724</v>
      </c>
      <c r="H127" s="98">
        <v>32.892816039926529</v>
      </c>
      <c r="I127" s="98">
        <v>31.070000562295576</v>
      </c>
      <c r="J127" s="98">
        <v>29.087668686196224</v>
      </c>
      <c r="K127" s="98">
        <v>30.259730609007775</v>
      </c>
      <c r="L127" s="98">
        <v>33.572394679127505</v>
      </c>
      <c r="M127" s="98">
        <v>32.08794568216485</v>
      </c>
      <c r="N127" s="98">
        <v>32.338677932999602</v>
      </c>
      <c r="O127" s="98">
        <v>31.992181170348616</v>
      </c>
      <c r="P127" s="98">
        <v>26.660098907020739</v>
      </c>
      <c r="Q127" s="98">
        <v>29.435794194603673</v>
      </c>
      <c r="R127" s="98">
        <v>31.216074144511435</v>
      </c>
      <c r="S127" s="98">
        <v>32.134808261074163</v>
      </c>
      <c r="T127" s="98">
        <v>29.814676942943255</v>
      </c>
      <c r="U127" s="98">
        <v>29.140514813920348</v>
      </c>
      <c r="V127" s="98">
        <v>31.107483776812614</v>
      </c>
      <c r="W127" s="98">
        <v>34.381149714765684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0.95858981923566033</v>
      </c>
      <c r="C128" s="122">
        <f t="shared" si="48"/>
        <v>1.1697656540994557</v>
      </c>
      <c r="D128" s="122">
        <f t="shared" si="48"/>
        <v>1.9006005074844574</v>
      </c>
      <c r="E128" s="122">
        <f t="shared" si="48"/>
        <v>3.0705955922453025</v>
      </c>
      <c r="F128" s="122">
        <f t="shared" si="48"/>
        <v>1.836834384907474</v>
      </c>
      <c r="G128" s="122">
        <f t="shared" si="48"/>
        <v>2.3586096067410351</v>
      </c>
      <c r="H128" s="122">
        <f t="shared" si="48"/>
        <v>4.6194085772503808</v>
      </c>
      <c r="I128" s="122">
        <f t="shared" si="48"/>
        <v>7.652440396486889</v>
      </c>
      <c r="J128" s="122">
        <f t="shared" si="48"/>
        <v>5.7446243692961083</v>
      </c>
      <c r="K128" s="122">
        <f t="shared" si="48"/>
        <v>6.8860582352372219</v>
      </c>
      <c r="L128" s="122">
        <f t="shared" si="48"/>
        <v>9.4524901538161394</v>
      </c>
      <c r="M128" s="122">
        <f t="shared" si="48"/>
        <v>10.49625239334789</v>
      </c>
      <c r="N128" s="122">
        <f t="shared" si="48"/>
        <v>22.327743673941324</v>
      </c>
      <c r="O128" s="122">
        <f t="shared" si="48"/>
        <v>15.804360433282405</v>
      </c>
      <c r="P128" s="122">
        <f t="shared" si="48"/>
        <v>11.459854659928439</v>
      </c>
      <c r="Q128" s="122">
        <f t="shared" si="48"/>
        <v>17.661866551730586</v>
      </c>
      <c r="R128" s="122">
        <f t="shared" si="48"/>
        <v>16.350472093993012</v>
      </c>
      <c r="S128" s="122">
        <f t="shared" si="48"/>
        <v>17.528895337246542</v>
      </c>
      <c r="T128" s="122">
        <f t="shared" si="48"/>
        <v>22.577394379807668</v>
      </c>
      <c r="U128" s="122">
        <f t="shared" si="48"/>
        <v>30.645156967136309</v>
      </c>
      <c r="V128" s="122">
        <f t="shared" si="48"/>
        <v>17.570444103278867</v>
      </c>
      <c r="W128" s="122">
        <f t="shared" si="48"/>
        <v>48.773284239060018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0.95858981923566033</v>
      </c>
      <c r="C129" s="98">
        <f>IF(RES_hhdet_fec!C129=0,0,RES_hhdet_fec!C129*1000*11630/RES_hhdet_num!C124)</f>
        <v>1.1697656540994557</v>
      </c>
      <c r="D129" s="98">
        <f>IF(RES_hhdet_fec!D129=0,0,RES_hhdet_fec!D129*1000*11630/RES_hhdet_num!D124)</f>
        <v>1.9006005074844574</v>
      </c>
      <c r="E129" s="98">
        <f>IF(RES_hhdet_fec!E129=0,0,RES_hhdet_fec!E129*1000*11630/RES_hhdet_num!E124)</f>
        <v>3.0705955922453025</v>
      </c>
      <c r="F129" s="98">
        <f>IF(RES_hhdet_fec!F129=0,0,RES_hhdet_fec!F129*1000*11630/RES_hhdet_num!F124)</f>
        <v>1.836834384907474</v>
      </c>
      <c r="G129" s="98">
        <f>IF(RES_hhdet_fec!G129=0,0,RES_hhdet_fec!G129*1000*11630/RES_hhdet_num!G124)</f>
        <v>2.3586096067410351</v>
      </c>
      <c r="H129" s="98">
        <f>IF(RES_hhdet_fec!H129=0,0,RES_hhdet_fec!H129*1000*11630/RES_hhdet_num!H124)</f>
        <v>4.6194085772503808</v>
      </c>
      <c r="I129" s="98">
        <f>IF(RES_hhdet_fec!I129=0,0,RES_hhdet_fec!I129*1000*11630/RES_hhdet_num!I124)</f>
        <v>7.652440396486889</v>
      </c>
      <c r="J129" s="98">
        <f>IF(RES_hhdet_fec!J129=0,0,RES_hhdet_fec!J129*1000*11630/RES_hhdet_num!J124)</f>
        <v>5.7446243692961083</v>
      </c>
      <c r="K129" s="98">
        <f>IF(RES_hhdet_fec!K129=0,0,RES_hhdet_fec!K129*1000*11630/RES_hhdet_num!K124)</f>
        <v>6.8860582352372219</v>
      </c>
      <c r="L129" s="98">
        <f>IF(RES_hhdet_fec!L129=0,0,RES_hhdet_fec!L129*1000*11630/RES_hhdet_num!L124)</f>
        <v>9.4524901538161394</v>
      </c>
      <c r="M129" s="98">
        <f>IF(RES_hhdet_fec!M129=0,0,RES_hhdet_fec!M129*1000*11630/RES_hhdet_num!M124)</f>
        <v>10.49625239334789</v>
      </c>
      <c r="N129" s="98">
        <f>IF(RES_hhdet_fec!N129=0,0,RES_hhdet_fec!N129*1000*11630/RES_hhdet_num!N124)</f>
        <v>22.327743673941324</v>
      </c>
      <c r="O129" s="98">
        <f>IF(RES_hhdet_fec!O129=0,0,RES_hhdet_fec!O129*1000*11630/RES_hhdet_num!O124)</f>
        <v>15.804360433282405</v>
      </c>
      <c r="P129" s="98">
        <f>IF(RES_hhdet_fec!P129=0,0,RES_hhdet_fec!P129*1000*11630/RES_hhdet_num!P124)</f>
        <v>11.459854659928439</v>
      </c>
      <c r="Q129" s="98">
        <f>IF(RES_hhdet_fec!Q129=0,0,RES_hhdet_fec!Q129*1000*11630/RES_hhdet_num!Q124)</f>
        <v>17.661866551730586</v>
      </c>
      <c r="R129" s="98">
        <f>IF(RES_hhdet_fec!R129=0,0,RES_hhdet_fec!R129*1000*11630/RES_hhdet_num!R124)</f>
        <v>16.350472093993012</v>
      </c>
      <c r="S129" s="98">
        <f>IF(RES_hhdet_fec!S129=0,0,RES_hhdet_fec!S129*1000*11630/RES_hhdet_num!S124)</f>
        <v>17.528895337246542</v>
      </c>
      <c r="T129" s="98">
        <f>IF(RES_hhdet_fec!T129=0,0,RES_hhdet_fec!T129*1000*11630/RES_hhdet_num!T124)</f>
        <v>22.577394379807668</v>
      </c>
      <c r="U129" s="98">
        <f>IF(RES_hhdet_fec!U129=0,0,RES_hhdet_fec!U129*1000*11630/RES_hhdet_num!U124)</f>
        <v>30.645156967136309</v>
      </c>
      <c r="V129" s="98">
        <f>IF(RES_hhdet_fec!V129=0,0,RES_hhdet_fec!V129*1000*11630/RES_hhdet_num!V124)</f>
        <v>17.570444103278867</v>
      </c>
      <c r="W129" s="98">
        <f>IF(RES_hhdet_fec!W129=0,0,RES_hhdet_fec!W129*1000*11630/RES_hhdet_num!W124)</f>
        <v>48.773284239060018</v>
      </c>
      <c r="DA129" s="63" t="s">
        <v>2363</v>
      </c>
    </row>
    <row r="130" spans="1:105" ht="12" customHeight="1" x14ac:dyDescent="0.25">
      <c r="A130" s="121" t="s">
        <v>55</v>
      </c>
      <c r="B130" s="122">
        <v>1333.7639136350729</v>
      </c>
      <c r="C130" s="122">
        <v>1454.5085871578929</v>
      </c>
      <c r="D130" s="122">
        <v>1341.8514175142029</v>
      </c>
      <c r="E130" s="122">
        <v>1371.7805125536952</v>
      </c>
      <c r="F130" s="122">
        <v>1576.3756028366979</v>
      </c>
      <c r="G130" s="122">
        <v>1461.278542916308</v>
      </c>
      <c r="H130" s="122">
        <v>1488.3809881943666</v>
      </c>
      <c r="I130" s="122">
        <v>1595.7701878741882</v>
      </c>
      <c r="J130" s="122">
        <v>1563.8954218966962</v>
      </c>
      <c r="K130" s="122">
        <v>1501.2634162221593</v>
      </c>
      <c r="L130" s="122">
        <v>1570.6751041478742</v>
      </c>
      <c r="M130" s="122">
        <v>1489.9234419668696</v>
      </c>
      <c r="N130" s="122">
        <v>1440.2703227899185</v>
      </c>
      <c r="O130" s="122">
        <v>1438.0767055148062</v>
      </c>
      <c r="P130" s="122">
        <v>1456.1085431648221</v>
      </c>
      <c r="Q130" s="122">
        <v>1566.9645982506531</v>
      </c>
      <c r="R130" s="122">
        <v>1621.3848153844949</v>
      </c>
      <c r="S130" s="122">
        <v>1618.5162642110131</v>
      </c>
      <c r="T130" s="122">
        <v>1636.5422749761315</v>
      </c>
      <c r="U130" s="122">
        <v>1659.5465996818712</v>
      </c>
      <c r="V130" s="122">
        <v>1750.5212882646279</v>
      </c>
      <c r="W130" s="122">
        <v>1656.1590531617333</v>
      </c>
      <c r="DA130" s="130" t="s">
        <v>2364</v>
      </c>
    </row>
    <row r="131" spans="1:105" ht="12" customHeight="1" x14ac:dyDescent="0.25">
      <c r="A131" s="97" t="s">
        <v>128</v>
      </c>
      <c r="B131" s="98">
        <v>1319.1072607913495</v>
      </c>
      <c r="C131" s="98">
        <v>1442.400997892531</v>
      </c>
      <c r="D131" s="98">
        <v>1324.4653814529813</v>
      </c>
      <c r="E131" s="98">
        <v>1348.6282177679784</v>
      </c>
      <c r="F131" s="98">
        <v>1565.1368205838587</v>
      </c>
      <c r="G131" s="98">
        <v>1448.5073011899624</v>
      </c>
      <c r="H131" s="98">
        <v>1468.8992130168117</v>
      </c>
      <c r="I131" s="98">
        <v>1584.4319308547263</v>
      </c>
      <c r="J131" s="98">
        <v>1545.9445592061875</v>
      </c>
      <c r="K131" s="98">
        <v>1483.2900738327123</v>
      </c>
      <c r="L131" s="98">
        <v>1555.0083096960077</v>
      </c>
      <c r="M131" s="98">
        <v>1467.9608096810043</v>
      </c>
      <c r="N131" s="98">
        <v>1429.5129768583638</v>
      </c>
      <c r="O131" s="98">
        <v>1424.8284518245327</v>
      </c>
      <c r="P131" s="98">
        <v>1439.307825362413</v>
      </c>
      <c r="Q131" s="98">
        <v>1536.249830367356</v>
      </c>
      <c r="R131" s="98">
        <v>1597.5365447509425</v>
      </c>
      <c r="S131" s="98">
        <v>1597.5958565098308</v>
      </c>
      <c r="T131" s="98">
        <v>1617.148475665814</v>
      </c>
      <c r="U131" s="98">
        <v>1642.222163236773</v>
      </c>
      <c r="V131" s="98">
        <v>1727.3957048272853</v>
      </c>
      <c r="W131" s="98">
        <v>1648.6043133064941</v>
      </c>
      <c r="DA131" s="63" t="s">
        <v>2365</v>
      </c>
    </row>
    <row r="132" spans="1:105" ht="12" customHeight="1" x14ac:dyDescent="0.25">
      <c r="A132" s="97" t="s">
        <v>127</v>
      </c>
      <c r="B132" s="98">
        <v>0</v>
      </c>
      <c r="C132" s="98">
        <v>1140.4775609733151</v>
      </c>
      <c r="D132" s="98">
        <v>1045.9698883753665</v>
      </c>
      <c r="E132" s="98">
        <v>1081.8277139573934</v>
      </c>
      <c r="F132" s="98">
        <v>1244.6206653249874</v>
      </c>
      <c r="G132" s="98">
        <v>1144.242098084</v>
      </c>
      <c r="H132" s="98">
        <v>1188.3481247429593</v>
      </c>
      <c r="I132" s="98">
        <v>1268.2349830277938</v>
      </c>
      <c r="J132" s="98">
        <v>1252.0513319672386</v>
      </c>
      <c r="K132" s="98">
        <v>1198.7875947624118</v>
      </c>
      <c r="L132" s="98">
        <v>1260.1015198263206</v>
      </c>
      <c r="M132" s="98">
        <v>1209.8771605113818</v>
      </c>
      <c r="N132" s="98">
        <v>1157.3243839647746</v>
      </c>
      <c r="O132" s="98">
        <v>1166.2782801812168</v>
      </c>
      <c r="P132" s="98">
        <v>1178.2645416406235</v>
      </c>
      <c r="Q132" s="98">
        <v>1284.4877642895365</v>
      </c>
      <c r="R132" s="98">
        <v>1332.3849467584209</v>
      </c>
      <c r="S132" s="98">
        <v>1329.4836544996379</v>
      </c>
      <c r="T132" s="98">
        <v>1352.6051323957277</v>
      </c>
      <c r="U132" s="98">
        <v>1378.6470523344806</v>
      </c>
      <c r="V132" s="98">
        <v>1464.176091833539</v>
      </c>
      <c r="W132" s="98">
        <v>1381.7695319897005</v>
      </c>
      <c r="DA132" s="63" t="s">
        <v>2366</v>
      </c>
    </row>
    <row r="133" spans="1:105" ht="12" customHeight="1" x14ac:dyDescent="0.25">
      <c r="A133" s="100" t="s">
        <v>203</v>
      </c>
      <c r="B133" s="101">
        <v>0</v>
      </c>
      <c r="C133" s="101">
        <v>321.61916502313221</v>
      </c>
      <c r="D133" s="101">
        <v>288.53134522097832</v>
      </c>
      <c r="E133" s="101">
        <v>359.03016939122824</v>
      </c>
      <c r="F133" s="101">
        <v>354.85773855807025</v>
      </c>
      <c r="G133" s="101">
        <v>282.70118653578896</v>
      </c>
      <c r="H133" s="101">
        <v>387.5277829252496</v>
      </c>
      <c r="I133" s="101">
        <v>343.54016813419292</v>
      </c>
      <c r="J133" s="101">
        <v>385.14630309423012</v>
      </c>
      <c r="K133" s="101">
        <v>342.66368991237329</v>
      </c>
      <c r="L133" s="101">
        <v>350.42894091122514</v>
      </c>
      <c r="M133" s="101">
        <v>390.37402967277364</v>
      </c>
      <c r="N133" s="101">
        <v>255.22758883733013</v>
      </c>
      <c r="O133" s="101">
        <v>275.52699735989432</v>
      </c>
      <c r="P133" s="101">
        <v>277.7959920542375</v>
      </c>
      <c r="Q133" s="101">
        <v>414.36477929788487</v>
      </c>
      <c r="R133" s="101">
        <v>406.26741654513739</v>
      </c>
      <c r="S133" s="101">
        <v>377.46983287254096</v>
      </c>
      <c r="T133" s="101">
        <v>391.58345972764857</v>
      </c>
      <c r="U133" s="101">
        <v>391.62507257129153</v>
      </c>
      <c r="V133" s="101">
        <v>442.21607884182976</v>
      </c>
      <c r="W133" s="101">
        <v>325.09993516878427</v>
      </c>
      <c r="DA133" s="131" t="s">
        <v>2367</v>
      </c>
    </row>
    <row r="134" spans="1:105" ht="12" customHeight="1" x14ac:dyDescent="0.25">
      <c r="A134" s="103" t="s">
        <v>52</v>
      </c>
      <c r="B134" s="104">
        <v>0</v>
      </c>
      <c r="C134" s="104">
        <v>818.85839595018297</v>
      </c>
      <c r="D134" s="104">
        <v>757.43854315438807</v>
      </c>
      <c r="E134" s="104">
        <v>722.79754456616513</v>
      </c>
      <c r="F134" s="104">
        <v>889.7629267669173</v>
      </c>
      <c r="G134" s="104">
        <v>861.54091154821094</v>
      </c>
      <c r="H134" s="104">
        <v>800.82034181770939</v>
      </c>
      <c r="I134" s="104">
        <v>924.69481489360066</v>
      </c>
      <c r="J134" s="104">
        <v>866.9050288730084</v>
      </c>
      <c r="K134" s="104">
        <v>856.12390485003868</v>
      </c>
      <c r="L134" s="104">
        <v>909.67257891509519</v>
      </c>
      <c r="M134" s="104">
        <v>819.50313083860829</v>
      </c>
      <c r="N134" s="104">
        <v>902.09679512744424</v>
      </c>
      <c r="O134" s="104">
        <v>890.75128282132266</v>
      </c>
      <c r="P134" s="104">
        <v>900.46854958638608</v>
      </c>
      <c r="Q134" s="104">
        <v>870.12298499165195</v>
      </c>
      <c r="R134" s="104">
        <v>926.11753021328366</v>
      </c>
      <c r="S134" s="104">
        <v>952.01382162709683</v>
      </c>
      <c r="T134" s="104">
        <v>961.02167266807908</v>
      </c>
      <c r="U134" s="104">
        <v>987.02197976318882</v>
      </c>
      <c r="V134" s="104">
        <v>1021.9600129917094</v>
      </c>
      <c r="W134" s="104">
        <v>1056.669596820916</v>
      </c>
      <c r="DA134" s="132" t="s">
        <v>2368</v>
      </c>
    </row>
    <row r="135" spans="1:105" ht="12" customHeight="1" x14ac:dyDescent="0.25">
      <c r="A135" s="106" t="s">
        <v>122</v>
      </c>
      <c r="B135" s="101">
        <v>1702.3731129558798</v>
      </c>
      <c r="C135" s="101">
        <v>1767.6946425061572</v>
      </c>
      <c r="D135" s="101">
        <v>1794.6571530803674</v>
      </c>
      <c r="E135" s="101">
        <v>1974.520107653985</v>
      </c>
      <c r="F135" s="101">
        <v>1871.2182440201425</v>
      </c>
      <c r="G135" s="101">
        <v>1791.0695708662624</v>
      </c>
      <c r="H135" s="101">
        <v>1981.0409763844984</v>
      </c>
      <c r="I135" s="101">
        <v>1885.304880374817</v>
      </c>
      <c r="J135" s="101">
        <v>2015.4542225758885</v>
      </c>
      <c r="K135" s="101">
        <v>1945.2339358220024</v>
      </c>
      <c r="L135" s="101">
        <v>1953.9701898853773</v>
      </c>
      <c r="M135" s="101">
        <v>2006.2924618911411</v>
      </c>
      <c r="N135" s="101">
        <v>1703.346840212904</v>
      </c>
      <c r="O135" s="101">
        <v>1712.7160485250904</v>
      </c>
      <c r="P135" s="101">
        <v>1728.5402006073707</v>
      </c>
      <c r="Q135" s="101">
        <v>1989.981576202792</v>
      </c>
      <c r="R135" s="101">
        <v>1954.9091437713062</v>
      </c>
      <c r="S135" s="101">
        <v>1919.2634662068094</v>
      </c>
      <c r="T135" s="101">
        <v>1904.1797967434047</v>
      </c>
      <c r="U135" s="101">
        <v>1893.5888192992431</v>
      </c>
      <c r="V135" s="101">
        <v>2039.0094445417919</v>
      </c>
      <c r="W135" s="101">
        <v>1784.9261955436596</v>
      </c>
      <c r="DA135" s="131" t="s">
        <v>2369</v>
      </c>
    </row>
    <row r="136" spans="1:105" ht="12" customHeight="1" x14ac:dyDescent="0.25">
      <c r="A136" s="107" t="s">
        <v>121</v>
      </c>
      <c r="B136" s="104">
        <v>0</v>
      </c>
      <c r="C136" s="104">
        <v>1165.9052287827928</v>
      </c>
      <c r="D136" s="104">
        <v>1183.311042422454</v>
      </c>
      <c r="E136" s="104">
        <v>1349.2113411679077</v>
      </c>
      <c r="F136" s="104">
        <v>1258.1033698192782</v>
      </c>
      <c r="G136" s="104">
        <v>1190.5422297355074</v>
      </c>
      <c r="H136" s="104">
        <v>1386.938784374905</v>
      </c>
      <c r="I136" s="104">
        <v>1286.2073928674999</v>
      </c>
      <c r="J136" s="104">
        <v>1401.5030153848647</v>
      </c>
      <c r="K136" s="104">
        <v>1336.8506907818291</v>
      </c>
      <c r="L136" s="104">
        <v>1340.8288698169297</v>
      </c>
      <c r="M136" s="104">
        <v>1413.476702801398</v>
      </c>
      <c r="N136" s="104">
        <v>1147.0076773570568</v>
      </c>
      <c r="O136" s="104">
        <v>1177.5396423691222</v>
      </c>
      <c r="P136" s="104">
        <v>1205.1453409315961</v>
      </c>
      <c r="Q136" s="104">
        <v>1456.2034855244417</v>
      </c>
      <c r="R136" s="104">
        <v>1427.3836907123118</v>
      </c>
      <c r="S136" s="104">
        <v>1399.6329615048207</v>
      </c>
      <c r="T136" s="104">
        <v>1409.2322761709447</v>
      </c>
      <c r="U136" s="104">
        <v>1416.8599213533903</v>
      </c>
      <c r="V136" s="104">
        <v>1556.9765647350609</v>
      </c>
      <c r="W136" s="104">
        <v>1349.2793065258234</v>
      </c>
      <c r="DA136" s="132" t="s">
        <v>2370</v>
      </c>
    </row>
    <row r="137" spans="1:105" ht="12" customHeight="1" x14ac:dyDescent="0.25">
      <c r="A137" s="108" t="s">
        <v>53</v>
      </c>
      <c r="B137" s="98">
        <v>0</v>
      </c>
      <c r="C137" s="98">
        <v>393.55437198668949</v>
      </c>
      <c r="D137" s="98">
        <v>391.17705299633155</v>
      </c>
      <c r="E137" s="98">
        <v>528.32279691725046</v>
      </c>
      <c r="F137" s="98">
        <v>428.49776177754899</v>
      </c>
      <c r="G137" s="98">
        <v>354.88372281391656</v>
      </c>
      <c r="H137" s="98">
        <v>534.00279727525538</v>
      </c>
      <c r="I137" s="98">
        <v>416.25349232785743</v>
      </c>
      <c r="J137" s="98">
        <v>509.90356124061958</v>
      </c>
      <c r="K137" s="98">
        <v>453.20221006270475</v>
      </c>
      <c r="L137" s="98">
        <v>443.06470422814704</v>
      </c>
      <c r="M137" s="98">
        <v>535.53931544712373</v>
      </c>
      <c r="N137" s="98">
        <v>302.43210496414588</v>
      </c>
      <c r="O137" s="98">
        <v>330.6535179632649</v>
      </c>
      <c r="P137" s="98">
        <v>333.87834935655206</v>
      </c>
      <c r="Q137" s="98">
        <v>539.18941933200176</v>
      </c>
      <c r="R137" s="98">
        <v>500.36561503563934</v>
      </c>
      <c r="S137" s="98">
        <v>456.94971113833259</v>
      </c>
      <c r="T137" s="98">
        <v>462.69366226335643</v>
      </c>
      <c r="U137" s="98">
        <v>450.42195827373513</v>
      </c>
      <c r="V137" s="98">
        <v>516.92706518089472</v>
      </c>
      <c r="W137" s="98">
        <v>349.69740632566919</v>
      </c>
      <c r="DA137" s="63" t="s">
        <v>2371</v>
      </c>
    </row>
    <row r="138" spans="1:105" ht="12" customHeight="1" x14ac:dyDescent="0.25">
      <c r="A138" s="108" t="s">
        <v>52</v>
      </c>
      <c r="B138" s="98">
        <v>0</v>
      </c>
      <c r="C138" s="98">
        <v>772.35085679610324</v>
      </c>
      <c r="D138" s="98">
        <v>792.13398942612253</v>
      </c>
      <c r="E138" s="98">
        <v>820.88854425065745</v>
      </c>
      <c r="F138" s="98">
        <v>829.60560804172928</v>
      </c>
      <c r="G138" s="98">
        <v>835.65850692159097</v>
      </c>
      <c r="H138" s="98">
        <v>852.93598709964965</v>
      </c>
      <c r="I138" s="98">
        <v>869.9539005396424</v>
      </c>
      <c r="J138" s="98">
        <v>891.59945414424533</v>
      </c>
      <c r="K138" s="98">
        <v>883.64848071912468</v>
      </c>
      <c r="L138" s="98">
        <v>897.7641655887827</v>
      </c>
      <c r="M138" s="98">
        <v>877.93738735427462</v>
      </c>
      <c r="N138" s="98">
        <v>844.57557239291089</v>
      </c>
      <c r="O138" s="98">
        <v>846.88612440585746</v>
      </c>
      <c r="P138" s="98">
        <v>871.26699157504402</v>
      </c>
      <c r="Q138" s="98">
        <v>917.01406619243994</v>
      </c>
      <c r="R138" s="98">
        <v>927.01807567667254</v>
      </c>
      <c r="S138" s="98">
        <v>942.68325036648798</v>
      </c>
      <c r="T138" s="98">
        <v>946.538613907588</v>
      </c>
      <c r="U138" s="98">
        <v>966.43796307965545</v>
      </c>
      <c r="V138" s="98">
        <v>1040.0494995541662</v>
      </c>
      <c r="W138" s="98">
        <v>999.58190020015388</v>
      </c>
      <c r="DA138" s="63" t="s">
        <v>2372</v>
      </c>
    </row>
    <row r="139" spans="1:105" ht="12" customHeight="1" x14ac:dyDescent="0.25">
      <c r="A139" s="121" t="s">
        <v>54</v>
      </c>
      <c r="B139" s="122">
        <v>724.33451780699602</v>
      </c>
      <c r="C139" s="122">
        <v>744.03985444367652</v>
      </c>
      <c r="D139" s="122">
        <v>774.95732212801079</v>
      </c>
      <c r="E139" s="122">
        <v>794.37754545921337</v>
      </c>
      <c r="F139" s="122">
        <v>766.46329992440906</v>
      </c>
      <c r="G139" s="122">
        <v>762.68267527912997</v>
      </c>
      <c r="H139" s="122">
        <v>750.99349010761591</v>
      </c>
      <c r="I139" s="122">
        <v>694.447343470693</v>
      </c>
      <c r="J139" s="122">
        <v>629.45369169680203</v>
      </c>
      <c r="K139" s="122">
        <v>603.43857585555168</v>
      </c>
      <c r="L139" s="122">
        <v>628.43853462421794</v>
      </c>
      <c r="M139" s="122">
        <v>530.77452915141828</v>
      </c>
      <c r="N139" s="122">
        <v>451.58668805126291</v>
      </c>
      <c r="O139" s="122">
        <v>463.70901832826229</v>
      </c>
      <c r="P139" s="122">
        <v>439.56087996733913</v>
      </c>
      <c r="Q139" s="122">
        <v>464.43187161662445</v>
      </c>
      <c r="R139" s="122">
        <v>428.79110036502072</v>
      </c>
      <c r="S139" s="122">
        <v>531.5377731468318</v>
      </c>
      <c r="T139" s="122">
        <v>561.90661937932589</v>
      </c>
      <c r="U139" s="122">
        <v>569.90205016275172</v>
      </c>
      <c r="V139" s="122">
        <v>831.3217297425183</v>
      </c>
      <c r="W139" s="122">
        <v>768.61212765228811</v>
      </c>
      <c r="DA139" s="130" t="s">
        <v>2373</v>
      </c>
    </row>
    <row r="140" spans="1:105" ht="12" customHeight="1" x14ac:dyDescent="0.25">
      <c r="A140" s="97" t="s">
        <v>50</v>
      </c>
      <c r="B140" s="98">
        <v>746.67614896304417</v>
      </c>
      <c r="C140" s="98">
        <v>753.60241098912422</v>
      </c>
      <c r="D140" s="98">
        <v>807.81380252956785</v>
      </c>
      <c r="E140" s="98">
        <v>820.6902352848565</v>
      </c>
      <c r="F140" s="98">
        <v>774.04162403133989</v>
      </c>
      <c r="G140" s="98">
        <v>782.0606719099892</v>
      </c>
      <c r="H140" s="98">
        <v>781.13808434453017</v>
      </c>
      <c r="I140" s="98">
        <v>716.22738741241994</v>
      </c>
      <c r="J140" s="98">
        <v>640.15945019592777</v>
      </c>
      <c r="K140" s="98">
        <v>642.87272904707731</v>
      </c>
      <c r="L140" s="98">
        <v>681.67032136068042</v>
      </c>
      <c r="M140" s="98">
        <v>563.07128266718769</v>
      </c>
      <c r="N140" s="98">
        <v>476.53199445839437</v>
      </c>
      <c r="O140" s="98">
        <v>517.19208825142368</v>
      </c>
      <c r="P140" s="98">
        <v>485.54951087282654</v>
      </c>
      <c r="Q140" s="98">
        <v>517.3753015733879</v>
      </c>
      <c r="R140" s="98">
        <v>458.52410264341711</v>
      </c>
      <c r="S140" s="98">
        <v>602.54373504250873</v>
      </c>
      <c r="T140" s="98">
        <v>645.60840456025289</v>
      </c>
      <c r="U140" s="98">
        <v>661.47445656077139</v>
      </c>
      <c r="V140" s="98">
        <v>920.50978572716588</v>
      </c>
      <c r="W140" s="98">
        <v>892.31863675610487</v>
      </c>
      <c r="DA140" s="63" t="s">
        <v>2374</v>
      </c>
    </row>
    <row r="141" spans="1:105" ht="12" customHeight="1" x14ac:dyDescent="0.25">
      <c r="A141" s="109" t="s">
        <v>120</v>
      </c>
      <c r="B141" s="33">
        <v>531.55614037131966</v>
      </c>
      <c r="C141" s="33">
        <v>663.9740628338559</v>
      </c>
      <c r="D141" s="33">
        <v>474.26038270900796</v>
      </c>
      <c r="E141" s="33">
        <v>479.54887712876564</v>
      </c>
      <c r="F141" s="33">
        <v>665.8030435593023</v>
      </c>
      <c r="G141" s="33">
        <v>591.79562986764802</v>
      </c>
      <c r="H141" s="33">
        <v>556.46927534784265</v>
      </c>
      <c r="I141" s="33">
        <v>575.33816148195808</v>
      </c>
      <c r="J141" s="33">
        <v>577.14298207707191</v>
      </c>
      <c r="K141" s="33">
        <v>450.11369335452025</v>
      </c>
      <c r="L141" s="33">
        <v>467.11017880768242</v>
      </c>
      <c r="M141" s="33">
        <v>458.57475755704178</v>
      </c>
      <c r="N141" s="33">
        <v>408.06377724371629</v>
      </c>
      <c r="O141" s="33">
        <v>374.86993106775003</v>
      </c>
      <c r="P141" s="33">
        <v>371.58281652446078</v>
      </c>
      <c r="Q141" s="33">
        <v>393.43382235994403</v>
      </c>
      <c r="R141" s="33">
        <v>391.71417470504497</v>
      </c>
      <c r="S141" s="33">
        <v>439.780548635336</v>
      </c>
      <c r="T141" s="33">
        <v>453.73672822610359</v>
      </c>
      <c r="U141" s="33">
        <v>454.42330662922961</v>
      </c>
      <c r="V141" s="33">
        <v>728.16952148680195</v>
      </c>
      <c r="W141" s="33">
        <v>630.90078939084583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6921.8093784532603</v>
      </c>
      <c r="C143" s="117">
        <f t="shared" si="49"/>
        <v>7293.312475473489</v>
      </c>
      <c r="D143" s="117">
        <f t="shared" si="49"/>
        <v>7438.496864824956</v>
      </c>
      <c r="E143" s="117">
        <f t="shared" si="49"/>
        <v>8119.1045626545429</v>
      </c>
      <c r="F143" s="117">
        <f t="shared" si="49"/>
        <v>7508.0240923869314</v>
      </c>
      <c r="G143" s="117">
        <f t="shared" si="49"/>
        <v>7647.4920804389585</v>
      </c>
      <c r="H143" s="117">
        <f t="shared" si="49"/>
        <v>7923.686361915994</v>
      </c>
      <c r="I143" s="117">
        <f t="shared" si="49"/>
        <v>6962.5943825989461</v>
      </c>
      <c r="J143" s="117">
        <f t="shared" si="49"/>
        <v>6903.7809912950433</v>
      </c>
      <c r="K143" s="117">
        <f t="shared" si="49"/>
        <v>6690.7585627987673</v>
      </c>
      <c r="L143" s="117">
        <f t="shared" si="49"/>
        <v>7410.4949170962482</v>
      </c>
      <c r="M143" s="117">
        <f t="shared" si="49"/>
        <v>6831.8789266080585</v>
      </c>
      <c r="N143" s="117">
        <f t="shared" si="49"/>
        <v>5947.1161020387481</v>
      </c>
      <c r="O143" s="117">
        <f t="shared" si="49"/>
        <v>5265.8114767421548</v>
      </c>
      <c r="P143" s="117">
        <f t="shared" si="49"/>
        <v>4611.9008238247297</v>
      </c>
      <c r="Q143" s="117">
        <f t="shared" si="49"/>
        <v>5724.5861195229672</v>
      </c>
      <c r="R143" s="117">
        <f t="shared" ref="R143:V143" si="50">R144+R146+R148+R157</f>
        <v>5119.471099679602</v>
      </c>
      <c r="S143" s="117">
        <f t="shared" si="50"/>
        <v>4785.2081359419171</v>
      </c>
      <c r="T143" s="117">
        <f t="shared" si="50"/>
        <v>4801.0107645188546</v>
      </c>
      <c r="U143" s="117">
        <f t="shared" si="50"/>
        <v>4749.7055482687374</v>
      </c>
      <c r="V143" s="117">
        <f t="shared" si="50"/>
        <v>4999.2697310552439</v>
      </c>
      <c r="W143" s="117">
        <f t="shared" ref="W143" si="51">W144+W146+W148+W157</f>
        <v>5557.5042866521999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4383.5999700672191</v>
      </c>
      <c r="C144" s="122">
        <f t="shared" si="52"/>
        <v>4760.9359663773603</v>
      </c>
      <c r="D144" s="122">
        <f t="shared" si="52"/>
        <v>4803.3446345945122</v>
      </c>
      <c r="E144" s="122">
        <f t="shared" si="52"/>
        <v>5329.7737062050655</v>
      </c>
      <c r="F144" s="122">
        <f t="shared" si="52"/>
        <v>4891.794423841201</v>
      </c>
      <c r="G144" s="122">
        <f t="shared" si="52"/>
        <v>5038.1965722097812</v>
      </c>
      <c r="H144" s="122">
        <f t="shared" si="52"/>
        <v>5143.4737855378862</v>
      </c>
      <c r="I144" s="122">
        <f t="shared" si="52"/>
        <v>4358.5880489625215</v>
      </c>
      <c r="J144" s="122">
        <f t="shared" si="52"/>
        <v>4269.1089728976367</v>
      </c>
      <c r="K144" s="122">
        <f t="shared" si="52"/>
        <v>4147.6083155191609</v>
      </c>
      <c r="L144" s="122">
        <f t="shared" si="52"/>
        <v>4802.6680258205115</v>
      </c>
      <c r="M144" s="122">
        <f t="shared" si="52"/>
        <v>4299.0244121389442</v>
      </c>
      <c r="N144" s="122">
        <f t="shared" si="52"/>
        <v>3785.8551417322747</v>
      </c>
      <c r="O144" s="122">
        <f t="shared" si="52"/>
        <v>3085.010491372278</v>
      </c>
      <c r="P144" s="122">
        <f t="shared" si="52"/>
        <v>2464.393066364938</v>
      </c>
      <c r="Q144" s="122">
        <f t="shared" si="52"/>
        <v>3302.0351898509816</v>
      </c>
      <c r="R144" s="122">
        <f t="shared" si="52"/>
        <v>2777.7508000216435</v>
      </c>
      <c r="S144" s="122">
        <f t="shared" si="52"/>
        <v>2360.4252568538936</v>
      </c>
      <c r="T144" s="122">
        <f t="shared" si="52"/>
        <v>2345.2624493302565</v>
      </c>
      <c r="U144" s="122">
        <f t="shared" si="52"/>
        <v>2276.5348583763207</v>
      </c>
      <c r="V144" s="122">
        <f t="shared" si="52"/>
        <v>2189.14245598568</v>
      </c>
      <c r="W144" s="122">
        <f t="shared" si="52"/>
        <v>2954.8903845927084</v>
      </c>
      <c r="DA144" s="130" t="s">
        <v>2377</v>
      </c>
    </row>
    <row r="145" spans="1:105" ht="12" customHeight="1" x14ac:dyDescent="0.25">
      <c r="A145" s="97" t="s">
        <v>53</v>
      </c>
      <c r="B145" s="98">
        <v>4383.5999700672191</v>
      </c>
      <c r="C145" s="98">
        <v>4760.9359663773603</v>
      </c>
      <c r="D145" s="98">
        <v>4803.3446345945122</v>
      </c>
      <c r="E145" s="98">
        <v>5329.7737062050655</v>
      </c>
      <c r="F145" s="98">
        <v>4891.794423841201</v>
      </c>
      <c r="G145" s="98">
        <v>5038.1965722097812</v>
      </c>
      <c r="H145" s="98">
        <v>5143.4737855378862</v>
      </c>
      <c r="I145" s="98">
        <v>4358.5880489625215</v>
      </c>
      <c r="J145" s="98">
        <v>4269.1089728976367</v>
      </c>
      <c r="K145" s="98">
        <v>4147.6083155191609</v>
      </c>
      <c r="L145" s="98">
        <v>4802.6680258205115</v>
      </c>
      <c r="M145" s="98">
        <v>4299.0244121389442</v>
      </c>
      <c r="N145" s="98">
        <v>3785.8551417322747</v>
      </c>
      <c r="O145" s="98">
        <v>3085.010491372278</v>
      </c>
      <c r="P145" s="98">
        <v>2464.393066364938</v>
      </c>
      <c r="Q145" s="98">
        <v>3302.0351898509816</v>
      </c>
      <c r="R145" s="98">
        <v>2777.7508000216435</v>
      </c>
      <c r="S145" s="98">
        <v>2360.4252568538936</v>
      </c>
      <c r="T145" s="98">
        <v>2345.2624493302565</v>
      </c>
      <c r="U145" s="98">
        <v>2276.5348583763207</v>
      </c>
      <c r="V145" s="98">
        <v>2189.14245598568</v>
      </c>
      <c r="W145" s="98">
        <v>2954.8903845927084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9.8070500371433766</v>
      </c>
      <c r="C146" s="122">
        <f t="shared" si="53"/>
        <v>10.162552486294883</v>
      </c>
      <c r="D146" s="122">
        <f t="shared" si="53"/>
        <v>14.231654609403385</v>
      </c>
      <c r="E146" s="122">
        <f t="shared" si="53"/>
        <v>20.216824001875803</v>
      </c>
      <c r="F146" s="122">
        <f t="shared" si="53"/>
        <v>10.481278716649244</v>
      </c>
      <c r="G146" s="122">
        <f t="shared" si="53"/>
        <v>11.252803604415133</v>
      </c>
      <c r="H146" s="122">
        <f t="shared" si="53"/>
        <v>17.457324140955002</v>
      </c>
      <c r="I146" s="122">
        <f t="shared" si="53"/>
        <v>24.088283838262537</v>
      </c>
      <c r="J146" s="122">
        <f t="shared" si="53"/>
        <v>15.469373657404736</v>
      </c>
      <c r="K146" s="122">
        <f t="shared" si="53"/>
        <v>16.04412027690751</v>
      </c>
      <c r="L146" s="122">
        <f t="shared" si="53"/>
        <v>19.86232557016131</v>
      </c>
      <c r="M146" s="122">
        <f t="shared" si="53"/>
        <v>20.163867952254854</v>
      </c>
      <c r="N146" s="122">
        <f t="shared" si="53"/>
        <v>39.709994304139713</v>
      </c>
      <c r="O146" s="122">
        <f t="shared" si="53"/>
        <v>26.438366374395368</v>
      </c>
      <c r="P146" s="122">
        <f t="shared" si="53"/>
        <v>24.909890175326048</v>
      </c>
      <c r="Q146" s="122">
        <f t="shared" si="53"/>
        <v>52.076677744835891</v>
      </c>
      <c r="R146" s="122">
        <f t="shared" si="53"/>
        <v>63.960601250811436</v>
      </c>
      <c r="S146" s="122">
        <f t="shared" si="53"/>
        <v>72.20417915672229</v>
      </c>
      <c r="T146" s="122">
        <f t="shared" si="53"/>
        <v>81.076548855645314</v>
      </c>
      <c r="U146" s="122">
        <f t="shared" si="53"/>
        <v>94.981271175560522</v>
      </c>
      <c r="V146" s="122">
        <f t="shared" si="53"/>
        <v>48.507760444119505</v>
      </c>
      <c r="W146" s="122">
        <f t="shared" si="53"/>
        <v>129.26679622314288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9.8070500371433766</v>
      </c>
      <c r="C147" s="98">
        <f>IF(RES_hhdet_fec!C147=0,0,RES_hhdet_fec!C147*1000*11630/RES_hhdet_num!C143)</f>
        <v>10.162552486294883</v>
      </c>
      <c r="D147" s="98">
        <f>IF(RES_hhdet_fec!D147=0,0,RES_hhdet_fec!D147*1000*11630/RES_hhdet_num!D143)</f>
        <v>14.231654609403385</v>
      </c>
      <c r="E147" s="98">
        <f>IF(RES_hhdet_fec!E147=0,0,RES_hhdet_fec!E147*1000*11630/RES_hhdet_num!E143)</f>
        <v>20.216824001875803</v>
      </c>
      <c r="F147" s="98">
        <f>IF(RES_hhdet_fec!F147=0,0,RES_hhdet_fec!F147*1000*11630/RES_hhdet_num!F143)</f>
        <v>10.481278716649244</v>
      </c>
      <c r="G147" s="98">
        <f>IF(RES_hhdet_fec!G147=0,0,RES_hhdet_fec!G147*1000*11630/RES_hhdet_num!G143)</f>
        <v>11.252803604415133</v>
      </c>
      <c r="H147" s="98">
        <f>IF(RES_hhdet_fec!H147=0,0,RES_hhdet_fec!H147*1000*11630/RES_hhdet_num!H143)</f>
        <v>17.457324140955002</v>
      </c>
      <c r="I147" s="98">
        <f>IF(RES_hhdet_fec!I147=0,0,RES_hhdet_fec!I147*1000*11630/RES_hhdet_num!I143)</f>
        <v>24.088283838262537</v>
      </c>
      <c r="J147" s="98">
        <f>IF(RES_hhdet_fec!J147=0,0,RES_hhdet_fec!J147*1000*11630/RES_hhdet_num!J143)</f>
        <v>15.469373657404736</v>
      </c>
      <c r="K147" s="98">
        <f>IF(RES_hhdet_fec!K147=0,0,RES_hhdet_fec!K147*1000*11630/RES_hhdet_num!K143)</f>
        <v>16.04412027690751</v>
      </c>
      <c r="L147" s="98">
        <f>IF(RES_hhdet_fec!L147=0,0,RES_hhdet_fec!L147*1000*11630/RES_hhdet_num!L143)</f>
        <v>19.86232557016131</v>
      </c>
      <c r="M147" s="98">
        <f>IF(RES_hhdet_fec!M147=0,0,RES_hhdet_fec!M147*1000*11630/RES_hhdet_num!M143)</f>
        <v>20.163867952254854</v>
      </c>
      <c r="N147" s="98">
        <f>IF(RES_hhdet_fec!N147=0,0,RES_hhdet_fec!N147*1000*11630/RES_hhdet_num!N143)</f>
        <v>39.709994304139713</v>
      </c>
      <c r="O147" s="98">
        <f>IF(RES_hhdet_fec!O147=0,0,RES_hhdet_fec!O147*1000*11630/RES_hhdet_num!O143)</f>
        <v>26.438366374395368</v>
      </c>
      <c r="P147" s="98">
        <f>IF(RES_hhdet_fec!P147=0,0,RES_hhdet_fec!P147*1000*11630/RES_hhdet_num!P143)</f>
        <v>24.909890175326048</v>
      </c>
      <c r="Q147" s="98">
        <f>IF(RES_hhdet_fec!Q147=0,0,RES_hhdet_fec!Q147*1000*11630/RES_hhdet_num!Q143)</f>
        <v>52.076677744835891</v>
      </c>
      <c r="R147" s="98">
        <f>IF(RES_hhdet_fec!R147=0,0,RES_hhdet_fec!R147*1000*11630/RES_hhdet_num!R143)</f>
        <v>63.960601250811436</v>
      </c>
      <c r="S147" s="98">
        <f>IF(RES_hhdet_fec!S147=0,0,RES_hhdet_fec!S147*1000*11630/RES_hhdet_num!S143)</f>
        <v>72.20417915672229</v>
      </c>
      <c r="T147" s="98">
        <f>IF(RES_hhdet_fec!T147=0,0,RES_hhdet_fec!T147*1000*11630/RES_hhdet_num!T143)</f>
        <v>81.076548855645314</v>
      </c>
      <c r="U147" s="98">
        <f>IF(RES_hhdet_fec!U147=0,0,RES_hhdet_fec!U147*1000*11630/RES_hhdet_num!U143)</f>
        <v>94.981271175560522</v>
      </c>
      <c r="V147" s="98">
        <f>IF(RES_hhdet_fec!V147=0,0,RES_hhdet_fec!V147*1000*11630/RES_hhdet_num!V143)</f>
        <v>48.507760444119505</v>
      </c>
      <c r="W147" s="98">
        <f>IF(RES_hhdet_fec!W147=0,0,RES_hhdet_fec!W147*1000*11630/RES_hhdet_num!W143)</f>
        <v>129.26679622314288</v>
      </c>
      <c r="DA147" s="63" t="s">
        <v>2380</v>
      </c>
    </row>
    <row r="148" spans="1:105" ht="12" customHeight="1" x14ac:dyDescent="0.25">
      <c r="A148" s="121" t="s">
        <v>55</v>
      </c>
      <c r="B148" s="122">
        <v>1804.0196290796548</v>
      </c>
      <c r="C148" s="122">
        <v>1779.6605993125122</v>
      </c>
      <c r="D148" s="122">
        <v>1841.167836186293</v>
      </c>
      <c r="E148" s="122">
        <v>1968.6891381119674</v>
      </c>
      <c r="F148" s="122">
        <v>1839.0537631967743</v>
      </c>
      <c r="G148" s="122">
        <v>1833.2451577857451</v>
      </c>
      <c r="H148" s="122">
        <v>2008.753990587483</v>
      </c>
      <c r="I148" s="122">
        <v>1884.2439285079304</v>
      </c>
      <c r="J148" s="122">
        <v>1990.1399309075837</v>
      </c>
      <c r="K148" s="122">
        <v>1927.9811873469048</v>
      </c>
      <c r="L148" s="122">
        <v>1967.3622466788938</v>
      </c>
      <c r="M148" s="122">
        <v>1984.6798432067644</v>
      </c>
      <c r="N148" s="122">
        <v>1670.5091951911074</v>
      </c>
      <c r="O148" s="122">
        <v>1689.3841098915138</v>
      </c>
      <c r="P148" s="122">
        <v>1688.3999324734252</v>
      </c>
      <c r="Q148" s="122">
        <v>1914.7461595566785</v>
      </c>
      <c r="R148" s="122">
        <v>1854.4591797937785</v>
      </c>
      <c r="S148" s="122">
        <v>1828.230063052906</v>
      </c>
      <c r="T148" s="122">
        <v>1818.8067999607388</v>
      </c>
      <c r="U148" s="122">
        <v>1814.2040263048434</v>
      </c>
      <c r="V148" s="122">
        <v>1937.9298228516118</v>
      </c>
      <c r="W148" s="122">
        <v>1711.1751676712965</v>
      </c>
      <c r="DA148" s="130" t="s">
        <v>2381</v>
      </c>
    </row>
    <row r="149" spans="1:105" ht="12" customHeight="1" x14ac:dyDescent="0.25">
      <c r="A149" s="97" t="s">
        <v>124</v>
      </c>
      <c r="B149" s="98">
        <v>2062.7562155765372</v>
      </c>
      <c r="C149" s="98">
        <v>1881.8486025415489</v>
      </c>
      <c r="D149" s="98">
        <v>2117.4968900135873</v>
      </c>
      <c r="E149" s="98">
        <v>2106.1307111499841</v>
      </c>
      <c r="F149" s="98">
        <v>1833.4311891104708</v>
      </c>
      <c r="G149" s="98">
        <v>2201.3999820738386</v>
      </c>
      <c r="H149" s="98">
        <v>2263.8597636388181</v>
      </c>
      <c r="I149" s="98">
        <v>1941.7935274247072</v>
      </c>
      <c r="J149" s="98">
        <v>1935.3981027221546</v>
      </c>
      <c r="K149" s="98">
        <v>2027.2627143172103</v>
      </c>
      <c r="L149" s="98">
        <v>2650.7609400864435</v>
      </c>
      <c r="M149" s="98">
        <v>2143.8799211178612</v>
      </c>
      <c r="N149" s="98">
        <v>1721.6650599639918</v>
      </c>
      <c r="O149" s="98">
        <v>1904.960338783666</v>
      </c>
      <c r="P149" s="98">
        <v>1709.7391789294975</v>
      </c>
      <c r="Q149" s="98">
        <v>1671.7913372217654</v>
      </c>
      <c r="R149" s="98">
        <v>1385.1173303988267</v>
      </c>
      <c r="S149" s="98">
        <v>1777.8270032589039</v>
      </c>
      <c r="T149" s="98">
        <v>1850.304679837405</v>
      </c>
      <c r="U149" s="98">
        <v>1887.0961279136072</v>
      </c>
      <c r="V149" s="98">
        <v>1471.8827298949798</v>
      </c>
      <c r="W149" s="98">
        <v>1546.259284505405</v>
      </c>
      <c r="DA149" s="63" t="s">
        <v>2382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2383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2384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2385</v>
      </c>
    </row>
    <row r="153" spans="1:105" ht="12" customHeight="1" x14ac:dyDescent="0.25">
      <c r="A153" s="106" t="s">
        <v>122</v>
      </c>
      <c r="B153" s="101">
        <v>1702.3731129558796</v>
      </c>
      <c r="C153" s="101">
        <v>1756.8739679503544</v>
      </c>
      <c r="D153" s="101">
        <v>1769.9718412281368</v>
      </c>
      <c r="E153" s="101">
        <v>1944.7706661867442</v>
      </c>
      <c r="F153" s="101">
        <v>1848.1868102705118</v>
      </c>
      <c r="G153" s="101">
        <v>1777.9751923077281</v>
      </c>
      <c r="H153" s="101">
        <v>1978.5613380922039</v>
      </c>
      <c r="I153" s="101">
        <v>1887.2949687379889</v>
      </c>
      <c r="J153" s="101">
        <v>2013.8436399088575</v>
      </c>
      <c r="K153" s="101">
        <v>1942.6745752165587</v>
      </c>
      <c r="L153" s="101">
        <v>1949.5569183262917</v>
      </c>
      <c r="M153" s="101">
        <v>2005.276654489503</v>
      </c>
      <c r="N153" s="101">
        <v>1706.4768441631402</v>
      </c>
      <c r="O153" s="101">
        <v>1715.4512278807008</v>
      </c>
      <c r="P153" s="101">
        <v>1725.3765764897862</v>
      </c>
      <c r="Q153" s="101">
        <v>1962.0594614214124</v>
      </c>
      <c r="R153" s="101">
        <v>1911.7888934383807</v>
      </c>
      <c r="S153" s="101">
        <v>1866.70536141962</v>
      </c>
      <c r="T153" s="101">
        <v>1854.0569293358747</v>
      </c>
      <c r="U153" s="101">
        <v>1848.9159160948395</v>
      </c>
      <c r="V153" s="101">
        <v>2004.3435716315282</v>
      </c>
      <c r="W153" s="101">
        <v>1760.4765219574717</v>
      </c>
      <c r="DA153" s="131" t="s">
        <v>2386</v>
      </c>
    </row>
    <row r="154" spans="1:105" ht="12" customHeight="1" x14ac:dyDescent="0.25">
      <c r="A154" s="107" t="s">
        <v>121</v>
      </c>
      <c r="B154" s="104">
        <v>0</v>
      </c>
      <c r="C154" s="104">
        <v>1166.1303034652908</v>
      </c>
      <c r="D154" s="104">
        <v>1183.2118841341564</v>
      </c>
      <c r="E154" s="104">
        <v>1349.2967194867615</v>
      </c>
      <c r="F154" s="104">
        <v>1258.285002774486</v>
      </c>
      <c r="G154" s="104">
        <v>1190.8100831173422</v>
      </c>
      <c r="H154" s="104">
        <v>1387.0587366452417</v>
      </c>
      <c r="I154" s="104">
        <v>1285.9646814508674</v>
      </c>
      <c r="J154" s="104">
        <v>1399.240678737043</v>
      </c>
      <c r="K154" s="104">
        <v>1338.5971617992932</v>
      </c>
      <c r="L154" s="104">
        <v>1343.6132725724415</v>
      </c>
      <c r="M154" s="104">
        <v>1418.8011996447071</v>
      </c>
      <c r="N154" s="104">
        <v>1151.7455799145093</v>
      </c>
      <c r="O154" s="104">
        <v>1181.5817252882778</v>
      </c>
      <c r="P154" s="104">
        <v>1203.1266505384144</v>
      </c>
      <c r="Q154" s="104">
        <v>1445.7629789531745</v>
      </c>
      <c r="R154" s="104">
        <v>1412.3626228319433</v>
      </c>
      <c r="S154" s="104">
        <v>1383.4495298547874</v>
      </c>
      <c r="T154" s="104">
        <v>1394.013188547545</v>
      </c>
      <c r="U154" s="104">
        <v>1404.7185428614196</v>
      </c>
      <c r="V154" s="104">
        <v>1549.2860672193844</v>
      </c>
      <c r="W154" s="104">
        <v>1344.8099380168223</v>
      </c>
      <c r="DA154" s="132" t="s">
        <v>2387</v>
      </c>
    </row>
    <row r="155" spans="1:105" ht="12" customHeight="1" x14ac:dyDescent="0.25">
      <c r="A155" s="108" t="s">
        <v>53</v>
      </c>
      <c r="B155" s="98">
        <v>0</v>
      </c>
      <c r="C155" s="98">
        <v>393.63034653687919</v>
      </c>
      <c r="D155" s="98">
        <v>391.04719387931652</v>
      </c>
      <c r="E155" s="98">
        <v>528.26442200275847</v>
      </c>
      <c r="F155" s="98">
        <v>428.51564494347502</v>
      </c>
      <c r="G155" s="98">
        <v>354.96194040647219</v>
      </c>
      <c r="H155" s="98">
        <v>533.99281952926526</v>
      </c>
      <c r="I155" s="98">
        <v>415.71648670768394</v>
      </c>
      <c r="J155" s="98">
        <v>507.60489150943891</v>
      </c>
      <c r="K155" s="98">
        <v>453.3928049369577</v>
      </c>
      <c r="L155" s="98">
        <v>443.73570393566752</v>
      </c>
      <c r="M155" s="98">
        <v>538.12159316696977</v>
      </c>
      <c r="N155" s="98">
        <v>304.39389479258966</v>
      </c>
      <c r="O155" s="98">
        <v>332.29488850363441</v>
      </c>
      <c r="P155" s="98">
        <v>333.06131362286783</v>
      </c>
      <c r="Q155" s="98">
        <v>531.73402697665404</v>
      </c>
      <c r="R155" s="98">
        <v>488.88763480833762</v>
      </c>
      <c r="S155" s="98">
        <v>443.90433905241105</v>
      </c>
      <c r="T155" s="98">
        <v>449.95801008200755</v>
      </c>
      <c r="U155" s="98">
        <v>439.89514029850551</v>
      </c>
      <c r="V155" s="98">
        <v>509.54333673162523</v>
      </c>
      <c r="W155" s="98">
        <v>345.48166595002141</v>
      </c>
      <c r="DA155" s="63" t="s">
        <v>2388</v>
      </c>
    </row>
    <row r="156" spans="1:105" ht="12" customHeight="1" x14ac:dyDescent="0.25">
      <c r="A156" s="108" t="s">
        <v>52</v>
      </c>
      <c r="B156" s="98">
        <v>0</v>
      </c>
      <c r="C156" s="98">
        <v>772.49995692841151</v>
      </c>
      <c r="D156" s="98">
        <v>792.1646902548398</v>
      </c>
      <c r="E156" s="98">
        <v>821.03229748400292</v>
      </c>
      <c r="F156" s="98">
        <v>829.76935783101123</v>
      </c>
      <c r="G156" s="98">
        <v>835.84814271086998</v>
      </c>
      <c r="H156" s="98">
        <v>853.0659171159765</v>
      </c>
      <c r="I156" s="98">
        <v>870.24819474318349</v>
      </c>
      <c r="J156" s="98">
        <v>891.6357872276044</v>
      </c>
      <c r="K156" s="98">
        <v>885.20435686233566</v>
      </c>
      <c r="L156" s="98">
        <v>899.87756863677384</v>
      </c>
      <c r="M156" s="98">
        <v>880.67960647773748</v>
      </c>
      <c r="N156" s="98">
        <v>847.35168512191967</v>
      </c>
      <c r="O156" s="98">
        <v>849.28683678464336</v>
      </c>
      <c r="P156" s="98">
        <v>870.06533691554671</v>
      </c>
      <c r="Q156" s="98">
        <v>914.02895197652026</v>
      </c>
      <c r="R156" s="98">
        <v>923.47498802360565</v>
      </c>
      <c r="S156" s="98">
        <v>939.54519080237617</v>
      </c>
      <c r="T156" s="98">
        <v>944.05517846553755</v>
      </c>
      <c r="U156" s="98">
        <v>964.82340256291377</v>
      </c>
      <c r="V156" s="98">
        <v>1039.7427304877594</v>
      </c>
      <c r="W156" s="98">
        <v>999.32827206680111</v>
      </c>
      <c r="DA156" s="63" t="s">
        <v>2389</v>
      </c>
    </row>
    <row r="157" spans="1:105" ht="12" customHeight="1" x14ac:dyDescent="0.25">
      <c r="A157" s="121" t="s">
        <v>54</v>
      </c>
      <c r="B157" s="122">
        <v>724.38272926924344</v>
      </c>
      <c r="C157" s="122">
        <v>742.55335729732224</v>
      </c>
      <c r="D157" s="122">
        <v>779.75273943474701</v>
      </c>
      <c r="E157" s="122">
        <v>800.42489433563424</v>
      </c>
      <c r="F157" s="122">
        <v>766.69462663230706</v>
      </c>
      <c r="G157" s="122">
        <v>764.79754683901729</v>
      </c>
      <c r="H157" s="122">
        <v>754.0012616496698</v>
      </c>
      <c r="I157" s="122">
        <v>695.67412129023171</v>
      </c>
      <c r="J157" s="122">
        <v>629.06271383241813</v>
      </c>
      <c r="K157" s="122">
        <v>599.12493965579313</v>
      </c>
      <c r="L157" s="122">
        <v>620.60231902668158</v>
      </c>
      <c r="M157" s="122">
        <v>528.01080331009518</v>
      </c>
      <c r="N157" s="122">
        <v>451.04177081122612</v>
      </c>
      <c r="O157" s="122">
        <v>464.97850910396755</v>
      </c>
      <c r="P157" s="122">
        <v>434.19793481104034</v>
      </c>
      <c r="Q157" s="122">
        <v>455.72809237047136</v>
      </c>
      <c r="R157" s="122">
        <v>423.30051861336858</v>
      </c>
      <c r="S157" s="122">
        <v>524.34863687839561</v>
      </c>
      <c r="T157" s="122">
        <v>555.86496637221308</v>
      </c>
      <c r="U157" s="122">
        <v>563.98539241201229</v>
      </c>
      <c r="V157" s="122">
        <v>823.68969177383349</v>
      </c>
      <c r="W157" s="122">
        <v>762.17193816505164</v>
      </c>
      <c r="DA157" s="130" t="s">
        <v>2390</v>
      </c>
    </row>
    <row r="158" spans="1:105" ht="12" customHeight="1" x14ac:dyDescent="0.25">
      <c r="A158" s="97" t="s">
        <v>50</v>
      </c>
      <c r="B158" s="98">
        <v>746.67614896304383</v>
      </c>
      <c r="C158" s="98">
        <v>752.4641737320901</v>
      </c>
      <c r="D158" s="98">
        <v>804.85309338205468</v>
      </c>
      <c r="E158" s="98">
        <v>817.52772402329958</v>
      </c>
      <c r="F158" s="98">
        <v>771.64152783913005</v>
      </c>
      <c r="G158" s="98">
        <v>780.48014613636076</v>
      </c>
      <c r="H158" s="98">
        <v>780.68669481960023</v>
      </c>
      <c r="I158" s="98">
        <v>716.27200214689481</v>
      </c>
      <c r="J158" s="98">
        <v>640.03368943014857</v>
      </c>
      <c r="K158" s="98">
        <v>642.63214213677634</v>
      </c>
      <c r="L158" s="98">
        <v>681.22789941407086</v>
      </c>
      <c r="M158" s="98">
        <v>562.77451703084876</v>
      </c>
      <c r="N158" s="98">
        <v>476.41933059705525</v>
      </c>
      <c r="O158" s="98">
        <v>517.16101267688418</v>
      </c>
      <c r="P158" s="98">
        <v>485.50482581405123</v>
      </c>
      <c r="Q158" s="98">
        <v>517.33695346375794</v>
      </c>
      <c r="R158" s="98">
        <v>458.37843402715072</v>
      </c>
      <c r="S158" s="98">
        <v>601.9785195688188</v>
      </c>
      <c r="T158" s="98">
        <v>644.48725710712915</v>
      </c>
      <c r="U158" s="98">
        <v>659.89642290766074</v>
      </c>
      <c r="V158" s="98">
        <v>918.33643509403532</v>
      </c>
      <c r="W158" s="98">
        <v>889.91962961263653</v>
      </c>
      <c r="DA158" s="63" t="s">
        <v>2391</v>
      </c>
    </row>
    <row r="159" spans="1:105" ht="12" customHeight="1" x14ac:dyDescent="0.25">
      <c r="A159" s="109" t="s">
        <v>120</v>
      </c>
      <c r="B159" s="33">
        <v>531.55614037131954</v>
      </c>
      <c r="C159" s="33">
        <v>662.00697627238776</v>
      </c>
      <c r="D159" s="33">
        <v>472.69986590457546</v>
      </c>
      <c r="E159" s="33">
        <v>477.79373677078593</v>
      </c>
      <c r="F159" s="33">
        <v>662.45635120281827</v>
      </c>
      <c r="G159" s="33">
        <v>589.62766499050872</v>
      </c>
      <c r="H159" s="33">
        <v>555.8241579575066</v>
      </c>
      <c r="I159" s="33">
        <v>575.05483051000226</v>
      </c>
      <c r="J159" s="33">
        <v>576.5552292712083</v>
      </c>
      <c r="K159" s="33">
        <v>449.48325152053764</v>
      </c>
      <c r="L159" s="33">
        <v>466.3505344449747</v>
      </c>
      <c r="M159" s="33">
        <v>458.13539074625828</v>
      </c>
      <c r="N159" s="33">
        <v>407.94085072335815</v>
      </c>
      <c r="O159" s="33">
        <v>374.51101891481375</v>
      </c>
      <c r="P159" s="33">
        <v>369.50056389242462</v>
      </c>
      <c r="Q159" s="33">
        <v>389.88816401468387</v>
      </c>
      <c r="R159" s="33">
        <v>387.81881807029436</v>
      </c>
      <c r="S159" s="33">
        <v>435.3423211551339</v>
      </c>
      <c r="T159" s="33">
        <v>448.68890112626354</v>
      </c>
      <c r="U159" s="33">
        <v>449.16470946124787</v>
      </c>
      <c r="V159" s="33">
        <v>720.8359509019723</v>
      </c>
      <c r="W159" s="33">
        <v>624.51718529562095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12299.804898180779</v>
      </c>
      <c r="C161" s="117">
        <f t="shared" si="54"/>
        <v>12756.434994619771</v>
      </c>
      <c r="D161" s="117">
        <f t="shared" si="54"/>
        <v>13153.999191865703</v>
      </c>
      <c r="E161" s="117">
        <f t="shared" si="54"/>
        <v>14078.130053349018</v>
      </c>
      <c r="F161" s="117">
        <f t="shared" si="54"/>
        <v>13897.541974576001</v>
      </c>
      <c r="G161" s="117">
        <f t="shared" si="54"/>
        <v>14444.786924694386</v>
      </c>
      <c r="H161" s="117">
        <f t="shared" si="54"/>
        <v>14561.633229308756</v>
      </c>
      <c r="I161" s="117">
        <f t="shared" si="54"/>
        <v>13664.773324476981</v>
      </c>
      <c r="J161" s="117">
        <f t="shared" si="54"/>
        <v>13871.101784977294</v>
      </c>
      <c r="K161" s="117">
        <f t="shared" si="54"/>
        <v>14515.88880950422</v>
      </c>
      <c r="L161" s="117">
        <f t="shared" si="54"/>
        <v>14728.983967890001</v>
      </c>
      <c r="M161" s="117">
        <f t="shared" si="54"/>
        <v>14842.643907609188</v>
      </c>
      <c r="N161" s="117">
        <f t="shared" si="54"/>
        <v>13310.061929950394</v>
      </c>
      <c r="O161" s="117">
        <f t="shared" si="54"/>
        <v>13427.433405295942</v>
      </c>
      <c r="P161" s="117">
        <f t="shared" si="54"/>
        <v>12862.229763167981</v>
      </c>
      <c r="Q161" s="117">
        <f t="shared" si="54"/>
        <v>13397.302940821335</v>
      </c>
      <c r="R161" s="117">
        <f t="shared" ref="R161:V161" si="55">R162+R164+R166+R175</f>
        <v>13350.490875836434</v>
      </c>
      <c r="S161" s="117">
        <f t="shared" si="55"/>
        <v>13344.233850106786</v>
      </c>
      <c r="T161" s="117">
        <f t="shared" si="55"/>
        <v>11328.510905190293</v>
      </c>
      <c r="U161" s="117">
        <f t="shared" si="55"/>
        <v>7051.3301895018285</v>
      </c>
      <c r="V161" s="117">
        <f t="shared" si="55"/>
        <v>8990.5486057707567</v>
      </c>
      <c r="W161" s="117">
        <f t="shared" ref="W161" si="56">W162+W164+W166+W175</f>
        <v>19980.615120131512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9766.4701239498972</v>
      </c>
      <c r="C162" s="122">
        <f t="shared" si="57"/>
        <v>10213.281291394653</v>
      </c>
      <c r="D162" s="122">
        <f t="shared" si="57"/>
        <v>10498.106082177153</v>
      </c>
      <c r="E162" s="122">
        <f t="shared" si="57"/>
        <v>11271.023988903607</v>
      </c>
      <c r="F162" s="122">
        <f t="shared" si="57"/>
        <v>11266.293325894832</v>
      </c>
      <c r="G162" s="122">
        <f t="shared" si="57"/>
        <v>11816.462620593767</v>
      </c>
      <c r="H162" s="122">
        <f t="shared" si="57"/>
        <v>11782.584400977361</v>
      </c>
      <c r="I162" s="122">
        <f t="shared" si="57"/>
        <v>11069.36820171712</v>
      </c>
      <c r="J162" s="122">
        <f t="shared" si="57"/>
        <v>11235.966263121536</v>
      </c>
      <c r="K162" s="122">
        <f t="shared" si="57"/>
        <v>11962.103778361625</v>
      </c>
      <c r="L162" s="122">
        <f t="shared" si="57"/>
        <v>12092.001196969168</v>
      </c>
      <c r="M162" s="122">
        <f t="shared" si="57"/>
        <v>12283.172804658978</v>
      </c>
      <c r="N162" s="122">
        <f t="shared" si="57"/>
        <v>11125.684331605551</v>
      </c>
      <c r="O162" s="122">
        <f t="shared" si="57"/>
        <v>11226.359859197662</v>
      </c>
      <c r="P162" s="122">
        <f t="shared" si="57"/>
        <v>10682.839364559368</v>
      </c>
      <c r="Q162" s="122">
        <f t="shared" si="57"/>
        <v>10942.651519334235</v>
      </c>
      <c r="R162" s="122">
        <f t="shared" si="57"/>
        <v>10996.917354739388</v>
      </c>
      <c r="S162" s="122">
        <f t="shared" si="57"/>
        <v>10915.390094225266</v>
      </c>
      <c r="T162" s="122">
        <f t="shared" si="57"/>
        <v>8883.6688176465068</v>
      </c>
      <c r="U162" s="122">
        <f t="shared" si="57"/>
        <v>4633.5639664439977</v>
      </c>
      <c r="V162" s="122">
        <f t="shared" si="57"/>
        <v>6233.4897300353905</v>
      </c>
      <c r="W162" s="122">
        <f t="shared" si="57"/>
        <v>17437.442311155512</v>
      </c>
      <c r="DA162" s="130" t="s">
        <v>2394</v>
      </c>
    </row>
    <row r="163" spans="1:105" ht="12" customHeight="1" x14ac:dyDescent="0.25">
      <c r="A163" s="97" t="s">
        <v>53</v>
      </c>
      <c r="B163" s="33">
        <v>9766.4701239498972</v>
      </c>
      <c r="C163" s="33">
        <v>10213.281291394653</v>
      </c>
      <c r="D163" s="33">
        <v>10498.106082177153</v>
      </c>
      <c r="E163" s="33">
        <v>11271.023988903607</v>
      </c>
      <c r="F163" s="33">
        <v>11266.293325894832</v>
      </c>
      <c r="G163" s="33">
        <v>11816.462620593767</v>
      </c>
      <c r="H163" s="33">
        <v>11782.584400977361</v>
      </c>
      <c r="I163" s="33">
        <v>11069.36820171712</v>
      </c>
      <c r="J163" s="33">
        <v>11235.966263121536</v>
      </c>
      <c r="K163" s="33">
        <v>11962.103778361625</v>
      </c>
      <c r="L163" s="33">
        <v>12092.001196969168</v>
      </c>
      <c r="M163" s="33">
        <v>12283.172804658978</v>
      </c>
      <c r="N163" s="33">
        <v>11125.684331605551</v>
      </c>
      <c r="O163" s="33">
        <v>11226.359859197662</v>
      </c>
      <c r="P163" s="33">
        <v>10682.839364559368</v>
      </c>
      <c r="Q163" s="33">
        <v>10942.651519334235</v>
      </c>
      <c r="R163" s="33">
        <v>10996.917354739388</v>
      </c>
      <c r="S163" s="33">
        <v>10915.390094225266</v>
      </c>
      <c r="T163" s="33">
        <v>8883.6688176465068</v>
      </c>
      <c r="U163" s="33">
        <v>4633.5639664439977</v>
      </c>
      <c r="V163" s="33">
        <v>6233.4897300353905</v>
      </c>
      <c r="W163" s="33">
        <v>17437.442311155512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4.7925534589835381</v>
      </c>
      <c r="C164" s="122">
        <f t="shared" si="58"/>
        <v>5.4479605478437509</v>
      </c>
      <c r="D164" s="122">
        <f t="shared" si="58"/>
        <v>8.693343037003423</v>
      </c>
      <c r="E164" s="122">
        <f t="shared" si="58"/>
        <v>12.959762164044696</v>
      </c>
      <c r="F164" s="122">
        <f t="shared" si="58"/>
        <v>6.5838540370765637</v>
      </c>
      <c r="G164" s="122">
        <f t="shared" si="58"/>
        <v>7.0789903793953437</v>
      </c>
      <c r="H164" s="122">
        <f t="shared" si="58"/>
        <v>11.155838973401382</v>
      </c>
      <c r="I164" s="122">
        <f t="shared" si="58"/>
        <v>16.12436511300313</v>
      </c>
      <c r="J164" s="122">
        <f t="shared" si="58"/>
        <v>11.474719639437756</v>
      </c>
      <c r="K164" s="122">
        <f t="shared" si="58"/>
        <v>12.982444557806485</v>
      </c>
      <c r="L164" s="122">
        <f t="shared" si="58"/>
        <v>17.740008343259927</v>
      </c>
      <c r="M164" s="122">
        <f t="shared" si="58"/>
        <v>18.63107240900078</v>
      </c>
      <c r="N164" s="122">
        <f t="shared" si="58"/>
        <v>35.007618230952602</v>
      </c>
      <c r="O164" s="122">
        <f t="shared" si="58"/>
        <v>20.835152037563478</v>
      </c>
      <c r="P164" s="122">
        <f t="shared" si="58"/>
        <v>13.462543927708897</v>
      </c>
      <c r="Q164" s="122">
        <f t="shared" si="58"/>
        <v>22.121245302992808</v>
      </c>
      <c r="R164" s="122">
        <f t="shared" si="58"/>
        <v>23.613689231641608</v>
      </c>
      <c r="S164" s="122">
        <f t="shared" si="58"/>
        <v>29.598465025980794</v>
      </c>
      <c r="T164" s="122">
        <f t="shared" si="58"/>
        <v>42.40075607021847</v>
      </c>
      <c r="U164" s="122">
        <f t="shared" si="58"/>
        <v>58.145051431213986</v>
      </c>
      <c r="V164" s="122">
        <f t="shared" si="58"/>
        <v>35.47449974441097</v>
      </c>
      <c r="W164" s="122">
        <f t="shared" si="58"/>
        <v>102.46589963721543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4.7925534589835381</v>
      </c>
      <c r="C165" s="98">
        <f>IF(RES_hhdet_fec!C165=0,0,RES_hhdet_fec!C165*1000*11630/RES_hhdet_num!C161)</f>
        <v>5.4479605478437509</v>
      </c>
      <c r="D165" s="98">
        <f>IF(RES_hhdet_fec!D165=0,0,RES_hhdet_fec!D165*1000*11630/RES_hhdet_num!D161)</f>
        <v>8.693343037003423</v>
      </c>
      <c r="E165" s="98">
        <f>IF(RES_hhdet_fec!E165=0,0,RES_hhdet_fec!E165*1000*11630/RES_hhdet_num!E161)</f>
        <v>12.959762164044696</v>
      </c>
      <c r="F165" s="98">
        <f>IF(RES_hhdet_fec!F165=0,0,RES_hhdet_fec!F165*1000*11630/RES_hhdet_num!F161)</f>
        <v>6.5838540370765637</v>
      </c>
      <c r="G165" s="98">
        <f>IF(RES_hhdet_fec!G165=0,0,RES_hhdet_fec!G165*1000*11630/RES_hhdet_num!G161)</f>
        <v>7.0789903793953437</v>
      </c>
      <c r="H165" s="98">
        <f>IF(RES_hhdet_fec!H165=0,0,RES_hhdet_fec!H165*1000*11630/RES_hhdet_num!H161)</f>
        <v>11.155838973401382</v>
      </c>
      <c r="I165" s="98">
        <f>IF(RES_hhdet_fec!I165=0,0,RES_hhdet_fec!I165*1000*11630/RES_hhdet_num!I161)</f>
        <v>16.12436511300313</v>
      </c>
      <c r="J165" s="98">
        <f>IF(RES_hhdet_fec!J165=0,0,RES_hhdet_fec!J165*1000*11630/RES_hhdet_num!J161)</f>
        <v>11.474719639437756</v>
      </c>
      <c r="K165" s="98">
        <f>IF(RES_hhdet_fec!K165=0,0,RES_hhdet_fec!K165*1000*11630/RES_hhdet_num!K161)</f>
        <v>12.982444557806485</v>
      </c>
      <c r="L165" s="98">
        <f>IF(RES_hhdet_fec!L165=0,0,RES_hhdet_fec!L165*1000*11630/RES_hhdet_num!L161)</f>
        <v>17.740008343259927</v>
      </c>
      <c r="M165" s="98">
        <f>IF(RES_hhdet_fec!M165=0,0,RES_hhdet_fec!M165*1000*11630/RES_hhdet_num!M161)</f>
        <v>18.63107240900078</v>
      </c>
      <c r="N165" s="98">
        <f>IF(RES_hhdet_fec!N165=0,0,RES_hhdet_fec!N165*1000*11630/RES_hhdet_num!N161)</f>
        <v>35.007618230952602</v>
      </c>
      <c r="O165" s="98">
        <f>IF(RES_hhdet_fec!O165=0,0,RES_hhdet_fec!O165*1000*11630/RES_hhdet_num!O161)</f>
        <v>20.835152037563478</v>
      </c>
      <c r="P165" s="98">
        <f>IF(RES_hhdet_fec!P165=0,0,RES_hhdet_fec!P165*1000*11630/RES_hhdet_num!P161)</f>
        <v>13.462543927708897</v>
      </c>
      <c r="Q165" s="98">
        <f>IF(RES_hhdet_fec!Q165=0,0,RES_hhdet_fec!Q165*1000*11630/RES_hhdet_num!Q161)</f>
        <v>22.121245302992808</v>
      </c>
      <c r="R165" s="98">
        <f>IF(RES_hhdet_fec!R165=0,0,RES_hhdet_fec!R165*1000*11630/RES_hhdet_num!R161)</f>
        <v>23.613689231641608</v>
      </c>
      <c r="S165" s="98">
        <f>IF(RES_hhdet_fec!S165=0,0,RES_hhdet_fec!S165*1000*11630/RES_hhdet_num!S161)</f>
        <v>29.598465025980794</v>
      </c>
      <c r="T165" s="98">
        <f>IF(RES_hhdet_fec!T165=0,0,RES_hhdet_fec!T165*1000*11630/RES_hhdet_num!T161)</f>
        <v>42.40075607021847</v>
      </c>
      <c r="U165" s="98">
        <f>IF(RES_hhdet_fec!U165=0,0,RES_hhdet_fec!U165*1000*11630/RES_hhdet_num!U161)</f>
        <v>58.145051431213986</v>
      </c>
      <c r="V165" s="98">
        <f>IF(RES_hhdet_fec!V165=0,0,RES_hhdet_fec!V165*1000*11630/RES_hhdet_num!V161)</f>
        <v>35.47449974441097</v>
      </c>
      <c r="W165" s="98">
        <f>IF(RES_hhdet_fec!W165=0,0,RES_hhdet_fec!W165*1000*11630/RES_hhdet_num!W161)</f>
        <v>102.46589963721543</v>
      </c>
      <c r="DA165" s="63" t="s">
        <v>2397</v>
      </c>
    </row>
    <row r="166" spans="1:105" ht="12" customHeight="1" x14ac:dyDescent="0.25">
      <c r="A166" s="121" t="s">
        <v>55</v>
      </c>
      <c r="B166" s="122">
        <v>1804.1906205829675</v>
      </c>
      <c r="C166" s="122">
        <v>1793.7497574255158</v>
      </c>
      <c r="D166" s="122">
        <v>1870.7150098077948</v>
      </c>
      <c r="E166" s="122">
        <v>1998.4592077431807</v>
      </c>
      <c r="F166" s="122">
        <v>1857.998469466294</v>
      </c>
      <c r="G166" s="122">
        <v>1856.8618095772922</v>
      </c>
      <c r="H166" s="122">
        <v>2015.6577644362658</v>
      </c>
      <c r="I166" s="122">
        <v>1884.9320128916756</v>
      </c>
      <c r="J166" s="122">
        <v>1994.6450999188216</v>
      </c>
      <c r="K166" s="122">
        <v>1938.0431946369079</v>
      </c>
      <c r="L166" s="122">
        <v>1989.6265832700487</v>
      </c>
      <c r="M166" s="122">
        <v>2006.9800722128573</v>
      </c>
      <c r="N166" s="122">
        <v>1694.5527912433715</v>
      </c>
      <c r="O166" s="122">
        <v>1711.2024797997756</v>
      </c>
      <c r="P166" s="122">
        <v>1725.8732218918919</v>
      </c>
      <c r="Q166" s="122">
        <v>1970.7306034974179</v>
      </c>
      <c r="R166" s="122">
        <v>1904.0582433041491</v>
      </c>
      <c r="S166" s="122">
        <v>1872.4709241325861</v>
      </c>
      <c r="T166" s="122">
        <v>1845.1627603304894</v>
      </c>
      <c r="U166" s="122">
        <v>1798.6442134891158</v>
      </c>
      <c r="V166" s="122">
        <v>1908.2401188143388</v>
      </c>
      <c r="W166" s="122">
        <v>1686.9769363859853</v>
      </c>
      <c r="DA166" s="130" t="s">
        <v>2398</v>
      </c>
    </row>
    <row r="167" spans="1:105" ht="12" customHeight="1" x14ac:dyDescent="0.25">
      <c r="A167" s="97" t="s">
        <v>124</v>
      </c>
      <c r="B167" s="98">
        <v>2062.7562155765372</v>
      </c>
      <c r="C167" s="98">
        <v>1888.4690357323395</v>
      </c>
      <c r="D167" s="98">
        <v>2137.1251012760376</v>
      </c>
      <c r="E167" s="98">
        <v>2131.5017607079121</v>
      </c>
      <c r="F167" s="98">
        <v>1856.9266800930723</v>
      </c>
      <c r="G167" s="98">
        <v>2226.7553881083295</v>
      </c>
      <c r="H167" s="98">
        <v>2275.4312868147294</v>
      </c>
      <c r="I167" s="98">
        <v>1941.7221020933898</v>
      </c>
      <c r="J167" s="98">
        <v>1935.4371071764385</v>
      </c>
      <c r="K167" s="98">
        <v>2032.5427875013104</v>
      </c>
      <c r="L167" s="98">
        <v>2679.8854191723699</v>
      </c>
      <c r="M167" s="98">
        <v>2180.9262512960945</v>
      </c>
      <c r="N167" s="98">
        <v>1766.6787577356154</v>
      </c>
      <c r="O167" s="98">
        <v>1963.2408563564759</v>
      </c>
      <c r="P167" s="98">
        <v>1780.3951174467149</v>
      </c>
      <c r="Q167" s="98">
        <v>1771.5508036918029</v>
      </c>
      <c r="R167" s="98">
        <v>1472.8470357229569</v>
      </c>
      <c r="S167" s="98">
        <v>1864.687156527285</v>
      </c>
      <c r="T167" s="98">
        <v>1897.6805449009667</v>
      </c>
      <c r="U167" s="98">
        <v>1862.7457715444025</v>
      </c>
      <c r="V167" s="98">
        <v>1434.5755569206578</v>
      </c>
      <c r="W167" s="98">
        <v>1509.6199088982235</v>
      </c>
      <c r="DA167" s="63" t="s">
        <v>2399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2400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2401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2402</v>
      </c>
    </row>
    <row r="171" spans="1:105" ht="12" customHeight="1" x14ac:dyDescent="0.25">
      <c r="A171" s="106" t="s">
        <v>122</v>
      </c>
      <c r="B171" s="101">
        <v>1702.3731129558796</v>
      </c>
      <c r="C171" s="101">
        <v>1765.8747782093155</v>
      </c>
      <c r="D171" s="101">
        <v>1787.7766538946423</v>
      </c>
      <c r="E171" s="101">
        <v>1966.9756223124323</v>
      </c>
      <c r="F171" s="101">
        <v>1865.9344781208374</v>
      </c>
      <c r="G171" s="101">
        <v>1789.9245069950587</v>
      </c>
      <c r="H171" s="101">
        <v>1983.4201687701279</v>
      </c>
      <c r="I171" s="101">
        <v>1888.3925938240493</v>
      </c>
      <c r="J171" s="101">
        <v>2016.2157838028545</v>
      </c>
      <c r="K171" s="101">
        <v>1947.4310439923881</v>
      </c>
      <c r="L171" s="101">
        <v>1959.727195448123</v>
      </c>
      <c r="M171" s="101">
        <v>2019.9501320488359</v>
      </c>
      <c r="N171" s="101">
        <v>1722.9096130994533</v>
      </c>
      <c r="O171" s="101">
        <v>1735.4917512473619</v>
      </c>
      <c r="P171" s="101">
        <v>1763.1980158550582</v>
      </c>
      <c r="Q171" s="101">
        <v>2019.0892289981896</v>
      </c>
      <c r="R171" s="101">
        <v>1961.5159035490824</v>
      </c>
      <c r="S171" s="101">
        <v>1910.8366587770154</v>
      </c>
      <c r="T171" s="101">
        <v>1880.3274673223841</v>
      </c>
      <c r="U171" s="101">
        <v>1835.0646754463469</v>
      </c>
      <c r="V171" s="101">
        <v>1973.6534056461223</v>
      </c>
      <c r="W171" s="101">
        <v>1736.2553132916137</v>
      </c>
      <c r="DA171" s="131" t="s">
        <v>2403</v>
      </c>
    </row>
    <row r="172" spans="1:105" ht="12" customHeight="1" x14ac:dyDescent="0.25">
      <c r="A172" s="107" t="s">
        <v>121</v>
      </c>
      <c r="B172" s="104">
        <v>0</v>
      </c>
      <c r="C172" s="104">
        <v>1166.3803135353544</v>
      </c>
      <c r="D172" s="104">
        <v>1183.6246676289686</v>
      </c>
      <c r="E172" s="104">
        <v>1349.7362990973279</v>
      </c>
      <c r="F172" s="104">
        <v>1258.6563348617483</v>
      </c>
      <c r="G172" s="104">
        <v>1191.5658932366507</v>
      </c>
      <c r="H172" s="104">
        <v>1388.5419820447351</v>
      </c>
      <c r="I172" s="104">
        <v>1286.9754728766973</v>
      </c>
      <c r="J172" s="104">
        <v>1400.8701601023038</v>
      </c>
      <c r="K172" s="104">
        <v>1339.8332755618269</v>
      </c>
      <c r="L172" s="104">
        <v>1345.6060660939552</v>
      </c>
      <c r="M172" s="104">
        <v>1422.8099303357949</v>
      </c>
      <c r="N172" s="104">
        <v>1156.6715905631909</v>
      </c>
      <c r="O172" s="104">
        <v>1188.0543293339708</v>
      </c>
      <c r="P172" s="104">
        <v>1220.1804221148698</v>
      </c>
      <c r="Q172" s="104">
        <v>1474.7471219369149</v>
      </c>
      <c r="R172" s="104">
        <v>1438.0419041115192</v>
      </c>
      <c r="S172" s="104">
        <v>1405.5563450681532</v>
      </c>
      <c r="T172" s="104">
        <v>1405.7637212984521</v>
      </c>
      <c r="U172" s="104">
        <v>1401.0403246511648</v>
      </c>
      <c r="V172" s="104">
        <v>1539.5517402123173</v>
      </c>
      <c r="W172" s="104">
        <v>1337.6243775885266</v>
      </c>
      <c r="DA172" s="132" t="s">
        <v>2404</v>
      </c>
    </row>
    <row r="173" spans="1:105" ht="12" customHeight="1" x14ac:dyDescent="0.25">
      <c r="A173" s="108" t="s">
        <v>53</v>
      </c>
      <c r="B173" s="98">
        <v>0</v>
      </c>
      <c r="C173" s="98">
        <v>393.71473809262932</v>
      </c>
      <c r="D173" s="98">
        <v>391.24825127038599</v>
      </c>
      <c r="E173" s="98">
        <v>528.49149633223499</v>
      </c>
      <c r="F173" s="98">
        <v>428.68346196742874</v>
      </c>
      <c r="G173" s="98">
        <v>355.25177525876313</v>
      </c>
      <c r="H173" s="98">
        <v>534.73194902172554</v>
      </c>
      <c r="I173" s="98">
        <v>416.20847950316937</v>
      </c>
      <c r="J173" s="98">
        <v>508.74123923373094</v>
      </c>
      <c r="K173" s="98">
        <v>454.18064441022398</v>
      </c>
      <c r="L173" s="98">
        <v>445.09877111157539</v>
      </c>
      <c r="M173" s="98">
        <v>540.85338368084319</v>
      </c>
      <c r="N173" s="98">
        <v>307.10292006727349</v>
      </c>
      <c r="O173" s="98">
        <v>335.86010799796458</v>
      </c>
      <c r="P173" s="98">
        <v>340.92119636252482</v>
      </c>
      <c r="Q173" s="98">
        <v>548.12840164855231</v>
      </c>
      <c r="R173" s="98">
        <v>502.5426720012278</v>
      </c>
      <c r="S173" s="98">
        <v>455.63410672750183</v>
      </c>
      <c r="T173" s="98">
        <v>455.71750059649384</v>
      </c>
      <c r="U173" s="98">
        <v>436.1838216048094</v>
      </c>
      <c r="V173" s="98">
        <v>502.36291123803539</v>
      </c>
      <c r="W173" s="98">
        <v>341.39382087179229</v>
      </c>
      <c r="DA173" s="63" t="s">
        <v>2405</v>
      </c>
    </row>
    <row r="174" spans="1:105" ht="12" customHeight="1" x14ac:dyDescent="0.25">
      <c r="A174" s="115" t="s">
        <v>52</v>
      </c>
      <c r="B174" s="33">
        <v>0</v>
      </c>
      <c r="C174" s="33">
        <v>772.66557544272496</v>
      </c>
      <c r="D174" s="33">
        <v>792.37641635858233</v>
      </c>
      <c r="E174" s="33">
        <v>821.24480276509303</v>
      </c>
      <c r="F174" s="33">
        <v>829.97287289431961</v>
      </c>
      <c r="G174" s="33">
        <v>836.31411797788758</v>
      </c>
      <c r="H174" s="33">
        <v>853.81003302300951</v>
      </c>
      <c r="I174" s="33">
        <v>870.76699337352795</v>
      </c>
      <c r="J174" s="33">
        <v>892.12892086857278</v>
      </c>
      <c r="K174" s="33">
        <v>885.65263115160269</v>
      </c>
      <c r="L174" s="33">
        <v>900.50729498237968</v>
      </c>
      <c r="M174" s="33">
        <v>881.95654665495124</v>
      </c>
      <c r="N174" s="33">
        <v>849.56867049591756</v>
      </c>
      <c r="O174" s="33">
        <v>852.19422133600631</v>
      </c>
      <c r="P174" s="33">
        <v>879.25922575234506</v>
      </c>
      <c r="Q174" s="33">
        <v>926.61872028836285</v>
      </c>
      <c r="R174" s="33">
        <v>935.49923211029136</v>
      </c>
      <c r="S174" s="33">
        <v>949.92223834065123</v>
      </c>
      <c r="T174" s="33">
        <v>950.04622070195842</v>
      </c>
      <c r="U174" s="33">
        <v>964.85650304635544</v>
      </c>
      <c r="V174" s="33">
        <v>1037.1888289742819</v>
      </c>
      <c r="W174" s="33">
        <v>996.2305567167341</v>
      </c>
      <c r="DA174" s="60" t="s">
        <v>2406</v>
      </c>
    </row>
    <row r="175" spans="1:105" ht="12" customHeight="1" x14ac:dyDescent="0.25">
      <c r="A175" s="121" t="s">
        <v>54</v>
      </c>
      <c r="B175" s="122">
        <v>724.35160018893146</v>
      </c>
      <c r="C175" s="122">
        <v>743.95598525175785</v>
      </c>
      <c r="D175" s="122">
        <v>776.48475684375273</v>
      </c>
      <c r="E175" s="122">
        <v>795.68709453818599</v>
      </c>
      <c r="F175" s="122">
        <v>766.66632517779635</v>
      </c>
      <c r="G175" s="122">
        <v>764.38350414392983</v>
      </c>
      <c r="H175" s="122">
        <v>752.23522492172822</v>
      </c>
      <c r="I175" s="122">
        <v>694.34874475518336</v>
      </c>
      <c r="J175" s="122">
        <v>629.01570229749882</v>
      </c>
      <c r="K175" s="122">
        <v>602.759391947881</v>
      </c>
      <c r="L175" s="122">
        <v>629.61617930752402</v>
      </c>
      <c r="M175" s="122">
        <v>533.85995832835317</v>
      </c>
      <c r="N175" s="122">
        <v>454.81718887051846</v>
      </c>
      <c r="O175" s="122">
        <v>469.03591426094067</v>
      </c>
      <c r="P175" s="122">
        <v>440.05463278901135</v>
      </c>
      <c r="Q175" s="122">
        <v>461.79957268669108</v>
      </c>
      <c r="R175" s="122">
        <v>425.90158856125674</v>
      </c>
      <c r="S175" s="122">
        <v>526.77436672295244</v>
      </c>
      <c r="T175" s="122">
        <v>557.27857114307642</v>
      </c>
      <c r="U175" s="122">
        <v>560.97695813750124</v>
      </c>
      <c r="V175" s="122">
        <v>813.34425717661622</v>
      </c>
      <c r="W175" s="122">
        <v>753.72997295280027</v>
      </c>
      <c r="DA175" s="130" t="s">
        <v>2407</v>
      </c>
    </row>
    <row r="176" spans="1:105" ht="12" customHeight="1" x14ac:dyDescent="0.25">
      <c r="A176" s="97" t="s">
        <v>50</v>
      </c>
      <c r="B176" s="98">
        <v>746.67614896304406</v>
      </c>
      <c r="C176" s="98">
        <v>753.5402011216047</v>
      </c>
      <c r="D176" s="98">
        <v>807.21194626151168</v>
      </c>
      <c r="E176" s="98">
        <v>820.16224063308118</v>
      </c>
      <c r="F176" s="98">
        <v>773.73347237096175</v>
      </c>
      <c r="G176" s="98">
        <v>781.94354901113786</v>
      </c>
      <c r="H176" s="98">
        <v>781.11444061346344</v>
      </c>
      <c r="I176" s="98">
        <v>716.21878581690794</v>
      </c>
      <c r="J176" s="98">
        <v>640.07825808226403</v>
      </c>
      <c r="K176" s="98">
        <v>642.79687626393115</v>
      </c>
      <c r="L176" s="98">
        <v>681.66835844167542</v>
      </c>
      <c r="M176" s="98">
        <v>563.23885503421639</v>
      </c>
      <c r="N176" s="98">
        <v>476.79845017537173</v>
      </c>
      <c r="O176" s="98">
        <v>517.43885456469332</v>
      </c>
      <c r="P176" s="98">
        <v>485.68358646731753</v>
      </c>
      <c r="Q176" s="98">
        <v>517.42893848981726</v>
      </c>
      <c r="R176" s="98">
        <v>458.47311527383931</v>
      </c>
      <c r="S176" s="98">
        <v>602.34592738548076</v>
      </c>
      <c r="T176" s="98">
        <v>644.64698646455213</v>
      </c>
      <c r="U176" s="98">
        <v>658.49808152506148</v>
      </c>
      <c r="V176" s="98">
        <v>915.30623747117136</v>
      </c>
      <c r="W176" s="98">
        <v>887.27622638031585</v>
      </c>
      <c r="DA176" s="63" t="s">
        <v>2408</v>
      </c>
    </row>
    <row r="177" spans="1:105" ht="12" customHeight="1" x14ac:dyDescent="0.25">
      <c r="A177" s="109" t="s">
        <v>120</v>
      </c>
      <c r="B177" s="33">
        <v>531.55614037131954</v>
      </c>
      <c r="C177" s="33">
        <v>663.85304344046961</v>
      </c>
      <c r="D177" s="33">
        <v>474.15593226815093</v>
      </c>
      <c r="E177" s="33">
        <v>479.43120967827622</v>
      </c>
      <c r="F177" s="33">
        <v>665.67451206256135</v>
      </c>
      <c r="G177" s="33">
        <v>592.0023970308373</v>
      </c>
      <c r="H177" s="33">
        <v>556.35667366793768</v>
      </c>
      <c r="I177" s="33">
        <v>575.12664591175349</v>
      </c>
      <c r="J177" s="33">
        <v>576.79878786567883</v>
      </c>
      <c r="K177" s="33">
        <v>449.99193199535023</v>
      </c>
      <c r="L177" s="33">
        <v>467.4043548469582</v>
      </c>
      <c r="M177" s="33">
        <v>459.46874975860209</v>
      </c>
      <c r="N177" s="33">
        <v>409.25784364615726</v>
      </c>
      <c r="O177" s="33">
        <v>375.52769355865667</v>
      </c>
      <c r="P177" s="33">
        <v>370.97620689233111</v>
      </c>
      <c r="Q177" s="33">
        <v>391.8093651680839</v>
      </c>
      <c r="R177" s="33">
        <v>389.55719333779996</v>
      </c>
      <c r="S177" s="33">
        <v>437.44584720195417</v>
      </c>
      <c r="T177" s="33">
        <v>449.69638363925418</v>
      </c>
      <c r="U177" s="33">
        <v>444.79633085678142</v>
      </c>
      <c r="V177" s="33">
        <v>711.04792049480227</v>
      </c>
      <c r="W177" s="33">
        <v>617.9377928829075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6914.1181703439997</v>
      </c>
      <c r="C3" s="117">
        <f t="shared" si="0"/>
        <v>6939.8182015800539</v>
      </c>
      <c r="D3" s="117">
        <f t="shared" si="0"/>
        <v>8251.0998549544493</v>
      </c>
      <c r="E3" s="117">
        <f t="shared" si="0"/>
        <v>8846.308153762342</v>
      </c>
      <c r="F3" s="117">
        <f t="shared" si="0"/>
        <v>8614.1699215969475</v>
      </c>
      <c r="G3" s="117">
        <f t="shared" si="0"/>
        <v>9387.2039643955504</v>
      </c>
      <c r="H3" s="117">
        <f t="shared" si="0"/>
        <v>9872.0961401876939</v>
      </c>
      <c r="I3" s="117">
        <f t="shared" si="0"/>
        <v>7248.6723616609752</v>
      </c>
      <c r="J3" s="117">
        <f t="shared" si="0"/>
        <v>8894.1938978098933</v>
      </c>
      <c r="K3" s="117">
        <f t="shared" si="0"/>
        <v>8523.7423957788833</v>
      </c>
      <c r="L3" s="117">
        <f t="shared" si="0"/>
        <v>9141.3060292444297</v>
      </c>
      <c r="M3" s="117">
        <f t="shared" si="0"/>
        <v>10413.189679468027</v>
      </c>
      <c r="N3" s="117">
        <f t="shared" si="0"/>
        <v>9697.4829402235428</v>
      </c>
      <c r="O3" s="117">
        <f t="shared" si="0"/>
        <v>9456.5449648898993</v>
      </c>
      <c r="P3" s="117">
        <f t="shared" si="0"/>
        <v>8177.530570251648</v>
      </c>
      <c r="Q3" s="117">
        <f t="shared" si="0"/>
        <v>8236.9440122133146</v>
      </c>
      <c r="R3" s="117">
        <f t="shared" ref="R3:V3" si="1">R4+R7+R9+R19</f>
        <v>10225.187063121823</v>
      </c>
      <c r="S3" s="117">
        <f t="shared" si="1"/>
        <v>11944.531404504991</v>
      </c>
      <c r="T3" s="117">
        <f t="shared" si="1"/>
        <v>9343.3262073518836</v>
      </c>
      <c r="U3" s="117">
        <f t="shared" si="1"/>
        <v>8914.0428583844696</v>
      </c>
      <c r="V3" s="117">
        <f t="shared" si="1"/>
        <v>9851.6005791355274</v>
      </c>
      <c r="W3" s="117">
        <f t="shared" ref="W3" si="2">W4+W7+W9+W19</f>
        <v>9720.5796028994337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5500.4699355477615</v>
      </c>
      <c r="C4" s="122">
        <f t="shared" si="3"/>
        <v>5504.7933567071623</v>
      </c>
      <c r="D4" s="122">
        <f t="shared" si="3"/>
        <v>6751.433059297723</v>
      </c>
      <c r="E4" s="122">
        <f t="shared" si="3"/>
        <v>7248.2591373320347</v>
      </c>
      <c r="F4" s="122">
        <f t="shared" si="3"/>
        <v>7099.0949657291303</v>
      </c>
      <c r="G4" s="122">
        <f t="shared" si="3"/>
        <v>7861.7360551715847</v>
      </c>
      <c r="H4" s="122">
        <f t="shared" si="3"/>
        <v>8234.9406111898952</v>
      </c>
      <c r="I4" s="122">
        <f t="shared" si="3"/>
        <v>5703.1620576814721</v>
      </c>
      <c r="J4" s="122">
        <f t="shared" si="3"/>
        <v>7322.0384983705799</v>
      </c>
      <c r="K4" s="122">
        <f t="shared" si="3"/>
        <v>6990.6489514001323</v>
      </c>
      <c r="L4" s="122">
        <f t="shared" si="3"/>
        <v>7550.1465922194539</v>
      </c>
      <c r="M4" s="122">
        <f t="shared" si="3"/>
        <v>8852.8804572439785</v>
      </c>
      <c r="N4" s="122">
        <f t="shared" si="3"/>
        <v>8322.9748877925031</v>
      </c>
      <c r="O4" s="122">
        <f t="shared" si="3"/>
        <v>8055.8371566508749</v>
      </c>
      <c r="P4" s="122">
        <f t="shared" si="3"/>
        <v>6766.7232101176969</v>
      </c>
      <c r="Q4" s="122">
        <f t="shared" si="3"/>
        <v>6610.7255549631636</v>
      </c>
      <c r="R4" s="122">
        <f t="shared" ref="R4:V4" si="4">SUM(R5:R6)</f>
        <v>8640.7764965761635</v>
      </c>
      <c r="S4" s="122">
        <f t="shared" si="4"/>
        <v>10282.954048903777</v>
      </c>
      <c r="T4" s="122">
        <f t="shared" si="4"/>
        <v>7618.9689438308351</v>
      </c>
      <c r="U4" s="122">
        <f t="shared" si="4"/>
        <v>7126.1555736389519</v>
      </c>
      <c r="V4" s="122">
        <f t="shared" si="4"/>
        <v>7818.0089062246388</v>
      </c>
      <c r="W4" s="122">
        <f t="shared" ref="W4" si="5">SUM(W5:W6)</f>
        <v>7795.8802266193225</v>
      </c>
      <c r="DA4" s="130" t="s">
        <v>2412</v>
      </c>
    </row>
    <row r="5" spans="1:105" ht="12" customHeight="1" x14ac:dyDescent="0.25">
      <c r="A5" s="97" t="s">
        <v>51</v>
      </c>
      <c r="B5" s="98">
        <v>5446.6737186314331</v>
      </c>
      <c r="C5" s="98">
        <v>5451.8897886242676</v>
      </c>
      <c r="D5" s="98">
        <v>6687.5018478810234</v>
      </c>
      <c r="E5" s="98">
        <v>7181.4349833373944</v>
      </c>
      <c r="F5" s="98">
        <v>7034.1952033871212</v>
      </c>
      <c r="G5" s="98">
        <v>7791.4392007818451</v>
      </c>
      <c r="H5" s="98">
        <v>8163.0005467275751</v>
      </c>
      <c r="I5" s="98">
        <v>5654.1012724908878</v>
      </c>
      <c r="J5" s="98">
        <v>7259.7549927206555</v>
      </c>
      <c r="K5" s="98">
        <v>6932.1685161720625</v>
      </c>
      <c r="L5" s="98">
        <v>7487.8054533364111</v>
      </c>
      <c r="M5" s="98">
        <v>8781.0898167221458</v>
      </c>
      <c r="N5" s="98">
        <v>8257.7028117824357</v>
      </c>
      <c r="O5" s="98">
        <v>7993.1362351811895</v>
      </c>
      <c r="P5" s="98">
        <v>6713.8397432586362</v>
      </c>
      <c r="Q5" s="98">
        <v>6559.4188032798629</v>
      </c>
      <c r="R5" s="98">
        <v>8573.9989191124678</v>
      </c>
      <c r="S5" s="98">
        <v>10203.213351794533</v>
      </c>
      <c r="T5" s="98">
        <v>7559.9660703851505</v>
      </c>
      <c r="U5" s="98">
        <v>7071.0573335904855</v>
      </c>
      <c r="V5" s="98">
        <v>7756.6556653051957</v>
      </c>
      <c r="W5" s="98">
        <v>7734.738376176073</v>
      </c>
      <c r="DA5" s="63" t="s">
        <v>2413</v>
      </c>
    </row>
    <row r="6" spans="1:105" ht="12" customHeight="1" x14ac:dyDescent="0.25">
      <c r="A6" s="97" t="s">
        <v>53</v>
      </c>
      <c r="B6" s="98">
        <v>53.796216916328767</v>
      </c>
      <c r="C6" s="98">
        <v>52.903568082895148</v>
      </c>
      <c r="D6" s="98">
        <v>63.931211416700052</v>
      </c>
      <c r="E6" s="98">
        <v>66.824153994640213</v>
      </c>
      <c r="F6" s="98">
        <v>64.899762342008685</v>
      </c>
      <c r="G6" s="98">
        <v>70.296854389739664</v>
      </c>
      <c r="H6" s="98">
        <v>71.940064462319469</v>
      </c>
      <c r="I6" s="98">
        <v>49.060785190583886</v>
      </c>
      <c r="J6" s="98">
        <v>62.283505649923967</v>
      </c>
      <c r="K6" s="98">
        <v>58.480435228069467</v>
      </c>
      <c r="L6" s="98">
        <v>62.341138883042653</v>
      </c>
      <c r="M6" s="98">
        <v>71.790640521832373</v>
      </c>
      <c r="N6" s="98">
        <v>65.27207601006748</v>
      </c>
      <c r="O6" s="98">
        <v>62.700921469685298</v>
      </c>
      <c r="P6" s="98">
        <v>52.883466859061052</v>
      </c>
      <c r="Q6" s="98">
        <v>51.306751683300348</v>
      </c>
      <c r="R6" s="98">
        <v>66.777577463695948</v>
      </c>
      <c r="S6" s="98">
        <v>79.740697109243456</v>
      </c>
      <c r="T6" s="98">
        <v>59.002873445684955</v>
      </c>
      <c r="U6" s="98">
        <v>55.098240048466465</v>
      </c>
      <c r="V6" s="98">
        <v>61.353240919443103</v>
      </c>
      <c r="W6" s="98">
        <v>61.141850443249695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1.6105751918464948</v>
      </c>
      <c r="C7" s="122">
        <f t="shared" si="6"/>
        <v>2.3642394813891574</v>
      </c>
      <c r="D7" s="122">
        <f t="shared" si="6"/>
        <v>4.31254119141032</v>
      </c>
      <c r="E7" s="122">
        <f t="shared" si="6"/>
        <v>8.4215054063315886</v>
      </c>
      <c r="F7" s="122">
        <f t="shared" si="6"/>
        <v>5.2320463582512735</v>
      </c>
      <c r="G7" s="122">
        <f t="shared" si="6"/>
        <v>6.2617898700019365</v>
      </c>
      <c r="H7" s="122">
        <f t="shared" si="6"/>
        <v>10.445132379119853</v>
      </c>
      <c r="I7" s="122">
        <f t="shared" si="6"/>
        <v>15.419938315902122</v>
      </c>
      <c r="J7" s="122">
        <f t="shared" si="6"/>
        <v>9.230778387293217</v>
      </c>
      <c r="K7" s="122">
        <f t="shared" si="6"/>
        <v>9.5856500087654073</v>
      </c>
      <c r="L7" s="122">
        <f t="shared" si="6"/>
        <v>14.158026941393917</v>
      </c>
      <c r="M7" s="122">
        <f t="shared" si="6"/>
        <v>19.268750464763343</v>
      </c>
      <c r="N7" s="122">
        <f t="shared" si="6"/>
        <v>52.346839424618928</v>
      </c>
      <c r="O7" s="122">
        <f t="shared" si="6"/>
        <v>44.581871371728255</v>
      </c>
      <c r="P7" s="122">
        <f t="shared" si="6"/>
        <v>36.081592719974608</v>
      </c>
      <c r="Q7" s="122">
        <f t="shared" si="6"/>
        <v>57.485620226491164</v>
      </c>
      <c r="R7" s="122">
        <f t="shared" si="6"/>
        <v>53.651327134393561</v>
      </c>
      <c r="S7" s="122">
        <f t="shared" si="6"/>
        <v>58.060972601373848</v>
      </c>
      <c r="T7" s="122">
        <f t="shared" si="6"/>
        <v>76.042641140127614</v>
      </c>
      <c r="U7" s="122">
        <f t="shared" si="6"/>
        <v>104.28189777172405</v>
      </c>
      <c r="V7" s="122">
        <f t="shared" si="6"/>
        <v>53.805805031716055</v>
      </c>
      <c r="W7" s="122">
        <f t="shared" si="6"/>
        <v>123.74201288141218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1.6105751918464948</v>
      </c>
      <c r="C8" s="98">
        <f>IF(RES_hhdet_tes!C8=0,0,RES_hhdet_tes!C8*1000*11630/RES_hhdet_num!C3)</f>
        <v>2.3642394813891574</v>
      </c>
      <c r="D8" s="98">
        <f>IF(RES_hhdet_tes!D8=0,0,RES_hhdet_tes!D8*1000*11630/RES_hhdet_num!D3)</f>
        <v>4.31254119141032</v>
      </c>
      <c r="E8" s="98">
        <f>IF(RES_hhdet_tes!E8=0,0,RES_hhdet_tes!E8*1000*11630/RES_hhdet_num!E3)</f>
        <v>8.4215054063315886</v>
      </c>
      <c r="F8" s="98">
        <f>IF(RES_hhdet_tes!F8=0,0,RES_hhdet_tes!F8*1000*11630/RES_hhdet_num!F3)</f>
        <v>5.2320463582512735</v>
      </c>
      <c r="G8" s="98">
        <f>IF(RES_hhdet_tes!G8=0,0,RES_hhdet_tes!G8*1000*11630/RES_hhdet_num!G3)</f>
        <v>6.2617898700019365</v>
      </c>
      <c r="H8" s="98">
        <f>IF(RES_hhdet_tes!H8=0,0,RES_hhdet_tes!H8*1000*11630/RES_hhdet_num!H3)</f>
        <v>10.445132379119853</v>
      </c>
      <c r="I8" s="98">
        <f>IF(RES_hhdet_tes!I8=0,0,RES_hhdet_tes!I8*1000*11630/RES_hhdet_num!I3)</f>
        <v>15.419938315902122</v>
      </c>
      <c r="J8" s="98">
        <f>IF(RES_hhdet_tes!J8=0,0,RES_hhdet_tes!J8*1000*11630/RES_hhdet_num!J3)</f>
        <v>9.230778387293217</v>
      </c>
      <c r="K8" s="98">
        <f>IF(RES_hhdet_tes!K8=0,0,RES_hhdet_tes!K8*1000*11630/RES_hhdet_num!K3)</f>
        <v>9.5856500087654073</v>
      </c>
      <c r="L8" s="98">
        <f>IF(RES_hhdet_tes!L8=0,0,RES_hhdet_tes!L8*1000*11630/RES_hhdet_num!L3)</f>
        <v>14.158026941393917</v>
      </c>
      <c r="M8" s="98">
        <f>IF(RES_hhdet_tes!M8=0,0,RES_hhdet_tes!M8*1000*11630/RES_hhdet_num!M3)</f>
        <v>19.268750464763343</v>
      </c>
      <c r="N8" s="98">
        <f>IF(RES_hhdet_tes!N8=0,0,RES_hhdet_tes!N8*1000*11630/RES_hhdet_num!N3)</f>
        <v>52.346839424618928</v>
      </c>
      <c r="O8" s="98">
        <f>IF(RES_hhdet_tes!O8=0,0,RES_hhdet_tes!O8*1000*11630/RES_hhdet_num!O3)</f>
        <v>44.581871371728255</v>
      </c>
      <c r="P8" s="98">
        <f>IF(RES_hhdet_tes!P8=0,0,RES_hhdet_tes!P8*1000*11630/RES_hhdet_num!P3)</f>
        <v>36.081592719974608</v>
      </c>
      <c r="Q8" s="98">
        <f>IF(RES_hhdet_tes!Q8=0,0,RES_hhdet_tes!Q8*1000*11630/RES_hhdet_num!Q3)</f>
        <v>57.485620226491164</v>
      </c>
      <c r="R8" s="98">
        <f>IF(RES_hhdet_tes!R8=0,0,RES_hhdet_tes!R8*1000*11630/RES_hhdet_num!R3)</f>
        <v>53.651327134393561</v>
      </c>
      <c r="S8" s="98">
        <f>IF(RES_hhdet_tes!S8=0,0,RES_hhdet_tes!S8*1000*11630/RES_hhdet_num!S3)</f>
        <v>58.060972601373848</v>
      </c>
      <c r="T8" s="98">
        <f>IF(RES_hhdet_tes!T8=0,0,RES_hhdet_tes!T8*1000*11630/RES_hhdet_num!T3)</f>
        <v>76.042641140127614</v>
      </c>
      <c r="U8" s="98">
        <f>IF(RES_hhdet_tes!U8=0,0,RES_hhdet_tes!U8*1000*11630/RES_hhdet_num!U3)</f>
        <v>104.28189777172405</v>
      </c>
      <c r="V8" s="98">
        <f>IF(RES_hhdet_tes!V8=0,0,RES_hhdet_tes!V8*1000*11630/RES_hhdet_num!V3)</f>
        <v>53.805805031716055</v>
      </c>
      <c r="W8" s="98">
        <f>IF(RES_hhdet_tes!W8=0,0,RES_hhdet_tes!W8*1000*11630/RES_hhdet_num!W3)</f>
        <v>123.74201288141218</v>
      </c>
      <c r="DA8" s="63" t="s">
        <v>2416</v>
      </c>
    </row>
    <row r="9" spans="1:105" ht="12" customHeight="1" x14ac:dyDescent="0.25">
      <c r="A9" s="121" t="s">
        <v>55</v>
      </c>
      <c r="B9" s="122">
        <v>984.25416107969397</v>
      </c>
      <c r="C9" s="122">
        <v>990.34967716767403</v>
      </c>
      <c r="D9" s="122">
        <v>1037.7728325155445</v>
      </c>
      <c r="E9" s="122">
        <v>1121.1823872006323</v>
      </c>
      <c r="F9" s="122">
        <v>1056.1241213866169</v>
      </c>
      <c r="G9" s="122">
        <v>1063.6523239424248</v>
      </c>
      <c r="H9" s="122">
        <v>1173.341699799754</v>
      </c>
      <c r="I9" s="122">
        <v>1108.3910792493803</v>
      </c>
      <c r="J9" s="122">
        <v>1179.4278100729207</v>
      </c>
      <c r="K9" s="122">
        <v>1152.8305206789744</v>
      </c>
      <c r="L9" s="122">
        <v>1188.446812824948</v>
      </c>
      <c r="M9" s="122">
        <v>1204.1549186974573</v>
      </c>
      <c r="N9" s="122">
        <v>1029.9820253405705</v>
      </c>
      <c r="O9" s="122">
        <v>1058.4400350128431</v>
      </c>
      <c r="P9" s="122">
        <v>1088.9584192961086</v>
      </c>
      <c r="Q9" s="122">
        <v>1264.5040345341702</v>
      </c>
      <c r="R9" s="122">
        <v>1245.8199787606568</v>
      </c>
      <c r="S9" s="122">
        <v>1252.9720716820425</v>
      </c>
      <c r="T9" s="122">
        <v>1276.2745643598914</v>
      </c>
      <c r="U9" s="122">
        <v>1302.9091673911403</v>
      </c>
      <c r="V9" s="122">
        <v>1411.4257243394065</v>
      </c>
      <c r="W9" s="122">
        <v>1273.0019848455634</v>
      </c>
      <c r="DA9" s="130" t="s">
        <v>2417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2418</v>
      </c>
    </row>
    <row r="11" spans="1:105" ht="12" customHeight="1" x14ac:dyDescent="0.25">
      <c r="A11" s="97" t="s">
        <v>124</v>
      </c>
      <c r="B11" s="98">
        <v>1040.546637717616</v>
      </c>
      <c r="C11" s="98">
        <v>955.49520220057252</v>
      </c>
      <c r="D11" s="98">
        <v>1086.2287767965097</v>
      </c>
      <c r="E11" s="98">
        <v>1087.8201476573672</v>
      </c>
      <c r="F11" s="98">
        <v>953.52872168722297</v>
      </c>
      <c r="G11" s="98">
        <v>1153.9573644525447</v>
      </c>
      <c r="H11" s="98">
        <v>1199.7887687326718</v>
      </c>
      <c r="I11" s="98">
        <v>1034.2350979762361</v>
      </c>
      <c r="J11" s="98">
        <v>1033.6663593714156</v>
      </c>
      <c r="K11" s="98">
        <v>1092.5368048075877</v>
      </c>
      <c r="L11" s="98">
        <v>1448.7563294522072</v>
      </c>
      <c r="M11" s="98">
        <v>1186.6722359127973</v>
      </c>
      <c r="N11" s="98">
        <v>976.97622487305296</v>
      </c>
      <c r="O11" s="98">
        <v>1146.9937865205425</v>
      </c>
      <c r="P11" s="98">
        <v>1094.4888354675434</v>
      </c>
      <c r="Q11" s="98">
        <v>1123.0581161616974</v>
      </c>
      <c r="R11" s="98">
        <v>983.56293397970398</v>
      </c>
      <c r="S11" s="98">
        <v>1335.1945198896692</v>
      </c>
      <c r="T11" s="98">
        <v>1464.414063558321</v>
      </c>
      <c r="U11" s="98">
        <v>1550.2654185708491</v>
      </c>
      <c r="V11" s="98">
        <v>1240.1674028367975</v>
      </c>
      <c r="W11" s="98">
        <v>1330.1166304045673</v>
      </c>
      <c r="DA11" s="63" t="s">
        <v>2419</v>
      </c>
    </row>
    <row r="12" spans="1:105" ht="12" customHeight="1" x14ac:dyDescent="0.25">
      <c r="A12" s="97" t="s">
        <v>123</v>
      </c>
      <c r="B12" s="98">
        <v>0</v>
      </c>
      <c r="C12" s="98">
        <v>955.51210333421398</v>
      </c>
      <c r="D12" s="98">
        <v>1086.2698736662046</v>
      </c>
      <c r="E12" s="98">
        <v>1087.8782204555091</v>
      </c>
      <c r="F12" s="98">
        <v>953.52472360794877</v>
      </c>
      <c r="G12" s="98">
        <v>1153.4895865802232</v>
      </c>
      <c r="H12" s="98">
        <v>1198.7617872624658</v>
      </c>
      <c r="I12" s="98">
        <v>1033.0061515884315</v>
      </c>
      <c r="J12" s="98">
        <v>1034.6707586876498</v>
      </c>
      <c r="K12" s="98">
        <v>0</v>
      </c>
      <c r="L12" s="98">
        <v>1455.1918925817486</v>
      </c>
      <c r="M12" s="98">
        <v>1192.7985819267644</v>
      </c>
      <c r="N12" s="98">
        <v>983.2507481702346</v>
      </c>
      <c r="O12" s="98">
        <v>1156.3750558682859</v>
      </c>
      <c r="P12" s="98">
        <v>1103.2927830427079</v>
      </c>
      <c r="Q12" s="98">
        <v>1132.0366566567661</v>
      </c>
      <c r="R12" s="98">
        <v>993.45105887818477</v>
      </c>
      <c r="S12" s="98">
        <v>1353.2662272330701</v>
      </c>
      <c r="T12" s="98">
        <v>1484.3140808073445</v>
      </c>
      <c r="U12" s="98">
        <v>1573.7464740956616</v>
      </c>
      <c r="V12" s="98">
        <v>1257.4207564199878</v>
      </c>
      <c r="W12" s="98">
        <v>1347.9351852677089</v>
      </c>
      <c r="DA12" s="63" t="s">
        <v>2420</v>
      </c>
    </row>
    <row r="13" spans="1:105" ht="12" customHeight="1" x14ac:dyDescent="0.25">
      <c r="A13" s="100" t="s">
        <v>50</v>
      </c>
      <c r="B13" s="101">
        <v>0</v>
      </c>
      <c r="C13" s="101">
        <v>219.61900579582368</v>
      </c>
      <c r="D13" s="101">
        <v>243.85663348593295</v>
      </c>
      <c r="E13" s="101">
        <v>298.15819322388603</v>
      </c>
      <c r="F13" s="101">
        <v>221.75685042602834</v>
      </c>
      <c r="G13" s="101">
        <v>229.74083343381227</v>
      </c>
      <c r="H13" s="101">
        <v>321.32096168812444</v>
      </c>
      <c r="I13" s="101">
        <v>227.11061048123656</v>
      </c>
      <c r="J13" s="101">
        <v>261.83070558363983</v>
      </c>
      <c r="K13" s="101">
        <v>0</v>
      </c>
      <c r="L13" s="101">
        <v>333.70099249728599</v>
      </c>
      <c r="M13" s="101">
        <v>320.19872360192551</v>
      </c>
      <c r="N13" s="101">
        <v>175.99557929205866</v>
      </c>
      <c r="O13" s="101">
        <v>224.19509807601924</v>
      </c>
      <c r="P13" s="101">
        <v>213.71280845035483</v>
      </c>
      <c r="Q13" s="101">
        <v>306.86367709039814</v>
      </c>
      <c r="R13" s="101">
        <v>243.74666255020929</v>
      </c>
      <c r="S13" s="101">
        <v>321.81681485231366</v>
      </c>
      <c r="T13" s="101">
        <v>361.24238773092458</v>
      </c>
      <c r="U13" s="101">
        <v>376.7865890225616</v>
      </c>
      <c r="V13" s="101">
        <v>321.25853463458293</v>
      </c>
      <c r="W13" s="101">
        <v>266.14504708061031</v>
      </c>
      <c r="DA13" s="131" t="s">
        <v>2421</v>
      </c>
    </row>
    <row r="14" spans="1:105" ht="12" customHeight="1" x14ac:dyDescent="0.25">
      <c r="A14" s="103" t="s">
        <v>52</v>
      </c>
      <c r="B14" s="104">
        <v>0</v>
      </c>
      <c r="C14" s="104">
        <v>735.89309753839029</v>
      </c>
      <c r="D14" s="104">
        <v>842.41324018027171</v>
      </c>
      <c r="E14" s="104">
        <v>789.72002723162302</v>
      </c>
      <c r="F14" s="104">
        <v>731.76787318192009</v>
      </c>
      <c r="G14" s="104">
        <v>923.74875314641088</v>
      </c>
      <c r="H14" s="104">
        <v>877.44082557434126</v>
      </c>
      <c r="I14" s="104">
        <v>805.89554110719507</v>
      </c>
      <c r="J14" s="104">
        <v>772.84005310400983</v>
      </c>
      <c r="K14" s="104">
        <v>0</v>
      </c>
      <c r="L14" s="104">
        <v>1121.4909000844623</v>
      </c>
      <c r="M14" s="104">
        <v>872.59985832483892</v>
      </c>
      <c r="N14" s="104">
        <v>807.25516887817594</v>
      </c>
      <c r="O14" s="104">
        <v>932.1799577922668</v>
      </c>
      <c r="P14" s="104">
        <v>889.57997459235321</v>
      </c>
      <c r="Q14" s="104">
        <v>825.17297956636776</v>
      </c>
      <c r="R14" s="104">
        <v>749.70439632797536</v>
      </c>
      <c r="S14" s="104">
        <v>1031.4494123807567</v>
      </c>
      <c r="T14" s="104">
        <v>1123.0716930764197</v>
      </c>
      <c r="U14" s="104">
        <v>1196.9598850730999</v>
      </c>
      <c r="V14" s="104">
        <v>936.16222178540465</v>
      </c>
      <c r="W14" s="104">
        <v>1081.7901381870984</v>
      </c>
      <c r="DA14" s="132" t="s">
        <v>2422</v>
      </c>
    </row>
    <row r="15" spans="1:105" ht="12" customHeight="1" x14ac:dyDescent="0.25">
      <c r="A15" s="106" t="s">
        <v>122</v>
      </c>
      <c r="B15" s="101">
        <v>962.08643069439017</v>
      </c>
      <c r="C15" s="101">
        <v>1002.9501335216283</v>
      </c>
      <c r="D15" s="101">
        <v>1021.4293522745002</v>
      </c>
      <c r="E15" s="101">
        <v>1130.8752156516302</v>
      </c>
      <c r="F15" s="101">
        <v>1081.2896971082164</v>
      </c>
      <c r="G15" s="101">
        <v>1045.18624621456</v>
      </c>
      <c r="H15" s="101">
        <v>1169.1015875552273</v>
      </c>
      <c r="I15" s="101">
        <v>1118.7268070499326</v>
      </c>
      <c r="J15" s="101">
        <v>1197.3794833199743</v>
      </c>
      <c r="K15" s="101">
        <v>1158.9777852506738</v>
      </c>
      <c r="L15" s="101">
        <v>1167.5444506342383</v>
      </c>
      <c r="M15" s="101">
        <v>1205.314337049515</v>
      </c>
      <c r="N15" s="101">
        <v>1032.8635718577887</v>
      </c>
      <c r="O15" s="101">
        <v>1054.2756522118191</v>
      </c>
      <c r="P15" s="101">
        <v>1088.6945062796069</v>
      </c>
      <c r="Q15" s="101">
        <v>1271.062280989112</v>
      </c>
      <c r="R15" s="101">
        <v>1258.524305896221</v>
      </c>
      <c r="S15" s="101">
        <v>1248.5658741326486</v>
      </c>
      <c r="T15" s="101">
        <v>1265.4160775005496</v>
      </c>
      <c r="U15" s="101">
        <v>1288.0087688447263</v>
      </c>
      <c r="V15" s="101">
        <v>1421.617298717493</v>
      </c>
      <c r="W15" s="101">
        <v>1269.4438432124655</v>
      </c>
      <c r="DA15" s="131" t="s">
        <v>2423</v>
      </c>
    </row>
    <row r="16" spans="1:105" ht="12" customHeight="1" x14ac:dyDescent="0.25">
      <c r="A16" s="107" t="s">
        <v>121</v>
      </c>
      <c r="B16" s="104">
        <v>0</v>
      </c>
      <c r="C16" s="104">
        <v>1003.2795836895408</v>
      </c>
      <c r="D16" s="104">
        <v>1021.6461586823895</v>
      </c>
      <c r="E16" s="104">
        <v>1130.9595806856178</v>
      </c>
      <c r="F16" s="104">
        <v>1081.1928578974403</v>
      </c>
      <c r="G16" s="104">
        <v>1044.9179669957691</v>
      </c>
      <c r="H16" s="104">
        <v>1168.6361648301099</v>
      </c>
      <c r="I16" s="104">
        <v>1118.9969878708007</v>
      </c>
      <c r="J16" s="104">
        <v>1198.024292342079</v>
      </c>
      <c r="K16" s="104">
        <v>1159.1876487093168</v>
      </c>
      <c r="L16" s="104">
        <v>1167.3431595483296</v>
      </c>
      <c r="M16" s="104">
        <v>1204.6382184993511</v>
      </c>
      <c r="N16" s="104">
        <v>1032.3720639100859</v>
      </c>
      <c r="O16" s="104">
        <v>1054.2603935900243</v>
      </c>
      <c r="P16" s="104">
        <v>1088.779026045539</v>
      </c>
      <c r="Q16" s="104">
        <v>1270.8007053172871</v>
      </c>
      <c r="R16" s="104">
        <v>1258.2653972577393</v>
      </c>
      <c r="S16" s="104">
        <v>1248.3289687944703</v>
      </c>
      <c r="T16" s="104">
        <v>1265.6671992004572</v>
      </c>
      <c r="U16" s="104">
        <v>1288.7861117775315</v>
      </c>
      <c r="V16" s="104">
        <v>1423.3005597201461</v>
      </c>
      <c r="W16" s="104">
        <v>1271.4768867357693</v>
      </c>
      <c r="DA16" s="132" t="s">
        <v>2424</v>
      </c>
    </row>
    <row r="17" spans="1:105" ht="12" customHeight="1" x14ac:dyDescent="0.25">
      <c r="A17" s="108" t="s">
        <v>53</v>
      </c>
      <c r="B17" s="98">
        <v>0</v>
      </c>
      <c r="C17" s="98">
        <v>230.64880746772192</v>
      </c>
      <c r="D17" s="98">
        <v>229.2765029425812</v>
      </c>
      <c r="E17" s="98">
        <v>309.77794721997373</v>
      </c>
      <c r="F17" s="98">
        <v>251.28178033343113</v>
      </c>
      <c r="G17" s="98">
        <v>208.53920160424724</v>
      </c>
      <c r="H17" s="98">
        <v>314.50426772844605</v>
      </c>
      <c r="I17" s="98">
        <v>246.6655290599675</v>
      </c>
      <c r="J17" s="98">
        <v>303.59979327102945</v>
      </c>
      <c r="K17" s="98">
        <v>271.98367243342994</v>
      </c>
      <c r="L17" s="98">
        <v>266.44470155811644</v>
      </c>
      <c r="M17" s="98">
        <v>323.95639278338041</v>
      </c>
      <c r="N17" s="98">
        <v>185.13289457651723</v>
      </c>
      <c r="O17" s="98">
        <v>204.20659957311599</v>
      </c>
      <c r="P17" s="98">
        <v>210.61699870525487</v>
      </c>
      <c r="Q17" s="98">
        <v>344.23887639406979</v>
      </c>
      <c r="R17" s="98">
        <v>321.89413186787283</v>
      </c>
      <c r="S17" s="98">
        <v>296.87400336217706</v>
      </c>
      <c r="T17" s="98">
        <v>307.97749270192071</v>
      </c>
      <c r="U17" s="98">
        <v>307.97744377770039</v>
      </c>
      <c r="V17" s="98">
        <v>363.80351809489457</v>
      </c>
      <c r="W17" s="98">
        <v>250.4053779739119</v>
      </c>
      <c r="DA17" s="63" t="s">
        <v>2425</v>
      </c>
    </row>
    <row r="18" spans="1:105" ht="12" customHeight="1" x14ac:dyDescent="0.25">
      <c r="A18" s="108" t="s">
        <v>52</v>
      </c>
      <c r="B18" s="98">
        <v>0</v>
      </c>
      <c r="C18" s="98">
        <v>772.63077622181879</v>
      </c>
      <c r="D18" s="98">
        <v>792.36965573980819</v>
      </c>
      <c r="E18" s="98">
        <v>821.18163346564427</v>
      </c>
      <c r="F18" s="98">
        <v>829.91107756400925</v>
      </c>
      <c r="G18" s="98">
        <v>836.37876539152205</v>
      </c>
      <c r="H18" s="98">
        <v>854.13189710166387</v>
      </c>
      <c r="I18" s="98">
        <v>872.33145881083317</v>
      </c>
      <c r="J18" s="98">
        <v>894.42449907104947</v>
      </c>
      <c r="K18" s="98">
        <v>887.20397627588682</v>
      </c>
      <c r="L18" s="98">
        <v>900.89845799021339</v>
      </c>
      <c r="M18" s="98">
        <v>880.68182571597072</v>
      </c>
      <c r="N18" s="98">
        <v>847.23916933356861</v>
      </c>
      <c r="O18" s="98">
        <v>850.05379401690823</v>
      </c>
      <c r="P18" s="98">
        <v>878.162027340284</v>
      </c>
      <c r="Q18" s="98">
        <v>926.56182892321738</v>
      </c>
      <c r="R18" s="98">
        <v>936.37126538986649</v>
      </c>
      <c r="S18" s="98">
        <v>951.45496543229331</v>
      </c>
      <c r="T18" s="98">
        <v>957.68970649853668</v>
      </c>
      <c r="U18" s="98">
        <v>980.80866799983096</v>
      </c>
      <c r="V18" s="98">
        <v>1059.4970416252515</v>
      </c>
      <c r="W18" s="98">
        <v>1021.0715087618573</v>
      </c>
      <c r="DA18" s="63" t="s">
        <v>2426</v>
      </c>
    </row>
    <row r="19" spans="1:105" ht="12" customHeight="1" x14ac:dyDescent="0.25">
      <c r="A19" s="121" t="s">
        <v>54</v>
      </c>
      <c r="B19" s="122">
        <v>427.78349852469739</v>
      </c>
      <c r="C19" s="122">
        <v>442.31092822382925</v>
      </c>
      <c r="D19" s="122">
        <v>457.58142194977228</v>
      </c>
      <c r="E19" s="122">
        <v>468.44512382334307</v>
      </c>
      <c r="F19" s="122">
        <v>453.71878812294909</v>
      </c>
      <c r="G19" s="122">
        <v>455.55379541153826</v>
      </c>
      <c r="H19" s="122">
        <v>453.36869681892443</v>
      </c>
      <c r="I19" s="122">
        <v>421.69928641422035</v>
      </c>
      <c r="J19" s="122">
        <v>383.49681097909854</v>
      </c>
      <c r="K19" s="122">
        <v>370.67727369101135</v>
      </c>
      <c r="L19" s="122">
        <v>388.55459725863591</v>
      </c>
      <c r="M19" s="122">
        <v>336.8855530618273</v>
      </c>
      <c r="N19" s="122">
        <v>292.17918766584955</v>
      </c>
      <c r="O19" s="122">
        <v>297.68590185445356</v>
      </c>
      <c r="P19" s="122">
        <v>285.76734811786821</v>
      </c>
      <c r="Q19" s="122">
        <v>304.22880248948945</v>
      </c>
      <c r="R19" s="122">
        <v>284.93926065060805</v>
      </c>
      <c r="S19" s="122">
        <v>350.54431131779671</v>
      </c>
      <c r="T19" s="122">
        <v>372.04005802103069</v>
      </c>
      <c r="U19" s="122">
        <v>380.69621958265338</v>
      </c>
      <c r="V19" s="122">
        <v>568.36014353976623</v>
      </c>
      <c r="W19" s="122">
        <v>527.95537855313444</v>
      </c>
      <c r="DA19" s="130" t="s">
        <v>2427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2428</v>
      </c>
    </row>
    <row r="21" spans="1:105" ht="12" customHeight="1" x14ac:dyDescent="0.25">
      <c r="A21" s="97" t="s">
        <v>50</v>
      </c>
      <c r="B21" s="98">
        <v>432.12219128766725</v>
      </c>
      <c r="C21" s="98">
        <v>436.70678597307216</v>
      </c>
      <c r="D21" s="98">
        <v>468.66453318319122</v>
      </c>
      <c r="E21" s="98">
        <v>477.08464057275921</v>
      </c>
      <c r="F21" s="98">
        <v>451.06228831551397</v>
      </c>
      <c r="G21" s="98">
        <v>456.78663404057642</v>
      </c>
      <c r="H21" s="98">
        <v>457.53078336927075</v>
      </c>
      <c r="I21" s="98">
        <v>420.0974690693098</v>
      </c>
      <c r="J21" s="98">
        <v>375.62220475407213</v>
      </c>
      <c r="K21" s="98">
        <v>377.4195492190932</v>
      </c>
      <c r="L21" s="98">
        <v>400.45192478560085</v>
      </c>
      <c r="M21" s="98">
        <v>331.05779952119372</v>
      </c>
      <c r="N21" s="98">
        <v>280.44494358414943</v>
      </c>
      <c r="O21" s="98">
        <v>304.59408746542294</v>
      </c>
      <c r="P21" s="98">
        <v>286.02919193319457</v>
      </c>
      <c r="Q21" s="98">
        <v>304.83170160807776</v>
      </c>
      <c r="R21" s="98">
        <v>270.25834509753918</v>
      </c>
      <c r="S21" s="98">
        <v>355.55553325231131</v>
      </c>
      <c r="T21" s="98">
        <v>381.70233899253174</v>
      </c>
      <c r="U21" s="98">
        <v>392.13398900646041</v>
      </c>
      <c r="V21" s="98">
        <v>547.36982521886955</v>
      </c>
      <c r="W21" s="98">
        <v>532.28079408963526</v>
      </c>
      <c r="DA21" s="63" t="s">
        <v>2429</v>
      </c>
    </row>
    <row r="22" spans="1:105" ht="12" customHeight="1" x14ac:dyDescent="0.25">
      <c r="A22" s="109" t="s">
        <v>120</v>
      </c>
      <c r="B22" s="33">
        <v>390.3463365717339</v>
      </c>
      <c r="C22" s="33">
        <v>488.95049402714943</v>
      </c>
      <c r="D22" s="33">
        <v>349.42444338603457</v>
      </c>
      <c r="E22" s="33">
        <v>353.57776311629272</v>
      </c>
      <c r="F22" s="33">
        <v>492.24640362256889</v>
      </c>
      <c r="G22" s="33">
        <v>442.38657861690075</v>
      </c>
      <c r="H22" s="33">
        <v>418.87310930336446</v>
      </c>
      <c r="I22" s="33">
        <v>434.19572279338144</v>
      </c>
      <c r="J22" s="33">
        <v>435.9488317090802</v>
      </c>
      <c r="K22" s="33">
        <v>340.56567434531354</v>
      </c>
      <c r="L22" s="33">
        <v>354.0249025744921</v>
      </c>
      <c r="M22" s="33">
        <v>348.5048336730701</v>
      </c>
      <c r="N22" s="33">
        <v>311.2889879658868</v>
      </c>
      <c r="O22" s="33">
        <v>287.00748311161237</v>
      </c>
      <c r="P22" s="33">
        <v>285.37493510535313</v>
      </c>
      <c r="Q22" s="33">
        <v>303.37685750543352</v>
      </c>
      <c r="R22" s="33">
        <v>303.84342159785086</v>
      </c>
      <c r="S22" s="33">
        <v>343.74956403510862</v>
      </c>
      <c r="T22" s="33">
        <v>358.97333465098251</v>
      </c>
      <c r="U22" s="33">
        <v>365.29501675983499</v>
      </c>
      <c r="V22" s="33">
        <v>595.65798886620496</v>
      </c>
      <c r="W22" s="33">
        <v>522.55772865159247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7848.8297282784397</v>
      </c>
      <c r="C24" s="117">
        <f t="shared" si="7"/>
        <v>7239.0971800872121</v>
      </c>
      <c r="D24" s="117">
        <f t="shared" si="7"/>
        <v>8491.2429117868378</v>
      </c>
      <c r="E24" s="117">
        <f t="shared" si="7"/>
        <v>8790.3540185272832</v>
      </c>
      <c r="F24" s="117">
        <f t="shared" si="7"/>
        <v>6920.5917807457672</v>
      </c>
      <c r="G24" s="117">
        <f t="shared" si="7"/>
        <v>9914.358027110753</v>
      </c>
      <c r="H24" s="117">
        <f t="shared" si="7"/>
        <v>9997.8832116548965</v>
      </c>
      <c r="I24" s="117">
        <f t="shared" si="7"/>
        <v>6116.1461987618713</v>
      </c>
      <c r="J24" s="117">
        <f t="shared" si="7"/>
        <v>6936.0296787092821</v>
      </c>
      <c r="K24" s="117">
        <f t="shared" si="7"/>
        <v>7431.7014157816593</v>
      </c>
      <c r="L24" s="117">
        <f t="shared" si="7"/>
        <v>14416.401498568919</v>
      </c>
      <c r="M24" s="117">
        <f t="shared" si="7"/>
        <v>9919.9599856992772</v>
      </c>
      <c r="N24" s="117">
        <f t="shared" si="7"/>
        <v>6992.6891142155173</v>
      </c>
      <c r="O24" s="117">
        <f t="shared" si="7"/>
        <v>9922.6073114395313</v>
      </c>
      <c r="P24" s="117">
        <f t="shared" si="7"/>
        <v>8408.7913713749513</v>
      </c>
      <c r="Q24" s="117">
        <f t="shared" si="7"/>
        <v>9461.2399882609989</v>
      </c>
      <c r="R24" s="117">
        <f t="shared" ref="R24:V24" si="8">R25+R28+R30+R39</f>
        <v>8489.060267265324</v>
      </c>
      <c r="S24" s="117">
        <f t="shared" si="8"/>
        <v>10030.049766152097</v>
      </c>
      <c r="T24" s="117">
        <f t="shared" si="8"/>
        <v>10467.126370446071</v>
      </c>
      <c r="U24" s="117">
        <f t="shared" si="8"/>
        <v>11656.90879882807</v>
      </c>
      <c r="V24" s="117">
        <f t="shared" si="8"/>
        <v>6498.4402272415145</v>
      </c>
      <c r="W24" s="117">
        <f t="shared" ref="W24" si="9">W25+W28+W30+W39</f>
        <v>10319.123124636368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6435.1816172556692</v>
      </c>
      <c r="C25" s="122">
        <f t="shared" si="10"/>
        <v>5804.9575819033926</v>
      </c>
      <c r="D25" s="122">
        <f t="shared" si="10"/>
        <v>6991.46622198152</v>
      </c>
      <c r="E25" s="122">
        <f t="shared" si="10"/>
        <v>7198.7279449286571</v>
      </c>
      <c r="F25" s="122">
        <f t="shared" si="10"/>
        <v>5413.7933678862282</v>
      </c>
      <c r="G25" s="122">
        <f t="shared" si="10"/>
        <v>8384.4830799508163</v>
      </c>
      <c r="H25" s="122">
        <f t="shared" si="10"/>
        <v>8365.5965020321255</v>
      </c>
      <c r="I25" s="122">
        <f t="shared" si="10"/>
        <v>4573.2098397269283</v>
      </c>
      <c r="J25" s="122">
        <f t="shared" si="10"/>
        <v>5362.1138580208653</v>
      </c>
      <c r="K25" s="122">
        <f t="shared" si="10"/>
        <v>5907.0964205676728</v>
      </c>
      <c r="L25" s="122">
        <f t="shared" si="10"/>
        <v>12830.860457815856</v>
      </c>
      <c r="M25" s="122">
        <f t="shared" si="10"/>
        <v>8374.57505323021</v>
      </c>
      <c r="N25" s="122">
        <f t="shared" si="10"/>
        <v>5654.1038506202494</v>
      </c>
      <c r="O25" s="122">
        <f t="shared" si="10"/>
        <v>8527.9487410555448</v>
      </c>
      <c r="P25" s="122">
        <f t="shared" si="10"/>
        <v>6985.4433464781778</v>
      </c>
      <c r="Q25" s="122">
        <f t="shared" si="10"/>
        <v>7791.508999899097</v>
      </c>
      <c r="R25" s="122">
        <f t="shared" ref="R25:V25" si="11">SUM(R26:R27)</f>
        <v>6856.3928615894201</v>
      </c>
      <c r="S25" s="122">
        <f t="shared" si="11"/>
        <v>8316.7745656245661</v>
      </c>
      <c r="T25" s="122">
        <f t="shared" si="11"/>
        <v>8691.2311822930587</v>
      </c>
      <c r="U25" s="122">
        <f t="shared" si="11"/>
        <v>9813.0164057607362</v>
      </c>
      <c r="V25" s="122">
        <f t="shared" si="11"/>
        <v>4418.4951941702402</v>
      </c>
      <c r="W25" s="122">
        <f t="shared" ref="W25" si="12">SUM(W26:W27)</f>
        <v>8260.8668451944559</v>
      </c>
      <c r="DA25" s="130" t="s">
        <v>2432</v>
      </c>
    </row>
    <row r="26" spans="1:105" ht="12" customHeight="1" x14ac:dyDescent="0.25">
      <c r="A26" s="97" t="s">
        <v>74</v>
      </c>
      <c r="B26" s="98">
        <v>6280.1116309618719</v>
      </c>
      <c r="C26" s="98">
        <v>5667.4688684640232</v>
      </c>
      <c r="D26" s="98">
        <v>6828.2738122331348</v>
      </c>
      <c r="E26" s="98">
        <v>7035.072366253662</v>
      </c>
      <c r="F26" s="98">
        <v>5291.7352120806072</v>
      </c>
      <c r="G26" s="98">
        <v>8199.5359947485013</v>
      </c>
      <c r="H26" s="98">
        <v>8185.2560007172488</v>
      </c>
      <c r="I26" s="98">
        <v>4476.1114972701398</v>
      </c>
      <c r="J26" s="98">
        <v>5249.5210183406507</v>
      </c>
      <c r="K26" s="98">
        <v>5785.0875439042065</v>
      </c>
      <c r="L26" s="98">
        <v>12569.241471743209</v>
      </c>
      <c r="M26" s="98">
        <v>8206.8356271934699</v>
      </c>
      <c r="N26" s="98">
        <v>5544.538411868969</v>
      </c>
      <c r="O26" s="98">
        <v>8363.9249504965883</v>
      </c>
      <c r="P26" s="98">
        <v>6850.5427295223435</v>
      </c>
      <c r="Q26" s="98">
        <v>7642.071273428639</v>
      </c>
      <c r="R26" s="98">
        <v>6725.4420841320052</v>
      </c>
      <c r="S26" s="98">
        <v>8157.394308078844</v>
      </c>
      <c r="T26" s="98">
        <v>8524.8966402724509</v>
      </c>
      <c r="U26" s="98">
        <v>9625.5095691555634</v>
      </c>
      <c r="V26" s="98">
        <v>4332.8164105024553</v>
      </c>
      <c r="W26" s="98">
        <v>8100.7784997910449</v>
      </c>
      <c r="DA26" s="63" t="s">
        <v>2433</v>
      </c>
    </row>
    <row r="27" spans="1:105" ht="12" customHeight="1" x14ac:dyDescent="0.25">
      <c r="A27" s="97" t="s">
        <v>53</v>
      </c>
      <c r="B27" s="98">
        <v>155.06998629379697</v>
      </c>
      <c r="C27" s="98">
        <v>137.48871343936977</v>
      </c>
      <c r="D27" s="98">
        <v>163.19240974838505</v>
      </c>
      <c r="E27" s="98">
        <v>163.65557867499459</v>
      </c>
      <c r="F27" s="98">
        <v>122.0581558056208</v>
      </c>
      <c r="G27" s="98">
        <v>184.94708520231549</v>
      </c>
      <c r="H27" s="98">
        <v>180.34050131487686</v>
      </c>
      <c r="I27" s="98">
        <v>97.098342456788345</v>
      </c>
      <c r="J27" s="98">
        <v>112.59283968021482</v>
      </c>
      <c r="K27" s="98">
        <v>122.00887666346667</v>
      </c>
      <c r="L27" s="98">
        <v>261.61898607264698</v>
      </c>
      <c r="M27" s="98">
        <v>167.73942603673967</v>
      </c>
      <c r="N27" s="98">
        <v>109.56543875128051</v>
      </c>
      <c r="O27" s="98">
        <v>164.02379055895713</v>
      </c>
      <c r="P27" s="98">
        <v>134.90061695583447</v>
      </c>
      <c r="Q27" s="98">
        <v>149.43772647045802</v>
      </c>
      <c r="R27" s="98">
        <v>130.95077745741531</v>
      </c>
      <c r="S27" s="98">
        <v>159.38025754572126</v>
      </c>
      <c r="T27" s="98">
        <v>166.3345420206085</v>
      </c>
      <c r="U27" s="98">
        <v>187.50683660517311</v>
      </c>
      <c r="V27" s="98">
        <v>85.678783667785268</v>
      </c>
      <c r="W27" s="98">
        <v>160.08834540341078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1.610796280001964</v>
      </c>
      <c r="C28" s="122">
        <f t="shared" si="13"/>
        <v>2.1488393791884968</v>
      </c>
      <c r="D28" s="122">
        <f t="shared" si="13"/>
        <v>3.849089014494889</v>
      </c>
      <c r="E28" s="122">
        <f t="shared" si="13"/>
        <v>6.4308339271978587</v>
      </c>
      <c r="F28" s="122">
        <f t="shared" si="13"/>
        <v>3.6909807783292585</v>
      </c>
      <c r="G28" s="122">
        <f t="shared" si="13"/>
        <v>4.0986269017259467</v>
      </c>
      <c r="H28" s="122">
        <f t="shared" si="13"/>
        <v>6.6318572006208418</v>
      </c>
      <c r="I28" s="122">
        <f t="shared" si="13"/>
        <v>10.399142479612808</v>
      </c>
      <c r="J28" s="122">
        <f t="shared" si="13"/>
        <v>5.7249339575600589</v>
      </c>
      <c r="K28" s="122">
        <f t="shared" si="13"/>
        <v>2.2636485335333654</v>
      </c>
      <c r="L28" s="122">
        <f t="shared" si="13"/>
        <v>0.29684795866533814</v>
      </c>
      <c r="M28" s="122">
        <f t="shared" si="13"/>
        <v>0.24444166619753152</v>
      </c>
      <c r="N28" s="122">
        <f t="shared" si="13"/>
        <v>16.09471498868891</v>
      </c>
      <c r="O28" s="122">
        <f t="shared" si="13"/>
        <v>44.434033898957168</v>
      </c>
      <c r="P28" s="122">
        <f t="shared" si="13"/>
        <v>55.405160363981253</v>
      </c>
      <c r="Q28" s="122">
        <f t="shared" si="13"/>
        <v>109.49805657995113</v>
      </c>
      <c r="R28" s="122">
        <f t="shared" si="13"/>
        <v>111.03680677136009</v>
      </c>
      <c r="S28" s="122">
        <f t="shared" si="13"/>
        <v>111.72140502979454</v>
      </c>
      <c r="T28" s="122">
        <f t="shared" si="13"/>
        <v>128.07011233397554</v>
      </c>
      <c r="U28" s="122">
        <f t="shared" si="13"/>
        <v>160.31206985348464</v>
      </c>
      <c r="V28" s="122">
        <f t="shared" si="13"/>
        <v>102.62898118684616</v>
      </c>
      <c r="W28" s="122">
        <f t="shared" si="13"/>
        <v>258.45210373852581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1.610796280001964</v>
      </c>
      <c r="C29" s="98">
        <f>IF(RES_hhdet_tes!C29=0,0,RES_hhdet_tes!C29*1000*11630/RES_hhdet_num!C24)</f>
        <v>2.1488393791884968</v>
      </c>
      <c r="D29" s="98">
        <f>IF(RES_hhdet_tes!D29=0,0,RES_hhdet_tes!D29*1000*11630/RES_hhdet_num!D24)</f>
        <v>3.849089014494889</v>
      </c>
      <c r="E29" s="98">
        <f>IF(RES_hhdet_tes!E29=0,0,RES_hhdet_tes!E29*1000*11630/RES_hhdet_num!E24)</f>
        <v>6.4308339271978587</v>
      </c>
      <c r="F29" s="98">
        <f>IF(RES_hhdet_tes!F29=0,0,RES_hhdet_tes!F29*1000*11630/RES_hhdet_num!F24)</f>
        <v>3.6909807783292585</v>
      </c>
      <c r="G29" s="98">
        <f>IF(RES_hhdet_tes!G29=0,0,RES_hhdet_tes!G29*1000*11630/RES_hhdet_num!G24)</f>
        <v>4.0986269017259467</v>
      </c>
      <c r="H29" s="98">
        <f>IF(RES_hhdet_tes!H29=0,0,RES_hhdet_tes!H29*1000*11630/RES_hhdet_num!H24)</f>
        <v>6.6318572006208418</v>
      </c>
      <c r="I29" s="98">
        <f>IF(RES_hhdet_tes!I29=0,0,RES_hhdet_tes!I29*1000*11630/RES_hhdet_num!I24)</f>
        <v>10.399142479612808</v>
      </c>
      <c r="J29" s="98">
        <f>IF(RES_hhdet_tes!J29=0,0,RES_hhdet_tes!J29*1000*11630/RES_hhdet_num!J24)</f>
        <v>5.7249339575600589</v>
      </c>
      <c r="K29" s="98">
        <f>IF(RES_hhdet_tes!K29=0,0,RES_hhdet_tes!K29*1000*11630/RES_hhdet_num!K24)</f>
        <v>2.2636485335333654</v>
      </c>
      <c r="L29" s="98">
        <f>IF(RES_hhdet_tes!L29=0,0,RES_hhdet_tes!L29*1000*11630/RES_hhdet_num!L24)</f>
        <v>0.29684795866533814</v>
      </c>
      <c r="M29" s="98">
        <f>IF(RES_hhdet_tes!M29=0,0,RES_hhdet_tes!M29*1000*11630/RES_hhdet_num!M24)</f>
        <v>0.24444166619753152</v>
      </c>
      <c r="N29" s="98">
        <f>IF(RES_hhdet_tes!N29=0,0,RES_hhdet_tes!N29*1000*11630/RES_hhdet_num!N24)</f>
        <v>16.09471498868891</v>
      </c>
      <c r="O29" s="98">
        <f>IF(RES_hhdet_tes!O29=0,0,RES_hhdet_tes!O29*1000*11630/RES_hhdet_num!O24)</f>
        <v>44.434033898957168</v>
      </c>
      <c r="P29" s="98">
        <f>IF(RES_hhdet_tes!P29=0,0,RES_hhdet_tes!P29*1000*11630/RES_hhdet_num!P24)</f>
        <v>55.405160363981253</v>
      </c>
      <c r="Q29" s="98">
        <f>IF(RES_hhdet_tes!Q29=0,0,RES_hhdet_tes!Q29*1000*11630/RES_hhdet_num!Q24)</f>
        <v>109.49805657995113</v>
      </c>
      <c r="R29" s="98">
        <f>IF(RES_hhdet_tes!R29=0,0,RES_hhdet_tes!R29*1000*11630/RES_hhdet_num!R24)</f>
        <v>111.03680677136009</v>
      </c>
      <c r="S29" s="98">
        <f>IF(RES_hhdet_tes!S29=0,0,RES_hhdet_tes!S29*1000*11630/RES_hhdet_num!S24)</f>
        <v>111.72140502979454</v>
      </c>
      <c r="T29" s="98">
        <f>IF(RES_hhdet_tes!T29=0,0,RES_hhdet_tes!T29*1000*11630/RES_hhdet_num!T24)</f>
        <v>128.07011233397554</v>
      </c>
      <c r="U29" s="98">
        <f>IF(RES_hhdet_tes!U29=0,0,RES_hhdet_tes!U29*1000*11630/RES_hhdet_num!U24)</f>
        <v>160.31206985348464</v>
      </c>
      <c r="V29" s="98">
        <f>IF(RES_hhdet_tes!V29=0,0,RES_hhdet_tes!V29*1000*11630/RES_hhdet_num!V24)</f>
        <v>102.62898118684616</v>
      </c>
      <c r="W29" s="98">
        <f>IF(RES_hhdet_tes!W29=0,0,RES_hhdet_tes!W29*1000*11630/RES_hhdet_num!W24)</f>
        <v>258.45210373852581</v>
      </c>
      <c r="DA29" s="63" t="s">
        <v>2436</v>
      </c>
    </row>
    <row r="30" spans="1:105" ht="12" customHeight="1" x14ac:dyDescent="0.25">
      <c r="A30" s="121" t="s">
        <v>55</v>
      </c>
      <c r="B30" s="122">
        <v>984.25392113403166</v>
      </c>
      <c r="C30" s="122">
        <v>989.80977208676472</v>
      </c>
      <c r="D30" s="122">
        <v>1039.2811153191747</v>
      </c>
      <c r="E30" s="122">
        <v>1119.5479267893945</v>
      </c>
      <c r="F30" s="122">
        <v>1048.0515686551735</v>
      </c>
      <c r="G30" s="122">
        <v>1070.7855173825969</v>
      </c>
      <c r="H30" s="122">
        <v>1174.905595889689</v>
      </c>
      <c r="I30" s="122">
        <v>1109.5419347919246</v>
      </c>
      <c r="J30" s="122">
        <v>1179.652992264645</v>
      </c>
      <c r="K30" s="122">
        <v>1153.5570150050075</v>
      </c>
      <c r="L30" s="122">
        <v>1197.3226867966714</v>
      </c>
      <c r="M30" s="122">
        <v>1209.0291637998284</v>
      </c>
      <c r="N30" s="122">
        <v>1031.4662737957613</v>
      </c>
      <c r="O30" s="122">
        <v>1052.0325262253916</v>
      </c>
      <c r="P30" s="122">
        <v>1082.151850308954</v>
      </c>
      <c r="Q30" s="122">
        <v>1255.931093800257</v>
      </c>
      <c r="R30" s="122">
        <v>1239.1360676366924</v>
      </c>
      <c r="S30" s="122">
        <v>1250.2743356874134</v>
      </c>
      <c r="T30" s="122">
        <v>1274.3679153482453</v>
      </c>
      <c r="U30" s="122">
        <v>1301.4593199686065</v>
      </c>
      <c r="V30" s="122">
        <v>1411.4326871350111</v>
      </c>
      <c r="W30" s="122">
        <v>1271.9875647029689</v>
      </c>
      <c r="DA30" s="130" t="s">
        <v>2437</v>
      </c>
    </row>
    <row r="31" spans="1:105" ht="12" customHeight="1" x14ac:dyDescent="0.25">
      <c r="A31" s="97" t="s">
        <v>141</v>
      </c>
      <c r="B31" s="98">
        <v>1040.546637717616</v>
      </c>
      <c r="C31" s="98">
        <v>955.52554900784992</v>
      </c>
      <c r="D31" s="98">
        <v>1086.3330035013535</v>
      </c>
      <c r="E31" s="98">
        <v>1088.0361610465259</v>
      </c>
      <c r="F31" s="98">
        <v>953.83246505700913</v>
      </c>
      <c r="G31" s="98">
        <v>1154.4721727006161</v>
      </c>
      <c r="H31" s="98">
        <v>1200.5222844103662</v>
      </c>
      <c r="I31" s="98">
        <v>1035.005556903054</v>
      </c>
      <c r="J31" s="98">
        <v>1034.4908721032539</v>
      </c>
      <c r="K31" s="98">
        <v>1093.7620188392336</v>
      </c>
      <c r="L31" s="98">
        <v>1451.793602174326</v>
      </c>
      <c r="M31" s="98">
        <v>1190.8235378838565</v>
      </c>
      <c r="N31" s="98">
        <v>980.24207405996856</v>
      </c>
      <c r="O31" s="98">
        <v>1139.3806291498397</v>
      </c>
      <c r="P31" s="98">
        <v>1087.624459115005</v>
      </c>
      <c r="Q31" s="98">
        <v>1116.4379336328213</v>
      </c>
      <c r="R31" s="98">
        <v>979.67306808561148</v>
      </c>
      <c r="S31" s="98">
        <v>1333.041980266803</v>
      </c>
      <c r="T31" s="98">
        <v>1463.0914928319351</v>
      </c>
      <c r="U31" s="98">
        <v>1549.9281152811723</v>
      </c>
      <c r="V31" s="98">
        <v>1240.2876619627925</v>
      </c>
      <c r="W31" s="98">
        <v>1329.2636020338343</v>
      </c>
      <c r="DA31" s="63" t="s">
        <v>2438</v>
      </c>
    </row>
    <row r="32" spans="1:105" ht="12" customHeight="1" x14ac:dyDescent="0.25">
      <c r="A32" s="97" t="s">
        <v>140</v>
      </c>
      <c r="B32" s="98">
        <v>0</v>
      </c>
      <c r="C32" s="98">
        <v>955.72448655344806</v>
      </c>
      <c r="D32" s="98">
        <v>1086.5113206263441</v>
      </c>
      <c r="E32" s="98">
        <v>1088.120024905488</v>
      </c>
      <c r="F32" s="98">
        <v>953.73666508907957</v>
      </c>
      <c r="G32" s="98">
        <v>1153.778031087995</v>
      </c>
      <c r="H32" s="98">
        <v>1199.1043885163274</v>
      </c>
      <c r="I32" s="98">
        <v>1033.3506017890279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2439</v>
      </c>
    </row>
    <row r="33" spans="1:105" ht="12" customHeight="1" x14ac:dyDescent="0.25">
      <c r="A33" s="100" t="s">
        <v>50</v>
      </c>
      <c r="B33" s="101">
        <v>0</v>
      </c>
      <c r="C33" s="101">
        <v>219.66782086712757</v>
      </c>
      <c r="D33" s="101">
        <v>243.91083589390936</v>
      </c>
      <c r="E33" s="101">
        <v>298.22446532729214</v>
      </c>
      <c r="F33" s="101">
        <v>221.80614067951265</v>
      </c>
      <c r="G33" s="101">
        <v>229.79828300456339</v>
      </c>
      <c r="H33" s="101">
        <v>321.41279391495732</v>
      </c>
      <c r="I33" s="101">
        <v>227.18633926099025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2440</v>
      </c>
    </row>
    <row r="34" spans="1:105" ht="12" customHeight="1" x14ac:dyDescent="0.25">
      <c r="A34" s="103" t="s">
        <v>52</v>
      </c>
      <c r="B34" s="104">
        <v>0</v>
      </c>
      <c r="C34" s="104">
        <v>736.05666568632046</v>
      </c>
      <c r="D34" s="104">
        <v>842.60048473243467</v>
      </c>
      <c r="E34" s="104">
        <v>789.89555957819596</v>
      </c>
      <c r="F34" s="104">
        <v>731.93052440956694</v>
      </c>
      <c r="G34" s="104">
        <v>923.97974808343179</v>
      </c>
      <c r="H34" s="104">
        <v>877.6915946013703</v>
      </c>
      <c r="I34" s="104">
        <v>806.16426252803763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2441</v>
      </c>
    </row>
    <row r="35" spans="1:105" ht="12" customHeight="1" x14ac:dyDescent="0.25">
      <c r="A35" s="106" t="s">
        <v>122</v>
      </c>
      <c r="B35" s="101">
        <v>962.08643069439006</v>
      </c>
      <c r="C35" s="101">
        <v>1003.0030390147143</v>
      </c>
      <c r="D35" s="101">
        <v>1021.5756182943528</v>
      </c>
      <c r="E35" s="101">
        <v>1131.2669453784724</v>
      </c>
      <c r="F35" s="101">
        <v>1081.8853650151791</v>
      </c>
      <c r="G35" s="101">
        <v>1045.8897461617842</v>
      </c>
      <c r="H35" s="101">
        <v>1169.9696247046393</v>
      </c>
      <c r="I35" s="101">
        <v>1119.6291764731759</v>
      </c>
      <c r="J35" s="101">
        <v>1198.5347195529625</v>
      </c>
      <c r="K35" s="101">
        <v>1160.6436785378003</v>
      </c>
      <c r="L35" s="101">
        <v>1170.8258374077636</v>
      </c>
      <c r="M35" s="101">
        <v>1210.7915237201291</v>
      </c>
      <c r="N35" s="101">
        <v>1035.6834292890162</v>
      </c>
      <c r="O35" s="101">
        <v>1047.263499427235</v>
      </c>
      <c r="P35" s="101">
        <v>1081.7698571263902</v>
      </c>
      <c r="Q35" s="101">
        <v>1263.4100341816379</v>
      </c>
      <c r="R35" s="101">
        <v>1253.1860018511377</v>
      </c>
      <c r="S35" s="101">
        <v>1245.6528469107993</v>
      </c>
      <c r="T35" s="101">
        <v>1263.6905901580446</v>
      </c>
      <c r="U35" s="101">
        <v>1287.2960959914972</v>
      </c>
      <c r="V35" s="101">
        <v>1421.2927676541433</v>
      </c>
      <c r="W35" s="101">
        <v>1269.4142108711787</v>
      </c>
      <c r="DA35" s="131" t="s">
        <v>2442</v>
      </c>
    </row>
    <row r="36" spans="1:105" ht="12" customHeight="1" x14ac:dyDescent="0.25">
      <c r="A36" s="107" t="s">
        <v>121</v>
      </c>
      <c r="B36" s="104">
        <v>0</v>
      </c>
      <c r="C36" s="104">
        <v>1003.611517459907</v>
      </c>
      <c r="D36" s="104">
        <v>1022.0084991619159</v>
      </c>
      <c r="E36" s="104">
        <v>1131.4145699428434</v>
      </c>
      <c r="F36" s="104">
        <v>1081.6398232871081</v>
      </c>
      <c r="G36" s="104">
        <v>1045.3900739142741</v>
      </c>
      <c r="H36" s="104">
        <v>1169.1645166542091</v>
      </c>
      <c r="I36" s="104">
        <v>1119.550199566524</v>
      </c>
      <c r="J36" s="104">
        <v>1199.6751729010332</v>
      </c>
      <c r="K36" s="104">
        <v>1162.2915596732353</v>
      </c>
      <c r="L36" s="104">
        <v>1172.0621104933923</v>
      </c>
      <c r="M36" s="104">
        <v>1211.6705593766792</v>
      </c>
      <c r="N36" s="104">
        <v>1031.0805977763207</v>
      </c>
      <c r="O36" s="104">
        <v>1048.3396892500832</v>
      </c>
      <c r="P36" s="104">
        <v>1082.8852299405269</v>
      </c>
      <c r="Q36" s="104">
        <v>1264.3755231286898</v>
      </c>
      <c r="R36" s="104">
        <v>1254.178568106387</v>
      </c>
      <c r="S36" s="104">
        <v>1246.3771836542369</v>
      </c>
      <c r="T36" s="104">
        <v>1264.2980499442328</v>
      </c>
      <c r="U36" s="104">
        <v>1288.3424269027896</v>
      </c>
      <c r="V36" s="104">
        <v>1423.69435857596</v>
      </c>
      <c r="W36" s="104">
        <v>1270.8718169229373</v>
      </c>
      <c r="DA36" s="132" t="s">
        <v>2443</v>
      </c>
    </row>
    <row r="37" spans="1:105" ht="12" customHeight="1" x14ac:dyDescent="0.25">
      <c r="A37" s="108" t="s">
        <v>53</v>
      </c>
      <c r="B37" s="98">
        <v>0</v>
      </c>
      <c r="C37" s="98">
        <v>230.72511733143079</v>
      </c>
      <c r="D37" s="98">
        <v>229.35781892200743</v>
      </c>
      <c r="E37" s="98">
        <v>309.90257204345761</v>
      </c>
      <c r="F37" s="98">
        <v>251.38566028236235</v>
      </c>
      <c r="G37" s="98">
        <v>208.6334222062147</v>
      </c>
      <c r="H37" s="98">
        <v>314.64645817962514</v>
      </c>
      <c r="I37" s="98">
        <v>246.78747599734692</v>
      </c>
      <c r="J37" s="98">
        <v>304.01815456772221</v>
      </c>
      <c r="K37" s="98">
        <v>272.71195236620258</v>
      </c>
      <c r="L37" s="98">
        <v>267.52179655451079</v>
      </c>
      <c r="M37" s="98">
        <v>325.84755956561997</v>
      </c>
      <c r="N37" s="98">
        <v>184.9012989416199</v>
      </c>
      <c r="O37" s="98">
        <v>203.05977957713753</v>
      </c>
      <c r="P37" s="98">
        <v>209.47688338623863</v>
      </c>
      <c r="Q37" s="98">
        <v>342.49840089073138</v>
      </c>
      <c r="R37" s="98">
        <v>320.84862404048312</v>
      </c>
      <c r="S37" s="98">
        <v>296.40983543627874</v>
      </c>
      <c r="T37" s="98">
        <v>307.64433470009141</v>
      </c>
      <c r="U37" s="98">
        <v>307.87141770221962</v>
      </c>
      <c r="V37" s="98">
        <v>363.90417526683848</v>
      </c>
      <c r="W37" s="98">
        <v>250.286215182387</v>
      </c>
      <c r="DA37" s="63" t="s">
        <v>2444</v>
      </c>
    </row>
    <row r="38" spans="1:105" ht="12" customHeight="1" x14ac:dyDescent="0.25">
      <c r="A38" s="108" t="s">
        <v>52</v>
      </c>
      <c r="B38" s="98">
        <v>0</v>
      </c>
      <c r="C38" s="98">
        <v>772.88640012847611</v>
      </c>
      <c r="D38" s="98">
        <v>792.65068023990841</v>
      </c>
      <c r="E38" s="98">
        <v>821.51199789938573</v>
      </c>
      <c r="F38" s="98">
        <v>830.25416300474569</v>
      </c>
      <c r="G38" s="98">
        <v>836.75665170805951</v>
      </c>
      <c r="H38" s="98">
        <v>854.51805847458388</v>
      </c>
      <c r="I38" s="98">
        <v>872.76272356917718</v>
      </c>
      <c r="J38" s="98">
        <v>895.65701833331116</v>
      </c>
      <c r="K38" s="98">
        <v>889.57960730703269</v>
      </c>
      <c r="L38" s="98">
        <v>904.54031393888135</v>
      </c>
      <c r="M38" s="98">
        <v>885.82299981105916</v>
      </c>
      <c r="N38" s="98">
        <v>846.17929883470083</v>
      </c>
      <c r="O38" s="98">
        <v>845.27990967294568</v>
      </c>
      <c r="P38" s="98">
        <v>873.40834655428807</v>
      </c>
      <c r="Q38" s="98">
        <v>921.87712223795847</v>
      </c>
      <c r="R38" s="98">
        <v>933.32994406590387</v>
      </c>
      <c r="S38" s="98">
        <v>949.96734821795826</v>
      </c>
      <c r="T38" s="98">
        <v>956.65371524414138</v>
      </c>
      <c r="U38" s="98">
        <v>980.47100920056982</v>
      </c>
      <c r="V38" s="98">
        <v>1059.7901833091216</v>
      </c>
      <c r="W38" s="98">
        <v>1020.5856017405504</v>
      </c>
      <c r="DA38" s="63" t="s">
        <v>2445</v>
      </c>
    </row>
    <row r="39" spans="1:105" ht="12" customHeight="1" x14ac:dyDescent="0.25">
      <c r="A39" s="121" t="s">
        <v>54</v>
      </c>
      <c r="B39" s="122">
        <v>427.78339360873753</v>
      </c>
      <c r="C39" s="122">
        <v>442.18098671786646</v>
      </c>
      <c r="D39" s="122">
        <v>456.64648547164813</v>
      </c>
      <c r="E39" s="122">
        <v>465.64731288203518</v>
      </c>
      <c r="F39" s="122">
        <v>455.0558634260359</v>
      </c>
      <c r="G39" s="122">
        <v>454.99080287561338</v>
      </c>
      <c r="H39" s="122">
        <v>450.74925653246152</v>
      </c>
      <c r="I39" s="122">
        <v>422.9952817634055</v>
      </c>
      <c r="J39" s="122">
        <v>388.53789446621192</v>
      </c>
      <c r="K39" s="122">
        <v>368.78433167544597</v>
      </c>
      <c r="L39" s="122">
        <v>387.92150599772725</v>
      </c>
      <c r="M39" s="122">
        <v>336.11132700303932</v>
      </c>
      <c r="N39" s="122">
        <v>291.02427481081719</v>
      </c>
      <c r="O39" s="122">
        <v>298.19201025963838</v>
      </c>
      <c r="P39" s="122">
        <v>285.79101422383872</v>
      </c>
      <c r="Q39" s="122">
        <v>304.30183798169253</v>
      </c>
      <c r="R39" s="122">
        <v>282.49453126785181</v>
      </c>
      <c r="S39" s="122">
        <v>351.2794598103219</v>
      </c>
      <c r="T39" s="122">
        <v>373.45716047079026</v>
      </c>
      <c r="U39" s="122">
        <v>382.1210032452434</v>
      </c>
      <c r="V39" s="122">
        <v>565.88336474941684</v>
      </c>
      <c r="W39" s="122">
        <v>527.81661100041765</v>
      </c>
      <c r="DA39" s="130" t="s">
        <v>2446</v>
      </c>
    </row>
    <row r="40" spans="1:105" ht="12" customHeight="1" x14ac:dyDescent="0.25">
      <c r="A40" s="97" t="s">
        <v>50</v>
      </c>
      <c r="B40" s="98">
        <v>432.12219128766725</v>
      </c>
      <c r="C40" s="98">
        <v>436.70678597307216</v>
      </c>
      <c r="D40" s="98">
        <v>468.66453318319134</v>
      </c>
      <c r="E40" s="98">
        <v>477.0846405727591</v>
      </c>
      <c r="F40" s="98">
        <v>451.06228831551391</v>
      </c>
      <c r="G40" s="98">
        <v>456.78663404057653</v>
      </c>
      <c r="H40" s="98">
        <v>457.53078336927047</v>
      </c>
      <c r="I40" s="98">
        <v>420.09746906930997</v>
      </c>
      <c r="J40" s="98">
        <v>375.62220475407207</v>
      </c>
      <c r="K40" s="98">
        <v>377.4195492190932</v>
      </c>
      <c r="L40" s="98">
        <v>400.45192478560091</v>
      </c>
      <c r="M40" s="98">
        <v>331.057799521194</v>
      </c>
      <c r="N40" s="98">
        <v>280.44494358414954</v>
      </c>
      <c r="O40" s="98">
        <v>304.59408746542357</v>
      </c>
      <c r="P40" s="98">
        <v>286.02919193319406</v>
      </c>
      <c r="Q40" s="98">
        <v>304.83170160807697</v>
      </c>
      <c r="R40" s="98">
        <v>270.25834509753781</v>
      </c>
      <c r="S40" s="98">
        <v>355.55553325231006</v>
      </c>
      <c r="T40" s="98">
        <v>381.702338992531</v>
      </c>
      <c r="U40" s="98">
        <v>392.13398900645922</v>
      </c>
      <c r="V40" s="98">
        <v>547.36982521887126</v>
      </c>
      <c r="W40" s="98">
        <v>532.28079408963413</v>
      </c>
      <c r="DA40" s="63" t="s">
        <v>2447</v>
      </c>
    </row>
    <row r="41" spans="1:105" ht="12" customHeight="1" x14ac:dyDescent="0.25">
      <c r="A41" s="109" t="s">
        <v>120</v>
      </c>
      <c r="B41" s="33">
        <v>390.3463365717339</v>
      </c>
      <c r="C41" s="33">
        <v>488.95049402714949</v>
      </c>
      <c r="D41" s="33">
        <v>349.42444338603451</v>
      </c>
      <c r="E41" s="33">
        <v>353.57776311629277</v>
      </c>
      <c r="F41" s="33">
        <v>492.24640362256883</v>
      </c>
      <c r="G41" s="33">
        <v>442.38657861690081</v>
      </c>
      <c r="H41" s="33">
        <v>418.8731093033644</v>
      </c>
      <c r="I41" s="33">
        <v>434.19572279338126</v>
      </c>
      <c r="J41" s="33">
        <v>435.94883170908042</v>
      </c>
      <c r="K41" s="33">
        <v>340.56567434531354</v>
      </c>
      <c r="L41" s="33">
        <v>354.02490257449239</v>
      </c>
      <c r="M41" s="33">
        <v>348.50483367307049</v>
      </c>
      <c r="N41" s="33">
        <v>311.28898796588652</v>
      </c>
      <c r="O41" s="33">
        <v>287.00748311161237</v>
      </c>
      <c r="P41" s="33">
        <v>285.37493510535239</v>
      </c>
      <c r="Q41" s="33">
        <v>303.37685750543466</v>
      </c>
      <c r="R41" s="33">
        <v>303.84342159784978</v>
      </c>
      <c r="S41" s="33">
        <v>343.74956403510885</v>
      </c>
      <c r="T41" s="33">
        <v>358.97333465098438</v>
      </c>
      <c r="U41" s="33">
        <v>365.29501675983641</v>
      </c>
      <c r="V41" s="33">
        <v>595.6579888662061</v>
      </c>
      <c r="W41" s="33">
        <v>522.55772865159156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6333.3251908883467</v>
      </c>
      <c r="C43" s="117">
        <f t="shared" si="14"/>
        <v>9326.2391915054686</v>
      </c>
      <c r="D43" s="117">
        <f t="shared" si="14"/>
        <v>8598.0937162587998</v>
      </c>
      <c r="E43" s="117">
        <f t="shared" si="14"/>
        <v>5915.838377437799</v>
      </c>
      <c r="F43" s="117">
        <f t="shared" si="14"/>
        <v>8495.0348861343737</v>
      </c>
      <c r="G43" s="117">
        <f t="shared" si="14"/>
        <v>5425.6567973099091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4941.8583457900386</v>
      </c>
      <c r="C44" s="122">
        <f t="shared" si="17"/>
        <v>7878.6978839635576</v>
      </c>
      <c r="D44" s="122">
        <f t="shared" si="17"/>
        <v>7116.1699409593648</v>
      </c>
      <c r="E44" s="122">
        <f t="shared" si="17"/>
        <v>4309.6771591247943</v>
      </c>
      <c r="F44" s="122">
        <f t="shared" si="17"/>
        <v>6949.9333159997332</v>
      </c>
      <c r="G44" s="122">
        <f t="shared" si="17"/>
        <v>3906.6039397051723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2450</v>
      </c>
    </row>
    <row r="45" spans="1:105" ht="12" customHeight="1" x14ac:dyDescent="0.25">
      <c r="A45" s="97" t="s">
        <v>216</v>
      </c>
      <c r="B45" s="98">
        <v>4822.7732986963165</v>
      </c>
      <c r="C45" s="98">
        <v>7692.0932412318789</v>
      </c>
      <c r="D45" s="98">
        <v>6950.0667397176876</v>
      </c>
      <c r="E45" s="98">
        <v>4211.7011396426515</v>
      </c>
      <c r="F45" s="98">
        <v>6793.2416977797011</v>
      </c>
      <c r="G45" s="98">
        <v>3820.4310647886437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2451</v>
      </c>
    </row>
    <row r="46" spans="1:105" ht="12" customHeight="1" x14ac:dyDescent="0.25">
      <c r="A46" s="97" t="s">
        <v>53</v>
      </c>
      <c r="B46" s="98">
        <v>119.08504709372231</v>
      </c>
      <c r="C46" s="98">
        <v>186.60464273167918</v>
      </c>
      <c r="D46" s="98">
        <v>166.10320124167677</v>
      </c>
      <c r="E46" s="98">
        <v>97.976019482142661</v>
      </c>
      <c r="F46" s="98">
        <v>156.69161822003201</v>
      </c>
      <c r="G46" s="98">
        <v>86.172874916528798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1.5975028339240396</v>
      </c>
      <c r="C47" s="122">
        <f t="shared" si="20"/>
        <v>2.2782915798002086</v>
      </c>
      <c r="D47" s="122">
        <f t="shared" si="20"/>
        <v>4.5238313664264087</v>
      </c>
      <c r="E47" s="122">
        <f t="shared" si="20"/>
        <v>10.186610823076638</v>
      </c>
      <c r="F47" s="122">
        <f t="shared" si="20"/>
        <v>8.0848303600629219</v>
      </c>
      <c r="G47" s="122">
        <f t="shared" si="20"/>
        <v>17.867000707189312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1.5975028339240396</v>
      </c>
      <c r="C48" s="98">
        <f>IF(RES_hhdet_tes!C48=0,0,RES_hhdet_tes!C48*1000*11630/RES_hhdet_num!C43)</f>
        <v>2.2782915798002086</v>
      </c>
      <c r="D48" s="98">
        <f>IF(RES_hhdet_tes!D48=0,0,RES_hhdet_tes!D48*1000*11630/RES_hhdet_num!D43)</f>
        <v>4.5238313664264087</v>
      </c>
      <c r="E48" s="98">
        <f>IF(RES_hhdet_tes!E48=0,0,RES_hhdet_tes!E48*1000*11630/RES_hhdet_num!E43)</f>
        <v>10.186610823076638</v>
      </c>
      <c r="F48" s="98">
        <f>IF(RES_hhdet_tes!F48=0,0,RES_hhdet_tes!F48*1000*11630/RES_hhdet_num!F43)</f>
        <v>8.0848303600629219</v>
      </c>
      <c r="G48" s="98">
        <f>IF(RES_hhdet_tes!G48=0,0,RES_hhdet_tes!G48*1000*11630/RES_hhdet_num!G43)</f>
        <v>17.867000707189312</v>
      </c>
      <c r="H48" s="98">
        <f>IF(RES_hhdet_tes!H48=0,0,RES_hhdet_tes!H48*1000*11630/RES_hhdet_num!H43)</f>
        <v>0</v>
      </c>
      <c r="I48" s="98">
        <f>IF(RES_hhdet_tes!I48=0,0,RES_hhdet_tes!I48*1000*11630/RES_hhdet_num!I43)</f>
        <v>0</v>
      </c>
      <c r="J48" s="98">
        <f>IF(RES_hhdet_tes!J48=0,0,RES_hhdet_tes!J48*1000*11630/RES_hhdet_num!J43)</f>
        <v>0</v>
      </c>
      <c r="K48" s="98">
        <f>IF(RES_hhdet_tes!K48=0,0,RES_hhdet_tes!K48*1000*11630/RES_hhdet_num!K43)</f>
        <v>0</v>
      </c>
      <c r="L48" s="98">
        <f>IF(RES_hhdet_tes!L48=0,0,RES_hhdet_tes!L48*1000*11630/RES_hhdet_num!L43)</f>
        <v>0</v>
      </c>
      <c r="M48" s="98">
        <f>IF(RES_hhdet_tes!M48=0,0,RES_hhdet_tes!M48*1000*11630/RES_hhdet_num!M43)</f>
        <v>0</v>
      </c>
      <c r="N48" s="98">
        <f>IF(RES_hhdet_tes!N48=0,0,RES_hhdet_tes!N48*1000*11630/RES_hhdet_num!N43)</f>
        <v>0</v>
      </c>
      <c r="O48" s="98">
        <f>IF(RES_hhdet_tes!O48=0,0,RES_hhdet_tes!O48*1000*11630/RES_hhdet_num!O43)</f>
        <v>0</v>
      </c>
      <c r="P48" s="98">
        <f>IF(RES_hhdet_tes!P48=0,0,RES_hhdet_tes!P48*1000*11630/RES_hhdet_num!P43)</f>
        <v>0</v>
      </c>
      <c r="Q48" s="98">
        <f>IF(RES_hhdet_tes!Q48=0,0,RES_hhdet_tes!Q48*1000*11630/RES_hhdet_num!Q43)</f>
        <v>0</v>
      </c>
      <c r="R48" s="98">
        <f>IF(RES_hhdet_tes!R48=0,0,RES_hhdet_tes!R48*1000*11630/RES_hhdet_num!R43)</f>
        <v>0</v>
      </c>
      <c r="S48" s="98">
        <f>IF(RES_hhdet_tes!S48=0,0,RES_hhdet_tes!S48*1000*11630/RES_hhdet_num!S43)</f>
        <v>0</v>
      </c>
      <c r="T48" s="98">
        <f>IF(RES_hhdet_tes!T48=0,0,RES_hhdet_tes!T48*1000*11630/RES_hhdet_num!T43)</f>
        <v>0</v>
      </c>
      <c r="U48" s="98">
        <f>IF(RES_hhdet_tes!U48=0,0,RES_hhdet_tes!U48*1000*11630/RES_hhdet_num!U43)</f>
        <v>0</v>
      </c>
      <c r="V48" s="98">
        <f>IF(RES_hhdet_tes!V48=0,0,RES_hhdet_tes!V48*1000*11630/RES_hhdet_num!V43)</f>
        <v>0</v>
      </c>
      <c r="W48" s="98">
        <f>IF(RES_hhdet_tes!W48=0,0,RES_hhdet_tes!W48*1000*11630/RES_hhdet_num!W43)</f>
        <v>0</v>
      </c>
      <c r="DA48" s="63" t="s">
        <v>2454</v>
      </c>
    </row>
    <row r="49" spans="1:105" ht="12" customHeight="1" x14ac:dyDescent="0.25">
      <c r="A49" s="121" t="s">
        <v>55</v>
      </c>
      <c r="B49" s="122">
        <v>962.08643069439006</v>
      </c>
      <c r="C49" s="122">
        <v>1002.9737579425235</v>
      </c>
      <c r="D49" s="122">
        <v>1021.5415044810915</v>
      </c>
      <c r="E49" s="122">
        <v>1131.225598094682</v>
      </c>
      <c r="F49" s="122">
        <v>1081.8411815157874</v>
      </c>
      <c r="G49" s="122">
        <v>1045.8437781798827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2455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2456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2457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2458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2459</v>
      </c>
    </row>
    <row r="54" spans="1:105" ht="12" customHeight="1" x14ac:dyDescent="0.25">
      <c r="A54" s="106" t="s">
        <v>122</v>
      </c>
      <c r="B54" s="101">
        <v>962.08643069439006</v>
      </c>
      <c r="C54" s="101">
        <v>1002.9701642364433</v>
      </c>
      <c r="D54" s="101">
        <v>1021.5391118517208</v>
      </c>
      <c r="E54" s="101">
        <v>1131.2264575100114</v>
      </c>
      <c r="F54" s="101">
        <v>1081.8467384602827</v>
      </c>
      <c r="G54" s="101">
        <v>1045.8529308427189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2460</v>
      </c>
    </row>
    <row r="55" spans="1:105" ht="12" customHeight="1" x14ac:dyDescent="0.25">
      <c r="A55" s="107" t="s">
        <v>121</v>
      </c>
      <c r="B55" s="104">
        <v>0</v>
      </c>
      <c r="C55" s="104">
        <v>1003.3449982187557</v>
      </c>
      <c r="D55" s="104">
        <v>1021.7542195353302</v>
      </c>
      <c r="E55" s="104">
        <v>1131.155960898285</v>
      </c>
      <c r="F55" s="104">
        <v>1081.3902140971186</v>
      </c>
      <c r="G55" s="104">
        <v>1045.1287263957956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2461</v>
      </c>
    </row>
    <row r="56" spans="1:105" ht="12" customHeight="1" x14ac:dyDescent="0.25">
      <c r="A56" s="108" t="s">
        <v>53</v>
      </c>
      <c r="B56" s="98">
        <v>0</v>
      </c>
      <c r="C56" s="98">
        <v>230.66384593097763</v>
      </c>
      <c r="D56" s="98">
        <v>229.30075381873505</v>
      </c>
      <c r="E56" s="98">
        <v>309.83173716984766</v>
      </c>
      <c r="F56" s="98">
        <v>251.32764820691258</v>
      </c>
      <c r="G56" s="98">
        <v>208.58126385066316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2462</v>
      </c>
    </row>
    <row r="57" spans="1:105" ht="12" customHeight="1" x14ac:dyDescent="0.25">
      <c r="A57" s="108" t="s">
        <v>52</v>
      </c>
      <c r="B57" s="98">
        <v>0</v>
      </c>
      <c r="C57" s="98">
        <v>772.6811522877781</v>
      </c>
      <c r="D57" s="98">
        <v>792.45346571659513</v>
      </c>
      <c r="E57" s="98">
        <v>821.32422372843735</v>
      </c>
      <c r="F57" s="98">
        <v>830.06256589020597</v>
      </c>
      <c r="G57" s="98">
        <v>836.54746254513259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2463</v>
      </c>
    </row>
    <row r="58" spans="1:105" ht="12" customHeight="1" x14ac:dyDescent="0.25">
      <c r="A58" s="121" t="s">
        <v>54</v>
      </c>
      <c r="B58" s="122">
        <v>427.7829115699933</v>
      </c>
      <c r="C58" s="122">
        <v>442.28925801958729</v>
      </c>
      <c r="D58" s="122">
        <v>455.85843945191601</v>
      </c>
      <c r="E58" s="122">
        <v>464.74900939524548</v>
      </c>
      <c r="F58" s="122">
        <v>455.17555825879037</v>
      </c>
      <c r="G58" s="122">
        <v>455.34207871766438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2464</v>
      </c>
    </row>
    <row r="59" spans="1:105" ht="12" customHeight="1" x14ac:dyDescent="0.25">
      <c r="A59" s="97" t="s">
        <v>50</v>
      </c>
      <c r="B59" s="98">
        <v>432.12219128766731</v>
      </c>
      <c r="C59" s="98">
        <v>436.7067859730721</v>
      </c>
      <c r="D59" s="98">
        <v>468.66453318319122</v>
      </c>
      <c r="E59" s="98">
        <v>477.08464057275904</v>
      </c>
      <c r="F59" s="98">
        <v>451.06228831551397</v>
      </c>
      <c r="G59" s="98">
        <v>456.78663404057659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2465</v>
      </c>
    </row>
    <row r="60" spans="1:105" ht="12" customHeight="1" x14ac:dyDescent="0.25">
      <c r="A60" s="109" t="s">
        <v>120</v>
      </c>
      <c r="B60" s="33">
        <v>390.34633657173373</v>
      </c>
      <c r="C60" s="33">
        <v>488.95049402714949</v>
      </c>
      <c r="D60" s="33">
        <v>349.42444338603445</v>
      </c>
      <c r="E60" s="33">
        <v>353.57776311629272</v>
      </c>
      <c r="F60" s="33">
        <v>492.24640362256895</v>
      </c>
      <c r="G60" s="33">
        <v>442.38657861690092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7271.7755957935788</v>
      </c>
      <c r="C62" s="117">
        <f t="shared" si="21"/>
        <v>7839.9292926472326</v>
      </c>
      <c r="D62" s="117">
        <f t="shared" si="21"/>
        <v>7891.8890896531848</v>
      </c>
      <c r="E62" s="117">
        <f t="shared" si="21"/>
        <v>9028.5730206461103</v>
      </c>
      <c r="F62" s="117">
        <f t="shared" si="21"/>
        <v>8301.7848660572781</v>
      </c>
      <c r="G62" s="117">
        <f t="shared" si="21"/>
        <v>9369.9645380528236</v>
      </c>
      <c r="H62" s="117">
        <f t="shared" si="21"/>
        <v>9105.2482782526167</v>
      </c>
      <c r="I62" s="117">
        <f t="shared" si="21"/>
        <v>8211.0153249655104</v>
      </c>
      <c r="J62" s="117">
        <f t="shared" si="21"/>
        <v>8785.6118268225237</v>
      </c>
      <c r="K62" s="117">
        <f t="shared" si="21"/>
        <v>8936.0386576363035</v>
      </c>
      <c r="L62" s="117">
        <f t="shared" si="21"/>
        <v>9710.4995547638791</v>
      </c>
      <c r="M62" s="117">
        <f t="shared" si="21"/>
        <v>9588.3998272380995</v>
      </c>
      <c r="N62" s="117">
        <f t="shared" si="21"/>
        <v>9336.3181837168977</v>
      </c>
      <c r="O62" s="117">
        <f t="shared" si="21"/>
        <v>8912.9645400596128</v>
      </c>
      <c r="P62" s="117">
        <f t="shared" si="21"/>
        <v>8210.7953567542809</v>
      </c>
      <c r="Q62" s="117">
        <f t="shared" si="21"/>
        <v>9188.7575667661913</v>
      </c>
      <c r="R62" s="117">
        <f t="shared" ref="R62:V62" si="22">R63+R66+R68+R77</f>
        <v>9578.087999075482</v>
      </c>
      <c r="S62" s="117">
        <f t="shared" si="22"/>
        <v>9984.3503659920771</v>
      </c>
      <c r="T62" s="117">
        <f t="shared" si="22"/>
        <v>9442.7579806647991</v>
      </c>
      <c r="U62" s="117">
        <f t="shared" si="22"/>
        <v>9279.7610537471592</v>
      </c>
      <c r="V62" s="117">
        <f t="shared" si="22"/>
        <v>9918.9982589422361</v>
      </c>
      <c r="W62" s="117">
        <f t="shared" ref="W62" si="23">W63+W66+W68+W77</f>
        <v>10985.466635535387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5865.6009551138195</v>
      </c>
      <c r="C63" s="122">
        <f t="shared" si="24"/>
        <v>6405.7187393890499</v>
      </c>
      <c r="D63" s="122">
        <f t="shared" si="24"/>
        <v>6375.7260716757073</v>
      </c>
      <c r="E63" s="122">
        <f t="shared" si="24"/>
        <v>7482.149116219075</v>
      </c>
      <c r="F63" s="122">
        <f t="shared" si="24"/>
        <v>6748.1282865923331</v>
      </c>
      <c r="G63" s="122">
        <f t="shared" si="24"/>
        <v>7796.3610502491774</v>
      </c>
      <c r="H63" s="122">
        <f t="shared" si="24"/>
        <v>7548.8485379251842</v>
      </c>
      <c r="I63" s="122">
        <f t="shared" si="24"/>
        <v>6656.2046742976463</v>
      </c>
      <c r="J63" s="122">
        <f t="shared" si="24"/>
        <v>7170.4322844363869</v>
      </c>
      <c r="K63" s="122">
        <f t="shared" si="24"/>
        <v>7393.8196730331056</v>
      </c>
      <c r="L63" s="122">
        <f t="shared" si="24"/>
        <v>8127.5512393573208</v>
      </c>
      <c r="M63" s="122">
        <f t="shared" si="24"/>
        <v>8089.3110707787764</v>
      </c>
      <c r="N63" s="122">
        <f t="shared" si="24"/>
        <v>7886.5984783072799</v>
      </c>
      <c r="O63" s="122">
        <f t="shared" si="24"/>
        <v>7536.6715904350976</v>
      </c>
      <c r="P63" s="122">
        <f t="shared" si="24"/>
        <v>6720.6028312787193</v>
      </c>
      <c r="Q63" s="122">
        <f t="shared" si="24"/>
        <v>7641.4859061515335</v>
      </c>
      <c r="R63" s="122">
        <f t="shared" ref="R63:V63" si="25">SUM(R64:R65)</f>
        <v>7995.1924474034249</v>
      </c>
      <c r="S63" s="122">
        <f t="shared" si="25"/>
        <v>8303.7171987574293</v>
      </c>
      <c r="T63" s="122">
        <f t="shared" si="25"/>
        <v>7692.5310636231288</v>
      </c>
      <c r="U63" s="122">
        <f t="shared" si="25"/>
        <v>7451.4904524329813</v>
      </c>
      <c r="V63" s="122">
        <f t="shared" si="25"/>
        <v>7898.7588114455984</v>
      </c>
      <c r="W63" s="122">
        <f t="shared" ref="W63" si="26">SUM(W64:W65)</f>
        <v>8851.4092269908087</v>
      </c>
      <c r="DA63" s="130" t="s">
        <v>2468</v>
      </c>
    </row>
    <row r="64" spans="1:105" ht="12" customHeight="1" x14ac:dyDescent="0.25">
      <c r="A64" s="97" t="s">
        <v>217</v>
      </c>
      <c r="B64" s="98">
        <v>5724.2562792657618</v>
      </c>
      <c r="C64" s="98">
        <v>6254.0011745822658</v>
      </c>
      <c r="D64" s="98">
        <v>6226.9060576046859</v>
      </c>
      <c r="E64" s="98">
        <v>7312.0502525427419</v>
      </c>
      <c r="F64" s="98">
        <v>6595.9865187356118</v>
      </c>
      <c r="G64" s="98">
        <v>7624.3869121086418</v>
      </c>
      <c r="H64" s="98">
        <v>7386.1149983205896</v>
      </c>
      <c r="I64" s="98">
        <v>6514.8802077680239</v>
      </c>
      <c r="J64" s="98">
        <v>7019.8686533729151</v>
      </c>
      <c r="K64" s="98">
        <v>7241.1030812710369</v>
      </c>
      <c r="L64" s="98">
        <v>7961.8319003087145</v>
      </c>
      <c r="M64" s="98">
        <v>7927.2853694840342</v>
      </c>
      <c r="N64" s="98">
        <v>7733.7716740319875</v>
      </c>
      <c r="O64" s="98">
        <v>7391.7137019677521</v>
      </c>
      <c r="P64" s="98">
        <v>6590.8167284808615</v>
      </c>
      <c r="Q64" s="98">
        <v>7494.9255568422896</v>
      </c>
      <c r="R64" s="98">
        <v>7842.4916485949934</v>
      </c>
      <c r="S64" s="98">
        <v>8144.5871688062798</v>
      </c>
      <c r="T64" s="98">
        <v>7545.3098466735792</v>
      </c>
      <c r="U64" s="98">
        <v>7309.1075861504869</v>
      </c>
      <c r="V64" s="98">
        <v>7745.5944381216732</v>
      </c>
      <c r="W64" s="98">
        <v>8679.8766887969814</v>
      </c>
      <c r="DA64" s="63" t="s">
        <v>2469</v>
      </c>
    </row>
    <row r="65" spans="1:105" ht="12" customHeight="1" x14ac:dyDescent="0.25">
      <c r="A65" s="97" t="s">
        <v>53</v>
      </c>
      <c r="B65" s="98">
        <v>141.3446758480577</v>
      </c>
      <c r="C65" s="98">
        <v>151.71756480678434</v>
      </c>
      <c r="D65" s="98">
        <v>148.82001407102186</v>
      </c>
      <c r="E65" s="98">
        <v>170.09886367633354</v>
      </c>
      <c r="F65" s="98">
        <v>152.14176785672126</v>
      </c>
      <c r="G65" s="98">
        <v>171.97413814053596</v>
      </c>
      <c r="H65" s="98">
        <v>162.73353960459448</v>
      </c>
      <c r="I65" s="98">
        <v>141.32446652962241</v>
      </c>
      <c r="J65" s="98">
        <v>150.56363106347175</v>
      </c>
      <c r="K65" s="98">
        <v>152.71659176206859</v>
      </c>
      <c r="L65" s="98">
        <v>165.71933904860677</v>
      </c>
      <c r="M65" s="98">
        <v>162.02570129474202</v>
      </c>
      <c r="N65" s="98">
        <v>152.82680427529243</v>
      </c>
      <c r="O65" s="98">
        <v>144.95788846734555</v>
      </c>
      <c r="P65" s="98">
        <v>129.78610279785761</v>
      </c>
      <c r="Q65" s="98">
        <v>146.5603493092444</v>
      </c>
      <c r="R65" s="98">
        <v>152.70079880843167</v>
      </c>
      <c r="S65" s="98">
        <v>159.13002995114928</v>
      </c>
      <c r="T65" s="98">
        <v>147.22121694954942</v>
      </c>
      <c r="U65" s="98">
        <v>142.38286628249483</v>
      </c>
      <c r="V65" s="98">
        <v>153.16437332392508</v>
      </c>
      <c r="W65" s="98">
        <v>171.53253819382772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1.6093113032119633</v>
      </c>
      <c r="C66" s="122">
        <f t="shared" si="27"/>
        <v>2.4793119087778659</v>
      </c>
      <c r="D66" s="122">
        <f t="shared" si="27"/>
        <v>4.836193702993298</v>
      </c>
      <c r="E66" s="122">
        <f t="shared" si="27"/>
        <v>10.160395929788248</v>
      </c>
      <c r="F66" s="122">
        <f t="shared" si="27"/>
        <v>6.5246116270747327</v>
      </c>
      <c r="G66" s="122">
        <f t="shared" si="27"/>
        <v>7.8743803430723096</v>
      </c>
      <c r="H66" s="122">
        <f t="shared" si="27"/>
        <v>13.660830387246543</v>
      </c>
      <c r="I66" s="122">
        <f t="shared" si="27"/>
        <v>20.651423621436127</v>
      </c>
      <c r="J66" s="122">
        <f t="shared" si="27"/>
        <v>14.712968246417677</v>
      </c>
      <c r="K66" s="122">
        <f t="shared" si="27"/>
        <v>17.147008793487867</v>
      </c>
      <c r="L66" s="122">
        <f t="shared" si="27"/>
        <v>22.525993072930923</v>
      </c>
      <c r="M66" s="122">
        <f t="shared" si="27"/>
        <v>23.5725874214498</v>
      </c>
      <c r="N66" s="122">
        <f t="shared" si="27"/>
        <v>48.613717309238417</v>
      </c>
      <c r="O66" s="122">
        <f t="shared" si="27"/>
        <v>34.499424711790866</v>
      </c>
      <c r="P66" s="122">
        <f t="shared" si="27"/>
        <v>28.43183227456602</v>
      </c>
      <c r="Q66" s="122">
        <f t="shared" si="27"/>
        <v>53.079590506205435</v>
      </c>
      <c r="R66" s="122">
        <f t="shared" si="27"/>
        <v>60.41092290715094</v>
      </c>
      <c r="S66" s="122">
        <f t="shared" si="27"/>
        <v>78.058191533720318</v>
      </c>
      <c r="T66" s="122">
        <f t="shared" si="27"/>
        <v>116.63857087393185</v>
      </c>
      <c r="U66" s="122">
        <f t="shared" si="27"/>
        <v>167.82441039520819</v>
      </c>
      <c r="V66" s="122">
        <f t="shared" si="27"/>
        <v>94.375466978885029</v>
      </c>
      <c r="W66" s="122">
        <f t="shared" si="27"/>
        <v>242.95728745680481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1.6093113032119633</v>
      </c>
      <c r="C67" s="98">
        <f>IF(RES_hhdet_tes!C67=0,0,RES_hhdet_tes!C67*1000*11630/RES_hhdet_num!C62)</f>
        <v>2.4793119087778659</v>
      </c>
      <c r="D67" s="98">
        <f>IF(RES_hhdet_tes!D67=0,0,RES_hhdet_tes!D67*1000*11630/RES_hhdet_num!D62)</f>
        <v>4.836193702993298</v>
      </c>
      <c r="E67" s="98">
        <f>IF(RES_hhdet_tes!E67=0,0,RES_hhdet_tes!E67*1000*11630/RES_hhdet_num!E62)</f>
        <v>10.160395929788248</v>
      </c>
      <c r="F67" s="98">
        <f>IF(RES_hhdet_tes!F67=0,0,RES_hhdet_tes!F67*1000*11630/RES_hhdet_num!F62)</f>
        <v>6.5246116270747327</v>
      </c>
      <c r="G67" s="98">
        <f>IF(RES_hhdet_tes!G67=0,0,RES_hhdet_tes!G67*1000*11630/RES_hhdet_num!G62)</f>
        <v>7.8743803430723096</v>
      </c>
      <c r="H67" s="98">
        <f>IF(RES_hhdet_tes!H67=0,0,RES_hhdet_tes!H67*1000*11630/RES_hhdet_num!H62)</f>
        <v>13.660830387246543</v>
      </c>
      <c r="I67" s="98">
        <f>IF(RES_hhdet_tes!I67=0,0,RES_hhdet_tes!I67*1000*11630/RES_hhdet_num!I62)</f>
        <v>20.651423621436127</v>
      </c>
      <c r="J67" s="98">
        <f>IF(RES_hhdet_tes!J67=0,0,RES_hhdet_tes!J67*1000*11630/RES_hhdet_num!J62)</f>
        <v>14.712968246417677</v>
      </c>
      <c r="K67" s="98">
        <f>IF(RES_hhdet_tes!K67=0,0,RES_hhdet_tes!K67*1000*11630/RES_hhdet_num!K62)</f>
        <v>17.147008793487867</v>
      </c>
      <c r="L67" s="98">
        <f>IF(RES_hhdet_tes!L67=0,0,RES_hhdet_tes!L67*1000*11630/RES_hhdet_num!L62)</f>
        <v>22.525993072930923</v>
      </c>
      <c r="M67" s="98">
        <f>IF(RES_hhdet_tes!M67=0,0,RES_hhdet_tes!M67*1000*11630/RES_hhdet_num!M62)</f>
        <v>23.5725874214498</v>
      </c>
      <c r="N67" s="98">
        <f>IF(RES_hhdet_tes!N67=0,0,RES_hhdet_tes!N67*1000*11630/RES_hhdet_num!N62)</f>
        <v>48.613717309238417</v>
      </c>
      <c r="O67" s="98">
        <f>IF(RES_hhdet_tes!O67=0,0,RES_hhdet_tes!O67*1000*11630/RES_hhdet_num!O62)</f>
        <v>34.499424711790866</v>
      </c>
      <c r="P67" s="98">
        <f>IF(RES_hhdet_tes!P67=0,0,RES_hhdet_tes!P67*1000*11630/RES_hhdet_num!P62)</f>
        <v>28.43183227456602</v>
      </c>
      <c r="Q67" s="98">
        <f>IF(RES_hhdet_tes!Q67=0,0,RES_hhdet_tes!Q67*1000*11630/RES_hhdet_num!Q62)</f>
        <v>53.079590506205435</v>
      </c>
      <c r="R67" s="98">
        <f>IF(RES_hhdet_tes!R67=0,0,RES_hhdet_tes!R67*1000*11630/RES_hhdet_num!R62)</f>
        <v>60.41092290715094</v>
      </c>
      <c r="S67" s="98">
        <f>IF(RES_hhdet_tes!S67=0,0,RES_hhdet_tes!S67*1000*11630/RES_hhdet_num!S62)</f>
        <v>78.058191533720318</v>
      </c>
      <c r="T67" s="98">
        <f>IF(RES_hhdet_tes!T67=0,0,RES_hhdet_tes!T67*1000*11630/RES_hhdet_num!T62)</f>
        <v>116.63857087393185</v>
      </c>
      <c r="U67" s="98">
        <f>IF(RES_hhdet_tes!U67=0,0,RES_hhdet_tes!U67*1000*11630/RES_hhdet_num!U62)</f>
        <v>167.82441039520819</v>
      </c>
      <c r="V67" s="98">
        <f>IF(RES_hhdet_tes!V67=0,0,RES_hhdet_tes!V67*1000*11630/RES_hhdet_num!V62)</f>
        <v>94.375466978885029</v>
      </c>
      <c r="W67" s="98">
        <f>IF(RES_hhdet_tes!W67=0,0,RES_hhdet_tes!W67*1000*11630/RES_hhdet_num!W62)</f>
        <v>242.95728745680481</v>
      </c>
      <c r="DA67" s="63" t="s">
        <v>2472</v>
      </c>
    </row>
    <row r="68" spans="1:105" ht="12" customHeight="1" x14ac:dyDescent="0.25">
      <c r="A68" s="121" t="s">
        <v>55</v>
      </c>
      <c r="B68" s="122">
        <v>981.94172424687019</v>
      </c>
      <c r="C68" s="122">
        <v>996.42349803323748</v>
      </c>
      <c r="D68" s="122">
        <v>1048.1921325172741</v>
      </c>
      <c r="E68" s="122">
        <v>1078.5338379214022</v>
      </c>
      <c r="F68" s="122">
        <v>1078.7015788262656</v>
      </c>
      <c r="G68" s="122">
        <v>1106.1638154574998</v>
      </c>
      <c r="H68" s="122">
        <v>1100.6639532845202</v>
      </c>
      <c r="I68" s="122">
        <v>1133.9189707096709</v>
      </c>
      <c r="J68" s="122">
        <v>1160.6642417029093</v>
      </c>
      <c r="K68" s="122">
        <v>1161.8673315151382</v>
      </c>
      <c r="L68" s="122">
        <v>1167.8217686240871</v>
      </c>
      <c r="M68" s="122">
        <v>1142.2198856849968</v>
      </c>
      <c r="N68" s="122">
        <v>1122.0280100468065</v>
      </c>
      <c r="O68" s="122">
        <v>1065.651797489043</v>
      </c>
      <c r="P68" s="122">
        <v>1178.7216609204629</v>
      </c>
      <c r="Q68" s="122">
        <v>1189.9982566162123</v>
      </c>
      <c r="R68" s="122">
        <v>1238.2023054231372</v>
      </c>
      <c r="S68" s="122">
        <v>1253.7145399138078</v>
      </c>
      <c r="T68" s="122">
        <v>1249.1583393582694</v>
      </c>
      <c r="U68" s="122">
        <v>1266.8442516905568</v>
      </c>
      <c r="V68" s="122">
        <v>1374.9410633811485</v>
      </c>
      <c r="W68" s="122">
        <v>1346.6747799243856</v>
      </c>
      <c r="DA68" s="130" t="s">
        <v>2473</v>
      </c>
    </row>
    <row r="69" spans="1:105" ht="12" customHeight="1" x14ac:dyDescent="0.25">
      <c r="A69" s="97" t="s">
        <v>134</v>
      </c>
      <c r="B69" s="98">
        <v>993.10185961491743</v>
      </c>
      <c r="C69" s="98">
        <v>992.54879148498742</v>
      </c>
      <c r="D69" s="98">
        <v>1067.3996265978815</v>
      </c>
      <c r="E69" s="98">
        <v>1037.5973225890214</v>
      </c>
      <c r="F69" s="98">
        <v>1077.3041845905416</v>
      </c>
      <c r="G69" s="98">
        <v>1153.2633329381401</v>
      </c>
      <c r="H69" s="98">
        <v>1050.2457857909808</v>
      </c>
      <c r="I69" s="98">
        <v>1145.9867761356036</v>
      </c>
      <c r="J69" s="98">
        <v>1138.7942982746813</v>
      </c>
      <c r="K69" s="98">
        <v>1164.5971905541533</v>
      </c>
      <c r="L69" s="98">
        <v>1168.5678665670259</v>
      </c>
      <c r="M69" s="98">
        <v>1128.2928682907836</v>
      </c>
      <c r="N69" s="98">
        <v>1131.4717112220958</v>
      </c>
      <c r="O69" s="98">
        <v>1066.5305782693295</v>
      </c>
      <c r="P69" s="98">
        <v>1187.8918049450656</v>
      </c>
      <c r="Q69" s="98">
        <v>1180.4706864218801</v>
      </c>
      <c r="R69" s="98">
        <v>1239.0552969246601</v>
      </c>
      <c r="S69" s="98">
        <v>1261.7332147509762</v>
      </c>
      <c r="T69" s="98">
        <v>1250.8589724869732</v>
      </c>
      <c r="U69" s="98">
        <v>1266.8283107907671</v>
      </c>
      <c r="V69" s="98">
        <v>1365.8997601533945</v>
      </c>
      <c r="W69" s="98">
        <v>1387.8738945400814</v>
      </c>
      <c r="DA69" s="63" t="s">
        <v>2474</v>
      </c>
    </row>
    <row r="70" spans="1:105" ht="12" customHeight="1" x14ac:dyDescent="0.25">
      <c r="A70" s="97" t="s">
        <v>133</v>
      </c>
      <c r="B70" s="98">
        <v>0</v>
      </c>
      <c r="C70" s="98">
        <v>992.48892057949706</v>
      </c>
      <c r="D70" s="98">
        <v>1067.3395009446947</v>
      </c>
      <c r="E70" s="98">
        <v>1037.5345077221259</v>
      </c>
      <c r="F70" s="98">
        <v>1077.2690101304224</v>
      </c>
      <c r="G70" s="98">
        <v>1153.2577834409506</v>
      </c>
      <c r="H70" s="98">
        <v>1050.2565058649543</v>
      </c>
      <c r="I70" s="98">
        <v>1145.9971683212468</v>
      </c>
      <c r="J70" s="98">
        <v>1138.6338762558694</v>
      </c>
      <c r="K70" s="98">
        <v>1164.4253323450748</v>
      </c>
      <c r="L70" s="98">
        <v>1168.4182415410016</v>
      </c>
      <c r="M70" s="98">
        <v>1128.1314917124773</v>
      </c>
      <c r="N70" s="98">
        <v>1131.2085815278226</v>
      </c>
      <c r="O70" s="98">
        <v>1066.4971180812031</v>
      </c>
      <c r="P70" s="98">
        <v>1187.3234827623974</v>
      </c>
      <c r="Q70" s="98">
        <v>1179.9954842941875</v>
      </c>
      <c r="R70" s="98">
        <v>1238.9336829314504</v>
      </c>
      <c r="S70" s="98">
        <v>1261.5779859026445</v>
      </c>
      <c r="T70" s="98">
        <v>1250.7427941779754</v>
      </c>
      <c r="U70" s="98">
        <v>1266.6391611691438</v>
      </c>
      <c r="V70" s="98">
        <v>1365.6185301980183</v>
      </c>
      <c r="W70" s="98">
        <v>1386.8815915960859</v>
      </c>
      <c r="DA70" s="63" t="s">
        <v>2475</v>
      </c>
    </row>
    <row r="71" spans="1:105" ht="12" customHeight="1" x14ac:dyDescent="0.25">
      <c r="A71" s="100" t="s">
        <v>217</v>
      </c>
      <c r="B71" s="101">
        <v>0</v>
      </c>
      <c r="C71" s="101">
        <v>228.15806356595971</v>
      </c>
      <c r="D71" s="101">
        <v>239.63356731952749</v>
      </c>
      <c r="E71" s="101">
        <v>284.32081282765773</v>
      </c>
      <c r="F71" s="101">
        <v>250.60109117893489</v>
      </c>
      <c r="G71" s="101">
        <v>230.33407982602719</v>
      </c>
      <c r="H71" s="101">
        <v>282.78203645479789</v>
      </c>
      <c r="I71" s="101">
        <v>252.66117217381068</v>
      </c>
      <c r="J71" s="101">
        <v>288.36722529879927</v>
      </c>
      <c r="K71" s="101">
        <v>273.19010986797866</v>
      </c>
      <c r="L71" s="101">
        <v>266.69193505781175</v>
      </c>
      <c r="M71" s="101">
        <v>303.06220335330698</v>
      </c>
      <c r="N71" s="101">
        <v>203.89425896767324</v>
      </c>
      <c r="O71" s="101">
        <v>206.72544782431137</v>
      </c>
      <c r="P71" s="101">
        <v>231.09764216820022</v>
      </c>
      <c r="Q71" s="101">
        <v>320.17333076237298</v>
      </c>
      <c r="R71" s="101">
        <v>316.8804900677373</v>
      </c>
      <c r="S71" s="101">
        <v>300.16319934864339</v>
      </c>
      <c r="T71" s="101">
        <v>304.31884985921579</v>
      </c>
      <c r="U71" s="101">
        <v>302.62934677317702</v>
      </c>
      <c r="V71" s="101">
        <v>348.70090585748579</v>
      </c>
      <c r="W71" s="101">
        <v>275.54450854648076</v>
      </c>
      <c r="DA71" s="131" t="s">
        <v>2476</v>
      </c>
    </row>
    <row r="72" spans="1:105" ht="12" customHeight="1" x14ac:dyDescent="0.25">
      <c r="A72" s="103" t="s">
        <v>52</v>
      </c>
      <c r="B72" s="104">
        <v>0</v>
      </c>
      <c r="C72" s="104">
        <v>764.33085701353741</v>
      </c>
      <c r="D72" s="104">
        <v>827.70593362516695</v>
      </c>
      <c r="E72" s="104">
        <v>753.21369489446806</v>
      </c>
      <c r="F72" s="104">
        <v>826.66791895148742</v>
      </c>
      <c r="G72" s="104">
        <v>922.92370361492317</v>
      </c>
      <c r="H72" s="104">
        <v>767.47446941015653</v>
      </c>
      <c r="I72" s="104">
        <v>893.33599614743616</v>
      </c>
      <c r="J72" s="104">
        <v>850.26665095707017</v>
      </c>
      <c r="K72" s="104">
        <v>891.23522247709616</v>
      </c>
      <c r="L72" s="104">
        <v>901.72630648319</v>
      </c>
      <c r="M72" s="104">
        <v>825.0692883591704</v>
      </c>
      <c r="N72" s="104">
        <v>927.31432256014932</v>
      </c>
      <c r="O72" s="104">
        <v>859.77167025689175</v>
      </c>
      <c r="P72" s="104">
        <v>956.22584059419717</v>
      </c>
      <c r="Q72" s="104">
        <v>859.82215353181437</v>
      </c>
      <c r="R72" s="104">
        <v>922.05319286371321</v>
      </c>
      <c r="S72" s="104">
        <v>961.41478655400113</v>
      </c>
      <c r="T72" s="104">
        <v>946.42394431876005</v>
      </c>
      <c r="U72" s="104">
        <v>964.0098143959666</v>
      </c>
      <c r="V72" s="104">
        <v>1016.9176243405327</v>
      </c>
      <c r="W72" s="104">
        <v>1111.3370830496053</v>
      </c>
      <c r="DA72" s="132" t="s">
        <v>2477</v>
      </c>
    </row>
    <row r="73" spans="1:105" ht="12" customHeight="1" x14ac:dyDescent="0.25">
      <c r="A73" s="106" t="s">
        <v>122</v>
      </c>
      <c r="B73" s="101">
        <v>962.08643069438995</v>
      </c>
      <c r="C73" s="101">
        <v>1002.8626177482207</v>
      </c>
      <c r="D73" s="101">
        <v>1021.0621216638083</v>
      </c>
      <c r="E73" s="101">
        <v>1130.2259783550414</v>
      </c>
      <c r="F73" s="101">
        <v>1080.427401913272</v>
      </c>
      <c r="G73" s="101">
        <v>1044.0405660080867</v>
      </c>
      <c r="H73" s="101">
        <v>1167.2686676191049</v>
      </c>
      <c r="I73" s="101">
        <v>1116.582544376563</v>
      </c>
      <c r="J73" s="101">
        <v>1194.7604745802953</v>
      </c>
      <c r="K73" s="101">
        <v>1156.417583593354</v>
      </c>
      <c r="L73" s="101">
        <v>1165.8018395276015</v>
      </c>
      <c r="M73" s="101">
        <v>1204.7095112784971</v>
      </c>
      <c r="N73" s="101">
        <v>1033.2138531554199</v>
      </c>
      <c r="O73" s="101">
        <v>1056.0713354951101</v>
      </c>
      <c r="P73" s="101">
        <v>1082.404810771427</v>
      </c>
      <c r="Q73" s="101">
        <v>1248.8959047877074</v>
      </c>
      <c r="R73" s="101">
        <v>1234.6931078569303</v>
      </c>
      <c r="S73" s="101">
        <v>1227.6280290427485</v>
      </c>
      <c r="T73" s="101">
        <v>1244.4959510950757</v>
      </c>
      <c r="U73" s="101">
        <v>1266.8907645643317</v>
      </c>
      <c r="V73" s="101">
        <v>1397.6872978426109</v>
      </c>
      <c r="W73" s="101">
        <v>1245.9077432815518</v>
      </c>
      <c r="DA73" s="131" t="s">
        <v>2478</v>
      </c>
    </row>
    <row r="74" spans="1:105" ht="12" customHeight="1" x14ac:dyDescent="0.25">
      <c r="A74" s="107" t="s">
        <v>121</v>
      </c>
      <c r="B74" s="104">
        <v>0</v>
      </c>
      <c r="C74" s="104">
        <v>1002.9165168319141</v>
      </c>
      <c r="D74" s="104">
        <v>1021.1927716814622</v>
      </c>
      <c r="E74" s="104">
        <v>1130.4078998016248</v>
      </c>
      <c r="F74" s="104">
        <v>1080.6529453297885</v>
      </c>
      <c r="G74" s="104">
        <v>1044.2471980197267</v>
      </c>
      <c r="H74" s="104">
        <v>1167.6200344200101</v>
      </c>
      <c r="I74" s="104">
        <v>1117.068272091635</v>
      </c>
      <c r="J74" s="104">
        <v>1195.0028566809071</v>
      </c>
      <c r="K74" s="104">
        <v>1156.3402634924357</v>
      </c>
      <c r="L74" s="104">
        <v>1165.6434516991749</v>
      </c>
      <c r="M74" s="104">
        <v>1204.8478927246974</v>
      </c>
      <c r="N74" s="104">
        <v>1033.9124117955539</v>
      </c>
      <c r="O74" s="104">
        <v>1056.3560647174636</v>
      </c>
      <c r="P74" s="104">
        <v>1081.2546708713724</v>
      </c>
      <c r="Q74" s="104">
        <v>1248.415737615102</v>
      </c>
      <c r="R74" s="104">
        <v>1234.1267371882395</v>
      </c>
      <c r="S74" s="104">
        <v>1227.3070473497787</v>
      </c>
      <c r="T74" s="104">
        <v>1244.2736488763678</v>
      </c>
      <c r="U74" s="104">
        <v>1266.8205477215329</v>
      </c>
      <c r="V74" s="104">
        <v>1398.1526798114503</v>
      </c>
      <c r="W74" s="104">
        <v>1246.2594529381051</v>
      </c>
      <c r="DA74" s="132" t="s">
        <v>2479</v>
      </c>
    </row>
    <row r="75" spans="1:105" ht="12" customHeight="1" x14ac:dyDescent="0.25">
      <c r="A75" s="108" t="s">
        <v>53</v>
      </c>
      <c r="B75" s="98">
        <v>0</v>
      </c>
      <c r="C75" s="98">
        <v>230.56534026764729</v>
      </c>
      <c r="D75" s="98">
        <v>229.17475442116915</v>
      </c>
      <c r="E75" s="98">
        <v>309.62683786586189</v>
      </c>
      <c r="F75" s="98">
        <v>251.15629838057427</v>
      </c>
      <c r="G75" s="98">
        <v>208.405333079499</v>
      </c>
      <c r="H75" s="98">
        <v>314.23080592727769</v>
      </c>
      <c r="I75" s="98">
        <v>246.24037358302598</v>
      </c>
      <c r="J75" s="98">
        <v>302.83410993056884</v>
      </c>
      <c r="K75" s="98">
        <v>271.31558190556564</v>
      </c>
      <c r="L75" s="98">
        <v>266.05674524304351</v>
      </c>
      <c r="M75" s="98">
        <v>324.01277926079723</v>
      </c>
      <c r="N75" s="98">
        <v>185.4091216003398</v>
      </c>
      <c r="O75" s="98">
        <v>204.61252383751963</v>
      </c>
      <c r="P75" s="98">
        <v>209.16146267263039</v>
      </c>
      <c r="Q75" s="98">
        <v>338.17515916628156</v>
      </c>
      <c r="R75" s="98">
        <v>315.7188901069066</v>
      </c>
      <c r="S75" s="98">
        <v>291.87463049359894</v>
      </c>
      <c r="T75" s="98">
        <v>302.77175457979257</v>
      </c>
      <c r="U75" s="98">
        <v>302.72839724679739</v>
      </c>
      <c r="V75" s="98">
        <v>357.37558049525671</v>
      </c>
      <c r="W75" s="98">
        <v>245.43904228388809</v>
      </c>
      <c r="DA75" s="63" t="s">
        <v>2480</v>
      </c>
    </row>
    <row r="76" spans="1:105" ht="12" customHeight="1" x14ac:dyDescent="0.25">
      <c r="A76" s="108" t="s">
        <v>52</v>
      </c>
      <c r="B76" s="98">
        <v>0</v>
      </c>
      <c r="C76" s="98">
        <v>772.35117656426667</v>
      </c>
      <c r="D76" s="98">
        <v>792.01801726029316</v>
      </c>
      <c r="E76" s="98">
        <v>820.78106193576298</v>
      </c>
      <c r="F76" s="98">
        <v>829.49664694921421</v>
      </c>
      <c r="G76" s="98">
        <v>835.84186494022765</v>
      </c>
      <c r="H76" s="98">
        <v>853.3892284927324</v>
      </c>
      <c r="I76" s="98">
        <v>870.827898508609</v>
      </c>
      <c r="J76" s="98">
        <v>892.1687467503383</v>
      </c>
      <c r="K76" s="98">
        <v>885.02468158687009</v>
      </c>
      <c r="L76" s="98">
        <v>899.58670645613154</v>
      </c>
      <c r="M76" s="98">
        <v>880.83511346390014</v>
      </c>
      <c r="N76" s="98">
        <v>848.50329019521416</v>
      </c>
      <c r="O76" s="98">
        <v>851.74354087994391</v>
      </c>
      <c r="P76" s="98">
        <v>872.09320819874199</v>
      </c>
      <c r="Q76" s="98">
        <v>910.24057844882066</v>
      </c>
      <c r="R76" s="98">
        <v>918.40784708133287</v>
      </c>
      <c r="S76" s="98">
        <v>935.43241685617943</v>
      </c>
      <c r="T76" s="98">
        <v>941.50189429657541</v>
      </c>
      <c r="U76" s="98">
        <v>964.0921504747356</v>
      </c>
      <c r="V76" s="98">
        <v>1040.7770993161939</v>
      </c>
      <c r="W76" s="98">
        <v>1000.820410654217</v>
      </c>
      <c r="DA76" s="63" t="s">
        <v>2481</v>
      </c>
    </row>
    <row r="77" spans="1:105" ht="12" customHeight="1" x14ac:dyDescent="0.25">
      <c r="A77" s="121" t="s">
        <v>54</v>
      </c>
      <c r="B77" s="122">
        <v>422.62360512967717</v>
      </c>
      <c r="C77" s="122">
        <v>435.30774331616664</v>
      </c>
      <c r="D77" s="122">
        <v>463.13469175720979</v>
      </c>
      <c r="E77" s="122">
        <v>457.72967057584498</v>
      </c>
      <c r="F77" s="122">
        <v>468.4303890116048</v>
      </c>
      <c r="G77" s="122">
        <v>459.56529200307369</v>
      </c>
      <c r="H77" s="122">
        <v>442.0749566556666</v>
      </c>
      <c r="I77" s="122">
        <v>400.24025633675723</v>
      </c>
      <c r="J77" s="122">
        <v>439.80233243680931</v>
      </c>
      <c r="K77" s="122">
        <v>363.20464429457292</v>
      </c>
      <c r="L77" s="122">
        <v>392.60055370954086</v>
      </c>
      <c r="M77" s="122">
        <v>333.29628335287578</v>
      </c>
      <c r="N77" s="122">
        <v>279.07797805357291</v>
      </c>
      <c r="O77" s="122">
        <v>276.14172742368027</v>
      </c>
      <c r="P77" s="122">
        <v>283.03903228053173</v>
      </c>
      <c r="Q77" s="122">
        <v>304.19381349224068</v>
      </c>
      <c r="R77" s="122">
        <v>284.28232334177022</v>
      </c>
      <c r="S77" s="122">
        <v>348.86043578711917</v>
      </c>
      <c r="T77" s="122">
        <v>384.43000680946932</v>
      </c>
      <c r="U77" s="122">
        <v>393.6019392284125</v>
      </c>
      <c r="V77" s="122">
        <v>550.9229171366045</v>
      </c>
      <c r="W77" s="122">
        <v>544.42534116338754</v>
      </c>
      <c r="DA77" s="130" t="s">
        <v>2482</v>
      </c>
    </row>
    <row r="78" spans="1:105" ht="12" customHeight="1" x14ac:dyDescent="0.25">
      <c r="A78" s="97" t="s">
        <v>192</v>
      </c>
      <c r="B78" s="98">
        <v>423.20654346946628</v>
      </c>
      <c r="C78" s="98">
        <v>434.16740156140486</v>
      </c>
      <c r="D78" s="98">
        <v>468.40144988606312</v>
      </c>
      <c r="E78" s="98">
        <v>464.31792639613968</v>
      </c>
      <c r="F78" s="98">
        <v>466.95966667482548</v>
      </c>
      <c r="G78" s="98">
        <v>460.32254661506033</v>
      </c>
      <c r="H78" s="98">
        <v>442.85462771700765</v>
      </c>
      <c r="I78" s="98">
        <v>399.010808583977</v>
      </c>
      <c r="J78" s="98">
        <v>439.90788699844728</v>
      </c>
      <c r="K78" s="98">
        <v>363.81344799906225</v>
      </c>
      <c r="L78" s="98">
        <v>393.67528453814816</v>
      </c>
      <c r="M78" s="98">
        <v>332.87851535669438</v>
      </c>
      <c r="N78" s="98">
        <v>277.99873841205391</v>
      </c>
      <c r="O78" s="98">
        <v>275.54114904614249</v>
      </c>
      <c r="P78" s="98">
        <v>282.94336181902247</v>
      </c>
      <c r="Q78" s="98">
        <v>304.21599935775879</v>
      </c>
      <c r="R78" s="98">
        <v>283.72075471893345</v>
      </c>
      <c r="S78" s="98">
        <v>349.00530619863321</v>
      </c>
      <c r="T78" s="98">
        <v>385.23627404542822</v>
      </c>
      <c r="U78" s="98">
        <v>394.73691825195795</v>
      </c>
      <c r="V78" s="98">
        <v>548.16890065307405</v>
      </c>
      <c r="W78" s="98">
        <v>545.89211141114674</v>
      </c>
      <c r="DA78" s="63" t="s">
        <v>2483</v>
      </c>
    </row>
    <row r="79" spans="1:105" ht="12" customHeight="1" x14ac:dyDescent="0.25">
      <c r="A79" s="109" t="s">
        <v>120</v>
      </c>
      <c r="B79" s="33">
        <v>390.34633657173384</v>
      </c>
      <c r="C79" s="33">
        <v>488.95049402714938</v>
      </c>
      <c r="D79" s="33">
        <v>349.42444338603457</v>
      </c>
      <c r="E79" s="33">
        <v>353.57776311629266</v>
      </c>
      <c r="F79" s="33">
        <v>492.24640362256895</v>
      </c>
      <c r="G79" s="33">
        <v>442.38657861690092</v>
      </c>
      <c r="H79" s="33">
        <v>418.8731093033644</v>
      </c>
      <c r="I79" s="33">
        <v>434.19572279338149</v>
      </c>
      <c r="J79" s="33">
        <v>435.94883170908054</v>
      </c>
      <c r="K79" s="33">
        <v>340.56567434531343</v>
      </c>
      <c r="L79" s="33">
        <v>354.02490257449227</v>
      </c>
      <c r="M79" s="33">
        <v>348.50483367307049</v>
      </c>
      <c r="N79" s="33">
        <v>311.28898796588646</v>
      </c>
      <c r="O79" s="33">
        <v>287.0074831116122</v>
      </c>
      <c r="P79" s="33">
        <v>285.37493510535239</v>
      </c>
      <c r="Q79" s="33">
        <v>303.37685750543443</v>
      </c>
      <c r="R79" s="33">
        <v>303.84342159784984</v>
      </c>
      <c r="S79" s="33">
        <v>343.74956403510919</v>
      </c>
      <c r="T79" s="33">
        <v>358.97333465098387</v>
      </c>
      <c r="U79" s="33">
        <v>365.2950167598363</v>
      </c>
      <c r="V79" s="33">
        <v>595.65798886620712</v>
      </c>
      <c r="W79" s="33">
        <v>522.5577286515919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7242.1819887716329</v>
      </c>
      <c r="C81" s="117">
        <f t="shared" si="28"/>
        <v>7891.2648176796738</v>
      </c>
      <c r="D81" s="117">
        <f t="shared" si="28"/>
        <v>8066.6719835472441</v>
      </c>
      <c r="E81" s="117">
        <f t="shared" si="28"/>
        <v>8230.7209615568408</v>
      </c>
      <c r="F81" s="117">
        <f t="shared" si="28"/>
        <v>6670.9989546282832</v>
      </c>
      <c r="G81" s="117">
        <f t="shared" si="28"/>
        <v>9840.9730826646137</v>
      </c>
      <c r="H81" s="117">
        <f t="shared" si="28"/>
        <v>9474.7433063859735</v>
      </c>
      <c r="I81" s="117">
        <f t="shared" si="28"/>
        <v>9170.3273162618516</v>
      </c>
      <c r="J81" s="117">
        <f t="shared" si="28"/>
        <v>7425.7646242327464</v>
      </c>
      <c r="K81" s="117">
        <f t="shared" si="28"/>
        <v>9247.9970088647515</v>
      </c>
      <c r="L81" s="117">
        <f t="shared" si="28"/>
        <v>9537.6646811025275</v>
      </c>
      <c r="M81" s="117">
        <f t="shared" si="28"/>
        <v>9824.1233478616086</v>
      </c>
      <c r="N81" s="117">
        <f t="shared" si="28"/>
        <v>9892.1564321993064</v>
      </c>
      <c r="O81" s="117">
        <f t="shared" si="28"/>
        <v>10095.646756913518</v>
      </c>
      <c r="P81" s="117">
        <f t="shared" si="28"/>
        <v>8446.7965432423443</v>
      </c>
      <c r="Q81" s="117">
        <f t="shared" si="28"/>
        <v>9362.8705807846909</v>
      </c>
      <c r="R81" s="117">
        <f t="shared" ref="R81:V81" si="29">R82+R85+R87+R100</f>
        <v>9678.4955775641702</v>
      </c>
      <c r="S81" s="117">
        <f t="shared" si="29"/>
        <v>9932.5201964497373</v>
      </c>
      <c r="T81" s="117">
        <f t="shared" si="29"/>
        <v>9134.3114719392306</v>
      </c>
      <c r="U81" s="117">
        <f t="shared" si="29"/>
        <v>9141.2080284830772</v>
      </c>
      <c r="V81" s="117">
        <f t="shared" si="29"/>
        <v>9907.1468460911965</v>
      </c>
      <c r="W81" s="117">
        <f t="shared" ref="W81" si="30">W82+W85+W87+W100</f>
        <v>10568.475626829217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5827.9965526400947</v>
      </c>
      <c r="C82" s="122">
        <f t="shared" si="31"/>
        <v>6455.3244212074023</v>
      </c>
      <c r="D82" s="122">
        <f t="shared" si="31"/>
        <v>6565.0258372739781</v>
      </c>
      <c r="E82" s="122">
        <f t="shared" si="31"/>
        <v>6642.1018848524091</v>
      </c>
      <c r="F82" s="122">
        <f t="shared" si="31"/>
        <v>5172.6359424834109</v>
      </c>
      <c r="G82" s="122">
        <f t="shared" si="31"/>
        <v>8307.4137379912372</v>
      </c>
      <c r="H82" s="122">
        <f t="shared" si="31"/>
        <v>7836.2058934032775</v>
      </c>
      <c r="I82" s="122">
        <f t="shared" si="31"/>
        <v>7598.2162875231033</v>
      </c>
      <c r="J82" s="122">
        <f t="shared" si="31"/>
        <v>5848.3472361451795</v>
      </c>
      <c r="K82" s="122">
        <f t="shared" si="31"/>
        <v>7698.3524248072245</v>
      </c>
      <c r="L82" s="122">
        <f t="shared" si="31"/>
        <v>7936.3926368642524</v>
      </c>
      <c r="M82" s="122">
        <f t="shared" si="31"/>
        <v>8248.4274147807027</v>
      </c>
      <c r="N82" s="122">
        <f t="shared" si="31"/>
        <v>8474.8835490591518</v>
      </c>
      <c r="O82" s="122">
        <f t="shared" si="31"/>
        <v>8667.8058601401844</v>
      </c>
      <c r="P82" s="122">
        <f t="shared" si="31"/>
        <v>7021.8227599185748</v>
      </c>
      <c r="Q82" s="122">
        <f t="shared" si="31"/>
        <v>7741.2936912125806</v>
      </c>
      <c r="R82" s="122">
        <f t="shared" ref="R82:V82" si="32">SUM(R83:R84)</f>
        <v>8094.4742969078561</v>
      </c>
      <c r="S82" s="122">
        <f t="shared" si="32"/>
        <v>8278.02859710554</v>
      </c>
      <c r="T82" s="122">
        <f t="shared" si="32"/>
        <v>7427.9410490002074</v>
      </c>
      <c r="U82" s="122">
        <f t="shared" si="32"/>
        <v>7385.1430032169737</v>
      </c>
      <c r="V82" s="122">
        <f t="shared" si="32"/>
        <v>7917.5930999566972</v>
      </c>
      <c r="W82" s="122">
        <f t="shared" ref="W82" si="33">SUM(W83:W84)</f>
        <v>8664.5415023017413</v>
      </c>
      <c r="DA82" s="130" t="s">
        <v>2486</v>
      </c>
    </row>
    <row r="83" spans="1:105" ht="12" customHeight="1" x14ac:dyDescent="0.25">
      <c r="A83" s="97" t="s">
        <v>204</v>
      </c>
      <c r="B83" s="98">
        <v>5770.997028888999</v>
      </c>
      <c r="C83" s="98">
        <v>6393.2858172335727</v>
      </c>
      <c r="D83" s="98">
        <v>6502.8597680746607</v>
      </c>
      <c r="E83" s="98">
        <v>6580.8660997084407</v>
      </c>
      <c r="F83" s="98">
        <v>5125.3478240726117</v>
      </c>
      <c r="G83" s="98">
        <v>8233.1317918922286</v>
      </c>
      <c r="H83" s="98">
        <v>7767.749157194954</v>
      </c>
      <c r="I83" s="98">
        <v>7532.8535197561096</v>
      </c>
      <c r="J83" s="98">
        <v>5798.5994004562217</v>
      </c>
      <c r="K83" s="98">
        <v>7633.9516798303766</v>
      </c>
      <c r="L83" s="98">
        <v>7870.8622859549105</v>
      </c>
      <c r="M83" s="98">
        <v>8181.5384637477755</v>
      </c>
      <c r="N83" s="98">
        <v>8408.4201449700668</v>
      </c>
      <c r="O83" s="98">
        <v>8600.3418084242894</v>
      </c>
      <c r="P83" s="98">
        <v>6966.945632587709</v>
      </c>
      <c r="Q83" s="98">
        <v>7681.2124444840201</v>
      </c>
      <c r="R83" s="98">
        <v>8031.9186475858487</v>
      </c>
      <c r="S83" s="98">
        <v>8213.8353927127009</v>
      </c>
      <c r="T83" s="98">
        <v>7370.417535135377</v>
      </c>
      <c r="U83" s="98">
        <v>7328.0423157875921</v>
      </c>
      <c r="V83" s="98">
        <v>7855.4583540398698</v>
      </c>
      <c r="W83" s="98">
        <v>8596.5868794377111</v>
      </c>
      <c r="DA83" s="63" t="s">
        <v>2487</v>
      </c>
    </row>
    <row r="84" spans="1:105" ht="12" customHeight="1" x14ac:dyDescent="0.25">
      <c r="A84" s="97" t="s">
        <v>53</v>
      </c>
      <c r="B84" s="98">
        <v>56.999523751095772</v>
      </c>
      <c r="C84" s="98">
        <v>62.038603973829176</v>
      </c>
      <c r="D84" s="98">
        <v>62.166069199317327</v>
      </c>
      <c r="E84" s="98">
        <v>61.235785143967995</v>
      </c>
      <c r="F84" s="98">
        <v>47.288118410798887</v>
      </c>
      <c r="G84" s="98">
        <v>74.281946099009133</v>
      </c>
      <c r="H84" s="98">
        <v>68.45673620832379</v>
      </c>
      <c r="I84" s="98">
        <v>65.362767766994196</v>
      </c>
      <c r="J84" s="98">
        <v>49.747835688958126</v>
      </c>
      <c r="K84" s="98">
        <v>64.400744976848159</v>
      </c>
      <c r="L84" s="98">
        <v>65.530350909341777</v>
      </c>
      <c r="M84" s="98">
        <v>66.888951032926926</v>
      </c>
      <c r="N84" s="98">
        <v>66.463404089084918</v>
      </c>
      <c r="O84" s="98">
        <v>67.464051715895607</v>
      </c>
      <c r="P84" s="98">
        <v>54.877127330865875</v>
      </c>
      <c r="Q84" s="98">
        <v>60.081246728560757</v>
      </c>
      <c r="R84" s="98">
        <v>62.555649322007255</v>
      </c>
      <c r="S84" s="98">
        <v>64.19320439283868</v>
      </c>
      <c r="T84" s="98">
        <v>57.523513864830775</v>
      </c>
      <c r="U84" s="98">
        <v>57.10068742938131</v>
      </c>
      <c r="V84" s="98">
        <v>62.134745916827626</v>
      </c>
      <c r="W84" s="98">
        <v>67.954622864029801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1.6097287480333919</v>
      </c>
      <c r="C85" s="122">
        <f t="shared" si="34"/>
        <v>2.3770545866525841</v>
      </c>
      <c r="D85" s="122">
        <f t="shared" si="34"/>
        <v>4.2305753219785993</v>
      </c>
      <c r="E85" s="122">
        <f t="shared" si="34"/>
        <v>8.3812810736159076</v>
      </c>
      <c r="F85" s="122">
        <f t="shared" si="34"/>
        <v>5.9393670809623309</v>
      </c>
      <c r="G85" s="122">
        <f t="shared" si="34"/>
        <v>9.240528700816542</v>
      </c>
      <c r="H85" s="122">
        <f t="shared" si="34"/>
        <v>19.52591629282524</v>
      </c>
      <c r="I85" s="122">
        <f t="shared" si="34"/>
        <v>33.783415518558606</v>
      </c>
      <c r="J85" s="122">
        <f t="shared" si="34"/>
        <v>25.124042267559766</v>
      </c>
      <c r="K85" s="122">
        <f t="shared" si="34"/>
        <v>29.525334071123869</v>
      </c>
      <c r="L85" s="122">
        <f t="shared" si="34"/>
        <v>39.096110996106368</v>
      </c>
      <c r="M85" s="122">
        <f t="shared" si="34"/>
        <v>40.941751104579893</v>
      </c>
      <c r="N85" s="122">
        <f t="shared" si="34"/>
        <v>82.194456822328334</v>
      </c>
      <c r="O85" s="122">
        <f t="shared" si="34"/>
        <v>54.612814375328384</v>
      </c>
      <c r="P85" s="122">
        <f t="shared" si="34"/>
        <v>37.717571606303174</v>
      </c>
      <c r="Q85" s="122">
        <f t="shared" si="34"/>
        <v>56.714328411650982</v>
      </c>
      <c r="R85" s="122">
        <f t="shared" si="34"/>
        <v>52.747000321493864</v>
      </c>
      <c r="S85" s="122">
        <f t="shared" si="34"/>
        <v>51.398555444882469</v>
      </c>
      <c r="T85" s="122">
        <f t="shared" si="34"/>
        <v>51.882730197348806</v>
      </c>
      <c r="U85" s="122">
        <f t="shared" si="34"/>
        <v>54.0271975634789</v>
      </c>
      <c r="V85" s="122">
        <f t="shared" si="34"/>
        <v>28.988817008804912</v>
      </c>
      <c r="W85" s="122">
        <f t="shared" si="34"/>
        <v>103.38918482273144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1.6097287480333919</v>
      </c>
      <c r="C86" s="98">
        <f>IF(RES_hhdet_tes!C86=0,0,RES_hhdet_tes!C86*1000*11630/RES_hhdet_num!C81)</f>
        <v>2.3770545866525841</v>
      </c>
      <c r="D86" s="98">
        <f>IF(RES_hhdet_tes!D86=0,0,RES_hhdet_tes!D86*1000*11630/RES_hhdet_num!D81)</f>
        <v>4.2305753219785993</v>
      </c>
      <c r="E86" s="98">
        <f>IF(RES_hhdet_tes!E86=0,0,RES_hhdet_tes!E86*1000*11630/RES_hhdet_num!E81)</f>
        <v>8.3812810736159076</v>
      </c>
      <c r="F86" s="98">
        <f>IF(RES_hhdet_tes!F86=0,0,RES_hhdet_tes!F86*1000*11630/RES_hhdet_num!F81)</f>
        <v>5.9393670809623309</v>
      </c>
      <c r="G86" s="98">
        <f>IF(RES_hhdet_tes!G86=0,0,RES_hhdet_tes!G86*1000*11630/RES_hhdet_num!G81)</f>
        <v>9.240528700816542</v>
      </c>
      <c r="H86" s="98">
        <f>IF(RES_hhdet_tes!H86=0,0,RES_hhdet_tes!H86*1000*11630/RES_hhdet_num!H81)</f>
        <v>19.52591629282524</v>
      </c>
      <c r="I86" s="98">
        <f>IF(RES_hhdet_tes!I86=0,0,RES_hhdet_tes!I86*1000*11630/RES_hhdet_num!I81)</f>
        <v>33.783415518558606</v>
      </c>
      <c r="J86" s="98">
        <f>IF(RES_hhdet_tes!J86=0,0,RES_hhdet_tes!J86*1000*11630/RES_hhdet_num!J81)</f>
        <v>25.124042267559766</v>
      </c>
      <c r="K86" s="98">
        <f>IF(RES_hhdet_tes!K86=0,0,RES_hhdet_tes!K86*1000*11630/RES_hhdet_num!K81)</f>
        <v>29.525334071123869</v>
      </c>
      <c r="L86" s="98">
        <f>IF(RES_hhdet_tes!L86=0,0,RES_hhdet_tes!L86*1000*11630/RES_hhdet_num!L81)</f>
        <v>39.096110996106368</v>
      </c>
      <c r="M86" s="98">
        <f>IF(RES_hhdet_tes!M86=0,0,RES_hhdet_tes!M86*1000*11630/RES_hhdet_num!M81)</f>
        <v>40.941751104579893</v>
      </c>
      <c r="N86" s="98">
        <f>IF(RES_hhdet_tes!N86=0,0,RES_hhdet_tes!N86*1000*11630/RES_hhdet_num!N81)</f>
        <v>82.194456822328334</v>
      </c>
      <c r="O86" s="98">
        <f>IF(RES_hhdet_tes!O86=0,0,RES_hhdet_tes!O86*1000*11630/RES_hhdet_num!O81)</f>
        <v>54.612814375328384</v>
      </c>
      <c r="P86" s="98">
        <f>IF(RES_hhdet_tes!P86=0,0,RES_hhdet_tes!P86*1000*11630/RES_hhdet_num!P81)</f>
        <v>37.717571606303174</v>
      </c>
      <c r="Q86" s="98">
        <f>IF(RES_hhdet_tes!Q86=0,0,RES_hhdet_tes!Q86*1000*11630/RES_hhdet_num!Q81)</f>
        <v>56.714328411650982</v>
      </c>
      <c r="R86" s="98">
        <f>IF(RES_hhdet_tes!R86=0,0,RES_hhdet_tes!R86*1000*11630/RES_hhdet_num!R81)</f>
        <v>52.747000321493864</v>
      </c>
      <c r="S86" s="98">
        <f>IF(RES_hhdet_tes!S86=0,0,RES_hhdet_tes!S86*1000*11630/RES_hhdet_num!S81)</f>
        <v>51.398555444882469</v>
      </c>
      <c r="T86" s="98">
        <f>IF(RES_hhdet_tes!T86=0,0,RES_hhdet_tes!T86*1000*11630/RES_hhdet_num!T81)</f>
        <v>51.882730197348806</v>
      </c>
      <c r="U86" s="98">
        <f>IF(RES_hhdet_tes!U86=0,0,RES_hhdet_tes!U86*1000*11630/RES_hhdet_num!U81)</f>
        <v>54.0271975634789</v>
      </c>
      <c r="V86" s="98">
        <f>IF(RES_hhdet_tes!V86=0,0,RES_hhdet_tes!V86*1000*11630/RES_hhdet_num!V81)</f>
        <v>28.988817008804912</v>
      </c>
      <c r="W86" s="98">
        <f>IF(RES_hhdet_tes!W86=0,0,RES_hhdet_tes!W86*1000*11630/RES_hhdet_num!W81)</f>
        <v>103.38918482273144</v>
      </c>
      <c r="DA86" s="63" t="s">
        <v>2490</v>
      </c>
    </row>
    <row r="87" spans="1:105" ht="12" customHeight="1" x14ac:dyDescent="0.25">
      <c r="A87" s="121" t="s">
        <v>55</v>
      </c>
      <c r="B87" s="122">
        <v>984.77245389763902</v>
      </c>
      <c r="C87" s="122">
        <v>991.26552471622585</v>
      </c>
      <c r="D87" s="122">
        <v>1039.9820672569238</v>
      </c>
      <c r="E87" s="122">
        <v>1112.0012393640584</v>
      </c>
      <c r="F87" s="122">
        <v>1039.3285859210503</v>
      </c>
      <c r="G87" s="122">
        <v>1069.267793488234</v>
      </c>
      <c r="H87" s="122">
        <v>1168.1434207742068</v>
      </c>
      <c r="I87" s="122">
        <v>1115.3737602045114</v>
      </c>
      <c r="J87" s="122">
        <v>1164.1871861233697</v>
      </c>
      <c r="K87" s="122">
        <v>1152.227844349391</v>
      </c>
      <c r="L87" s="122">
        <v>1175.7701231569704</v>
      </c>
      <c r="M87" s="122">
        <v>1197.7204831846166</v>
      </c>
      <c r="N87" s="122">
        <v>1042.8870413177401</v>
      </c>
      <c r="O87" s="122">
        <v>1075.0618858663288</v>
      </c>
      <c r="P87" s="122">
        <v>1101.2562385149536</v>
      </c>
      <c r="Q87" s="122">
        <v>1260.4863506481147</v>
      </c>
      <c r="R87" s="122">
        <v>1245.4499553030194</v>
      </c>
      <c r="S87" s="122">
        <v>1252.843274288515</v>
      </c>
      <c r="T87" s="122">
        <v>1282.9799050453189</v>
      </c>
      <c r="U87" s="122">
        <v>1321.7345241995743</v>
      </c>
      <c r="V87" s="122">
        <v>1390.878064404234</v>
      </c>
      <c r="W87" s="122">
        <v>1272.8676474328854</v>
      </c>
      <c r="DA87" s="130" t="s">
        <v>2491</v>
      </c>
    </row>
    <row r="88" spans="1:105" ht="12" customHeight="1" x14ac:dyDescent="0.25">
      <c r="A88" s="97" t="s">
        <v>132</v>
      </c>
      <c r="B88" s="98">
        <v>992.16316828884726</v>
      </c>
      <c r="C88" s="98">
        <v>1004.2634406030928</v>
      </c>
      <c r="D88" s="98">
        <v>1072.264491657085</v>
      </c>
      <c r="E88" s="98">
        <v>974.13070280758927</v>
      </c>
      <c r="F88" s="98">
        <v>769.36589288584616</v>
      </c>
      <c r="G88" s="98">
        <v>1211.2699772959691</v>
      </c>
      <c r="H88" s="98">
        <v>1137.9854104322933</v>
      </c>
      <c r="I88" s="98">
        <v>1215.6099109240179</v>
      </c>
      <c r="J88" s="98">
        <v>940.98243768211353</v>
      </c>
      <c r="K88" s="98">
        <v>1176.7289655436116</v>
      </c>
      <c r="L88" s="98">
        <v>1120.6683807572147</v>
      </c>
      <c r="M88" s="98">
        <v>1162.0148390265954</v>
      </c>
      <c r="N88" s="98">
        <v>1185.2164512383881</v>
      </c>
      <c r="O88" s="98">
        <v>1240.5879469128263</v>
      </c>
      <c r="P88" s="98">
        <v>1235.9200610466469</v>
      </c>
      <c r="Q88" s="98">
        <v>1238.0712157531254</v>
      </c>
      <c r="R88" s="98">
        <v>1237.040781049956</v>
      </c>
      <c r="S88" s="98">
        <v>1229.1924829643649</v>
      </c>
      <c r="T88" s="98">
        <v>1317.2201679210748</v>
      </c>
      <c r="U88" s="98">
        <v>1478.8583981142831</v>
      </c>
      <c r="V88" s="98">
        <v>1134.3784102053467</v>
      </c>
      <c r="W88" s="98">
        <v>1351.8461895271823</v>
      </c>
      <c r="DA88" s="63" t="s">
        <v>2492</v>
      </c>
    </row>
    <row r="89" spans="1:105" ht="12" customHeight="1" x14ac:dyDescent="0.25">
      <c r="A89" s="97" t="s">
        <v>131</v>
      </c>
      <c r="B89" s="98">
        <v>0</v>
      </c>
      <c r="C89" s="98">
        <v>1004.2810141643168</v>
      </c>
      <c r="D89" s="98">
        <v>1072.2848490772437</v>
      </c>
      <c r="E89" s="98">
        <v>974.15403337469104</v>
      </c>
      <c r="F89" s="98">
        <v>769.40938659876974</v>
      </c>
      <c r="G89" s="98">
        <v>1211.4749932643178</v>
      </c>
      <c r="H89" s="98">
        <v>1138.3609152677402</v>
      </c>
      <c r="I89" s="98">
        <v>1215.5443289162758</v>
      </c>
      <c r="J89" s="98">
        <v>941.08055646312243</v>
      </c>
      <c r="K89" s="98">
        <v>1176.4852287590786</v>
      </c>
      <c r="L89" s="98">
        <v>1120.5452088664088</v>
      </c>
      <c r="M89" s="98">
        <v>1161.6235851517167</v>
      </c>
      <c r="N89" s="98">
        <v>1184.9329164373473</v>
      </c>
      <c r="O89" s="98">
        <v>1240.2583371349808</v>
      </c>
      <c r="P89" s="98">
        <v>1235.6192970545333</v>
      </c>
      <c r="Q89" s="98">
        <v>1237.7003756070069</v>
      </c>
      <c r="R89" s="98">
        <v>1236.7599988500108</v>
      </c>
      <c r="S89" s="98">
        <v>1229.0635106038549</v>
      </c>
      <c r="T89" s="98">
        <v>1317.1419504850592</v>
      </c>
      <c r="U89" s="98">
        <v>1478.9966007280686</v>
      </c>
      <c r="V89" s="98">
        <v>1134.8931855285764</v>
      </c>
      <c r="W89" s="98">
        <v>1352.6970746139064</v>
      </c>
      <c r="DA89" s="63" t="s">
        <v>2493</v>
      </c>
    </row>
    <row r="90" spans="1:105" ht="12" customHeight="1" x14ac:dyDescent="0.25">
      <c r="A90" s="100" t="s">
        <v>204</v>
      </c>
      <c r="B90" s="101">
        <v>0</v>
      </c>
      <c r="C90" s="101">
        <v>230.88611111832208</v>
      </c>
      <c r="D90" s="101">
        <v>240.68722341995647</v>
      </c>
      <c r="E90" s="101">
        <v>266.88026911219248</v>
      </c>
      <c r="F90" s="101">
        <v>178.89869150465066</v>
      </c>
      <c r="G90" s="101">
        <v>241.82565929415171</v>
      </c>
      <c r="H90" s="101">
        <v>306.82945583333191</v>
      </c>
      <c r="I90" s="101">
        <v>267.99338416775907</v>
      </c>
      <c r="J90" s="101">
        <v>149.19365049280128</v>
      </c>
      <c r="K90" s="101">
        <v>275.74038419619188</v>
      </c>
      <c r="L90" s="101">
        <v>255.4978314214743</v>
      </c>
      <c r="M90" s="101">
        <v>312.08006534652861</v>
      </c>
      <c r="N90" s="101">
        <v>213.77559652235371</v>
      </c>
      <c r="O90" s="101">
        <v>241.81057378606059</v>
      </c>
      <c r="P90" s="101">
        <v>240.44049016065841</v>
      </c>
      <c r="Q90" s="101">
        <v>336.34617981950669</v>
      </c>
      <c r="R90" s="101">
        <v>317.27785550860182</v>
      </c>
      <c r="S90" s="101">
        <v>293.15676773257945</v>
      </c>
      <c r="T90" s="101">
        <v>321.16893156646279</v>
      </c>
      <c r="U90" s="101">
        <v>353.89462193718174</v>
      </c>
      <c r="V90" s="101">
        <v>289.64095572864767</v>
      </c>
      <c r="W90" s="101">
        <v>266.68717603938251</v>
      </c>
      <c r="DA90" s="131" t="s">
        <v>2494</v>
      </c>
    </row>
    <row r="91" spans="1:105" ht="12" customHeight="1" x14ac:dyDescent="0.25">
      <c r="A91" s="103" t="s">
        <v>52</v>
      </c>
      <c r="B91" s="104">
        <v>0</v>
      </c>
      <c r="C91" s="104">
        <v>773.39490304599474</v>
      </c>
      <c r="D91" s="104">
        <v>831.59762565728727</v>
      </c>
      <c r="E91" s="104">
        <v>707.27376426249839</v>
      </c>
      <c r="F91" s="104">
        <v>590.510695094119</v>
      </c>
      <c r="G91" s="104">
        <v>969.64933397016603</v>
      </c>
      <c r="H91" s="104">
        <v>831.53145943440825</v>
      </c>
      <c r="I91" s="104">
        <v>947.55094474851683</v>
      </c>
      <c r="J91" s="104">
        <v>791.8869059703211</v>
      </c>
      <c r="K91" s="104">
        <v>900.74484456288667</v>
      </c>
      <c r="L91" s="104">
        <v>865.04737744493457</v>
      </c>
      <c r="M91" s="104">
        <v>849.543519805188</v>
      </c>
      <c r="N91" s="104">
        <v>971.15731991499365</v>
      </c>
      <c r="O91" s="104">
        <v>998.44776334892026</v>
      </c>
      <c r="P91" s="104">
        <v>995.17880689387493</v>
      </c>
      <c r="Q91" s="104">
        <v>901.3541957875002</v>
      </c>
      <c r="R91" s="104">
        <v>919.4821433414088</v>
      </c>
      <c r="S91" s="104">
        <v>935.90674287127536</v>
      </c>
      <c r="T91" s="104">
        <v>995.97301891859638</v>
      </c>
      <c r="U91" s="104">
        <v>1125.101978790887</v>
      </c>
      <c r="V91" s="104">
        <v>845.25222979992873</v>
      </c>
      <c r="W91" s="104">
        <v>1086.0098985745242</v>
      </c>
      <c r="DA91" s="132" t="s">
        <v>2495</v>
      </c>
    </row>
    <row r="92" spans="1:105" ht="12" customHeight="1" x14ac:dyDescent="0.25">
      <c r="A92" s="106" t="s">
        <v>124</v>
      </c>
      <c r="B92" s="101">
        <v>1040.5466377176162</v>
      </c>
      <c r="C92" s="101">
        <v>955.49104275851096</v>
      </c>
      <c r="D92" s="101">
        <v>1086.2396713335243</v>
      </c>
      <c r="E92" s="101">
        <v>1087.8047817320826</v>
      </c>
      <c r="F92" s="101">
        <v>953.3129982647838</v>
      </c>
      <c r="G92" s="101">
        <v>1152.7894569123271</v>
      </c>
      <c r="H92" s="101">
        <v>1197.6377648488801</v>
      </c>
      <c r="I92" s="101">
        <v>1032.0208534489407</v>
      </c>
      <c r="J92" s="101">
        <v>1031.1594848234988</v>
      </c>
      <c r="K92" s="101">
        <v>1089.0451352008513</v>
      </c>
      <c r="L92" s="101">
        <v>1444.0136413696159</v>
      </c>
      <c r="M92" s="101">
        <v>1183.147976515894</v>
      </c>
      <c r="N92" s="101">
        <v>974.89089672957084</v>
      </c>
      <c r="O92" s="101">
        <v>1146.3781148856729</v>
      </c>
      <c r="P92" s="101">
        <v>1093.1465305384761</v>
      </c>
      <c r="Q92" s="101">
        <v>1121.6485054396544</v>
      </c>
      <c r="R92" s="101">
        <v>984.04953845597413</v>
      </c>
      <c r="S92" s="101">
        <v>1339.4306553620311</v>
      </c>
      <c r="T92" s="101">
        <v>1469.6544972325732</v>
      </c>
      <c r="U92" s="101">
        <v>1554.9819686752828</v>
      </c>
      <c r="V92" s="101">
        <v>1241.9110430459227</v>
      </c>
      <c r="W92" s="101">
        <v>1328.5114860829851</v>
      </c>
      <c r="DA92" s="131" t="s">
        <v>2496</v>
      </c>
    </row>
    <row r="93" spans="1:105" ht="12" customHeight="1" x14ac:dyDescent="0.25">
      <c r="A93" s="107" t="s">
        <v>123</v>
      </c>
      <c r="B93" s="104">
        <v>0</v>
      </c>
      <c r="C93" s="104">
        <v>955.38717202878206</v>
      </c>
      <c r="D93" s="104">
        <v>1086.1491501861353</v>
      </c>
      <c r="E93" s="104">
        <v>1087.7573182305196</v>
      </c>
      <c r="F93" s="104">
        <v>953.41875286738309</v>
      </c>
      <c r="G93" s="104">
        <v>1153.3453643263372</v>
      </c>
      <c r="H93" s="104">
        <v>1198.7617872624658</v>
      </c>
      <c r="I93" s="104">
        <v>1032.9748379338321</v>
      </c>
      <c r="J93" s="104">
        <v>1030.9939457795929</v>
      </c>
      <c r="K93" s="104">
        <v>1088.5757157237713</v>
      </c>
      <c r="L93" s="104">
        <v>1443.3758923135822</v>
      </c>
      <c r="M93" s="104">
        <v>1182.6436452756166</v>
      </c>
      <c r="N93" s="104">
        <v>974.55426846922182</v>
      </c>
      <c r="O93" s="104">
        <v>1145.9376317296037</v>
      </c>
      <c r="P93" s="104">
        <v>1092.841128191458</v>
      </c>
      <c r="Q93" s="104">
        <v>1121.4294749924534</v>
      </c>
      <c r="R93" s="104">
        <v>983.49465026919586</v>
      </c>
      <c r="S93" s="104">
        <v>1338.2332134472574</v>
      </c>
      <c r="T93" s="104">
        <v>1468.5894487124917</v>
      </c>
      <c r="U93" s="104">
        <v>1553.5287724238424</v>
      </c>
      <c r="V93" s="104">
        <v>1241.3458561894181</v>
      </c>
      <c r="W93" s="104">
        <v>1327.8571078489915</v>
      </c>
      <c r="DA93" s="132" t="s">
        <v>2497</v>
      </c>
    </row>
    <row r="94" spans="1:105" ht="12" customHeight="1" x14ac:dyDescent="0.25">
      <c r="A94" s="108" t="s">
        <v>50</v>
      </c>
      <c r="B94" s="98">
        <v>0</v>
      </c>
      <c r="C94" s="98">
        <v>219.59029104799797</v>
      </c>
      <c r="D94" s="98">
        <v>243.82953228194472</v>
      </c>
      <c r="E94" s="98">
        <v>298.12505717218301</v>
      </c>
      <c r="F94" s="98">
        <v>221.73220529928616</v>
      </c>
      <c r="G94" s="98">
        <v>229.71210864843678</v>
      </c>
      <c r="H94" s="98">
        <v>321.32096168812444</v>
      </c>
      <c r="I94" s="98">
        <v>227.10372604671349</v>
      </c>
      <c r="J94" s="98">
        <v>260.90026224218821</v>
      </c>
      <c r="K94" s="98">
        <v>251.30466476501041</v>
      </c>
      <c r="L94" s="98">
        <v>330.99137664735179</v>
      </c>
      <c r="M94" s="98">
        <v>317.47269944057592</v>
      </c>
      <c r="N94" s="98">
        <v>174.43896518764066</v>
      </c>
      <c r="O94" s="98">
        <v>222.17151643911177</v>
      </c>
      <c r="P94" s="98">
        <v>211.68827557427244</v>
      </c>
      <c r="Q94" s="98">
        <v>303.98836492631176</v>
      </c>
      <c r="R94" s="98">
        <v>241.30382316950775</v>
      </c>
      <c r="S94" s="98">
        <v>318.24185190945428</v>
      </c>
      <c r="T94" s="98">
        <v>357.41543242706791</v>
      </c>
      <c r="U94" s="98">
        <v>371.94606421364796</v>
      </c>
      <c r="V94" s="98">
        <v>317.15155702497776</v>
      </c>
      <c r="W94" s="98">
        <v>262.18070152579685</v>
      </c>
      <c r="DA94" s="63" t="s">
        <v>2498</v>
      </c>
    </row>
    <row r="95" spans="1:105" ht="12" customHeight="1" x14ac:dyDescent="0.25">
      <c r="A95" s="108" t="s">
        <v>52</v>
      </c>
      <c r="B95" s="98">
        <v>0</v>
      </c>
      <c r="C95" s="98">
        <v>735.79688098078418</v>
      </c>
      <c r="D95" s="98">
        <v>842.31961790419041</v>
      </c>
      <c r="E95" s="98">
        <v>789.63226105833655</v>
      </c>
      <c r="F95" s="98">
        <v>731.68654756809701</v>
      </c>
      <c r="G95" s="98">
        <v>923.63325567790059</v>
      </c>
      <c r="H95" s="98">
        <v>877.44082557434137</v>
      </c>
      <c r="I95" s="98">
        <v>805.87111188711856</v>
      </c>
      <c r="J95" s="98">
        <v>770.09368353740479</v>
      </c>
      <c r="K95" s="98">
        <v>837.27105095876072</v>
      </c>
      <c r="L95" s="98">
        <v>1112.3845156662305</v>
      </c>
      <c r="M95" s="98">
        <v>865.17094583504081</v>
      </c>
      <c r="N95" s="98">
        <v>800.11530328158119</v>
      </c>
      <c r="O95" s="98">
        <v>923.76611529049205</v>
      </c>
      <c r="P95" s="98">
        <v>881.15285261718577</v>
      </c>
      <c r="Q95" s="98">
        <v>817.44111006614162</v>
      </c>
      <c r="R95" s="98">
        <v>742.19082709968791</v>
      </c>
      <c r="S95" s="98">
        <v>1019.9913615378032</v>
      </c>
      <c r="T95" s="98">
        <v>1111.1740162854242</v>
      </c>
      <c r="U95" s="98">
        <v>1181.5827082101944</v>
      </c>
      <c r="V95" s="98">
        <v>924.19429916444028</v>
      </c>
      <c r="W95" s="98">
        <v>1065.6764063231947</v>
      </c>
      <c r="DA95" s="63" t="s">
        <v>2499</v>
      </c>
    </row>
    <row r="96" spans="1:105" ht="12" customHeight="1" x14ac:dyDescent="0.25">
      <c r="A96" s="106" t="s">
        <v>122</v>
      </c>
      <c r="B96" s="101">
        <v>962.08643069438983</v>
      </c>
      <c r="C96" s="101">
        <v>1002.9430490396101</v>
      </c>
      <c r="D96" s="101">
        <v>1021.4434467016562</v>
      </c>
      <c r="E96" s="101">
        <v>1130.8284979861533</v>
      </c>
      <c r="F96" s="101">
        <v>1080.7933744876941</v>
      </c>
      <c r="G96" s="101">
        <v>1043.655129444812</v>
      </c>
      <c r="H96" s="101">
        <v>1166.6390577149182</v>
      </c>
      <c r="I96" s="101">
        <v>1115.7071679975409</v>
      </c>
      <c r="J96" s="101">
        <v>1193.5558855912686</v>
      </c>
      <c r="K96" s="101">
        <v>1154.6842517868538</v>
      </c>
      <c r="L96" s="101">
        <v>1163.7168042792832</v>
      </c>
      <c r="M96" s="101">
        <v>1202.2163040768241</v>
      </c>
      <c r="N96" s="101">
        <v>1031.0890874740587</v>
      </c>
      <c r="O96" s="101">
        <v>1053.527061201811</v>
      </c>
      <c r="P96" s="101">
        <v>1087.1913053110181</v>
      </c>
      <c r="Q96" s="101">
        <v>1269.200879044666</v>
      </c>
      <c r="R96" s="101">
        <v>1258.6543318385566</v>
      </c>
      <c r="S96" s="101">
        <v>1251.373392831473</v>
      </c>
      <c r="T96" s="101">
        <v>1269.1345585101378</v>
      </c>
      <c r="U96" s="101">
        <v>1291.2858170066074</v>
      </c>
      <c r="V96" s="101">
        <v>1421.7171441348521</v>
      </c>
      <c r="W96" s="101">
        <v>1264.091880292701</v>
      </c>
      <c r="DA96" s="131" t="s">
        <v>2500</v>
      </c>
    </row>
    <row r="97" spans="1:105" ht="12" customHeight="1" x14ac:dyDescent="0.25">
      <c r="A97" s="107" t="s">
        <v>121</v>
      </c>
      <c r="B97" s="104">
        <v>0</v>
      </c>
      <c r="C97" s="104">
        <v>1003.2485254014844</v>
      </c>
      <c r="D97" s="104">
        <v>1021.6272021572331</v>
      </c>
      <c r="E97" s="104">
        <v>1130.9242322603109</v>
      </c>
      <c r="F97" s="104">
        <v>1081.1282397416269</v>
      </c>
      <c r="G97" s="104">
        <v>1043.8873066665947</v>
      </c>
      <c r="H97" s="104">
        <v>1166.8238487288088</v>
      </c>
      <c r="I97" s="104">
        <v>1115.1318945239793</v>
      </c>
      <c r="J97" s="104">
        <v>1193.0240219236207</v>
      </c>
      <c r="K97" s="104">
        <v>1154.6370983515772</v>
      </c>
      <c r="L97" s="104">
        <v>1163.7993741502789</v>
      </c>
      <c r="M97" s="104">
        <v>1202.177855339917</v>
      </c>
      <c r="N97" s="104">
        <v>1031.232878716876</v>
      </c>
      <c r="O97" s="104">
        <v>1053.5970951121085</v>
      </c>
      <c r="P97" s="104">
        <v>1087.3795839645099</v>
      </c>
      <c r="Q97" s="104">
        <v>1269.1629257176789</v>
      </c>
      <c r="R97" s="104">
        <v>1258.6795453728344</v>
      </c>
      <c r="S97" s="104">
        <v>1251.22894024159</v>
      </c>
      <c r="T97" s="104">
        <v>1269.0050512931625</v>
      </c>
      <c r="U97" s="104">
        <v>1291.1989792009308</v>
      </c>
      <c r="V97" s="104">
        <v>1421.2945132383827</v>
      </c>
      <c r="W97" s="104">
        <v>1263.5767568508766</v>
      </c>
      <c r="DA97" s="132" t="s">
        <v>2501</v>
      </c>
    </row>
    <row r="98" spans="1:105" ht="12" customHeight="1" x14ac:dyDescent="0.25">
      <c r="A98" s="108" t="s">
        <v>53</v>
      </c>
      <c r="B98" s="98">
        <v>0</v>
      </c>
      <c r="C98" s="98">
        <v>230.64166732730786</v>
      </c>
      <c r="D98" s="98">
        <v>229.27224874384632</v>
      </c>
      <c r="E98" s="98">
        <v>309.76826503254961</v>
      </c>
      <c r="F98" s="98">
        <v>251.26676232335458</v>
      </c>
      <c r="G98" s="98">
        <v>208.33350786659517</v>
      </c>
      <c r="H98" s="98">
        <v>314.01653581881891</v>
      </c>
      <c r="I98" s="98">
        <v>245.81352918365494</v>
      </c>
      <c r="J98" s="98">
        <v>302.33263944531217</v>
      </c>
      <c r="K98" s="98">
        <v>270.91596316369322</v>
      </c>
      <c r="L98" s="98">
        <v>265.63583671400778</v>
      </c>
      <c r="M98" s="98">
        <v>323.29474154085193</v>
      </c>
      <c r="N98" s="98">
        <v>184.92860713049831</v>
      </c>
      <c r="O98" s="98">
        <v>204.07812094724653</v>
      </c>
      <c r="P98" s="98">
        <v>210.34628602259207</v>
      </c>
      <c r="Q98" s="98">
        <v>343.7952290095572</v>
      </c>
      <c r="R98" s="98">
        <v>322.00008077838407</v>
      </c>
      <c r="S98" s="98">
        <v>297.56366622722555</v>
      </c>
      <c r="T98" s="98">
        <v>308.78969935401022</v>
      </c>
      <c r="U98" s="98">
        <v>308.55403964139111</v>
      </c>
      <c r="V98" s="98">
        <v>363.29076148664234</v>
      </c>
      <c r="W98" s="98">
        <v>248.84952192138979</v>
      </c>
      <c r="DA98" s="63" t="s">
        <v>2502</v>
      </c>
    </row>
    <row r="99" spans="1:105" ht="12" customHeight="1" x14ac:dyDescent="0.25">
      <c r="A99" s="108" t="s">
        <v>52</v>
      </c>
      <c r="B99" s="98">
        <v>0</v>
      </c>
      <c r="C99" s="98">
        <v>772.60685807417644</v>
      </c>
      <c r="D99" s="98">
        <v>792.35495341338674</v>
      </c>
      <c r="E99" s="98">
        <v>821.15596722776115</v>
      </c>
      <c r="F99" s="98">
        <v>829.8614774182721</v>
      </c>
      <c r="G99" s="98">
        <v>835.55379879999941</v>
      </c>
      <c r="H99" s="98">
        <v>852.80731290998972</v>
      </c>
      <c r="I99" s="98">
        <v>869.31836534032425</v>
      </c>
      <c r="J99" s="98">
        <v>890.69138247830847</v>
      </c>
      <c r="K99" s="98">
        <v>883.72113518788387</v>
      </c>
      <c r="L99" s="98">
        <v>898.1635374362711</v>
      </c>
      <c r="M99" s="98">
        <v>878.88311379906474</v>
      </c>
      <c r="N99" s="98">
        <v>846.30427158637769</v>
      </c>
      <c r="O99" s="98">
        <v>849.51897416486213</v>
      </c>
      <c r="P99" s="98">
        <v>877.03329794191779</v>
      </c>
      <c r="Q99" s="98">
        <v>925.36769670812146</v>
      </c>
      <c r="R99" s="98">
        <v>936.67946459445045</v>
      </c>
      <c r="S99" s="98">
        <v>953.66527401436406</v>
      </c>
      <c r="T99" s="98">
        <v>960.21535193915236</v>
      </c>
      <c r="U99" s="98">
        <v>982.64493955953969</v>
      </c>
      <c r="V99" s="98">
        <v>1058.0037517517403</v>
      </c>
      <c r="W99" s="98">
        <v>1014.7272349294868</v>
      </c>
      <c r="DA99" s="63" t="s">
        <v>2503</v>
      </c>
    </row>
    <row r="100" spans="1:105" ht="12" customHeight="1" x14ac:dyDescent="0.25">
      <c r="A100" s="121" t="s">
        <v>54</v>
      </c>
      <c r="B100" s="122">
        <v>427.80325348586615</v>
      </c>
      <c r="C100" s="122">
        <v>442.29781716939334</v>
      </c>
      <c r="D100" s="122">
        <v>457.43350369436342</v>
      </c>
      <c r="E100" s="122">
        <v>468.23655626675713</v>
      </c>
      <c r="F100" s="122">
        <v>453.09505914286012</v>
      </c>
      <c r="G100" s="122">
        <v>455.05102248432496</v>
      </c>
      <c r="H100" s="122">
        <v>450.86807591566446</v>
      </c>
      <c r="I100" s="122">
        <v>422.95385301567848</v>
      </c>
      <c r="J100" s="122">
        <v>388.10615969663741</v>
      </c>
      <c r="K100" s="122">
        <v>367.89140563701204</v>
      </c>
      <c r="L100" s="122">
        <v>386.40581008519769</v>
      </c>
      <c r="M100" s="122">
        <v>337.03369879171117</v>
      </c>
      <c r="N100" s="122">
        <v>292.19138500008478</v>
      </c>
      <c r="O100" s="122">
        <v>298.16619653167595</v>
      </c>
      <c r="P100" s="122">
        <v>285.9999732025139</v>
      </c>
      <c r="Q100" s="122">
        <v>304.37621051234458</v>
      </c>
      <c r="R100" s="122">
        <v>285.82432503180041</v>
      </c>
      <c r="S100" s="122">
        <v>350.24976961080068</v>
      </c>
      <c r="T100" s="122">
        <v>371.50778769635525</v>
      </c>
      <c r="U100" s="122">
        <v>380.3033035030511</v>
      </c>
      <c r="V100" s="122">
        <v>569.6868647214593</v>
      </c>
      <c r="W100" s="122">
        <v>527.6772922718568</v>
      </c>
      <c r="DA100" s="130" t="s">
        <v>2504</v>
      </c>
    </row>
    <row r="101" spans="1:105" ht="12" customHeight="1" x14ac:dyDescent="0.25">
      <c r="A101" s="97" t="s">
        <v>207</v>
      </c>
      <c r="B101" s="98">
        <v>432.15845011224656</v>
      </c>
      <c r="C101" s="98">
        <v>438.08720224594146</v>
      </c>
      <c r="D101" s="98">
        <v>472.95478782570353</v>
      </c>
      <c r="E101" s="98">
        <v>425.11824255359949</v>
      </c>
      <c r="F101" s="98">
        <v>332.12560508836339</v>
      </c>
      <c r="G101" s="98">
        <v>499.42862028358292</v>
      </c>
      <c r="H101" s="98">
        <v>439.74183893434588</v>
      </c>
      <c r="I101" s="98">
        <v>444.08751038937555</v>
      </c>
      <c r="J101" s="98">
        <v>331.53580704394273</v>
      </c>
      <c r="K101" s="98">
        <v>385.62057829655993</v>
      </c>
      <c r="L101" s="98">
        <v>347.10692064106729</v>
      </c>
      <c r="M101" s="98">
        <v>334.28084330416755</v>
      </c>
      <c r="N101" s="98">
        <v>324.63502293251395</v>
      </c>
      <c r="O101" s="98">
        <v>332.47450072428836</v>
      </c>
      <c r="P101" s="98">
        <v>322.0593785895374</v>
      </c>
      <c r="Q101" s="98">
        <v>331.02603988539079</v>
      </c>
      <c r="R101" s="98">
        <v>342.06338196506852</v>
      </c>
      <c r="S101" s="98">
        <v>348.48768679409079</v>
      </c>
      <c r="T101" s="98">
        <v>376.84021071402384</v>
      </c>
      <c r="U101" s="98">
        <v>442.39527225354283</v>
      </c>
      <c r="V101" s="98">
        <v>456.58077233697401</v>
      </c>
      <c r="W101" s="98">
        <v>544.41047584725811</v>
      </c>
      <c r="DA101" s="63" t="s">
        <v>2505</v>
      </c>
    </row>
    <row r="102" spans="1:105" ht="12" customHeight="1" x14ac:dyDescent="0.25">
      <c r="A102" s="97" t="s">
        <v>50</v>
      </c>
      <c r="B102" s="98">
        <v>432.12219128766731</v>
      </c>
      <c r="C102" s="98">
        <v>436.70678597307221</v>
      </c>
      <c r="D102" s="98">
        <v>468.66453318319134</v>
      </c>
      <c r="E102" s="98">
        <v>477.08464057275921</v>
      </c>
      <c r="F102" s="98">
        <v>451.06228831551408</v>
      </c>
      <c r="G102" s="98">
        <v>456.78663404057659</v>
      </c>
      <c r="H102" s="98">
        <v>457.53078336927041</v>
      </c>
      <c r="I102" s="98">
        <v>420.09746906930997</v>
      </c>
      <c r="J102" s="98">
        <v>375.62220475407184</v>
      </c>
      <c r="K102" s="98">
        <v>377.41954921909297</v>
      </c>
      <c r="L102" s="98">
        <v>400.45192478560102</v>
      </c>
      <c r="M102" s="98">
        <v>331.05779952119337</v>
      </c>
      <c r="N102" s="98">
        <v>280.44494358414994</v>
      </c>
      <c r="O102" s="98">
        <v>304.59408746542414</v>
      </c>
      <c r="P102" s="98">
        <v>286.02919193319354</v>
      </c>
      <c r="Q102" s="98">
        <v>304.83170160807754</v>
      </c>
      <c r="R102" s="98">
        <v>270.25834509753707</v>
      </c>
      <c r="S102" s="98">
        <v>355.55553325231034</v>
      </c>
      <c r="T102" s="98">
        <v>381.70233899253191</v>
      </c>
      <c r="U102" s="98">
        <v>392.13398900645967</v>
      </c>
      <c r="V102" s="98">
        <v>547.36982521887262</v>
      </c>
      <c r="W102" s="98">
        <v>532.28079408963151</v>
      </c>
      <c r="DA102" s="63" t="s">
        <v>2506</v>
      </c>
    </row>
    <row r="103" spans="1:105" ht="12" customHeight="1" x14ac:dyDescent="0.25">
      <c r="A103" s="109" t="s">
        <v>120</v>
      </c>
      <c r="B103" s="33">
        <v>390.34633657173384</v>
      </c>
      <c r="C103" s="33">
        <v>488.95049402714932</v>
      </c>
      <c r="D103" s="33">
        <v>349.42444338603457</v>
      </c>
      <c r="E103" s="33">
        <v>353.57776311629277</v>
      </c>
      <c r="F103" s="33">
        <v>492.24640362256906</v>
      </c>
      <c r="G103" s="33">
        <v>442.38657861690098</v>
      </c>
      <c r="H103" s="33">
        <v>418.87310930336463</v>
      </c>
      <c r="I103" s="33">
        <v>434.19572279338104</v>
      </c>
      <c r="J103" s="33">
        <v>435.94883170908048</v>
      </c>
      <c r="K103" s="33">
        <v>340.5656743453132</v>
      </c>
      <c r="L103" s="33">
        <v>354.02490257449222</v>
      </c>
      <c r="M103" s="33">
        <v>348.50483367307055</v>
      </c>
      <c r="N103" s="33">
        <v>311.28898796588663</v>
      </c>
      <c r="O103" s="33">
        <v>287.00748311161277</v>
      </c>
      <c r="P103" s="33">
        <v>285.37493510535188</v>
      </c>
      <c r="Q103" s="33">
        <v>303.376857505435</v>
      </c>
      <c r="R103" s="33">
        <v>303.84342159785024</v>
      </c>
      <c r="S103" s="33">
        <v>343.74956403510959</v>
      </c>
      <c r="T103" s="33">
        <v>358.97333465098347</v>
      </c>
      <c r="U103" s="33">
        <v>365.29501675983767</v>
      </c>
      <c r="V103" s="33">
        <v>595.65798886620416</v>
      </c>
      <c r="W103" s="33">
        <v>522.55772865159076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2509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2510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DA110" s="63" t="s">
        <v>2513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2514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2516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2518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2519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2520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2521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2522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2523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2524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7184.8241501287621</v>
      </c>
      <c r="C124" s="117">
        <f t="shared" si="42"/>
        <v>8288.8825654768643</v>
      </c>
      <c r="D124" s="117">
        <f t="shared" si="42"/>
        <v>7456.7747924715177</v>
      </c>
      <c r="E124" s="117">
        <f t="shared" si="42"/>
        <v>8203.773930507261</v>
      </c>
      <c r="F124" s="117">
        <f t="shared" si="42"/>
        <v>8694.7577670487844</v>
      </c>
      <c r="G124" s="117">
        <f t="shared" si="42"/>
        <v>9304.6869588896425</v>
      </c>
      <c r="H124" s="117">
        <f t="shared" si="42"/>
        <v>9059.1155134862474</v>
      </c>
      <c r="I124" s="117">
        <f t="shared" si="42"/>
        <v>8816.5450147401443</v>
      </c>
      <c r="J124" s="117">
        <f t="shared" si="42"/>
        <v>8372.5808992282055</v>
      </c>
      <c r="K124" s="117">
        <f t="shared" si="42"/>
        <v>8711.631149830735</v>
      </c>
      <c r="L124" s="117">
        <f t="shared" si="42"/>
        <v>9690.4203135733369</v>
      </c>
      <c r="M124" s="117">
        <f t="shared" si="42"/>
        <v>9370.5706989632035</v>
      </c>
      <c r="N124" s="117">
        <f t="shared" si="42"/>
        <v>9666.1470569904268</v>
      </c>
      <c r="O124" s="117">
        <f t="shared" si="42"/>
        <v>9634.8381553299005</v>
      </c>
      <c r="P124" s="117">
        <f t="shared" si="42"/>
        <v>8230.7639672818568</v>
      </c>
      <c r="Q124" s="117">
        <f t="shared" si="42"/>
        <v>9113.1157871706218</v>
      </c>
      <c r="R124" s="117">
        <f t="shared" ref="R124:V124" si="43">R125+R128+R130+R139</f>
        <v>9628.6783952669011</v>
      </c>
      <c r="S124" s="117">
        <f t="shared" si="43"/>
        <v>9911.5437319644734</v>
      </c>
      <c r="T124" s="117">
        <f t="shared" si="43"/>
        <v>9386.3388793473187</v>
      </c>
      <c r="U124" s="117">
        <f t="shared" si="43"/>
        <v>9289.6232551538724</v>
      </c>
      <c r="V124" s="117">
        <f t="shared" si="43"/>
        <v>9903.48863761758</v>
      </c>
      <c r="W124" s="117">
        <f t="shared" ref="W124" si="44">W125+W128+W130+W139</f>
        <v>10749.24958614987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5784.4162419946069</v>
      </c>
      <c r="C125" s="122">
        <f t="shared" si="45"/>
        <v>6782.9930371553255</v>
      </c>
      <c r="D125" s="122">
        <f t="shared" si="45"/>
        <v>6017.2826897583063</v>
      </c>
      <c r="E125" s="122">
        <f t="shared" si="45"/>
        <v>6728.6835060750382</v>
      </c>
      <c r="F125" s="122">
        <f t="shared" si="45"/>
        <v>7080.0048013579699</v>
      </c>
      <c r="G125" s="122">
        <f t="shared" si="45"/>
        <v>7768.6559831042759</v>
      </c>
      <c r="H125" s="122">
        <f t="shared" si="45"/>
        <v>7497.5532197838293</v>
      </c>
      <c r="I125" s="122">
        <f t="shared" si="45"/>
        <v>7192.5097954265821</v>
      </c>
      <c r="J125" s="122">
        <f t="shared" si="45"/>
        <v>6809.9952546571621</v>
      </c>
      <c r="K125" s="122">
        <f t="shared" si="45"/>
        <v>7204.1308216000798</v>
      </c>
      <c r="L125" s="122">
        <f t="shared" si="45"/>
        <v>8098.3451743856513</v>
      </c>
      <c r="M125" s="122">
        <f t="shared" si="45"/>
        <v>7881.7778501343346</v>
      </c>
      <c r="N125" s="122">
        <f t="shared" si="45"/>
        <v>8214.8022372495179</v>
      </c>
      <c r="O125" s="122">
        <f t="shared" si="45"/>
        <v>8188.741924595718</v>
      </c>
      <c r="P125" s="122">
        <f t="shared" si="45"/>
        <v>6795.9451791832362</v>
      </c>
      <c r="Q125" s="122">
        <f t="shared" si="45"/>
        <v>7555.9969423798975</v>
      </c>
      <c r="R125" s="122">
        <f t="shared" ref="R125:V125" si="46">SUM(R126:R127)</f>
        <v>8047.2776367096676</v>
      </c>
      <c r="S125" s="122">
        <f t="shared" si="46"/>
        <v>8255.7475077477902</v>
      </c>
      <c r="T125" s="122">
        <f t="shared" si="46"/>
        <v>7670.0509205433518</v>
      </c>
      <c r="U125" s="122">
        <f t="shared" si="46"/>
        <v>7508.6625757117117</v>
      </c>
      <c r="V125" s="122">
        <f t="shared" si="46"/>
        <v>7896.7079526295311</v>
      </c>
      <c r="W125" s="122">
        <f t="shared" ref="W125" si="47">SUM(W126:W127)</f>
        <v>8733.143002291723</v>
      </c>
      <c r="DA125" s="130" t="s">
        <v>2527</v>
      </c>
    </row>
    <row r="126" spans="1:105" ht="12" customHeight="1" x14ac:dyDescent="0.25">
      <c r="A126" s="97" t="s">
        <v>203</v>
      </c>
      <c r="B126" s="98">
        <v>5755.9905886261249</v>
      </c>
      <c r="C126" s="98">
        <v>6750.2418359763578</v>
      </c>
      <c r="D126" s="98">
        <v>5988.6574918203733</v>
      </c>
      <c r="E126" s="98">
        <v>6697.5228606011278</v>
      </c>
      <c r="F126" s="98">
        <v>7047.4935726567801</v>
      </c>
      <c r="G126" s="98">
        <v>7733.7677211690143</v>
      </c>
      <c r="H126" s="98">
        <v>7464.6604037439029</v>
      </c>
      <c r="I126" s="98">
        <v>7161.4397948642863</v>
      </c>
      <c r="J126" s="98">
        <v>6780.9075859709656</v>
      </c>
      <c r="K126" s="98">
        <v>7173.8710909910724</v>
      </c>
      <c r="L126" s="98">
        <v>8064.7727797065236</v>
      </c>
      <c r="M126" s="98">
        <v>7849.6899044521697</v>
      </c>
      <c r="N126" s="98">
        <v>8182.4635593165176</v>
      </c>
      <c r="O126" s="98">
        <v>8156.7497434253692</v>
      </c>
      <c r="P126" s="98">
        <v>6769.285080276215</v>
      </c>
      <c r="Q126" s="98">
        <v>7526.5611481852939</v>
      </c>
      <c r="R126" s="98">
        <v>8016.0615625651562</v>
      </c>
      <c r="S126" s="98">
        <v>8223.6126994867154</v>
      </c>
      <c r="T126" s="98">
        <v>7640.2362436004087</v>
      </c>
      <c r="U126" s="98">
        <v>7479.5220608977916</v>
      </c>
      <c r="V126" s="98">
        <v>7865.6004688527182</v>
      </c>
      <c r="W126" s="98">
        <v>8698.7618525769576</v>
      </c>
      <c r="DA126" s="63" t="s">
        <v>2528</v>
      </c>
    </row>
    <row r="127" spans="1:105" ht="12" customHeight="1" x14ac:dyDescent="0.25">
      <c r="A127" s="97" t="s">
        <v>53</v>
      </c>
      <c r="B127" s="98">
        <v>28.425653368482184</v>
      </c>
      <c r="C127" s="98">
        <v>32.751201178967371</v>
      </c>
      <c r="D127" s="98">
        <v>28.625197937932921</v>
      </c>
      <c r="E127" s="98">
        <v>31.160645473910719</v>
      </c>
      <c r="F127" s="98">
        <v>32.511228701189559</v>
      </c>
      <c r="G127" s="98">
        <v>34.888261935261724</v>
      </c>
      <c r="H127" s="98">
        <v>32.892816039926529</v>
      </c>
      <c r="I127" s="98">
        <v>31.070000562295576</v>
      </c>
      <c r="J127" s="98">
        <v>29.087668686196224</v>
      </c>
      <c r="K127" s="98">
        <v>30.259730609007775</v>
      </c>
      <c r="L127" s="98">
        <v>33.572394679127505</v>
      </c>
      <c r="M127" s="98">
        <v>32.08794568216485</v>
      </c>
      <c r="N127" s="98">
        <v>32.338677932999602</v>
      </c>
      <c r="O127" s="98">
        <v>31.992181170348616</v>
      </c>
      <c r="P127" s="98">
        <v>26.660098907020739</v>
      </c>
      <c r="Q127" s="98">
        <v>29.435794194603673</v>
      </c>
      <c r="R127" s="98">
        <v>31.216074144511435</v>
      </c>
      <c r="S127" s="98">
        <v>32.134808261074163</v>
      </c>
      <c r="T127" s="98">
        <v>29.814676942943255</v>
      </c>
      <c r="U127" s="98">
        <v>29.140514813920348</v>
      </c>
      <c r="V127" s="98">
        <v>31.107483776812614</v>
      </c>
      <c r="W127" s="98">
        <v>34.381149714765684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1.6089484673020025</v>
      </c>
      <c r="C128" s="122">
        <f t="shared" si="48"/>
        <v>2.2584095649078453</v>
      </c>
      <c r="D128" s="122">
        <f t="shared" si="48"/>
        <v>3.8519847688571969</v>
      </c>
      <c r="E128" s="122">
        <f t="shared" si="48"/>
        <v>6.4290642037061545</v>
      </c>
      <c r="F128" s="122">
        <f t="shared" si="48"/>
        <v>4.0212917866942579</v>
      </c>
      <c r="G128" s="122">
        <f t="shared" si="48"/>
        <v>5.3873935578694487</v>
      </c>
      <c r="H128" s="122">
        <f t="shared" si="48"/>
        <v>10.98737345949546</v>
      </c>
      <c r="I128" s="122">
        <f t="shared" si="48"/>
        <v>18.703944338142744</v>
      </c>
      <c r="J128" s="122">
        <f t="shared" si="48"/>
        <v>14.363106108254113</v>
      </c>
      <c r="K128" s="122">
        <f t="shared" si="48"/>
        <v>17.652286880132891</v>
      </c>
      <c r="L128" s="122">
        <f t="shared" si="48"/>
        <v>24.778438386741211</v>
      </c>
      <c r="M128" s="122">
        <f t="shared" si="48"/>
        <v>28.227495157487887</v>
      </c>
      <c r="N128" s="122">
        <f t="shared" si="48"/>
        <v>62.105496961910973</v>
      </c>
      <c r="O128" s="122">
        <f t="shared" si="48"/>
        <v>45.649845677104715</v>
      </c>
      <c r="P128" s="122">
        <f t="shared" si="48"/>
        <v>34.240356261673959</v>
      </c>
      <c r="Q128" s="122">
        <f t="shared" si="48"/>
        <v>54.23574959620499</v>
      </c>
      <c r="R128" s="122">
        <f t="shared" si="48"/>
        <v>51.378651939248996</v>
      </c>
      <c r="S128" s="122">
        <f t="shared" si="48"/>
        <v>56.616376881443138</v>
      </c>
      <c r="T128" s="122">
        <f t="shared" si="48"/>
        <v>75.569355768079106</v>
      </c>
      <c r="U128" s="122">
        <f t="shared" si="48"/>
        <v>105.88245355634544</v>
      </c>
      <c r="V128" s="122">
        <f t="shared" si="48"/>
        <v>62.499478516199396</v>
      </c>
      <c r="W128" s="122">
        <f t="shared" si="48"/>
        <v>177.26898075367049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1.6089484673020025</v>
      </c>
      <c r="C129" s="98">
        <f>IF(RES_hhdet_tes!C129=0,0,RES_hhdet_tes!C129*1000*11630/RES_hhdet_num!C124)</f>
        <v>2.2584095649078453</v>
      </c>
      <c r="D129" s="98">
        <f>IF(RES_hhdet_tes!D129=0,0,RES_hhdet_tes!D129*1000*11630/RES_hhdet_num!D124)</f>
        <v>3.8519847688571969</v>
      </c>
      <c r="E129" s="98">
        <f>IF(RES_hhdet_tes!E129=0,0,RES_hhdet_tes!E129*1000*11630/RES_hhdet_num!E124)</f>
        <v>6.4290642037061545</v>
      </c>
      <c r="F129" s="98">
        <f>IF(RES_hhdet_tes!F129=0,0,RES_hhdet_tes!F129*1000*11630/RES_hhdet_num!F124)</f>
        <v>4.0212917866942579</v>
      </c>
      <c r="G129" s="98">
        <f>IF(RES_hhdet_tes!G129=0,0,RES_hhdet_tes!G129*1000*11630/RES_hhdet_num!G124)</f>
        <v>5.3873935578694487</v>
      </c>
      <c r="H129" s="98">
        <f>IF(RES_hhdet_tes!H129=0,0,RES_hhdet_tes!H129*1000*11630/RES_hhdet_num!H124)</f>
        <v>10.98737345949546</v>
      </c>
      <c r="I129" s="98">
        <f>IF(RES_hhdet_tes!I129=0,0,RES_hhdet_tes!I129*1000*11630/RES_hhdet_num!I124)</f>
        <v>18.703944338142744</v>
      </c>
      <c r="J129" s="98">
        <f>IF(RES_hhdet_tes!J129=0,0,RES_hhdet_tes!J129*1000*11630/RES_hhdet_num!J124)</f>
        <v>14.363106108254113</v>
      </c>
      <c r="K129" s="98">
        <f>IF(RES_hhdet_tes!K129=0,0,RES_hhdet_tes!K129*1000*11630/RES_hhdet_num!K124)</f>
        <v>17.652286880132891</v>
      </c>
      <c r="L129" s="98">
        <f>IF(RES_hhdet_tes!L129=0,0,RES_hhdet_tes!L129*1000*11630/RES_hhdet_num!L124)</f>
        <v>24.778438386741211</v>
      </c>
      <c r="M129" s="98">
        <f>IF(RES_hhdet_tes!M129=0,0,RES_hhdet_tes!M129*1000*11630/RES_hhdet_num!M124)</f>
        <v>28.227495157487887</v>
      </c>
      <c r="N129" s="98">
        <f>IF(RES_hhdet_tes!N129=0,0,RES_hhdet_tes!N129*1000*11630/RES_hhdet_num!N124)</f>
        <v>62.105496961910973</v>
      </c>
      <c r="O129" s="98">
        <f>IF(RES_hhdet_tes!O129=0,0,RES_hhdet_tes!O129*1000*11630/RES_hhdet_num!O124)</f>
        <v>45.649845677104715</v>
      </c>
      <c r="P129" s="98">
        <f>IF(RES_hhdet_tes!P129=0,0,RES_hhdet_tes!P129*1000*11630/RES_hhdet_num!P124)</f>
        <v>34.240356261673959</v>
      </c>
      <c r="Q129" s="98">
        <f>IF(RES_hhdet_tes!Q129=0,0,RES_hhdet_tes!Q129*1000*11630/RES_hhdet_num!Q124)</f>
        <v>54.23574959620499</v>
      </c>
      <c r="R129" s="98">
        <f>IF(RES_hhdet_tes!R129=0,0,RES_hhdet_tes!R129*1000*11630/RES_hhdet_num!R124)</f>
        <v>51.378651939248996</v>
      </c>
      <c r="S129" s="98">
        <f>IF(RES_hhdet_tes!S129=0,0,RES_hhdet_tes!S129*1000*11630/RES_hhdet_num!S124)</f>
        <v>56.616376881443138</v>
      </c>
      <c r="T129" s="98">
        <f>IF(RES_hhdet_tes!T129=0,0,RES_hhdet_tes!T129*1000*11630/RES_hhdet_num!T124)</f>
        <v>75.569355768079106</v>
      </c>
      <c r="U129" s="98">
        <f>IF(RES_hhdet_tes!U129=0,0,RES_hhdet_tes!U129*1000*11630/RES_hhdet_num!U124)</f>
        <v>105.88245355634544</v>
      </c>
      <c r="V129" s="98">
        <f>IF(RES_hhdet_tes!V129=0,0,RES_hhdet_tes!V129*1000*11630/RES_hhdet_num!V124)</f>
        <v>62.499478516199396</v>
      </c>
      <c r="W129" s="98">
        <f>IF(RES_hhdet_tes!W129=0,0,RES_hhdet_tes!W129*1000*11630/RES_hhdet_num!W124)</f>
        <v>177.26898075367049</v>
      </c>
      <c r="DA129" s="63" t="s">
        <v>2531</v>
      </c>
    </row>
    <row r="130" spans="1:105" ht="12" customHeight="1" x14ac:dyDescent="0.25">
      <c r="A130" s="121" t="s">
        <v>55</v>
      </c>
      <c r="B130" s="122">
        <v>971.01546631529163</v>
      </c>
      <c r="C130" s="122">
        <v>1061.3503885717837</v>
      </c>
      <c r="D130" s="122">
        <v>978.72125858938432</v>
      </c>
      <c r="E130" s="122">
        <v>1001.1029705196563</v>
      </c>
      <c r="F130" s="122">
        <v>1156.7858797952663</v>
      </c>
      <c r="G130" s="122">
        <v>1075.3235561485778</v>
      </c>
      <c r="H130" s="122">
        <v>1098.2309712369251</v>
      </c>
      <c r="I130" s="122">
        <v>1183.0543590138159</v>
      </c>
      <c r="J130" s="122">
        <v>1162.3515476607747</v>
      </c>
      <c r="K130" s="122">
        <v>1119.9679641061261</v>
      </c>
      <c r="L130" s="122">
        <v>1178.3631937221194</v>
      </c>
      <c r="M130" s="122">
        <v>1124.1151972178354</v>
      </c>
      <c r="N130" s="122">
        <v>1097.5568419952874</v>
      </c>
      <c r="O130" s="122">
        <v>1102.4611461994782</v>
      </c>
      <c r="P130" s="122">
        <v>1114.8132501564417</v>
      </c>
      <c r="Q130" s="122">
        <v>1198.6728516917915</v>
      </c>
      <c r="R130" s="122">
        <v>1244.8171033377732</v>
      </c>
      <c r="S130" s="122">
        <v>1248.7747060043616</v>
      </c>
      <c r="T130" s="122">
        <v>1268.9315275940842</v>
      </c>
      <c r="U130" s="122">
        <v>1294.8142954358329</v>
      </c>
      <c r="V130" s="122">
        <v>1374.5201910371202</v>
      </c>
      <c r="W130" s="122">
        <v>1311.1578968718927</v>
      </c>
      <c r="DA130" s="130" t="s">
        <v>2532</v>
      </c>
    </row>
    <row r="131" spans="1:105" ht="12" customHeight="1" x14ac:dyDescent="0.25">
      <c r="A131" s="97" t="s">
        <v>128</v>
      </c>
      <c r="B131" s="98">
        <v>971.37050296539689</v>
      </c>
      <c r="C131" s="98">
        <v>1063.6558350611249</v>
      </c>
      <c r="D131" s="98">
        <v>977.05195931255093</v>
      </c>
      <c r="E131" s="98">
        <v>996.05242881045194</v>
      </c>
      <c r="F131" s="98">
        <v>1159.7670757330993</v>
      </c>
      <c r="G131" s="98">
        <v>1076.5745829778648</v>
      </c>
      <c r="H131" s="98">
        <v>1095.4848068477584</v>
      </c>
      <c r="I131" s="98">
        <v>1185.8008398005886</v>
      </c>
      <c r="J131" s="98">
        <v>1161.067188350788</v>
      </c>
      <c r="K131" s="98">
        <v>1118.4982918901549</v>
      </c>
      <c r="L131" s="98">
        <v>1178.9787657549734</v>
      </c>
      <c r="M131" s="98">
        <v>1120.6379687468577</v>
      </c>
      <c r="N131" s="98">
        <v>1100.806360393583</v>
      </c>
      <c r="O131" s="98">
        <v>1105.3898894337838</v>
      </c>
      <c r="P131" s="98">
        <v>1117.3374738029256</v>
      </c>
      <c r="Q131" s="98">
        <v>1193.9235217738244</v>
      </c>
      <c r="R131" s="98">
        <v>1244.7658138520328</v>
      </c>
      <c r="S131" s="98">
        <v>1249.7554138389548</v>
      </c>
      <c r="T131" s="98">
        <v>1270.4701252467169</v>
      </c>
      <c r="U131" s="98">
        <v>1297.0355165311862</v>
      </c>
      <c r="V131" s="98">
        <v>1372.3222596775283</v>
      </c>
      <c r="W131" s="98">
        <v>1317.2018772398771</v>
      </c>
      <c r="DA131" s="63" t="s">
        <v>2533</v>
      </c>
    </row>
    <row r="132" spans="1:105" ht="12" customHeight="1" x14ac:dyDescent="0.25">
      <c r="A132" s="97" t="s">
        <v>127</v>
      </c>
      <c r="B132" s="98">
        <v>0</v>
      </c>
      <c r="C132" s="98">
        <v>1063.5068147471147</v>
      </c>
      <c r="D132" s="98">
        <v>976.9178063897956</v>
      </c>
      <c r="E132" s="98">
        <v>995.90366756614583</v>
      </c>
      <c r="F132" s="98">
        <v>1159.6951760775044</v>
      </c>
      <c r="G132" s="98">
        <v>1076.5853050408152</v>
      </c>
      <c r="H132" s="98">
        <v>1095.6039543730246</v>
      </c>
      <c r="I132" s="98">
        <v>1186.0180445625087</v>
      </c>
      <c r="J132" s="98">
        <v>1161.0129083000663</v>
      </c>
      <c r="K132" s="98">
        <v>1118.3730278660557</v>
      </c>
      <c r="L132" s="98">
        <v>1178.7186605313648</v>
      </c>
      <c r="M132" s="98">
        <v>1120.3035999771525</v>
      </c>
      <c r="N132" s="98">
        <v>1100.3999182887205</v>
      </c>
      <c r="O132" s="98">
        <v>1105.1691146385281</v>
      </c>
      <c r="P132" s="98">
        <v>1117.0438431339778</v>
      </c>
      <c r="Q132" s="98">
        <v>1193.5448601934406</v>
      </c>
      <c r="R132" s="98">
        <v>1244.2898922290294</v>
      </c>
      <c r="S132" s="98">
        <v>1249.179734888351</v>
      </c>
      <c r="T132" s="98">
        <v>1270.1044832076668</v>
      </c>
      <c r="U132" s="98">
        <v>1296.9944403974625</v>
      </c>
      <c r="V132" s="98">
        <v>1372.7849998270169</v>
      </c>
      <c r="W132" s="98">
        <v>1316.8851380136352</v>
      </c>
      <c r="DA132" s="63" t="s">
        <v>2534</v>
      </c>
    </row>
    <row r="133" spans="1:105" ht="12" customHeight="1" x14ac:dyDescent="0.25">
      <c r="A133" s="100" t="s">
        <v>203</v>
      </c>
      <c r="B133" s="101">
        <v>0</v>
      </c>
      <c r="C133" s="101">
        <v>244.64841879693185</v>
      </c>
      <c r="D133" s="101">
        <v>219.47926323540761</v>
      </c>
      <c r="E133" s="101">
        <v>273.10612299998058</v>
      </c>
      <c r="F133" s="101">
        <v>269.932249310587</v>
      </c>
      <c r="G133" s="101">
        <v>215.04439349260429</v>
      </c>
      <c r="H133" s="101">
        <v>294.78361255531519</v>
      </c>
      <c r="I133" s="101">
        <v>261.32322966890814</v>
      </c>
      <c r="J133" s="101">
        <v>294.10787942705781</v>
      </c>
      <c r="K133" s="101">
        <v>262.24912301601688</v>
      </c>
      <c r="L133" s="101">
        <v>269.04608161626959</v>
      </c>
      <c r="M133" s="101">
        <v>300.80046913854449</v>
      </c>
      <c r="N133" s="101">
        <v>198.30312316127612</v>
      </c>
      <c r="O133" s="101">
        <v>214.41783181720555</v>
      </c>
      <c r="P133" s="101">
        <v>216.5752935475918</v>
      </c>
      <c r="Q133" s="101">
        <v>323.42187520178902</v>
      </c>
      <c r="R133" s="101">
        <v>318.17236201574599</v>
      </c>
      <c r="S133" s="101">
        <v>297.16591326125416</v>
      </c>
      <c r="T133" s="101">
        <v>309.08281053958763</v>
      </c>
      <c r="U133" s="101">
        <v>309.97246063427349</v>
      </c>
      <c r="V133" s="101">
        <v>350.82498683530781</v>
      </c>
      <c r="W133" s="101">
        <v>260.21554119271894</v>
      </c>
      <c r="DA133" s="131" t="s">
        <v>2535</v>
      </c>
    </row>
    <row r="134" spans="1:105" ht="12" customHeight="1" x14ac:dyDescent="0.25">
      <c r="A134" s="103" t="s">
        <v>52</v>
      </c>
      <c r="B134" s="104">
        <v>0</v>
      </c>
      <c r="C134" s="104">
        <v>818.85839595018297</v>
      </c>
      <c r="D134" s="104">
        <v>757.43854315438807</v>
      </c>
      <c r="E134" s="104">
        <v>722.79754456616513</v>
      </c>
      <c r="F134" s="104">
        <v>889.7629267669173</v>
      </c>
      <c r="G134" s="104">
        <v>861.54091154821094</v>
      </c>
      <c r="H134" s="104">
        <v>800.82034181770939</v>
      </c>
      <c r="I134" s="104">
        <v>924.69481489360066</v>
      </c>
      <c r="J134" s="104">
        <v>866.9050288730084</v>
      </c>
      <c r="K134" s="104">
        <v>856.12390485003868</v>
      </c>
      <c r="L134" s="104">
        <v>909.67257891509519</v>
      </c>
      <c r="M134" s="104">
        <v>819.50313083860829</v>
      </c>
      <c r="N134" s="104">
        <v>902.09679512744424</v>
      </c>
      <c r="O134" s="104">
        <v>890.75128282132266</v>
      </c>
      <c r="P134" s="104">
        <v>900.46854958638608</v>
      </c>
      <c r="Q134" s="104">
        <v>870.12298499165195</v>
      </c>
      <c r="R134" s="104">
        <v>926.11753021328366</v>
      </c>
      <c r="S134" s="104">
        <v>952.01382162709683</v>
      </c>
      <c r="T134" s="104">
        <v>961.02167266807908</v>
      </c>
      <c r="U134" s="104">
        <v>987.02197976318882</v>
      </c>
      <c r="V134" s="104">
        <v>1021.9600129917094</v>
      </c>
      <c r="W134" s="104">
        <v>1056.669596820916</v>
      </c>
      <c r="DA134" s="132" t="s">
        <v>2536</v>
      </c>
    </row>
    <row r="135" spans="1:105" ht="12" customHeight="1" x14ac:dyDescent="0.25">
      <c r="A135" s="106" t="s">
        <v>122</v>
      </c>
      <c r="B135" s="101">
        <v>962.08643069439006</v>
      </c>
      <c r="C135" s="101">
        <v>1002.9261157840853</v>
      </c>
      <c r="D135" s="101">
        <v>1021.4887902177464</v>
      </c>
      <c r="E135" s="101">
        <v>1130.7985314899825</v>
      </c>
      <c r="F135" s="101">
        <v>1080.7408982699424</v>
      </c>
      <c r="G135" s="101">
        <v>1043.8612794568348</v>
      </c>
      <c r="H135" s="101">
        <v>1166.4441080603572</v>
      </c>
      <c r="I135" s="101">
        <v>1115.5395269835064</v>
      </c>
      <c r="J135" s="101">
        <v>1193.7630625327063</v>
      </c>
      <c r="K135" s="101">
        <v>1155.0915405694798</v>
      </c>
      <c r="L135" s="101">
        <v>1164.0375551755469</v>
      </c>
      <c r="M135" s="101">
        <v>1202.0324340930342</v>
      </c>
      <c r="N135" s="101">
        <v>1029.9819973746137</v>
      </c>
      <c r="O135" s="101">
        <v>1050.4869602053882</v>
      </c>
      <c r="P135" s="101">
        <v>1080.2028601813961</v>
      </c>
      <c r="Q135" s="101">
        <v>1257.5054737436406</v>
      </c>
      <c r="R135" s="101">
        <v>1245.4273077777459</v>
      </c>
      <c r="S135" s="101">
        <v>1236.650966799255</v>
      </c>
      <c r="T135" s="101">
        <v>1251.0821855435631</v>
      </c>
      <c r="U135" s="101">
        <v>1270.3291426127216</v>
      </c>
      <c r="V135" s="101">
        <v>1397.5848026774336</v>
      </c>
      <c r="W135" s="101">
        <v>1244.313982313935</v>
      </c>
      <c r="DA135" s="131" t="s">
        <v>2537</v>
      </c>
    </row>
    <row r="136" spans="1:105" ht="12" customHeight="1" x14ac:dyDescent="0.25">
      <c r="A136" s="107" t="s">
        <v>121</v>
      </c>
      <c r="B136" s="104">
        <v>0</v>
      </c>
      <c r="C136" s="104">
        <v>1002.9161016052886</v>
      </c>
      <c r="D136" s="104">
        <v>1021.3423010291289</v>
      </c>
      <c r="E136" s="104">
        <v>1130.555928141313</v>
      </c>
      <c r="F136" s="104">
        <v>1080.794897833136</v>
      </c>
      <c r="G136" s="104">
        <v>1044.018122275585</v>
      </c>
      <c r="H136" s="104">
        <v>1166.9999026989585</v>
      </c>
      <c r="I136" s="104">
        <v>1115.9471373614808</v>
      </c>
      <c r="J136" s="104">
        <v>1194.2403257213252</v>
      </c>
      <c r="K136" s="104">
        <v>1154.5421707305775</v>
      </c>
      <c r="L136" s="104">
        <v>1163.2818863133898</v>
      </c>
      <c r="M136" s="104">
        <v>1200.8842460177148</v>
      </c>
      <c r="N136" s="104">
        <v>1029.1264360276848</v>
      </c>
      <c r="O136" s="104">
        <v>1050.3317615029555</v>
      </c>
      <c r="P136" s="104">
        <v>1080.2302957528345</v>
      </c>
      <c r="Q136" s="104">
        <v>1257.7057307200987</v>
      </c>
      <c r="R136" s="104">
        <v>1245.6968836722669</v>
      </c>
      <c r="S136" s="104">
        <v>1236.8202937436436</v>
      </c>
      <c r="T136" s="104">
        <v>1250.9300959071456</v>
      </c>
      <c r="U136" s="104">
        <v>1269.9029539080718</v>
      </c>
      <c r="V136" s="104">
        <v>1397.1752413591851</v>
      </c>
      <c r="W136" s="104">
        <v>1244.717212847368</v>
      </c>
      <c r="DA136" s="132" t="s">
        <v>2538</v>
      </c>
    </row>
    <row r="137" spans="1:105" ht="12" customHeight="1" x14ac:dyDescent="0.25">
      <c r="A137" s="108" t="s">
        <v>53</v>
      </c>
      <c r="B137" s="98">
        <v>0</v>
      </c>
      <c r="C137" s="98">
        <v>230.56524480918534</v>
      </c>
      <c r="D137" s="98">
        <v>229.20831160300651</v>
      </c>
      <c r="E137" s="98">
        <v>309.66738389065534</v>
      </c>
      <c r="F137" s="98">
        <v>251.18928979140654</v>
      </c>
      <c r="G137" s="98">
        <v>208.35961535399409</v>
      </c>
      <c r="H137" s="98">
        <v>314.06391559930904</v>
      </c>
      <c r="I137" s="98">
        <v>245.99323682183842</v>
      </c>
      <c r="J137" s="98">
        <v>302.64087157708008</v>
      </c>
      <c r="K137" s="98">
        <v>270.89369001145275</v>
      </c>
      <c r="L137" s="98">
        <v>265.51772072460739</v>
      </c>
      <c r="M137" s="98">
        <v>322.94685866344014</v>
      </c>
      <c r="N137" s="98">
        <v>184.55086363477386</v>
      </c>
      <c r="O137" s="98">
        <v>203.4456370970978</v>
      </c>
      <c r="P137" s="98">
        <v>208.96330417779021</v>
      </c>
      <c r="Q137" s="98">
        <v>340.69166452765876</v>
      </c>
      <c r="R137" s="98">
        <v>318.67880799559441</v>
      </c>
      <c r="S137" s="98">
        <v>294.13704337715563</v>
      </c>
      <c r="T137" s="98">
        <v>304.39148199955758</v>
      </c>
      <c r="U137" s="98">
        <v>303.46499082841638</v>
      </c>
      <c r="V137" s="98">
        <v>357.12574180501872</v>
      </c>
      <c r="W137" s="98">
        <v>245.13531264721416</v>
      </c>
      <c r="DA137" s="63" t="s">
        <v>2539</v>
      </c>
    </row>
    <row r="138" spans="1:105" ht="12" customHeight="1" x14ac:dyDescent="0.25">
      <c r="A138" s="108" t="s">
        <v>52</v>
      </c>
      <c r="B138" s="98">
        <v>0</v>
      </c>
      <c r="C138" s="98">
        <v>772.35085679610324</v>
      </c>
      <c r="D138" s="98">
        <v>792.13398942612253</v>
      </c>
      <c r="E138" s="98">
        <v>820.88854425065745</v>
      </c>
      <c r="F138" s="98">
        <v>829.60560804172928</v>
      </c>
      <c r="G138" s="98">
        <v>835.65850692159097</v>
      </c>
      <c r="H138" s="98">
        <v>852.93598709964965</v>
      </c>
      <c r="I138" s="98">
        <v>869.9539005396424</v>
      </c>
      <c r="J138" s="98">
        <v>891.59945414424533</v>
      </c>
      <c r="K138" s="98">
        <v>883.64848071912468</v>
      </c>
      <c r="L138" s="98">
        <v>897.7641655887827</v>
      </c>
      <c r="M138" s="98">
        <v>877.93738735427462</v>
      </c>
      <c r="N138" s="98">
        <v>844.57557239291089</v>
      </c>
      <c r="O138" s="98">
        <v>846.88612440585746</v>
      </c>
      <c r="P138" s="98">
        <v>871.26699157504402</v>
      </c>
      <c r="Q138" s="98">
        <v>917.01406619243994</v>
      </c>
      <c r="R138" s="98">
        <v>927.01807567667254</v>
      </c>
      <c r="S138" s="98">
        <v>942.68325036648798</v>
      </c>
      <c r="T138" s="98">
        <v>946.538613907588</v>
      </c>
      <c r="U138" s="98">
        <v>966.43796307965545</v>
      </c>
      <c r="V138" s="98">
        <v>1040.0494995541662</v>
      </c>
      <c r="W138" s="98">
        <v>999.58190020015388</v>
      </c>
      <c r="DA138" s="63" t="s">
        <v>2540</v>
      </c>
    </row>
    <row r="139" spans="1:105" ht="12" customHeight="1" x14ac:dyDescent="0.25">
      <c r="A139" s="121" t="s">
        <v>54</v>
      </c>
      <c r="B139" s="122">
        <v>427.78349335156122</v>
      </c>
      <c r="C139" s="122">
        <v>442.2807301848469</v>
      </c>
      <c r="D139" s="122">
        <v>456.91885935496953</v>
      </c>
      <c r="E139" s="122">
        <v>467.55838970886134</v>
      </c>
      <c r="F139" s="122">
        <v>453.94579410885461</v>
      </c>
      <c r="G139" s="122">
        <v>455.32002607892019</v>
      </c>
      <c r="H139" s="122">
        <v>452.3439490059975</v>
      </c>
      <c r="I139" s="122">
        <v>422.27691596160446</v>
      </c>
      <c r="J139" s="122">
        <v>385.87099080201494</v>
      </c>
      <c r="K139" s="122">
        <v>369.88007724439512</v>
      </c>
      <c r="L139" s="122">
        <v>388.93350707882598</v>
      </c>
      <c r="M139" s="122">
        <v>336.45015645354556</v>
      </c>
      <c r="N139" s="122">
        <v>291.68248078371124</v>
      </c>
      <c r="O139" s="122">
        <v>297.9852388575996</v>
      </c>
      <c r="P139" s="122">
        <v>285.76518168050586</v>
      </c>
      <c r="Q139" s="122">
        <v>304.21024350272745</v>
      </c>
      <c r="R139" s="122">
        <v>285.20500328021166</v>
      </c>
      <c r="S139" s="122">
        <v>350.40514133087692</v>
      </c>
      <c r="T139" s="122">
        <v>371.78707544180423</v>
      </c>
      <c r="U139" s="122">
        <v>380.26393044998332</v>
      </c>
      <c r="V139" s="122">
        <v>569.76101543472907</v>
      </c>
      <c r="W139" s="122">
        <v>527.67970623258429</v>
      </c>
      <c r="DA139" s="130" t="s">
        <v>2541</v>
      </c>
    </row>
    <row r="140" spans="1:105" ht="12" customHeight="1" x14ac:dyDescent="0.25">
      <c r="A140" s="97" t="s">
        <v>50</v>
      </c>
      <c r="B140" s="98">
        <v>432.12219128766725</v>
      </c>
      <c r="C140" s="98">
        <v>436.70678597307216</v>
      </c>
      <c r="D140" s="98">
        <v>468.66453318319128</v>
      </c>
      <c r="E140" s="98">
        <v>477.08464057275899</v>
      </c>
      <c r="F140" s="98">
        <v>451.06228831551414</v>
      </c>
      <c r="G140" s="98">
        <v>456.78663404057647</v>
      </c>
      <c r="H140" s="98">
        <v>457.53078336927041</v>
      </c>
      <c r="I140" s="98">
        <v>420.09746906931025</v>
      </c>
      <c r="J140" s="98">
        <v>375.62220475407202</v>
      </c>
      <c r="K140" s="98">
        <v>377.41954921909365</v>
      </c>
      <c r="L140" s="98">
        <v>400.45192478560159</v>
      </c>
      <c r="M140" s="98">
        <v>331.05779952119366</v>
      </c>
      <c r="N140" s="98">
        <v>280.44494358415017</v>
      </c>
      <c r="O140" s="98">
        <v>304.59408746542437</v>
      </c>
      <c r="P140" s="98">
        <v>286.02919193319457</v>
      </c>
      <c r="Q140" s="98">
        <v>304.83170160807771</v>
      </c>
      <c r="R140" s="98">
        <v>270.25834509753827</v>
      </c>
      <c r="S140" s="98">
        <v>355.55553325230807</v>
      </c>
      <c r="T140" s="98">
        <v>381.70233899252793</v>
      </c>
      <c r="U140" s="98">
        <v>392.13398900645632</v>
      </c>
      <c r="V140" s="98">
        <v>547.36982521886932</v>
      </c>
      <c r="W140" s="98">
        <v>532.28079408963572</v>
      </c>
      <c r="DA140" s="63" t="s">
        <v>2542</v>
      </c>
    </row>
    <row r="141" spans="1:105" ht="12" customHeight="1" x14ac:dyDescent="0.25">
      <c r="A141" s="109" t="s">
        <v>120</v>
      </c>
      <c r="B141" s="33">
        <v>390.34633657173384</v>
      </c>
      <c r="C141" s="33">
        <v>488.95049402714938</v>
      </c>
      <c r="D141" s="33">
        <v>349.42444338603445</v>
      </c>
      <c r="E141" s="33">
        <v>353.57776311629277</v>
      </c>
      <c r="F141" s="33">
        <v>492.24640362256883</v>
      </c>
      <c r="G141" s="33">
        <v>442.38657861690098</v>
      </c>
      <c r="H141" s="33">
        <v>418.8731093033648</v>
      </c>
      <c r="I141" s="33">
        <v>434.19572279338138</v>
      </c>
      <c r="J141" s="33">
        <v>435.94883170908042</v>
      </c>
      <c r="K141" s="33">
        <v>340.56567434531365</v>
      </c>
      <c r="L141" s="33">
        <v>354.02490257449284</v>
      </c>
      <c r="M141" s="33">
        <v>348.50483367307044</v>
      </c>
      <c r="N141" s="33">
        <v>311.28898796588635</v>
      </c>
      <c r="O141" s="33">
        <v>287.00748311161169</v>
      </c>
      <c r="P141" s="33">
        <v>285.37493510535279</v>
      </c>
      <c r="Q141" s="33">
        <v>303.37685750543449</v>
      </c>
      <c r="R141" s="33">
        <v>303.84342159785029</v>
      </c>
      <c r="S141" s="33">
        <v>343.74956403511004</v>
      </c>
      <c r="T141" s="33">
        <v>358.97333465098421</v>
      </c>
      <c r="U141" s="33">
        <v>365.29501675983846</v>
      </c>
      <c r="V141" s="33">
        <v>595.65798886620837</v>
      </c>
      <c r="W141" s="33">
        <v>522.55772865158826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6991.1928516663293</v>
      </c>
      <c r="C143" s="117">
        <f t="shared" si="49"/>
        <v>7571.1502964157735</v>
      </c>
      <c r="D143" s="117">
        <f t="shared" si="49"/>
        <v>7913.9035168845694</v>
      </c>
      <c r="E143" s="117">
        <f t="shared" si="49"/>
        <v>8975.1353292159038</v>
      </c>
      <c r="F143" s="117">
        <f t="shared" si="49"/>
        <v>8522.1192026740955</v>
      </c>
      <c r="G143" s="117">
        <f t="shared" si="49"/>
        <v>8952.2728763129926</v>
      </c>
      <c r="H143" s="117">
        <f t="shared" si="49"/>
        <v>9524.6907118569634</v>
      </c>
      <c r="I143" s="117">
        <f t="shared" si="49"/>
        <v>8461.5109627229485</v>
      </c>
      <c r="J143" s="117">
        <f t="shared" si="49"/>
        <v>8599.9517369107907</v>
      </c>
      <c r="K143" s="117">
        <f t="shared" si="49"/>
        <v>8580.5728511825364</v>
      </c>
      <c r="L143" s="117">
        <f t="shared" si="49"/>
        <v>10129.119052351247</v>
      </c>
      <c r="M143" s="117">
        <f t="shared" si="49"/>
        <v>9536.9849477642965</v>
      </c>
      <c r="N143" s="117">
        <f t="shared" si="49"/>
        <v>8911.730503924844</v>
      </c>
      <c r="O143" s="117">
        <f t="shared" si="49"/>
        <v>8209.9181893410223</v>
      </c>
      <c r="P143" s="117">
        <f t="shared" si="49"/>
        <v>7438.2024040823244</v>
      </c>
      <c r="Q143" s="117">
        <f t="shared" si="49"/>
        <v>10513.572199421767</v>
      </c>
      <c r="R143" s="117">
        <f t="shared" ref="R143:V143" si="50">R144+R146+R148+R157</f>
        <v>9574.1535285825375</v>
      </c>
      <c r="S143" s="117">
        <f t="shared" si="50"/>
        <v>8884.2649712267867</v>
      </c>
      <c r="T143" s="117">
        <f t="shared" si="50"/>
        <v>9257.0129570348327</v>
      </c>
      <c r="U143" s="117">
        <f t="shared" si="50"/>
        <v>9374.2168883098802</v>
      </c>
      <c r="V143" s="117">
        <f t="shared" si="50"/>
        <v>9380.3759103070734</v>
      </c>
      <c r="W143" s="117">
        <f t="shared" ref="W143" si="51">W144+W146+W148+W157</f>
        <v>12174.16234463512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5562.7230853066776</v>
      </c>
      <c r="C144" s="122">
        <f t="shared" si="52"/>
        <v>6118.1764892171286</v>
      </c>
      <c r="D144" s="122">
        <f t="shared" si="52"/>
        <v>6388.9212322490221</v>
      </c>
      <c r="E144" s="122">
        <f t="shared" si="52"/>
        <v>7339.2753149540395</v>
      </c>
      <c r="F144" s="122">
        <f t="shared" si="52"/>
        <v>6986.7642650720691</v>
      </c>
      <c r="G144" s="122">
        <f t="shared" si="52"/>
        <v>7411.0243210842027</v>
      </c>
      <c r="H144" s="122">
        <f t="shared" si="52"/>
        <v>7859.4457383662329</v>
      </c>
      <c r="I144" s="122">
        <f t="shared" si="52"/>
        <v>6873.5699611103801</v>
      </c>
      <c r="J144" s="122">
        <f t="shared" si="52"/>
        <v>6994.9381421501066</v>
      </c>
      <c r="K144" s="122">
        <f t="shared" si="52"/>
        <v>7018.9239907506844</v>
      </c>
      <c r="L144" s="122">
        <f t="shared" si="52"/>
        <v>8507.6315722627969</v>
      </c>
      <c r="M144" s="122">
        <f t="shared" si="52"/>
        <v>7942.2037540136998</v>
      </c>
      <c r="N144" s="122">
        <f t="shared" si="52"/>
        <v>7478.6428036812131</v>
      </c>
      <c r="O144" s="122">
        <f t="shared" si="52"/>
        <v>6776.8436845965189</v>
      </c>
      <c r="P144" s="122">
        <f t="shared" si="52"/>
        <v>5994.6578952268219</v>
      </c>
      <c r="Q144" s="122">
        <f t="shared" si="52"/>
        <v>8790.3950478558872</v>
      </c>
      <c r="R144" s="122">
        <f t="shared" si="52"/>
        <v>7841.7292453873561</v>
      </c>
      <c r="S144" s="122">
        <f t="shared" si="52"/>
        <v>7049.236153486303</v>
      </c>
      <c r="T144" s="122">
        <f t="shared" si="52"/>
        <v>7344.690075888393</v>
      </c>
      <c r="U144" s="122">
        <f t="shared" si="52"/>
        <v>7377.1248984990507</v>
      </c>
      <c r="V144" s="122">
        <f t="shared" si="52"/>
        <v>7247.4662472167938</v>
      </c>
      <c r="W144" s="122">
        <f t="shared" si="52"/>
        <v>9928.7334429428101</v>
      </c>
      <c r="DA144" s="130" t="s">
        <v>2545</v>
      </c>
    </row>
    <row r="145" spans="1:105" ht="12" customHeight="1" x14ac:dyDescent="0.25">
      <c r="A145" s="97" t="s">
        <v>53</v>
      </c>
      <c r="B145" s="98">
        <v>5562.7230853066776</v>
      </c>
      <c r="C145" s="98">
        <v>6118.1764892171286</v>
      </c>
      <c r="D145" s="98">
        <v>6388.9212322490221</v>
      </c>
      <c r="E145" s="98">
        <v>7339.2753149540395</v>
      </c>
      <c r="F145" s="98">
        <v>6986.7642650720691</v>
      </c>
      <c r="G145" s="98">
        <v>7411.0243210842027</v>
      </c>
      <c r="H145" s="98">
        <v>7859.4457383662329</v>
      </c>
      <c r="I145" s="98">
        <v>6873.5699611103801</v>
      </c>
      <c r="J145" s="98">
        <v>6994.9381421501066</v>
      </c>
      <c r="K145" s="98">
        <v>7018.9239907506844</v>
      </c>
      <c r="L145" s="98">
        <v>8507.6315722627969</v>
      </c>
      <c r="M145" s="98">
        <v>7942.2037540136998</v>
      </c>
      <c r="N145" s="98">
        <v>7478.6428036812131</v>
      </c>
      <c r="O145" s="98">
        <v>6776.8436845965189</v>
      </c>
      <c r="P145" s="98">
        <v>5994.6578952268219</v>
      </c>
      <c r="Q145" s="98">
        <v>8790.3950478558872</v>
      </c>
      <c r="R145" s="98">
        <v>7841.7292453873561</v>
      </c>
      <c r="S145" s="98">
        <v>7049.236153486303</v>
      </c>
      <c r="T145" s="98">
        <v>7344.690075888393</v>
      </c>
      <c r="U145" s="98">
        <v>7377.1248984990507</v>
      </c>
      <c r="V145" s="98">
        <v>7247.4662472167938</v>
      </c>
      <c r="W145" s="98">
        <v>9928.7334429428101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16.460677767887656</v>
      </c>
      <c r="C146" s="122">
        <f t="shared" si="53"/>
        <v>19.658224531401551</v>
      </c>
      <c r="D146" s="122">
        <f t="shared" si="53"/>
        <v>29.37585614164669</v>
      </c>
      <c r="E146" s="122">
        <f t="shared" si="53"/>
        <v>43.183749380805082</v>
      </c>
      <c r="F146" s="122">
        <f t="shared" si="53"/>
        <v>23.211127206627005</v>
      </c>
      <c r="G146" s="122">
        <f t="shared" si="53"/>
        <v>25.680143562534603</v>
      </c>
      <c r="H146" s="122">
        <f t="shared" si="53"/>
        <v>41.056044295640575</v>
      </c>
      <c r="I146" s="122">
        <f t="shared" si="53"/>
        <v>58.094350842625779</v>
      </c>
      <c r="J146" s="122">
        <f t="shared" si="53"/>
        <v>38.29125110445429</v>
      </c>
      <c r="K146" s="122">
        <f t="shared" si="53"/>
        <v>40.971567465159126</v>
      </c>
      <c r="L146" s="122">
        <f t="shared" si="53"/>
        <v>52.173531302382038</v>
      </c>
      <c r="M146" s="122">
        <f t="shared" si="53"/>
        <v>54.516963425869974</v>
      </c>
      <c r="N146" s="122">
        <f t="shared" si="53"/>
        <v>111.15592607611008</v>
      </c>
      <c r="O146" s="122">
        <f t="shared" si="53"/>
        <v>77.718487170044426</v>
      </c>
      <c r="P146" s="122">
        <f t="shared" si="53"/>
        <v>78.149951687758985</v>
      </c>
      <c r="Q146" s="122">
        <f t="shared" si="53"/>
        <v>171.10095799622599</v>
      </c>
      <c r="R146" s="122">
        <f t="shared" si="53"/>
        <v>215.83062481840878</v>
      </c>
      <c r="S146" s="122">
        <f t="shared" si="53"/>
        <v>247.81624346171728</v>
      </c>
      <c r="T146" s="122">
        <f t="shared" si="53"/>
        <v>282.26236571405508</v>
      </c>
      <c r="U146" s="122">
        <f t="shared" si="53"/>
        <v>335.40613621372046</v>
      </c>
      <c r="V146" s="122">
        <f t="shared" si="53"/>
        <v>173.90579680969199</v>
      </c>
      <c r="W146" s="122">
        <f t="shared" si="53"/>
        <v>471.44640117643468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16.460677767887656</v>
      </c>
      <c r="C147" s="98">
        <f>IF(RES_hhdet_tes!C147=0,0,RES_hhdet_tes!C147*1000*11630/RES_hhdet_num!C143)</f>
        <v>19.658224531401551</v>
      </c>
      <c r="D147" s="98">
        <f>IF(RES_hhdet_tes!D147=0,0,RES_hhdet_tes!D147*1000*11630/RES_hhdet_num!D143)</f>
        <v>29.37585614164669</v>
      </c>
      <c r="E147" s="98">
        <f>IF(RES_hhdet_tes!E147=0,0,RES_hhdet_tes!E147*1000*11630/RES_hhdet_num!E143)</f>
        <v>43.183749380805082</v>
      </c>
      <c r="F147" s="98">
        <f>IF(RES_hhdet_tes!F147=0,0,RES_hhdet_tes!F147*1000*11630/RES_hhdet_num!F143)</f>
        <v>23.211127206627005</v>
      </c>
      <c r="G147" s="98">
        <f>IF(RES_hhdet_tes!G147=0,0,RES_hhdet_tes!G147*1000*11630/RES_hhdet_num!G143)</f>
        <v>25.680143562534603</v>
      </c>
      <c r="H147" s="98">
        <f>IF(RES_hhdet_tes!H147=0,0,RES_hhdet_tes!H147*1000*11630/RES_hhdet_num!H143)</f>
        <v>41.056044295640575</v>
      </c>
      <c r="I147" s="98">
        <f>IF(RES_hhdet_tes!I147=0,0,RES_hhdet_tes!I147*1000*11630/RES_hhdet_num!I143)</f>
        <v>58.094350842625779</v>
      </c>
      <c r="J147" s="98">
        <f>IF(RES_hhdet_tes!J147=0,0,RES_hhdet_tes!J147*1000*11630/RES_hhdet_num!J143)</f>
        <v>38.29125110445429</v>
      </c>
      <c r="K147" s="98">
        <f>IF(RES_hhdet_tes!K147=0,0,RES_hhdet_tes!K147*1000*11630/RES_hhdet_num!K143)</f>
        <v>40.971567465159126</v>
      </c>
      <c r="L147" s="98">
        <f>IF(RES_hhdet_tes!L147=0,0,RES_hhdet_tes!L147*1000*11630/RES_hhdet_num!L143)</f>
        <v>52.173531302382038</v>
      </c>
      <c r="M147" s="98">
        <f>IF(RES_hhdet_tes!M147=0,0,RES_hhdet_tes!M147*1000*11630/RES_hhdet_num!M143)</f>
        <v>54.516963425869974</v>
      </c>
      <c r="N147" s="98">
        <f>IF(RES_hhdet_tes!N147=0,0,RES_hhdet_tes!N147*1000*11630/RES_hhdet_num!N143)</f>
        <v>111.15592607611008</v>
      </c>
      <c r="O147" s="98">
        <f>IF(RES_hhdet_tes!O147=0,0,RES_hhdet_tes!O147*1000*11630/RES_hhdet_num!O143)</f>
        <v>77.718487170044426</v>
      </c>
      <c r="P147" s="98">
        <f>IF(RES_hhdet_tes!P147=0,0,RES_hhdet_tes!P147*1000*11630/RES_hhdet_num!P143)</f>
        <v>78.149951687758985</v>
      </c>
      <c r="Q147" s="98">
        <f>IF(RES_hhdet_tes!Q147=0,0,RES_hhdet_tes!Q147*1000*11630/RES_hhdet_num!Q143)</f>
        <v>171.10095799622599</v>
      </c>
      <c r="R147" s="98">
        <f>IF(RES_hhdet_tes!R147=0,0,RES_hhdet_tes!R147*1000*11630/RES_hhdet_num!R143)</f>
        <v>215.83062481840878</v>
      </c>
      <c r="S147" s="98">
        <f>IF(RES_hhdet_tes!S147=0,0,RES_hhdet_tes!S147*1000*11630/RES_hhdet_num!S143)</f>
        <v>247.81624346171728</v>
      </c>
      <c r="T147" s="98">
        <f>IF(RES_hhdet_tes!T147=0,0,RES_hhdet_tes!T147*1000*11630/RES_hhdet_num!T143)</f>
        <v>282.26236571405508</v>
      </c>
      <c r="U147" s="98">
        <f>IF(RES_hhdet_tes!U147=0,0,RES_hhdet_tes!U147*1000*11630/RES_hhdet_num!U143)</f>
        <v>335.40613621372046</v>
      </c>
      <c r="V147" s="98">
        <f>IF(RES_hhdet_tes!V147=0,0,RES_hhdet_tes!V147*1000*11630/RES_hhdet_num!V143)</f>
        <v>173.90579680969199</v>
      </c>
      <c r="W147" s="98">
        <f>IF(RES_hhdet_tes!W147=0,0,RES_hhdet_tes!W147*1000*11630/RES_hhdet_num!W143)</f>
        <v>471.44640117643468</v>
      </c>
      <c r="DA147" s="63" t="s">
        <v>2548</v>
      </c>
    </row>
    <row r="148" spans="1:105" ht="12" customHeight="1" x14ac:dyDescent="0.25">
      <c r="A148" s="121" t="s">
        <v>55</v>
      </c>
      <c r="B148" s="122">
        <v>984.21623267529992</v>
      </c>
      <c r="C148" s="122">
        <v>990.88478782659411</v>
      </c>
      <c r="D148" s="122">
        <v>1035.9527018030842</v>
      </c>
      <c r="E148" s="122">
        <v>1121.8091861939267</v>
      </c>
      <c r="F148" s="122">
        <v>1059.2155751080454</v>
      </c>
      <c r="G148" s="122">
        <v>1059.9650491121849</v>
      </c>
      <c r="H148" s="122">
        <v>1171.2458232228043</v>
      </c>
      <c r="I148" s="122">
        <v>1107.6928159829986</v>
      </c>
      <c r="J148" s="122">
        <v>1180.6738943058067</v>
      </c>
      <c r="K148" s="122">
        <v>1151.5591582223444</v>
      </c>
      <c r="L148" s="122">
        <v>1181.9609614693422</v>
      </c>
      <c r="M148" s="122">
        <v>1203.4100932186557</v>
      </c>
      <c r="N148" s="122">
        <v>1030.0562821573849</v>
      </c>
      <c r="O148" s="122">
        <v>1057.195250015511</v>
      </c>
      <c r="P148" s="122">
        <v>1079.6547329112018</v>
      </c>
      <c r="Q148" s="122">
        <v>1247.9477649280732</v>
      </c>
      <c r="R148" s="122">
        <v>1229.6388721681647</v>
      </c>
      <c r="S148" s="122">
        <v>1237.1570225076885</v>
      </c>
      <c r="T148" s="122">
        <v>1258.6457828948764</v>
      </c>
      <c r="U148" s="122">
        <v>1281.7671759147925</v>
      </c>
      <c r="V148" s="122">
        <v>1388.4932500462946</v>
      </c>
      <c r="W148" s="122">
        <v>1246.3817656724952</v>
      </c>
      <c r="DA148" s="130" t="s">
        <v>2549</v>
      </c>
    </row>
    <row r="149" spans="1:105" ht="12" customHeight="1" x14ac:dyDescent="0.25">
      <c r="A149" s="97" t="s">
        <v>124</v>
      </c>
      <c r="B149" s="98">
        <v>1040.546637717616</v>
      </c>
      <c r="C149" s="98">
        <v>955.43421200684179</v>
      </c>
      <c r="D149" s="98">
        <v>1085.9025129858392</v>
      </c>
      <c r="E149" s="98">
        <v>1087.3283238167312</v>
      </c>
      <c r="F149" s="98">
        <v>952.90447607179499</v>
      </c>
      <c r="G149" s="98">
        <v>1152.9208156172745</v>
      </c>
      <c r="H149" s="98">
        <v>1198.2859617716108</v>
      </c>
      <c r="I149" s="98">
        <v>1032.7870505700284</v>
      </c>
      <c r="J149" s="98">
        <v>1032.0102863049594</v>
      </c>
      <c r="K149" s="98">
        <v>1090.5162306939528</v>
      </c>
      <c r="L149" s="98">
        <v>1446.1476852306869</v>
      </c>
      <c r="M149" s="98">
        <v>1185.38583427101</v>
      </c>
      <c r="N149" s="98">
        <v>976.42470758263539</v>
      </c>
      <c r="O149" s="98">
        <v>1145.6723626128751</v>
      </c>
      <c r="P149" s="98">
        <v>1085.9416029428319</v>
      </c>
      <c r="Q149" s="98">
        <v>1109.6596113093938</v>
      </c>
      <c r="R149" s="98">
        <v>970.98762159144485</v>
      </c>
      <c r="S149" s="98">
        <v>1320.0342218426088</v>
      </c>
      <c r="T149" s="98">
        <v>1445.1941552319731</v>
      </c>
      <c r="U149" s="98">
        <v>1527.2994190412351</v>
      </c>
      <c r="V149" s="98">
        <v>1219.8027766370824</v>
      </c>
      <c r="W149" s="98">
        <v>1305.4999386285735</v>
      </c>
      <c r="DA149" s="63" t="s">
        <v>2550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2551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2552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2553</v>
      </c>
    </row>
    <row r="153" spans="1:105" ht="12" customHeight="1" x14ac:dyDescent="0.25">
      <c r="A153" s="106" t="s">
        <v>122</v>
      </c>
      <c r="B153" s="101">
        <v>962.08643069439006</v>
      </c>
      <c r="C153" s="101">
        <v>1002.8581184235261</v>
      </c>
      <c r="D153" s="101">
        <v>1021.0567070745807</v>
      </c>
      <c r="E153" s="101">
        <v>1130.2275142682104</v>
      </c>
      <c r="F153" s="101">
        <v>1080.386835954979</v>
      </c>
      <c r="G153" s="101">
        <v>1044.0172873337233</v>
      </c>
      <c r="H153" s="101">
        <v>1167.3071773574516</v>
      </c>
      <c r="I153" s="101">
        <v>1116.6115364669986</v>
      </c>
      <c r="J153" s="101">
        <v>1194.60687141524</v>
      </c>
      <c r="K153" s="101">
        <v>1156.2640402762174</v>
      </c>
      <c r="L153" s="101">
        <v>1165.4566708333386</v>
      </c>
      <c r="M153" s="101">
        <v>1204.3698029716202</v>
      </c>
      <c r="N153" s="101">
        <v>1032.5404560690433</v>
      </c>
      <c r="O153" s="101">
        <v>1052.984817219683</v>
      </c>
      <c r="P153" s="101">
        <v>1079.4178820526442</v>
      </c>
      <c r="Q153" s="101">
        <v>1253.7444315495115</v>
      </c>
      <c r="R153" s="101">
        <v>1241.1191628726733</v>
      </c>
      <c r="S153" s="101">
        <v>1232.9047001121378</v>
      </c>
      <c r="T153" s="101">
        <v>1248.2019464480998</v>
      </c>
      <c r="U153" s="101">
        <v>1268.2160513289159</v>
      </c>
      <c r="V153" s="101">
        <v>1396.8070984103458</v>
      </c>
      <c r="W153" s="101">
        <v>1243.7843862718532</v>
      </c>
      <c r="DA153" s="131" t="s">
        <v>2554</v>
      </c>
    </row>
    <row r="154" spans="1:105" ht="12" customHeight="1" x14ac:dyDescent="0.25">
      <c r="A154" s="107" t="s">
        <v>121</v>
      </c>
      <c r="B154" s="104">
        <v>0</v>
      </c>
      <c r="C154" s="104">
        <v>1003.1097117011767</v>
      </c>
      <c r="D154" s="104">
        <v>1021.3818853109099</v>
      </c>
      <c r="E154" s="104">
        <v>1130.7539100370118</v>
      </c>
      <c r="F154" s="104">
        <v>1081.0082280409617</v>
      </c>
      <c r="G154" s="104">
        <v>1044.255041063582</v>
      </c>
      <c r="H154" s="104">
        <v>1167.1776749101264</v>
      </c>
      <c r="I154" s="104">
        <v>1116.3246479097756</v>
      </c>
      <c r="J154" s="104">
        <v>1194.2889915578774</v>
      </c>
      <c r="K154" s="104">
        <v>1156.5750205107399</v>
      </c>
      <c r="L154" s="104">
        <v>1166.0203376555589</v>
      </c>
      <c r="M154" s="104">
        <v>1204.6351829204243</v>
      </c>
      <c r="N154" s="104">
        <v>1032.5091658770943</v>
      </c>
      <c r="O154" s="104">
        <v>1053.3091918669738</v>
      </c>
      <c r="P154" s="104">
        <v>1078.740438130804</v>
      </c>
      <c r="Q154" s="104">
        <v>1253.6115784113938</v>
      </c>
      <c r="R154" s="104">
        <v>1240.935797169416</v>
      </c>
      <c r="S154" s="104">
        <v>1232.703093453556</v>
      </c>
      <c r="T154" s="104">
        <v>1247.6480278646402</v>
      </c>
      <c r="U154" s="104">
        <v>1267.7814155912824</v>
      </c>
      <c r="V154" s="104">
        <v>1396.7631358348012</v>
      </c>
      <c r="W154" s="104">
        <v>1244.4013854967691</v>
      </c>
      <c r="DA154" s="132" t="s">
        <v>2555</v>
      </c>
    </row>
    <row r="155" spans="1:105" ht="12" customHeight="1" x14ac:dyDescent="0.25">
      <c r="A155" s="108" t="s">
        <v>53</v>
      </c>
      <c r="B155" s="98">
        <v>0</v>
      </c>
      <c r="C155" s="98">
        <v>230.60975477276509</v>
      </c>
      <c r="D155" s="98">
        <v>229.21719505607001</v>
      </c>
      <c r="E155" s="98">
        <v>309.72161255300887</v>
      </c>
      <c r="F155" s="98">
        <v>251.23887020995056</v>
      </c>
      <c r="G155" s="98">
        <v>208.40689835271212</v>
      </c>
      <c r="H155" s="98">
        <v>314.11175779414987</v>
      </c>
      <c r="I155" s="98">
        <v>246.07645316659196</v>
      </c>
      <c r="J155" s="98">
        <v>302.65320433027273</v>
      </c>
      <c r="K155" s="98">
        <v>271.37066364840427</v>
      </c>
      <c r="L155" s="98">
        <v>266.14276901878492</v>
      </c>
      <c r="M155" s="98">
        <v>323.95557644268661</v>
      </c>
      <c r="N155" s="98">
        <v>185.1574807551747</v>
      </c>
      <c r="O155" s="98">
        <v>204.02235508233062</v>
      </c>
      <c r="P155" s="98">
        <v>208.6751012152572</v>
      </c>
      <c r="Q155" s="98">
        <v>339.58262643487353</v>
      </c>
      <c r="R155" s="98">
        <v>317.46080914581012</v>
      </c>
      <c r="S155" s="98">
        <v>293.15790265117965</v>
      </c>
      <c r="T155" s="98">
        <v>303.59284939910265</v>
      </c>
      <c r="U155" s="98">
        <v>302.95801302836827</v>
      </c>
      <c r="V155" s="98">
        <v>357.02040534704179</v>
      </c>
      <c r="W155" s="98">
        <v>245.07311342996809</v>
      </c>
      <c r="DA155" s="63" t="s">
        <v>2556</v>
      </c>
    </row>
    <row r="156" spans="1:105" ht="12" customHeight="1" x14ac:dyDescent="0.25">
      <c r="A156" s="108" t="s">
        <v>52</v>
      </c>
      <c r="B156" s="98">
        <v>0</v>
      </c>
      <c r="C156" s="98">
        <v>772.49995692841151</v>
      </c>
      <c r="D156" s="98">
        <v>792.1646902548398</v>
      </c>
      <c r="E156" s="98">
        <v>821.03229748400292</v>
      </c>
      <c r="F156" s="98">
        <v>829.76935783101123</v>
      </c>
      <c r="G156" s="98">
        <v>835.84814271086998</v>
      </c>
      <c r="H156" s="98">
        <v>853.0659171159765</v>
      </c>
      <c r="I156" s="98">
        <v>870.24819474318349</v>
      </c>
      <c r="J156" s="98">
        <v>891.6357872276044</v>
      </c>
      <c r="K156" s="98">
        <v>885.20435686233566</v>
      </c>
      <c r="L156" s="98">
        <v>899.87756863677384</v>
      </c>
      <c r="M156" s="98">
        <v>880.67960647773748</v>
      </c>
      <c r="N156" s="98">
        <v>847.35168512191967</v>
      </c>
      <c r="O156" s="98">
        <v>849.28683678464336</v>
      </c>
      <c r="P156" s="98">
        <v>870.06533691554671</v>
      </c>
      <c r="Q156" s="98">
        <v>914.02895197652026</v>
      </c>
      <c r="R156" s="98">
        <v>923.47498802360565</v>
      </c>
      <c r="S156" s="98">
        <v>939.54519080237617</v>
      </c>
      <c r="T156" s="98">
        <v>944.05517846553755</v>
      </c>
      <c r="U156" s="98">
        <v>964.82340256291377</v>
      </c>
      <c r="V156" s="98">
        <v>1039.7427304877594</v>
      </c>
      <c r="W156" s="98">
        <v>999.32827206680111</v>
      </c>
      <c r="DA156" s="63" t="s">
        <v>2557</v>
      </c>
    </row>
    <row r="157" spans="1:105" ht="12" customHeight="1" x14ac:dyDescent="0.25">
      <c r="A157" s="121" t="s">
        <v>54</v>
      </c>
      <c r="B157" s="122">
        <v>427.79285591646476</v>
      </c>
      <c r="C157" s="122">
        <v>442.43079484064981</v>
      </c>
      <c r="D157" s="122">
        <v>459.65372669081626</v>
      </c>
      <c r="E157" s="122">
        <v>470.86707868713222</v>
      </c>
      <c r="F157" s="122">
        <v>452.92823528735454</v>
      </c>
      <c r="G157" s="122">
        <v>455.60336255406929</v>
      </c>
      <c r="H157" s="122">
        <v>452.94310597228662</v>
      </c>
      <c r="I157" s="122">
        <v>422.15383478694451</v>
      </c>
      <c r="J157" s="122">
        <v>386.0484493504224</v>
      </c>
      <c r="K157" s="122">
        <v>369.11813474434928</v>
      </c>
      <c r="L157" s="122">
        <v>387.35298731672663</v>
      </c>
      <c r="M157" s="122">
        <v>336.85413710607054</v>
      </c>
      <c r="N157" s="122">
        <v>291.87549201013678</v>
      </c>
      <c r="O157" s="122">
        <v>298.16076755894721</v>
      </c>
      <c r="P157" s="122">
        <v>285.73982425654179</v>
      </c>
      <c r="Q157" s="122">
        <v>304.12842864158188</v>
      </c>
      <c r="R157" s="122">
        <v>286.95478620860763</v>
      </c>
      <c r="S157" s="122">
        <v>350.05555177107823</v>
      </c>
      <c r="T157" s="122">
        <v>371.41473253750814</v>
      </c>
      <c r="U157" s="122">
        <v>379.91867768231742</v>
      </c>
      <c r="V157" s="122">
        <v>570.5106162342928</v>
      </c>
      <c r="W157" s="122">
        <v>527.60073484338125</v>
      </c>
      <c r="DA157" s="130" t="s">
        <v>2558</v>
      </c>
    </row>
    <row r="158" spans="1:105" ht="12" customHeight="1" x14ac:dyDescent="0.25">
      <c r="A158" s="97" t="s">
        <v>50</v>
      </c>
      <c r="B158" s="98">
        <v>432.12219128766725</v>
      </c>
      <c r="C158" s="98">
        <v>436.7067859730721</v>
      </c>
      <c r="D158" s="98">
        <v>468.66453318319134</v>
      </c>
      <c r="E158" s="98">
        <v>477.08464057275921</v>
      </c>
      <c r="F158" s="98">
        <v>451.06228831551391</v>
      </c>
      <c r="G158" s="98">
        <v>456.78663404057642</v>
      </c>
      <c r="H158" s="98">
        <v>457.53078336927047</v>
      </c>
      <c r="I158" s="98">
        <v>420.09746906930997</v>
      </c>
      <c r="J158" s="98">
        <v>375.62220475407219</v>
      </c>
      <c r="K158" s="98">
        <v>377.41954921909314</v>
      </c>
      <c r="L158" s="98">
        <v>400.45192478560091</v>
      </c>
      <c r="M158" s="98">
        <v>331.05779952119372</v>
      </c>
      <c r="N158" s="98">
        <v>280.4449435841492</v>
      </c>
      <c r="O158" s="98">
        <v>304.59408746542329</v>
      </c>
      <c r="P158" s="98">
        <v>286.02919193319474</v>
      </c>
      <c r="Q158" s="98">
        <v>304.83170160807697</v>
      </c>
      <c r="R158" s="98">
        <v>270.25834509753753</v>
      </c>
      <c r="S158" s="98">
        <v>355.55553325230989</v>
      </c>
      <c r="T158" s="98">
        <v>381.70233899253151</v>
      </c>
      <c r="U158" s="98">
        <v>392.13398900645768</v>
      </c>
      <c r="V158" s="98">
        <v>547.36982521887171</v>
      </c>
      <c r="W158" s="98">
        <v>532.28079408963345</v>
      </c>
      <c r="DA158" s="63" t="s">
        <v>2559</v>
      </c>
    </row>
    <row r="159" spans="1:105" ht="12" customHeight="1" x14ac:dyDescent="0.25">
      <c r="A159" s="109" t="s">
        <v>120</v>
      </c>
      <c r="B159" s="33">
        <v>390.34633657173379</v>
      </c>
      <c r="C159" s="33">
        <v>488.95049402714943</v>
      </c>
      <c r="D159" s="33">
        <v>349.42444338603451</v>
      </c>
      <c r="E159" s="33">
        <v>353.57776311629266</v>
      </c>
      <c r="F159" s="33">
        <v>492.24640362256901</v>
      </c>
      <c r="G159" s="33">
        <v>442.38657861690092</v>
      </c>
      <c r="H159" s="33">
        <v>418.87310930336434</v>
      </c>
      <c r="I159" s="33">
        <v>434.19572279338115</v>
      </c>
      <c r="J159" s="33">
        <v>435.94883170908048</v>
      </c>
      <c r="K159" s="33">
        <v>340.56567434531365</v>
      </c>
      <c r="L159" s="33">
        <v>354.0249025744921</v>
      </c>
      <c r="M159" s="33">
        <v>348.50483367307021</v>
      </c>
      <c r="N159" s="33">
        <v>311.28898796588663</v>
      </c>
      <c r="O159" s="33">
        <v>287.00748311161226</v>
      </c>
      <c r="P159" s="33">
        <v>285.37493510535211</v>
      </c>
      <c r="Q159" s="33">
        <v>303.37685750543483</v>
      </c>
      <c r="R159" s="33">
        <v>303.84342159785035</v>
      </c>
      <c r="S159" s="33">
        <v>343.74956403510839</v>
      </c>
      <c r="T159" s="33">
        <v>358.97333465098501</v>
      </c>
      <c r="U159" s="33">
        <v>365.29501675983738</v>
      </c>
      <c r="V159" s="33">
        <v>595.65798886620451</v>
      </c>
      <c r="W159" s="33">
        <v>522.55772865159054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7402.6831637807918</v>
      </c>
      <c r="C161" s="117">
        <f t="shared" si="54"/>
        <v>7718.0813927682802</v>
      </c>
      <c r="D161" s="117">
        <f t="shared" si="54"/>
        <v>7988.6294775352499</v>
      </c>
      <c r="E161" s="117">
        <f t="shared" si="54"/>
        <v>8592.9344050353302</v>
      </c>
      <c r="F161" s="117">
        <f t="shared" si="54"/>
        <v>8540.7794122286359</v>
      </c>
      <c r="G161" s="117">
        <f t="shared" si="54"/>
        <v>8929.4784102288595</v>
      </c>
      <c r="H161" s="117">
        <f t="shared" si="54"/>
        <v>9091.2621528408017</v>
      </c>
      <c r="I161" s="117">
        <f t="shared" si="54"/>
        <v>8629.3717885814331</v>
      </c>
      <c r="J161" s="117">
        <f t="shared" si="54"/>
        <v>8828.3077610372566</v>
      </c>
      <c r="K161" s="117">
        <f t="shared" si="54"/>
        <v>9304.4564742803122</v>
      </c>
      <c r="L161" s="117">
        <f t="shared" si="54"/>
        <v>9502.2467881894772</v>
      </c>
      <c r="M161" s="117">
        <f t="shared" si="54"/>
        <v>9654.3001315394322</v>
      </c>
      <c r="N161" s="117">
        <f t="shared" si="54"/>
        <v>8791.9592160493867</v>
      </c>
      <c r="O161" s="117">
        <f t="shared" si="54"/>
        <v>9006.5518903550892</v>
      </c>
      <c r="P161" s="117">
        <f t="shared" si="54"/>
        <v>8679.607822434542</v>
      </c>
      <c r="Q161" s="117">
        <f t="shared" si="54"/>
        <v>9143.6993738547371</v>
      </c>
      <c r="R161" s="117">
        <f t="shared" ref="R161:V161" si="55">R162+R164+R166+R175</f>
        <v>9281.892785536651</v>
      </c>
      <c r="S161" s="117">
        <f t="shared" si="55"/>
        <v>9538.4746137353577</v>
      </c>
      <c r="T161" s="117">
        <f t="shared" si="55"/>
        <v>8489.9244143511387</v>
      </c>
      <c r="U161" s="117">
        <f t="shared" si="55"/>
        <v>5625.5790387534335</v>
      </c>
      <c r="V161" s="117">
        <f t="shared" si="55"/>
        <v>7348.6380944281109</v>
      </c>
      <c r="W161" s="117">
        <f t="shared" ref="W161" si="56">W162+W164+W166+W175</f>
        <v>17129.62891734287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5982.5988149829218</v>
      </c>
      <c r="C162" s="122">
        <f t="shared" si="57"/>
        <v>6275.095924811887</v>
      </c>
      <c r="D162" s="122">
        <f t="shared" si="57"/>
        <v>6475.4624663807972</v>
      </c>
      <c r="E162" s="122">
        <f t="shared" si="57"/>
        <v>6976.7444407195399</v>
      </c>
      <c r="F162" s="122">
        <f t="shared" si="57"/>
        <v>7016.9364872500137</v>
      </c>
      <c r="G162" s="122">
        <f t="shared" si="57"/>
        <v>7394.8611426091511</v>
      </c>
      <c r="H162" s="122">
        <f t="shared" si="57"/>
        <v>7440.2753720833716</v>
      </c>
      <c r="I162" s="122">
        <f t="shared" si="57"/>
        <v>7059.7505016646601</v>
      </c>
      <c r="J162" s="122">
        <f t="shared" si="57"/>
        <v>7232.7739660513062</v>
      </c>
      <c r="K162" s="122">
        <f t="shared" si="57"/>
        <v>7749.0952702425975</v>
      </c>
      <c r="L162" s="122">
        <f t="shared" si="57"/>
        <v>7880.2958721103259</v>
      </c>
      <c r="M162" s="122">
        <f t="shared" si="57"/>
        <v>8063.5422799109429</v>
      </c>
      <c r="N162" s="122">
        <f t="shared" si="57"/>
        <v>7375.7246764095626</v>
      </c>
      <c r="O162" s="122">
        <f t="shared" si="57"/>
        <v>7590.3299411418484</v>
      </c>
      <c r="P162" s="122">
        <f t="shared" si="57"/>
        <v>7264.9096174342212</v>
      </c>
      <c r="Q162" s="122">
        <f t="shared" si="57"/>
        <v>7506.3591214683947</v>
      </c>
      <c r="R162" s="122">
        <f t="shared" si="57"/>
        <v>7673.126611362909</v>
      </c>
      <c r="S162" s="122">
        <f t="shared" si="57"/>
        <v>7837.1067590293205</v>
      </c>
      <c r="T162" s="122">
        <f t="shared" si="57"/>
        <v>6702.634417315915</v>
      </c>
      <c r="U162" s="122">
        <f t="shared" si="57"/>
        <v>3754.5418247830676</v>
      </c>
      <c r="V162" s="122">
        <f t="shared" si="57"/>
        <v>5261.1294260153281</v>
      </c>
      <c r="W162" s="122">
        <f t="shared" si="57"/>
        <v>14980.841946565295</v>
      </c>
      <c r="DA162" s="130" t="s">
        <v>2562</v>
      </c>
    </row>
    <row r="163" spans="1:105" ht="12" customHeight="1" x14ac:dyDescent="0.25">
      <c r="A163" s="97" t="s">
        <v>53</v>
      </c>
      <c r="B163" s="33">
        <v>5982.5988149829218</v>
      </c>
      <c r="C163" s="33">
        <v>6275.095924811887</v>
      </c>
      <c r="D163" s="33">
        <v>6475.4624663807972</v>
      </c>
      <c r="E163" s="33">
        <v>6976.7444407195399</v>
      </c>
      <c r="F163" s="33">
        <v>7016.9364872500137</v>
      </c>
      <c r="G163" s="33">
        <v>7394.8611426091511</v>
      </c>
      <c r="H163" s="33">
        <v>7440.2753720833716</v>
      </c>
      <c r="I163" s="33">
        <v>7059.7505016646601</v>
      </c>
      <c r="J163" s="33">
        <v>7232.7739660513062</v>
      </c>
      <c r="K163" s="33">
        <v>7749.0952702425975</v>
      </c>
      <c r="L163" s="33">
        <v>7880.2958721103259</v>
      </c>
      <c r="M163" s="33">
        <v>8063.5422799109429</v>
      </c>
      <c r="N163" s="33">
        <v>7375.7246764095626</v>
      </c>
      <c r="O163" s="33">
        <v>7590.3299411418484</v>
      </c>
      <c r="P163" s="33">
        <v>7264.9096174342212</v>
      </c>
      <c r="Q163" s="33">
        <v>7506.3591214683947</v>
      </c>
      <c r="R163" s="33">
        <v>7673.126611362909</v>
      </c>
      <c r="S163" s="33">
        <v>7837.1067590293205</v>
      </c>
      <c r="T163" s="33">
        <v>6702.634417315915</v>
      </c>
      <c r="U163" s="33">
        <v>3754.5418247830676</v>
      </c>
      <c r="V163" s="33">
        <v>5261.1294260153281</v>
      </c>
      <c r="W163" s="33">
        <v>14980.841946565295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8.0440782778632904</v>
      </c>
      <c r="C164" s="122">
        <f t="shared" si="58"/>
        <v>10.430826783594837</v>
      </c>
      <c r="D164" s="122">
        <f t="shared" si="58"/>
        <v>17.61874673394043</v>
      </c>
      <c r="E164" s="122">
        <f t="shared" si="58"/>
        <v>26.929048148926913</v>
      </c>
      <c r="F164" s="122">
        <f t="shared" si="58"/>
        <v>14.108002636624299</v>
      </c>
      <c r="G164" s="122">
        <f t="shared" si="58"/>
        <v>15.721114767306776</v>
      </c>
      <c r="H164" s="122">
        <f t="shared" si="58"/>
        <v>25.794852151152845</v>
      </c>
      <c r="I164" s="122">
        <f t="shared" si="58"/>
        <v>38.594223978057009</v>
      </c>
      <c r="J164" s="122">
        <f t="shared" si="58"/>
        <v>28.399811676267891</v>
      </c>
      <c r="K164" s="122">
        <f t="shared" si="58"/>
        <v>33.309962758926638</v>
      </c>
      <c r="L164" s="122">
        <f t="shared" si="58"/>
        <v>46.488827497106641</v>
      </c>
      <c r="M164" s="122">
        <f t="shared" si="58"/>
        <v>49.331165140810221</v>
      </c>
      <c r="N164" s="122">
        <f t="shared" si="58"/>
        <v>93.43841539350538</v>
      </c>
      <c r="O164" s="122">
        <f t="shared" si="58"/>
        <v>56.995120962715234</v>
      </c>
      <c r="P164" s="122">
        <f t="shared" si="58"/>
        <v>38.763229717657005</v>
      </c>
      <c r="Q164" s="122">
        <f t="shared" si="58"/>
        <v>68.449163891328354</v>
      </c>
      <c r="R164" s="122">
        <f t="shared" si="58"/>
        <v>77.539194539444907</v>
      </c>
      <c r="S164" s="122">
        <f t="shared" si="58"/>
        <v>101.06333819709145</v>
      </c>
      <c r="T164" s="122">
        <f t="shared" si="58"/>
        <v>148.71624958504034</v>
      </c>
      <c r="U164" s="122">
        <f t="shared" si="58"/>
        <v>208.8157847862814</v>
      </c>
      <c r="V164" s="122">
        <f t="shared" si="58"/>
        <v>129.64416312097535</v>
      </c>
      <c r="W164" s="122">
        <f t="shared" si="58"/>
        <v>379.10088554256862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8.0440782778632904</v>
      </c>
      <c r="C165" s="98">
        <f>IF(RES_hhdet_tes!C165=0,0,RES_hhdet_tes!C165*1000*11630/RES_hhdet_num!C161)</f>
        <v>10.430826783594837</v>
      </c>
      <c r="D165" s="98">
        <f>IF(RES_hhdet_tes!D165=0,0,RES_hhdet_tes!D165*1000*11630/RES_hhdet_num!D161)</f>
        <v>17.61874673394043</v>
      </c>
      <c r="E165" s="98">
        <f>IF(RES_hhdet_tes!E165=0,0,RES_hhdet_tes!E165*1000*11630/RES_hhdet_num!E161)</f>
        <v>26.929048148926913</v>
      </c>
      <c r="F165" s="98">
        <f>IF(RES_hhdet_tes!F165=0,0,RES_hhdet_tes!F165*1000*11630/RES_hhdet_num!F161)</f>
        <v>14.108002636624299</v>
      </c>
      <c r="G165" s="98">
        <f>IF(RES_hhdet_tes!G165=0,0,RES_hhdet_tes!G165*1000*11630/RES_hhdet_num!G161)</f>
        <v>15.721114767306776</v>
      </c>
      <c r="H165" s="98">
        <f>IF(RES_hhdet_tes!H165=0,0,RES_hhdet_tes!H165*1000*11630/RES_hhdet_num!H161)</f>
        <v>25.794852151152845</v>
      </c>
      <c r="I165" s="98">
        <f>IF(RES_hhdet_tes!I165=0,0,RES_hhdet_tes!I165*1000*11630/RES_hhdet_num!I161)</f>
        <v>38.594223978057009</v>
      </c>
      <c r="J165" s="98">
        <f>IF(RES_hhdet_tes!J165=0,0,RES_hhdet_tes!J165*1000*11630/RES_hhdet_num!J161)</f>
        <v>28.399811676267891</v>
      </c>
      <c r="K165" s="98">
        <f>IF(RES_hhdet_tes!K165=0,0,RES_hhdet_tes!K165*1000*11630/RES_hhdet_num!K161)</f>
        <v>33.309962758926638</v>
      </c>
      <c r="L165" s="98">
        <f>IF(RES_hhdet_tes!L165=0,0,RES_hhdet_tes!L165*1000*11630/RES_hhdet_num!L161)</f>
        <v>46.488827497106641</v>
      </c>
      <c r="M165" s="98">
        <f>IF(RES_hhdet_tes!M165=0,0,RES_hhdet_tes!M165*1000*11630/RES_hhdet_num!M161)</f>
        <v>49.331165140810221</v>
      </c>
      <c r="N165" s="98">
        <f>IF(RES_hhdet_tes!N165=0,0,RES_hhdet_tes!N165*1000*11630/RES_hhdet_num!N161)</f>
        <v>93.43841539350538</v>
      </c>
      <c r="O165" s="98">
        <f>IF(RES_hhdet_tes!O165=0,0,RES_hhdet_tes!O165*1000*11630/RES_hhdet_num!O161)</f>
        <v>56.995120962715234</v>
      </c>
      <c r="P165" s="98">
        <f>IF(RES_hhdet_tes!P165=0,0,RES_hhdet_tes!P165*1000*11630/RES_hhdet_num!P161)</f>
        <v>38.763229717657005</v>
      </c>
      <c r="Q165" s="98">
        <f>IF(RES_hhdet_tes!Q165=0,0,RES_hhdet_tes!Q165*1000*11630/RES_hhdet_num!Q161)</f>
        <v>68.449163891328354</v>
      </c>
      <c r="R165" s="98">
        <f>IF(RES_hhdet_tes!R165=0,0,RES_hhdet_tes!R165*1000*11630/RES_hhdet_num!R161)</f>
        <v>77.539194539444907</v>
      </c>
      <c r="S165" s="98">
        <f>IF(RES_hhdet_tes!S165=0,0,RES_hhdet_tes!S165*1000*11630/RES_hhdet_num!S161)</f>
        <v>101.06333819709145</v>
      </c>
      <c r="T165" s="98">
        <f>IF(RES_hhdet_tes!T165=0,0,RES_hhdet_tes!T165*1000*11630/RES_hhdet_num!T161)</f>
        <v>148.71624958504034</v>
      </c>
      <c r="U165" s="98">
        <f>IF(RES_hhdet_tes!U165=0,0,RES_hhdet_tes!U165*1000*11630/RES_hhdet_num!U161)</f>
        <v>208.8157847862814</v>
      </c>
      <c r="V165" s="98">
        <f>IF(RES_hhdet_tes!V165=0,0,RES_hhdet_tes!V165*1000*11630/RES_hhdet_num!V161)</f>
        <v>129.64416312097535</v>
      </c>
      <c r="W165" s="98">
        <f>IF(RES_hhdet_tes!W165=0,0,RES_hhdet_tes!W165*1000*11630/RES_hhdet_num!W161)</f>
        <v>379.10088554256862</v>
      </c>
      <c r="DA165" s="63" t="s">
        <v>2565</v>
      </c>
    </row>
    <row r="166" spans="1:105" ht="12" customHeight="1" x14ac:dyDescent="0.25">
      <c r="A166" s="121" t="s">
        <v>55</v>
      </c>
      <c r="B166" s="122">
        <v>984.25345980568306</v>
      </c>
      <c r="C166" s="122">
        <v>990.26494914296688</v>
      </c>
      <c r="D166" s="122">
        <v>1037.8846219927743</v>
      </c>
      <c r="E166" s="122">
        <v>1121.0479326926682</v>
      </c>
      <c r="F166" s="122">
        <v>1055.9791581308755</v>
      </c>
      <c r="G166" s="122">
        <v>1063.4408028263397</v>
      </c>
      <c r="H166" s="122">
        <v>1172.6282852947786</v>
      </c>
      <c r="I166" s="122">
        <v>1108.7442886635213</v>
      </c>
      <c r="J166" s="122">
        <v>1180.9654406404502</v>
      </c>
      <c r="K166" s="122">
        <v>1152.2846930905675</v>
      </c>
      <c r="L166" s="122">
        <v>1186.2889023444691</v>
      </c>
      <c r="M166" s="122">
        <v>1205.4293659665764</v>
      </c>
      <c r="N166" s="122">
        <v>1032.3129083680026</v>
      </c>
      <c r="O166" s="122">
        <v>1060.6311651137348</v>
      </c>
      <c r="P166" s="122">
        <v>1090.1660373505808</v>
      </c>
      <c r="Q166" s="122">
        <v>1264.7036499793217</v>
      </c>
      <c r="R166" s="122">
        <v>1245.0954199639457</v>
      </c>
      <c r="S166" s="122">
        <v>1250.1595053005583</v>
      </c>
      <c r="T166" s="122">
        <v>1267.0575636291521</v>
      </c>
      <c r="U166" s="122">
        <v>1282.3351953591964</v>
      </c>
      <c r="V166" s="122">
        <v>1386.3901203999051</v>
      </c>
      <c r="W166" s="122">
        <v>1242.226285105354</v>
      </c>
      <c r="DA166" s="130" t="s">
        <v>2566</v>
      </c>
    </row>
    <row r="167" spans="1:105" ht="12" customHeight="1" x14ac:dyDescent="0.25">
      <c r="A167" s="97" t="s">
        <v>124</v>
      </c>
      <c r="B167" s="98">
        <v>1040.546637717616</v>
      </c>
      <c r="C167" s="98">
        <v>955.50314840889871</v>
      </c>
      <c r="D167" s="98">
        <v>1086.2396362283048</v>
      </c>
      <c r="E167" s="98">
        <v>1087.8754340287182</v>
      </c>
      <c r="F167" s="98">
        <v>953.5520207976723</v>
      </c>
      <c r="G167" s="98">
        <v>1153.9088117385436</v>
      </c>
      <c r="H167" s="98">
        <v>1199.3504435260807</v>
      </c>
      <c r="I167" s="98">
        <v>1033.6359293872474</v>
      </c>
      <c r="J167" s="98">
        <v>1032.833486879628</v>
      </c>
      <c r="K167" s="98">
        <v>1091.5712244913402</v>
      </c>
      <c r="L167" s="98">
        <v>1448.3415349994052</v>
      </c>
      <c r="M167" s="98">
        <v>1187.466425167325</v>
      </c>
      <c r="N167" s="98">
        <v>978.8263840264259</v>
      </c>
      <c r="O167" s="98">
        <v>1149.3907826877214</v>
      </c>
      <c r="P167" s="98">
        <v>1095.2378281823937</v>
      </c>
      <c r="Q167" s="98">
        <v>1122.7802044899513</v>
      </c>
      <c r="R167" s="98">
        <v>982.57976831957365</v>
      </c>
      <c r="S167" s="98">
        <v>1332.0904148077045</v>
      </c>
      <c r="T167" s="98">
        <v>1452.745217125258</v>
      </c>
      <c r="U167" s="98">
        <v>1527.7729728697946</v>
      </c>
      <c r="V167" s="98">
        <v>1217.1074543439245</v>
      </c>
      <c r="W167" s="98">
        <v>1301.9248844888471</v>
      </c>
      <c r="DA167" s="63" t="s">
        <v>2567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2568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2569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2570</v>
      </c>
    </row>
    <row r="171" spans="1:105" ht="12" customHeight="1" x14ac:dyDescent="0.25">
      <c r="A171" s="106" t="s">
        <v>122</v>
      </c>
      <c r="B171" s="101">
        <v>962.08643069439017</v>
      </c>
      <c r="C171" s="101">
        <v>1002.9650156122062</v>
      </c>
      <c r="D171" s="101">
        <v>1021.443061044522</v>
      </c>
      <c r="E171" s="101">
        <v>1130.9853484227353</v>
      </c>
      <c r="F171" s="101">
        <v>1081.3169479030435</v>
      </c>
      <c r="G171" s="101">
        <v>1045.0968116517506</v>
      </c>
      <c r="H171" s="101">
        <v>1168.5151549758843</v>
      </c>
      <c r="I171" s="101">
        <v>1117.5712202462676</v>
      </c>
      <c r="J171" s="101">
        <v>1195.5970173058145</v>
      </c>
      <c r="K171" s="101">
        <v>1157.3932985262297</v>
      </c>
      <c r="L171" s="101">
        <v>1167.2009763949636</v>
      </c>
      <c r="M171" s="101">
        <v>1206.5910123944022</v>
      </c>
      <c r="N171" s="101">
        <v>1035.1148947737452</v>
      </c>
      <c r="O171" s="101">
        <v>1056.6313209267216</v>
      </c>
      <c r="P171" s="101">
        <v>1089.9429202052002</v>
      </c>
      <c r="Q171" s="101">
        <v>1270.615030184797</v>
      </c>
      <c r="R171" s="101">
        <v>1256.9751555404209</v>
      </c>
      <c r="S171" s="101">
        <v>1246.0215362384588</v>
      </c>
      <c r="T171" s="101">
        <v>1256.7623671377846</v>
      </c>
      <c r="U171" s="101">
        <v>1269.2689807056101</v>
      </c>
      <c r="V171" s="101">
        <v>1393.7969577520385</v>
      </c>
      <c r="W171" s="101">
        <v>1239.9537133885806</v>
      </c>
      <c r="DA171" s="131" t="s">
        <v>2571</v>
      </c>
    </row>
    <row r="172" spans="1:105" ht="12" customHeight="1" x14ac:dyDescent="0.25">
      <c r="A172" s="107" t="s">
        <v>121</v>
      </c>
      <c r="B172" s="104">
        <v>0</v>
      </c>
      <c r="C172" s="104">
        <v>1003.3247713120609</v>
      </c>
      <c r="D172" s="104">
        <v>1021.6548755232617</v>
      </c>
      <c r="E172" s="104">
        <v>1131.0465796167985</v>
      </c>
      <c r="F172" s="104">
        <v>1081.2733637149784</v>
      </c>
      <c r="G172" s="104">
        <v>1044.8372006649849</v>
      </c>
      <c r="H172" s="104">
        <v>1168.1957855353528</v>
      </c>
      <c r="I172" s="104">
        <v>1116.9901450654761</v>
      </c>
      <c r="J172" s="104">
        <v>1194.9495124647451</v>
      </c>
      <c r="K172" s="104">
        <v>1157.1607189896099</v>
      </c>
      <c r="L172" s="104">
        <v>1166.8363083517129</v>
      </c>
      <c r="M172" s="104">
        <v>1206.3818420375899</v>
      </c>
      <c r="N172" s="104">
        <v>1035.2105916952764</v>
      </c>
      <c r="O172" s="104">
        <v>1056.9150111727774</v>
      </c>
      <c r="P172" s="104">
        <v>1090.1393747981274</v>
      </c>
      <c r="Q172" s="104">
        <v>1270.878733123631</v>
      </c>
      <c r="R172" s="104">
        <v>1257.0935871632801</v>
      </c>
      <c r="S172" s="104">
        <v>1246.3179985444135</v>
      </c>
      <c r="T172" s="104">
        <v>1255.5656922148044</v>
      </c>
      <c r="U172" s="104">
        <v>1267.8249097453868</v>
      </c>
      <c r="V172" s="104">
        <v>1393.332291471115</v>
      </c>
      <c r="W172" s="104">
        <v>1240.5439931050523</v>
      </c>
      <c r="DA172" s="132" t="s">
        <v>2572</v>
      </c>
    </row>
    <row r="173" spans="1:105" ht="12" customHeight="1" x14ac:dyDescent="0.25">
      <c r="A173" s="108" t="s">
        <v>53</v>
      </c>
      <c r="B173" s="98">
        <v>0</v>
      </c>
      <c r="C173" s="98">
        <v>230.65919586933606</v>
      </c>
      <c r="D173" s="98">
        <v>229.27845916467908</v>
      </c>
      <c r="E173" s="98">
        <v>309.80177685170554</v>
      </c>
      <c r="F173" s="98">
        <v>251.30049082065864</v>
      </c>
      <c r="G173" s="98">
        <v>208.52308268709763</v>
      </c>
      <c r="H173" s="98">
        <v>314.38575251234334</v>
      </c>
      <c r="I173" s="98">
        <v>246.22315169194829</v>
      </c>
      <c r="J173" s="98">
        <v>302.82059159617228</v>
      </c>
      <c r="K173" s="98">
        <v>271.50808783800733</v>
      </c>
      <c r="L173" s="98">
        <v>266.3290133693331</v>
      </c>
      <c r="M173" s="98">
        <v>324.42529538263869</v>
      </c>
      <c r="N173" s="98">
        <v>185.64192119935888</v>
      </c>
      <c r="O173" s="98">
        <v>204.72078983677099</v>
      </c>
      <c r="P173" s="98">
        <v>210.88014904578228</v>
      </c>
      <c r="Q173" s="98">
        <v>344.26001283526853</v>
      </c>
      <c r="R173" s="98">
        <v>321.59435505298831</v>
      </c>
      <c r="S173" s="98">
        <v>296.39576020376222</v>
      </c>
      <c r="T173" s="98">
        <v>305.51947151284588</v>
      </c>
      <c r="U173" s="98">
        <v>302.96840669903111</v>
      </c>
      <c r="V173" s="98">
        <v>356.14346249683308</v>
      </c>
      <c r="W173" s="98">
        <v>244.31343638831834</v>
      </c>
      <c r="DA173" s="63" t="s">
        <v>2573</v>
      </c>
    </row>
    <row r="174" spans="1:105" ht="12" customHeight="1" x14ac:dyDescent="0.25">
      <c r="A174" s="115" t="s">
        <v>52</v>
      </c>
      <c r="B174" s="33">
        <v>0</v>
      </c>
      <c r="C174" s="33">
        <v>772.66557544272496</v>
      </c>
      <c r="D174" s="33">
        <v>792.37641635858233</v>
      </c>
      <c r="E174" s="33">
        <v>821.24480276509303</v>
      </c>
      <c r="F174" s="33">
        <v>829.97287289431961</v>
      </c>
      <c r="G174" s="33">
        <v>836.31411797788758</v>
      </c>
      <c r="H174" s="33">
        <v>853.81003302300951</v>
      </c>
      <c r="I174" s="33">
        <v>870.76699337352795</v>
      </c>
      <c r="J174" s="33">
        <v>892.12892086857278</v>
      </c>
      <c r="K174" s="33">
        <v>885.65263115160269</v>
      </c>
      <c r="L174" s="33">
        <v>900.50729498237968</v>
      </c>
      <c r="M174" s="33">
        <v>881.95654665495124</v>
      </c>
      <c r="N174" s="33">
        <v>849.56867049591756</v>
      </c>
      <c r="O174" s="33">
        <v>852.19422133600631</v>
      </c>
      <c r="P174" s="33">
        <v>879.25922575234506</v>
      </c>
      <c r="Q174" s="33">
        <v>926.61872028836285</v>
      </c>
      <c r="R174" s="33">
        <v>935.49923211029136</v>
      </c>
      <c r="S174" s="33">
        <v>949.92223834065123</v>
      </c>
      <c r="T174" s="33">
        <v>950.04622070195842</v>
      </c>
      <c r="U174" s="33">
        <v>964.85650304635544</v>
      </c>
      <c r="V174" s="33">
        <v>1037.1888289742819</v>
      </c>
      <c r="W174" s="33">
        <v>996.2305567167341</v>
      </c>
      <c r="DA174" s="60" t="s">
        <v>2574</v>
      </c>
    </row>
    <row r="175" spans="1:105" ht="12" customHeight="1" x14ac:dyDescent="0.25">
      <c r="A175" s="121" t="s">
        <v>54</v>
      </c>
      <c r="B175" s="122">
        <v>427.78681071432356</v>
      </c>
      <c r="C175" s="122">
        <v>442.28969202983149</v>
      </c>
      <c r="D175" s="122">
        <v>457.6636424277375</v>
      </c>
      <c r="E175" s="122">
        <v>468.21298347419469</v>
      </c>
      <c r="F175" s="122">
        <v>453.75576421112316</v>
      </c>
      <c r="G175" s="122">
        <v>455.45535002606113</v>
      </c>
      <c r="H175" s="122">
        <v>452.56364331150041</v>
      </c>
      <c r="I175" s="122">
        <v>422.28277427519413</v>
      </c>
      <c r="J175" s="122">
        <v>386.16854266923377</v>
      </c>
      <c r="K175" s="122">
        <v>369.76654818822129</v>
      </c>
      <c r="L175" s="122">
        <v>389.17318623757586</v>
      </c>
      <c r="M175" s="122">
        <v>335.99732052110267</v>
      </c>
      <c r="N175" s="122">
        <v>290.48321587831634</v>
      </c>
      <c r="O175" s="122">
        <v>298.59566313678988</v>
      </c>
      <c r="P175" s="122">
        <v>285.7689379320833</v>
      </c>
      <c r="Q175" s="122">
        <v>304.18743851569144</v>
      </c>
      <c r="R175" s="122">
        <v>286.13155967035135</v>
      </c>
      <c r="S175" s="122">
        <v>350.14501120838707</v>
      </c>
      <c r="T175" s="122">
        <v>371.51618382103135</v>
      </c>
      <c r="U175" s="122">
        <v>379.88623382488834</v>
      </c>
      <c r="V175" s="122">
        <v>571.47438489190245</v>
      </c>
      <c r="W175" s="122">
        <v>527.45980012965515</v>
      </c>
      <c r="DA175" s="130" t="s">
        <v>2575</v>
      </c>
    </row>
    <row r="176" spans="1:105" ht="12" customHeight="1" x14ac:dyDescent="0.25">
      <c r="A176" s="97" t="s">
        <v>50</v>
      </c>
      <c r="B176" s="98">
        <v>432.12219128766725</v>
      </c>
      <c r="C176" s="98">
        <v>436.70678597307221</v>
      </c>
      <c r="D176" s="98">
        <v>468.66453318319117</v>
      </c>
      <c r="E176" s="98">
        <v>477.0846405727591</v>
      </c>
      <c r="F176" s="98">
        <v>451.06228831551408</v>
      </c>
      <c r="G176" s="98">
        <v>456.78663404057664</v>
      </c>
      <c r="H176" s="98">
        <v>457.53078336927064</v>
      </c>
      <c r="I176" s="98">
        <v>420.09746906931014</v>
      </c>
      <c r="J176" s="98">
        <v>375.62220475407258</v>
      </c>
      <c r="K176" s="98">
        <v>377.41954921909297</v>
      </c>
      <c r="L176" s="98">
        <v>400.45192478560057</v>
      </c>
      <c r="M176" s="98">
        <v>331.05779952119377</v>
      </c>
      <c r="N176" s="98">
        <v>280.44494358414926</v>
      </c>
      <c r="O176" s="98">
        <v>304.59408746542329</v>
      </c>
      <c r="P176" s="98">
        <v>286.02919193319417</v>
      </c>
      <c r="Q176" s="98">
        <v>304.83170160807731</v>
      </c>
      <c r="R176" s="98">
        <v>270.25834509753759</v>
      </c>
      <c r="S176" s="98">
        <v>355.55553325231051</v>
      </c>
      <c r="T176" s="98">
        <v>381.70233899253077</v>
      </c>
      <c r="U176" s="98">
        <v>392.13398900645933</v>
      </c>
      <c r="V176" s="98">
        <v>547.36982521887012</v>
      </c>
      <c r="W176" s="98">
        <v>532.28079408963265</v>
      </c>
      <c r="DA176" s="63" t="s">
        <v>2576</v>
      </c>
    </row>
    <row r="177" spans="1:105" ht="12" customHeight="1" x14ac:dyDescent="0.25">
      <c r="A177" s="109" t="s">
        <v>120</v>
      </c>
      <c r="B177" s="33">
        <v>390.34633657173379</v>
      </c>
      <c r="C177" s="33">
        <v>488.95049402714938</v>
      </c>
      <c r="D177" s="33">
        <v>349.42444338603451</v>
      </c>
      <c r="E177" s="33">
        <v>353.57776311629272</v>
      </c>
      <c r="F177" s="33">
        <v>492.24640362256895</v>
      </c>
      <c r="G177" s="33">
        <v>442.38657861690086</v>
      </c>
      <c r="H177" s="33">
        <v>418.87310930336446</v>
      </c>
      <c r="I177" s="33">
        <v>434.19572279338115</v>
      </c>
      <c r="J177" s="33">
        <v>435.94883170908031</v>
      </c>
      <c r="K177" s="33">
        <v>340.56567434531377</v>
      </c>
      <c r="L177" s="33">
        <v>354.02490257449216</v>
      </c>
      <c r="M177" s="33">
        <v>348.50483367307032</v>
      </c>
      <c r="N177" s="33">
        <v>311.28898796588641</v>
      </c>
      <c r="O177" s="33">
        <v>287.00748311161243</v>
      </c>
      <c r="P177" s="33">
        <v>285.37493510535194</v>
      </c>
      <c r="Q177" s="33">
        <v>303.37685750543432</v>
      </c>
      <c r="R177" s="33">
        <v>303.84342159784939</v>
      </c>
      <c r="S177" s="33">
        <v>343.74956403510862</v>
      </c>
      <c r="T177" s="33">
        <v>358.97333465098438</v>
      </c>
      <c r="U177" s="33">
        <v>365.2950167598363</v>
      </c>
      <c r="V177" s="33">
        <v>595.65798886620723</v>
      </c>
      <c r="W177" s="33">
        <v>522.55772865159224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3853.4743529957841</v>
      </c>
      <c r="C3" s="117">
        <f t="shared" si="0"/>
        <v>3837.9826357505149</v>
      </c>
      <c r="D3" s="117">
        <f t="shared" si="0"/>
        <v>4545.0970906415059</v>
      </c>
      <c r="E3" s="117">
        <f t="shared" si="0"/>
        <v>4820.3480895005778</v>
      </c>
      <c r="F3" s="117">
        <f t="shared" si="0"/>
        <v>4698.7254503892909</v>
      </c>
      <c r="G3" s="117">
        <f t="shared" si="0"/>
        <v>5157.1634367303222</v>
      </c>
      <c r="H3" s="117">
        <f t="shared" si="0"/>
        <v>5380.2380658938973</v>
      </c>
      <c r="I3" s="117">
        <f t="shared" si="0"/>
        <v>3754.1980282543605</v>
      </c>
      <c r="J3" s="117">
        <f t="shared" si="0"/>
        <v>4756.6225169847721</v>
      </c>
      <c r="K3" s="117">
        <f t="shared" si="0"/>
        <v>4527.0700362305015</v>
      </c>
      <c r="L3" s="117">
        <f t="shared" si="0"/>
        <v>4834.2382812168971</v>
      </c>
      <c r="M3" s="117">
        <f t="shared" si="0"/>
        <v>5511.0304349699236</v>
      </c>
      <c r="N3" s="117">
        <f t="shared" si="0"/>
        <v>5159.7540514973643</v>
      </c>
      <c r="O3" s="117">
        <f t="shared" si="0"/>
        <v>4955.2523166805649</v>
      </c>
      <c r="P3" s="117">
        <f t="shared" si="0"/>
        <v>4184.1976377183164</v>
      </c>
      <c r="Q3" s="117">
        <f t="shared" si="0"/>
        <v>4077.991935266818</v>
      </c>
      <c r="R3" s="117">
        <f t="shared" ref="R3:V3" si="1">R4+R7+R9+R19</f>
        <v>5154.3898910795078</v>
      </c>
      <c r="S3" s="117">
        <f t="shared" si="1"/>
        <v>6250.3083107884277</v>
      </c>
      <c r="T3" s="117">
        <f t="shared" si="1"/>
        <v>4610.3310633936753</v>
      </c>
      <c r="U3" s="117">
        <f t="shared" si="1"/>
        <v>4281.9649368632563</v>
      </c>
      <c r="V3" s="117">
        <f t="shared" si="1"/>
        <v>4648.6184075402616</v>
      </c>
      <c r="W3" s="117">
        <f t="shared" ref="W3" si="2">W4+W7+W9+W19</f>
        <v>4616.8715586894396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3569.0861178370988</v>
      </c>
      <c r="C4" s="122">
        <f t="shared" si="3"/>
        <v>3571.3285245433244</v>
      </c>
      <c r="D4" s="122">
        <f t="shared" si="3"/>
        <v>4256.4401153484687</v>
      </c>
      <c r="E4" s="122">
        <f t="shared" si="3"/>
        <v>4538.2666348611456</v>
      </c>
      <c r="F4" s="122">
        <f t="shared" si="3"/>
        <v>4451.322221121889</v>
      </c>
      <c r="G4" s="122">
        <f t="shared" si="3"/>
        <v>4908.8679980472452</v>
      </c>
      <c r="H4" s="122">
        <f t="shared" si="3"/>
        <v>5150.1617264539846</v>
      </c>
      <c r="I4" s="122">
        <f t="shared" si="3"/>
        <v>3555.7403749494724</v>
      </c>
      <c r="J4" s="122">
        <f t="shared" si="3"/>
        <v>4581.6763903011806</v>
      </c>
      <c r="K4" s="122">
        <f t="shared" si="3"/>
        <v>4364.8371015146568</v>
      </c>
      <c r="L4" s="122">
        <f t="shared" si="3"/>
        <v>4674.0060235340379</v>
      </c>
      <c r="M4" s="122">
        <f t="shared" si="3"/>
        <v>5396.2398513681619</v>
      </c>
      <c r="N4" s="122">
        <f t="shared" si="3"/>
        <v>5072.6843373421007</v>
      </c>
      <c r="O4" s="122">
        <f t="shared" si="3"/>
        <v>4863.9252389055382</v>
      </c>
      <c r="P4" s="122">
        <f t="shared" si="3"/>
        <v>4099.2494020390077</v>
      </c>
      <c r="Q4" s="122">
        <f t="shared" si="3"/>
        <v>3990.2905951077305</v>
      </c>
      <c r="R4" s="122">
        <f t="shared" ref="R4:V4" si="4">SUM(R5:R6)</f>
        <v>5079.4088999061623</v>
      </c>
      <c r="S4" s="122">
        <f t="shared" si="4"/>
        <v>6149.1846849863687</v>
      </c>
      <c r="T4" s="122">
        <f t="shared" si="4"/>
        <v>4501.675133836412</v>
      </c>
      <c r="U4" s="122">
        <f t="shared" si="4"/>
        <v>4170.1263189023302</v>
      </c>
      <c r="V4" s="122">
        <f t="shared" si="4"/>
        <v>4510.2189737797007</v>
      </c>
      <c r="W4" s="122">
        <f t="shared" ref="W4" si="5">SUM(W5:W6)</f>
        <v>4483.3245236883022</v>
      </c>
      <c r="DA4" s="130" t="s">
        <v>2580</v>
      </c>
    </row>
    <row r="5" spans="1:105" ht="12" customHeight="1" x14ac:dyDescent="0.25">
      <c r="A5" s="97" t="s">
        <v>51</v>
      </c>
      <c r="B5" s="98">
        <v>3569.0861178370988</v>
      </c>
      <c r="C5" s="98">
        <v>3571.3285245433244</v>
      </c>
      <c r="D5" s="98">
        <v>4256.4401153484687</v>
      </c>
      <c r="E5" s="98">
        <v>4538.2666348611456</v>
      </c>
      <c r="F5" s="98">
        <v>4451.322221121889</v>
      </c>
      <c r="G5" s="98">
        <v>4908.8679980472452</v>
      </c>
      <c r="H5" s="98">
        <v>5150.1617264539846</v>
      </c>
      <c r="I5" s="98">
        <v>3555.7403749494724</v>
      </c>
      <c r="J5" s="98">
        <v>4581.6763903011806</v>
      </c>
      <c r="K5" s="98">
        <v>4364.8371015146568</v>
      </c>
      <c r="L5" s="98">
        <v>4674.0060235340379</v>
      </c>
      <c r="M5" s="98">
        <v>5396.2398513681619</v>
      </c>
      <c r="N5" s="98">
        <v>5072.6843373421007</v>
      </c>
      <c r="O5" s="98">
        <v>4863.9252389055382</v>
      </c>
      <c r="P5" s="98">
        <v>4099.2494020390077</v>
      </c>
      <c r="Q5" s="98">
        <v>3990.2905951077305</v>
      </c>
      <c r="R5" s="98">
        <v>5079.4088999061623</v>
      </c>
      <c r="S5" s="98">
        <v>6149.1846849863687</v>
      </c>
      <c r="T5" s="98">
        <v>4501.675133836412</v>
      </c>
      <c r="U5" s="98">
        <v>4170.1263189023302</v>
      </c>
      <c r="V5" s="98">
        <v>4510.2189737797007</v>
      </c>
      <c r="W5" s="98">
        <v>4483.3245236883022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132.38889138314366</v>
      </c>
      <c r="C9" s="122">
        <v>113.8705187370166</v>
      </c>
      <c r="D9" s="122">
        <v>122.35958642285553</v>
      </c>
      <c r="E9" s="122">
        <v>108.876297319581</v>
      </c>
      <c r="F9" s="122">
        <v>83.007346478105276</v>
      </c>
      <c r="G9" s="122">
        <v>85.876950250359613</v>
      </c>
      <c r="H9" s="122">
        <v>71.695522867471595</v>
      </c>
      <c r="I9" s="122">
        <v>54.167039429524515</v>
      </c>
      <c r="J9" s="122">
        <v>48.443389078468904</v>
      </c>
      <c r="K9" s="122">
        <v>42.878591183220166</v>
      </c>
      <c r="L9" s="122">
        <v>45.080366504820162</v>
      </c>
      <c r="M9" s="122">
        <v>29.642063163725133</v>
      </c>
      <c r="N9" s="122">
        <v>20.023196413518384</v>
      </c>
      <c r="O9" s="122">
        <v>20.001680949775189</v>
      </c>
      <c r="P9" s="122">
        <v>18.793248775170522</v>
      </c>
      <c r="Q9" s="122">
        <v>18.87247825884652</v>
      </c>
      <c r="R9" s="122">
        <v>16.353799177700697</v>
      </c>
      <c r="S9" s="122">
        <v>22.38867811844214</v>
      </c>
      <c r="T9" s="122">
        <v>24.387801181594007</v>
      </c>
      <c r="U9" s="122">
        <v>25.577034730289991</v>
      </c>
      <c r="V9" s="122">
        <v>19.952753157890218</v>
      </c>
      <c r="W9" s="122">
        <v>20.599370018746978</v>
      </c>
      <c r="DA9" s="130" t="s">
        <v>2585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2586</v>
      </c>
    </row>
    <row r="11" spans="1:105" ht="12" customHeight="1" x14ac:dyDescent="0.25">
      <c r="A11" s="97" t="s">
        <v>124</v>
      </c>
      <c r="B11" s="98">
        <v>468.57570193036628</v>
      </c>
      <c r="C11" s="98">
        <v>428.79882980831275</v>
      </c>
      <c r="D11" s="98">
        <v>485.26466078065482</v>
      </c>
      <c r="E11" s="98">
        <v>483.64187656398292</v>
      </c>
      <c r="F11" s="98">
        <v>421.49995521788333</v>
      </c>
      <c r="G11" s="98">
        <v>505.85065286002765</v>
      </c>
      <c r="H11" s="98">
        <v>518.27786780390295</v>
      </c>
      <c r="I11" s="98">
        <v>442.76622593460098</v>
      </c>
      <c r="J11" s="98">
        <v>441.58689012782042</v>
      </c>
      <c r="K11" s="98">
        <v>463.11096575061521</v>
      </c>
      <c r="L11" s="98">
        <v>606.38074824924092</v>
      </c>
      <c r="M11" s="98">
        <v>488.18527091557672</v>
      </c>
      <c r="N11" s="98">
        <v>392.41367448806091</v>
      </c>
      <c r="O11" s="98">
        <v>445.3723173608322</v>
      </c>
      <c r="P11" s="98">
        <v>422.10010653868989</v>
      </c>
      <c r="Q11" s="98">
        <v>427.18473016472171</v>
      </c>
      <c r="R11" s="98">
        <v>354.55264723873626</v>
      </c>
      <c r="S11" s="98">
        <v>438.64915450085323</v>
      </c>
      <c r="T11" s="98">
        <v>447.89303251184737</v>
      </c>
      <c r="U11" s="98">
        <v>452.13586873446519</v>
      </c>
      <c r="V11" s="98">
        <v>350.75298865277801</v>
      </c>
      <c r="W11" s="98">
        <v>368.84608383669581</v>
      </c>
      <c r="DA11" s="63" t="s">
        <v>2587</v>
      </c>
    </row>
    <row r="12" spans="1:105" ht="12" customHeight="1" x14ac:dyDescent="0.25">
      <c r="A12" s="97" t="s">
        <v>123</v>
      </c>
      <c r="B12" s="98">
        <v>0</v>
      </c>
      <c r="C12" s="98">
        <v>95.365458241210092</v>
      </c>
      <c r="D12" s="98">
        <v>105.89019612976972</v>
      </c>
      <c r="E12" s="98">
        <v>129.46963593670841</v>
      </c>
      <c r="F12" s="98">
        <v>96.293777409531572</v>
      </c>
      <c r="G12" s="98">
        <v>99.760673160963975</v>
      </c>
      <c r="H12" s="98">
        <v>139.52763624830598</v>
      </c>
      <c r="I12" s="98">
        <v>98.618547887060643</v>
      </c>
      <c r="J12" s="98">
        <v>113.69510179286131</v>
      </c>
      <c r="K12" s="98">
        <v>0</v>
      </c>
      <c r="L12" s="98">
        <v>133.79775218342436</v>
      </c>
      <c r="M12" s="98">
        <v>128.38400374337414</v>
      </c>
      <c r="N12" s="98">
        <v>67.932898704915246</v>
      </c>
      <c r="O12" s="98">
        <v>86.537530936857891</v>
      </c>
      <c r="P12" s="98">
        <v>82.491450221647725</v>
      </c>
      <c r="Q12" s="98">
        <v>118.44694722363668</v>
      </c>
      <c r="R12" s="98">
        <v>94.084279862543582</v>
      </c>
      <c r="S12" s="98">
        <v>104.63028990452196</v>
      </c>
      <c r="T12" s="98">
        <v>117.44848003493512</v>
      </c>
      <c r="U12" s="98">
        <v>105.20422996228534</v>
      </c>
      <c r="V12" s="98">
        <v>89.699999256129857</v>
      </c>
      <c r="W12" s="98">
        <v>74.311521567226492</v>
      </c>
      <c r="DA12" s="63" t="s">
        <v>2588</v>
      </c>
    </row>
    <row r="13" spans="1:105" ht="12" customHeight="1" x14ac:dyDescent="0.25">
      <c r="A13" s="100" t="s">
        <v>50</v>
      </c>
      <c r="B13" s="101">
        <v>0</v>
      </c>
      <c r="C13" s="101">
        <v>95.365458241210092</v>
      </c>
      <c r="D13" s="101">
        <v>105.89019612976972</v>
      </c>
      <c r="E13" s="101">
        <v>129.46963593670841</v>
      </c>
      <c r="F13" s="101">
        <v>96.293777409531572</v>
      </c>
      <c r="G13" s="101">
        <v>99.760673160963975</v>
      </c>
      <c r="H13" s="101">
        <v>139.52763624830598</v>
      </c>
      <c r="I13" s="101">
        <v>98.618547887060643</v>
      </c>
      <c r="J13" s="101">
        <v>113.69510179286131</v>
      </c>
      <c r="K13" s="101">
        <v>0</v>
      </c>
      <c r="L13" s="101">
        <v>133.79775218342436</v>
      </c>
      <c r="M13" s="101">
        <v>128.38400374337414</v>
      </c>
      <c r="N13" s="101">
        <v>67.932898704915246</v>
      </c>
      <c r="O13" s="101">
        <v>86.537530936857891</v>
      </c>
      <c r="P13" s="101">
        <v>82.491450221647725</v>
      </c>
      <c r="Q13" s="101">
        <v>118.44694722363668</v>
      </c>
      <c r="R13" s="101">
        <v>94.084279862543582</v>
      </c>
      <c r="S13" s="101">
        <v>104.63028990452196</v>
      </c>
      <c r="T13" s="101">
        <v>117.44848003493512</v>
      </c>
      <c r="U13" s="101">
        <v>105.20422996228534</v>
      </c>
      <c r="V13" s="101">
        <v>89.699999256129857</v>
      </c>
      <c r="W13" s="101">
        <v>74.311521567226492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151.99934377554172</v>
      </c>
      <c r="C19" s="122">
        <v>152.78359247017414</v>
      </c>
      <c r="D19" s="122">
        <v>166.29738887018141</v>
      </c>
      <c r="E19" s="122">
        <v>173.20515731985174</v>
      </c>
      <c r="F19" s="122">
        <v>164.39588278929691</v>
      </c>
      <c r="G19" s="122">
        <v>162.41848843271825</v>
      </c>
      <c r="H19" s="122">
        <v>158.38081657244132</v>
      </c>
      <c r="I19" s="122">
        <v>144.29061387536311</v>
      </c>
      <c r="J19" s="122">
        <v>126.5027376051229</v>
      </c>
      <c r="K19" s="122">
        <v>119.35434353262472</v>
      </c>
      <c r="L19" s="122">
        <v>115.15189117803978</v>
      </c>
      <c r="M19" s="122">
        <v>85.148520438036826</v>
      </c>
      <c r="N19" s="122">
        <v>67.046517741745177</v>
      </c>
      <c r="O19" s="122">
        <v>71.325396825251019</v>
      </c>
      <c r="P19" s="122">
        <v>66.154986904138212</v>
      </c>
      <c r="Q19" s="122">
        <v>68.828861900241051</v>
      </c>
      <c r="R19" s="122">
        <v>58.627191995644473</v>
      </c>
      <c r="S19" s="122">
        <v>78.73494768361742</v>
      </c>
      <c r="T19" s="122">
        <v>84.268128375669278</v>
      </c>
      <c r="U19" s="122">
        <v>86.261583230636887</v>
      </c>
      <c r="V19" s="122">
        <v>118.44668060267053</v>
      </c>
      <c r="W19" s="122">
        <v>112.94766498239048</v>
      </c>
      <c r="DA19" s="130" t="s">
        <v>2595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2596</v>
      </c>
    </row>
    <row r="21" spans="1:105" ht="12" customHeight="1" x14ac:dyDescent="0.25">
      <c r="A21" s="97" t="s">
        <v>50</v>
      </c>
      <c r="B21" s="98">
        <v>169.61495399844506</v>
      </c>
      <c r="C21" s="98">
        <v>171.14184626257111</v>
      </c>
      <c r="D21" s="98">
        <v>183.33829074401842</v>
      </c>
      <c r="E21" s="98">
        <v>186.23243372403792</v>
      </c>
      <c r="F21" s="98">
        <v>175.73106731368549</v>
      </c>
      <c r="G21" s="98">
        <v>177.62563431121464</v>
      </c>
      <c r="H21" s="98">
        <v>177.49035242805368</v>
      </c>
      <c r="I21" s="98">
        <v>162.78606337797325</v>
      </c>
      <c r="J21" s="98">
        <v>145.49455586425776</v>
      </c>
      <c r="K21" s="98">
        <v>146.07892432727698</v>
      </c>
      <c r="L21" s="98">
        <v>154.82787954765803</v>
      </c>
      <c r="M21" s="98">
        <v>127.85551823464168</v>
      </c>
      <c r="N21" s="98">
        <v>108.2159800939051</v>
      </c>
      <c r="O21" s="98">
        <v>117.46791023578785</v>
      </c>
      <c r="P21" s="98">
        <v>110.29795266060773</v>
      </c>
      <c r="Q21" s="98">
        <v>117.53724207700739</v>
      </c>
      <c r="R21" s="98">
        <v>104.15689612817039</v>
      </c>
      <c r="S21" s="98">
        <v>136.80308185106023</v>
      </c>
      <c r="T21" s="98">
        <v>146.58079163864147</v>
      </c>
      <c r="U21" s="98">
        <v>150.32411850630672</v>
      </c>
      <c r="V21" s="98">
        <v>209.52469427635842</v>
      </c>
      <c r="W21" s="98">
        <v>203.45846020583792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3657.2650707897324</v>
      </c>
      <c r="C24" s="117">
        <f t="shared" si="7"/>
        <v>3316.7066489158833</v>
      </c>
      <c r="D24" s="117">
        <f t="shared" si="7"/>
        <v>3965.9759259186631</v>
      </c>
      <c r="E24" s="117">
        <f t="shared" si="7"/>
        <v>4080.5065261446143</v>
      </c>
      <c r="F24" s="117">
        <f t="shared" si="7"/>
        <v>3114.6424708093227</v>
      </c>
      <c r="G24" s="117">
        <f t="shared" si="7"/>
        <v>4678.0055381740576</v>
      </c>
      <c r="H24" s="117">
        <f t="shared" si="7"/>
        <v>4627.5661638860938</v>
      </c>
      <c r="I24" s="117">
        <f t="shared" si="7"/>
        <v>2585.7458489557516</v>
      </c>
      <c r="J24" s="117">
        <f t="shared" si="7"/>
        <v>2984.3011164380405</v>
      </c>
      <c r="K24" s="117">
        <f t="shared" si="7"/>
        <v>3267.9665766019502</v>
      </c>
      <c r="L24" s="117">
        <f t="shared" si="7"/>
        <v>6921.2158206413296</v>
      </c>
      <c r="M24" s="117">
        <f t="shared" si="7"/>
        <v>4542.9644280176663</v>
      </c>
      <c r="N24" s="117">
        <f t="shared" si="7"/>
        <v>2850.5774314117925</v>
      </c>
      <c r="O24" s="117">
        <f t="shared" si="7"/>
        <v>3336.4044877033234</v>
      </c>
      <c r="P24" s="117">
        <f t="shared" si="7"/>
        <v>2744.480010761135</v>
      </c>
      <c r="Q24" s="117">
        <f t="shared" si="7"/>
        <v>3056.4044215569538</v>
      </c>
      <c r="R24" s="117">
        <f t="shared" ref="R24:V24" si="8">R25+R28+R30+R39</f>
        <v>2690.3146564238937</v>
      </c>
      <c r="S24" s="117">
        <f t="shared" si="8"/>
        <v>3258.1260645515572</v>
      </c>
      <c r="T24" s="117">
        <f t="shared" si="8"/>
        <v>3408.3719970699153</v>
      </c>
      <c r="U24" s="117">
        <f t="shared" si="8"/>
        <v>3834.4002315363396</v>
      </c>
      <c r="V24" s="117">
        <f t="shared" si="8"/>
        <v>1821.7918539432731</v>
      </c>
      <c r="W24" s="117">
        <f t="shared" ref="W24" si="9">W25+W28+W30+W39</f>
        <v>3247.3690282103416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3372.8786945925522</v>
      </c>
      <c r="C25" s="122">
        <f t="shared" si="10"/>
        <v>3043.8447788835042</v>
      </c>
      <c r="D25" s="122">
        <f t="shared" si="10"/>
        <v>3667.2818280139304</v>
      </c>
      <c r="E25" s="122">
        <f t="shared" si="10"/>
        <v>3778.3477577164504</v>
      </c>
      <c r="F25" s="122">
        <f t="shared" si="10"/>
        <v>2842.04835886304</v>
      </c>
      <c r="G25" s="122">
        <f t="shared" si="10"/>
        <v>4403.7497878037111</v>
      </c>
      <c r="H25" s="122">
        <f t="shared" si="10"/>
        <v>4396.0803878858087</v>
      </c>
      <c r="I25" s="122">
        <f t="shared" si="10"/>
        <v>2403.9988444362862</v>
      </c>
      <c r="J25" s="122">
        <f t="shared" si="10"/>
        <v>2819.3762531678281</v>
      </c>
      <c r="K25" s="122">
        <f t="shared" si="10"/>
        <v>3107.0145993883721</v>
      </c>
      <c r="L25" s="122">
        <f t="shared" si="10"/>
        <v>6750.6008266191566</v>
      </c>
      <c r="M25" s="122">
        <f t="shared" si="10"/>
        <v>4407.6702236492474</v>
      </c>
      <c r="N25" s="122">
        <f t="shared" si="10"/>
        <v>2750.4591983312721</v>
      </c>
      <c r="O25" s="122">
        <f t="shared" si="10"/>
        <v>3241.2105639083484</v>
      </c>
      <c r="P25" s="122">
        <f t="shared" si="10"/>
        <v>2654.6716667139749</v>
      </c>
      <c r="Q25" s="122">
        <f t="shared" si="10"/>
        <v>2961.405060299081</v>
      </c>
      <c r="R25" s="122">
        <f t="shared" ref="R25:V25" si="11">SUM(R26:R27)</f>
        <v>2606.1961217481753</v>
      </c>
      <c r="S25" s="122">
        <f t="shared" si="11"/>
        <v>3146.4461120399219</v>
      </c>
      <c r="T25" s="122">
        <f t="shared" si="11"/>
        <v>3288.1770015420234</v>
      </c>
      <c r="U25" s="122">
        <f t="shared" si="11"/>
        <v>3712.709533841321</v>
      </c>
      <c r="V25" s="122">
        <f t="shared" si="11"/>
        <v>1671.1726564718681</v>
      </c>
      <c r="W25" s="122">
        <f t="shared" ref="W25" si="12">SUM(W26:W27)</f>
        <v>3123.8840504662653</v>
      </c>
      <c r="DA25" s="130" t="s">
        <v>2600</v>
      </c>
    </row>
    <row r="26" spans="1:105" ht="12" customHeight="1" x14ac:dyDescent="0.25">
      <c r="A26" s="97" t="s">
        <v>74</v>
      </c>
      <c r="B26" s="98">
        <v>3372.8786945925522</v>
      </c>
      <c r="C26" s="98">
        <v>3043.8447788835042</v>
      </c>
      <c r="D26" s="98">
        <v>3667.2818280139304</v>
      </c>
      <c r="E26" s="98">
        <v>3778.3477577164504</v>
      </c>
      <c r="F26" s="98">
        <v>2842.04835886304</v>
      </c>
      <c r="G26" s="98">
        <v>4403.7497878037111</v>
      </c>
      <c r="H26" s="98">
        <v>4396.0803878858087</v>
      </c>
      <c r="I26" s="98">
        <v>2403.9988444362862</v>
      </c>
      <c r="J26" s="98">
        <v>2819.3762531678281</v>
      </c>
      <c r="K26" s="98">
        <v>3107.0145993883721</v>
      </c>
      <c r="L26" s="98">
        <v>6750.6008266191566</v>
      </c>
      <c r="M26" s="98">
        <v>4407.6702236492474</v>
      </c>
      <c r="N26" s="98">
        <v>2750.4591983312721</v>
      </c>
      <c r="O26" s="98">
        <v>3241.2105639083484</v>
      </c>
      <c r="P26" s="98">
        <v>2654.6716667139749</v>
      </c>
      <c r="Q26" s="98">
        <v>2961.405060299081</v>
      </c>
      <c r="R26" s="98">
        <v>2606.1961217481753</v>
      </c>
      <c r="S26" s="98">
        <v>3146.4461120399219</v>
      </c>
      <c r="T26" s="98">
        <v>3288.1770015420234</v>
      </c>
      <c r="U26" s="98">
        <v>3712.709533841321</v>
      </c>
      <c r="V26" s="98">
        <v>1671.1726564718681</v>
      </c>
      <c r="W26" s="98">
        <v>3123.8840504662653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132.38745839295211</v>
      </c>
      <c r="C30" s="122">
        <v>119.47475120005663</v>
      </c>
      <c r="D30" s="122">
        <v>133.44479251466765</v>
      </c>
      <c r="E30" s="122">
        <v>132.45313130706575</v>
      </c>
      <c r="F30" s="122">
        <v>113.01955031873649</v>
      </c>
      <c r="G30" s="122">
        <v>118.00313970445518</v>
      </c>
      <c r="H30" s="122">
        <v>84.838761735383272</v>
      </c>
      <c r="I30" s="122">
        <v>52.502872855529183</v>
      </c>
      <c r="J30" s="122">
        <v>50.62972927319953</v>
      </c>
      <c r="K30" s="122">
        <v>49.113463227307868</v>
      </c>
      <c r="L30" s="122">
        <v>57.530152314669053</v>
      </c>
      <c r="M30" s="122">
        <v>44.365328590969185</v>
      </c>
      <c r="N30" s="122">
        <v>28.946596383399111</v>
      </c>
      <c r="O30" s="122">
        <v>20.523126301664227</v>
      </c>
      <c r="P30" s="122">
        <v>19.689991717015491</v>
      </c>
      <c r="Q30" s="122">
        <v>20.290877093538391</v>
      </c>
      <c r="R30" s="122">
        <v>17.896615395257303</v>
      </c>
      <c r="S30" s="122">
        <v>24.294711004704538</v>
      </c>
      <c r="T30" s="122">
        <v>26.537474089210683</v>
      </c>
      <c r="U30" s="122">
        <v>27.211742980015163</v>
      </c>
      <c r="V30" s="122">
        <v>21.239486184490836</v>
      </c>
      <c r="W30" s="122">
        <v>14.314243963768432</v>
      </c>
      <c r="DA30" s="130" t="s">
        <v>2605</v>
      </c>
    </row>
    <row r="31" spans="1:105" ht="12" customHeight="1" x14ac:dyDescent="0.25">
      <c r="A31" s="97" t="s">
        <v>141</v>
      </c>
      <c r="B31" s="98">
        <v>468.57570193036622</v>
      </c>
      <c r="C31" s="98">
        <v>429.90550091125226</v>
      </c>
      <c r="D31" s="98">
        <v>488.12354105382866</v>
      </c>
      <c r="E31" s="98">
        <v>488.60577846938605</v>
      </c>
      <c r="F31" s="98">
        <v>427.79076590521925</v>
      </c>
      <c r="G31" s="98">
        <v>514.63303027777818</v>
      </c>
      <c r="H31" s="98">
        <v>524.26686032023213</v>
      </c>
      <c r="I31" s="98">
        <v>440.64554442528845</v>
      </c>
      <c r="J31" s="98">
        <v>439.57881371787465</v>
      </c>
      <c r="K31" s="98">
        <v>462.62454573698614</v>
      </c>
      <c r="L31" s="98">
        <v>610.34660829715301</v>
      </c>
      <c r="M31" s="98">
        <v>498.67499244653106</v>
      </c>
      <c r="N31" s="98">
        <v>401.50674707174568</v>
      </c>
      <c r="O31" s="98">
        <v>403.12091987659164</v>
      </c>
      <c r="P31" s="98">
        <v>384.79364978813231</v>
      </c>
      <c r="Q31" s="98">
        <v>394.95763582070498</v>
      </c>
      <c r="R31" s="98">
        <v>346.57223969455453</v>
      </c>
      <c r="S31" s="98">
        <v>464.73056969619779</v>
      </c>
      <c r="T31" s="98">
        <v>497.62559846322296</v>
      </c>
      <c r="U31" s="98">
        <v>507.3208795689178</v>
      </c>
      <c r="V31" s="98">
        <v>383.14777540692336</v>
      </c>
      <c r="W31" s="98">
        <v>352.63333440472769</v>
      </c>
      <c r="DA31" s="63" t="s">
        <v>2606</v>
      </c>
    </row>
    <row r="32" spans="1:105" ht="12" customHeight="1" x14ac:dyDescent="0.25">
      <c r="A32" s="97" t="s">
        <v>140</v>
      </c>
      <c r="B32" s="98">
        <v>0</v>
      </c>
      <c r="C32" s="98">
        <v>95.386655275715825</v>
      </c>
      <c r="D32" s="98">
        <v>105.91373251477302</v>
      </c>
      <c r="E32" s="98">
        <v>129.49841336189994</v>
      </c>
      <c r="F32" s="98">
        <v>96.315180783038912</v>
      </c>
      <c r="G32" s="98">
        <v>99.785619565855441</v>
      </c>
      <c r="H32" s="98">
        <v>139.56751268050041</v>
      </c>
      <c r="I32" s="98">
        <v>98.651431697626535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2607</v>
      </c>
    </row>
    <row r="33" spans="1:105" ht="12" customHeight="1" x14ac:dyDescent="0.25">
      <c r="A33" s="100" t="s">
        <v>50</v>
      </c>
      <c r="B33" s="101">
        <v>0</v>
      </c>
      <c r="C33" s="101">
        <v>95.386655275715825</v>
      </c>
      <c r="D33" s="101">
        <v>105.91373251477302</v>
      </c>
      <c r="E33" s="101">
        <v>129.49841336189994</v>
      </c>
      <c r="F33" s="101">
        <v>96.315180783038912</v>
      </c>
      <c r="G33" s="101">
        <v>99.785619565855441</v>
      </c>
      <c r="H33" s="101">
        <v>139.56751268050041</v>
      </c>
      <c r="I33" s="101">
        <v>98.651431697626535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151.99891780422831</v>
      </c>
      <c r="C39" s="122">
        <v>153.38711883232244</v>
      </c>
      <c r="D39" s="122">
        <v>165.24930539006462</v>
      </c>
      <c r="E39" s="122">
        <v>169.70563712109822</v>
      </c>
      <c r="F39" s="122">
        <v>159.57456162754644</v>
      </c>
      <c r="G39" s="122">
        <v>156.25261066589169</v>
      </c>
      <c r="H39" s="122">
        <v>146.64701426490245</v>
      </c>
      <c r="I39" s="122">
        <v>129.24413166393589</v>
      </c>
      <c r="J39" s="122">
        <v>114.29513399701266</v>
      </c>
      <c r="K39" s="122">
        <v>111.83851398627043</v>
      </c>
      <c r="L39" s="122">
        <v>113.08484170750395</v>
      </c>
      <c r="M39" s="122">
        <v>90.928875777449278</v>
      </c>
      <c r="N39" s="122">
        <v>71.171636697121357</v>
      </c>
      <c r="O39" s="122">
        <v>74.670797493310701</v>
      </c>
      <c r="P39" s="122">
        <v>70.118352330144688</v>
      </c>
      <c r="Q39" s="122">
        <v>74.708484164334763</v>
      </c>
      <c r="R39" s="122">
        <v>66.221919280461009</v>
      </c>
      <c r="S39" s="122">
        <v>87.385241506931095</v>
      </c>
      <c r="T39" s="122">
        <v>93.657521438681002</v>
      </c>
      <c r="U39" s="122">
        <v>94.478954715003354</v>
      </c>
      <c r="V39" s="122">
        <v>129.3797112869139</v>
      </c>
      <c r="W39" s="122">
        <v>109.17073378030761</v>
      </c>
      <c r="DA39" s="130" t="s">
        <v>2614</v>
      </c>
    </row>
    <row r="40" spans="1:105" ht="12" customHeight="1" x14ac:dyDescent="0.25">
      <c r="A40" s="97" t="s">
        <v>50</v>
      </c>
      <c r="B40" s="98">
        <v>169.61495399844509</v>
      </c>
      <c r="C40" s="98">
        <v>171.34052327169533</v>
      </c>
      <c r="D40" s="98">
        <v>183.77137415360696</v>
      </c>
      <c r="E40" s="98">
        <v>187.02505159875324</v>
      </c>
      <c r="F40" s="98">
        <v>176.70991363428118</v>
      </c>
      <c r="G40" s="98">
        <v>178.51525072060954</v>
      </c>
      <c r="H40" s="98">
        <v>177.84559844848764</v>
      </c>
      <c r="I40" s="98">
        <v>162.68257255842857</v>
      </c>
      <c r="J40" s="98">
        <v>145.43141967621864</v>
      </c>
      <c r="K40" s="98">
        <v>146.06232154491056</v>
      </c>
      <c r="L40" s="98">
        <v>154.88845274966886</v>
      </c>
      <c r="M40" s="98">
        <v>128.00567614306223</v>
      </c>
      <c r="N40" s="98">
        <v>108.32727333511399</v>
      </c>
      <c r="O40" s="98">
        <v>117.41272160353964</v>
      </c>
      <c r="P40" s="98">
        <v>110.25646020377793</v>
      </c>
      <c r="Q40" s="98">
        <v>117.5043153813854</v>
      </c>
      <c r="R40" s="98">
        <v>104.17722844857462</v>
      </c>
      <c r="S40" s="98">
        <v>137.0095286928898</v>
      </c>
      <c r="T40" s="98">
        <v>146.97375112639958</v>
      </c>
      <c r="U40" s="98">
        <v>150.70248901513762</v>
      </c>
      <c r="V40" s="98">
        <v>209.82661768497726</v>
      </c>
      <c r="W40" s="98">
        <v>201.84406458570058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3352.0865218560702</v>
      </c>
      <c r="C43" s="117">
        <f t="shared" si="14"/>
        <v>5223.1832624016797</v>
      </c>
      <c r="D43" s="117">
        <f t="shared" si="14"/>
        <v>4742.4437225455113</v>
      </c>
      <c r="E43" s="117">
        <f t="shared" si="14"/>
        <v>2942.8116452902073</v>
      </c>
      <c r="F43" s="117">
        <f t="shared" si="14"/>
        <v>4634.2285990433629</v>
      </c>
      <c r="G43" s="117">
        <f t="shared" si="14"/>
        <v>2677.865456320244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3200.0895611866508</v>
      </c>
      <c r="C44" s="122">
        <f t="shared" si="17"/>
        <v>5070.2971428571409</v>
      </c>
      <c r="D44" s="122">
        <f t="shared" si="17"/>
        <v>4578.5045236828128</v>
      </c>
      <c r="E44" s="122">
        <f t="shared" si="17"/>
        <v>2774.5455799373067</v>
      </c>
      <c r="F44" s="122">
        <f t="shared" si="17"/>
        <v>4475.1404494381995</v>
      </c>
      <c r="G44" s="122">
        <f t="shared" si="17"/>
        <v>2516.8363507109066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2618</v>
      </c>
    </row>
    <row r="45" spans="1:105" ht="12" customHeight="1" x14ac:dyDescent="0.25">
      <c r="A45" s="97" t="s">
        <v>216</v>
      </c>
      <c r="B45" s="98">
        <v>3200.0895611866508</v>
      </c>
      <c r="C45" s="98">
        <v>5070.2971428571409</v>
      </c>
      <c r="D45" s="98">
        <v>4578.5045236828128</v>
      </c>
      <c r="E45" s="98">
        <v>2774.5455799373067</v>
      </c>
      <c r="F45" s="98">
        <v>4475.1404494381995</v>
      </c>
      <c r="G45" s="98">
        <v>2516.8363507109066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2623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2624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2625</v>
      </c>
    </row>
    <row r="52" spans="1:105" ht="12" customHeight="1" x14ac:dyDescent="0.25">
      <c r="A52" s="100" t="s">
        <v>216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151.99696066941937</v>
      </c>
      <c r="C58" s="122">
        <v>152.88611954453839</v>
      </c>
      <c r="D58" s="122">
        <v>163.93919886269813</v>
      </c>
      <c r="E58" s="122">
        <v>168.26606535290071</v>
      </c>
      <c r="F58" s="122">
        <v>159.08814960516364</v>
      </c>
      <c r="G58" s="122">
        <v>161.02910560933762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2632</v>
      </c>
    </row>
    <row r="59" spans="1:105" ht="12" customHeight="1" x14ac:dyDescent="0.25">
      <c r="A59" s="97" t="s">
        <v>50</v>
      </c>
      <c r="B59" s="98">
        <v>169.61495399844512</v>
      </c>
      <c r="C59" s="98">
        <v>171.17715856714895</v>
      </c>
      <c r="D59" s="98">
        <v>183.66429445683866</v>
      </c>
      <c r="E59" s="98">
        <v>186.93697344613639</v>
      </c>
      <c r="F59" s="98">
        <v>176.7400940828517</v>
      </c>
      <c r="G59" s="98">
        <v>178.98406295120407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2983.3508448873481</v>
      </c>
      <c r="C62" s="117">
        <f t="shared" si="21"/>
        <v>3165.5417137695804</v>
      </c>
      <c r="D62" s="117">
        <f t="shared" si="21"/>
        <v>3101.6304786841411</v>
      </c>
      <c r="E62" s="117">
        <f t="shared" si="21"/>
        <v>3485.4348518372999</v>
      </c>
      <c r="F62" s="117">
        <f t="shared" si="21"/>
        <v>3146.067220077437</v>
      </c>
      <c r="G62" s="117">
        <f t="shared" si="21"/>
        <v>3557.3849839165423</v>
      </c>
      <c r="H62" s="117">
        <f t="shared" si="21"/>
        <v>3386.8463732811956</v>
      </c>
      <c r="I62" s="117">
        <f t="shared" si="21"/>
        <v>3001.5421698484665</v>
      </c>
      <c r="J62" s="117">
        <f t="shared" si="21"/>
        <v>3167.2927850690412</v>
      </c>
      <c r="K62" s="117">
        <f t="shared" si="21"/>
        <v>3204.6880574843572</v>
      </c>
      <c r="L62" s="117">
        <f t="shared" si="21"/>
        <v>3452.4625850094744</v>
      </c>
      <c r="M62" s="117">
        <f t="shared" si="21"/>
        <v>3368.9605395428962</v>
      </c>
      <c r="N62" s="117">
        <f t="shared" si="21"/>
        <v>3212.1642853891549</v>
      </c>
      <c r="O62" s="117">
        <f t="shared" si="21"/>
        <v>2961.6073912179613</v>
      </c>
      <c r="P62" s="117">
        <f t="shared" si="21"/>
        <v>2692.3205140046807</v>
      </c>
      <c r="Q62" s="117">
        <f t="shared" si="21"/>
        <v>2929.3539093164723</v>
      </c>
      <c r="R62" s="117">
        <f t="shared" ref="R62:V62" si="22">R63+R66+R68+R77</f>
        <v>2959.4204612681747</v>
      </c>
      <c r="S62" s="117">
        <f t="shared" si="22"/>
        <v>2987.106868718944</v>
      </c>
      <c r="T62" s="117">
        <f t="shared" si="22"/>
        <v>2729.7752512810407</v>
      </c>
      <c r="U62" s="117">
        <f t="shared" si="22"/>
        <v>2607.6822664700289</v>
      </c>
      <c r="V62" s="117">
        <f t="shared" si="22"/>
        <v>2766.6464035891327</v>
      </c>
      <c r="W62" s="117">
        <f t="shared" ref="W62" si="23">W63+W66+W68+W77</f>
        <v>3009.7475042548322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2564.0588272020445</v>
      </c>
      <c r="C63" s="122">
        <f t="shared" si="24"/>
        <v>2752.2781465985122</v>
      </c>
      <c r="D63" s="122">
        <f t="shared" si="24"/>
        <v>2680.5725917423238</v>
      </c>
      <c r="E63" s="122">
        <f t="shared" si="24"/>
        <v>3089.8490957279359</v>
      </c>
      <c r="F63" s="122">
        <f t="shared" si="24"/>
        <v>2745.2562604121831</v>
      </c>
      <c r="G63" s="122">
        <f t="shared" si="24"/>
        <v>3134.9216310935585</v>
      </c>
      <c r="H63" s="122">
        <f t="shared" si="24"/>
        <v>2995.5882470468323</v>
      </c>
      <c r="I63" s="122">
        <f t="shared" si="24"/>
        <v>2598.7616292592238</v>
      </c>
      <c r="J63" s="122">
        <f t="shared" si="24"/>
        <v>2748.8044200048084</v>
      </c>
      <c r="K63" s="122">
        <f t="shared" si="24"/>
        <v>2787.6051231223851</v>
      </c>
      <c r="L63" s="122">
        <f t="shared" si="24"/>
        <v>3004.3452004253222</v>
      </c>
      <c r="M63" s="122">
        <f t="shared" si="24"/>
        <v>2925.2341781206856</v>
      </c>
      <c r="N63" s="122">
        <f t="shared" si="24"/>
        <v>2763.3317491196358</v>
      </c>
      <c r="O63" s="122">
        <f t="shared" si="24"/>
        <v>2540.8792370197307</v>
      </c>
      <c r="P63" s="122">
        <f t="shared" si="24"/>
        <v>2235.426445632213</v>
      </c>
      <c r="Q63" s="122">
        <f t="shared" si="24"/>
        <v>2491.3222726370868</v>
      </c>
      <c r="R63" s="122">
        <f t="shared" ref="R63:V63" si="25">SUM(R64:R65)</f>
        <v>2539.9878481176888</v>
      </c>
      <c r="S63" s="122">
        <f t="shared" si="25"/>
        <v>2565.0633356615958</v>
      </c>
      <c r="T63" s="122">
        <f t="shared" si="25"/>
        <v>2319.2743073560787</v>
      </c>
      <c r="U63" s="122">
        <f t="shared" si="25"/>
        <v>2205.326192999602</v>
      </c>
      <c r="V63" s="122">
        <f t="shared" si="25"/>
        <v>2304.250537256949</v>
      </c>
      <c r="W63" s="122">
        <f t="shared" ref="W63" si="26">SUM(W64:W65)</f>
        <v>2553.1426054817484</v>
      </c>
      <c r="DA63" s="130" t="s">
        <v>2636</v>
      </c>
    </row>
    <row r="64" spans="1:105" ht="12" customHeight="1" x14ac:dyDescent="0.25">
      <c r="A64" s="97" t="s">
        <v>217</v>
      </c>
      <c r="B64" s="98">
        <v>2564.0588272020445</v>
      </c>
      <c r="C64" s="98">
        <v>2752.2781465985122</v>
      </c>
      <c r="D64" s="98">
        <v>2680.5725917423238</v>
      </c>
      <c r="E64" s="98">
        <v>3089.8490957279359</v>
      </c>
      <c r="F64" s="98">
        <v>2745.2562604121831</v>
      </c>
      <c r="G64" s="98">
        <v>3134.9216310935585</v>
      </c>
      <c r="H64" s="98">
        <v>2995.5882470468323</v>
      </c>
      <c r="I64" s="98">
        <v>2598.7616292592238</v>
      </c>
      <c r="J64" s="98">
        <v>2748.8044200048084</v>
      </c>
      <c r="K64" s="98">
        <v>2787.6051231223851</v>
      </c>
      <c r="L64" s="98">
        <v>3004.3452004253222</v>
      </c>
      <c r="M64" s="98">
        <v>2925.2341781206856</v>
      </c>
      <c r="N64" s="98">
        <v>2763.3317491196358</v>
      </c>
      <c r="O64" s="98">
        <v>2540.8792370197307</v>
      </c>
      <c r="P64" s="98">
        <v>2235.426445632213</v>
      </c>
      <c r="Q64" s="98">
        <v>2491.3222726370868</v>
      </c>
      <c r="R64" s="98">
        <v>2539.9878481176888</v>
      </c>
      <c r="S64" s="98">
        <v>2565.0633356615958</v>
      </c>
      <c r="T64" s="98">
        <v>2319.2743073560787</v>
      </c>
      <c r="U64" s="98">
        <v>2205.326192999602</v>
      </c>
      <c r="V64" s="98">
        <v>2304.250537256949</v>
      </c>
      <c r="W64" s="98">
        <v>2553.1426054817484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272.97330506386692</v>
      </c>
      <c r="C68" s="122">
        <v>263.9301521367467</v>
      </c>
      <c r="D68" s="122">
        <v>264.15891853795534</v>
      </c>
      <c r="E68" s="122">
        <v>242.87618622912191</v>
      </c>
      <c r="F68" s="122">
        <v>247.38201976369021</v>
      </c>
      <c r="G68" s="122">
        <v>269.05239989337446</v>
      </c>
      <c r="H68" s="122">
        <v>242.61401924339071</v>
      </c>
      <c r="I68" s="122">
        <v>269.41032034893817</v>
      </c>
      <c r="J68" s="122">
        <v>270.34266450339624</v>
      </c>
      <c r="K68" s="122">
        <v>294.6727828955004</v>
      </c>
      <c r="L68" s="122">
        <v>315.96943959184819</v>
      </c>
      <c r="M68" s="122">
        <v>332.08367562783332</v>
      </c>
      <c r="N68" s="122">
        <v>356.2531177946114</v>
      </c>
      <c r="O68" s="122">
        <v>330.95378437933084</v>
      </c>
      <c r="P68" s="122">
        <v>363.48915014543871</v>
      </c>
      <c r="Q68" s="122">
        <v>336.29593243658434</v>
      </c>
      <c r="R68" s="122">
        <v>324.79802311375289</v>
      </c>
      <c r="S68" s="122">
        <v>305.84305946641774</v>
      </c>
      <c r="T68" s="122">
        <v>283.06191455858192</v>
      </c>
      <c r="U68" s="122">
        <v>273.34817526703188</v>
      </c>
      <c r="V68" s="122">
        <v>287.6683476459159</v>
      </c>
      <c r="W68" s="122">
        <v>284.49208728122557</v>
      </c>
      <c r="DA68" s="130" t="s">
        <v>2641</v>
      </c>
    </row>
    <row r="69" spans="1:105" ht="12" customHeight="1" x14ac:dyDescent="0.25">
      <c r="A69" s="97" t="s">
        <v>134</v>
      </c>
      <c r="B69" s="98">
        <v>426.40438017358417</v>
      </c>
      <c r="C69" s="98">
        <v>422.77457586736728</v>
      </c>
      <c r="D69" s="98">
        <v>451.24752397536594</v>
      </c>
      <c r="E69" s="98">
        <v>435.25804404826403</v>
      </c>
      <c r="F69" s="98">
        <v>447.36349440911226</v>
      </c>
      <c r="G69" s="98">
        <v>473.10798900076679</v>
      </c>
      <c r="H69" s="98">
        <v>426.30283480449822</v>
      </c>
      <c r="I69" s="98">
        <v>457.09415926759851</v>
      </c>
      <c r="J69" s="98">
        <v>443.79967347816194</v>
      </c>
      <c r="K69" s="98">
        <v>442.33612873596536</v>
      </c>
      <c r="L69" s="98">
        <v>432.5428112138236</v>
      </c>
      <c r="M69" s="98">
        <v>406.22287559661964</v>
      </c>
      <c r="N69" s="98">
        <v>394.3983650134856</v>
      </c>
      <c r="O69" s="98">
        <v>361.58285541708881</v>
      </c>
      <c r="P69" s="98">
        <v>398.33725151993013</v>
      </c>
      <c r="Q69" s="98">
        <v>390.96395040370419</v>
      </c>
      <c r="R69" s="98">
        <v>403.06408657408997</v>
      </c>
      <c r="S69" s="98">
        <v>400.01718345993498</v>
      </c>
      <c r="T69" s="98">
        <v>386.16695220059222</v>
      </c>
      <c r="U69" s="98">
        <v>381.5117479160366</v>
      </c>
      <c r="V69" s="98">
        <v>402.08599862464945</v>
      </c>
      <c r="W69" s="98">
        <v>401.20124530307925</v>
      </c>
      <c r="DA69" s="63" t="s">
        <v>2642</v>
      </c>
    </row>
    <row r="70" spans="1:105" ht="12" customHeight="1" x14ac:dyDescent="0.25">
      <c r="A70" s="97" t="s">
        <v>133</v>
      </c>
      <c r="B70" s="98">
        <v>0</v>
      </c>
      <c r="C70" s="98">
        <v>88.377050083922057</v>
      </c>
      <c r="D70" s="98">
        <v>92.71409478758423</v>
      </c>
      <c r="E70" s="98">
        <v>110.0035653829636</v>
      </c>
      <c r="F70" s="98">
        <v>96.956938838913757</v>
      </c>
      <c r="G70" s="98">
        <v>89.11432324692511</v>
      </c>
      <c r="H70" s="98">
        <v>109.40485997899765</v>
      </c>
      <c r="I70" s="98">
        <v>96.864818918732055</v>
      </c>
      <c r="J70" s="98">
        <v>107.63700816602933</v>
      </c>
      <c r="K70" s="98">
        <v>99.758695287472591</v>
      </c>
      <c r="L70" s="98">
        <v>95.701940538492096</v>
      </c>
      <c r="M70" s="98">
        <v>106.37585273268894</v>
      </c>
      <c r="N70" s="98">
        <v>68.695550983174599</v>
      </c>
      <c r="O70" s="98">
        <v>69.018486270583082</v>
      </c>
      <c r="P70" s="98">
        <v>75.471893562231784</v>
      </c>
      <c r="Q70" s="98">
        <v>104.21677318025664</v>
      </c>
      <c r="R70" s="98">
        <v>102.44954372404227</v>
      </c>
      <c r="S70" s="98">
        <v>94.576166472505264</v>
      </c>
      <c r="T70" s="98">
        <v>93.620156127839607</v>
      </c>
      <c r="U70" s="98">
        <v>90.830743264100803</v>
      </c>
      <c r="V70" s="98">
        <v>102.29364372789723</v>
      </c>
      <c r="W70" s="98">
        <v>77.707974023082983</v>
      </c>
      <c r="DA70" s="63" t="s">
        <v>2643</v>
      </c>
    </row>
    <row r="71" spans="1:105" ht="12" customHeight="1" x14ac:dyDescent="0.25">
      <c r="A71" s="100" t="s">
        <v>217</v>
      </c>
      <c r="B71" s="101">
        <v>0</v>
      </c>
      <c r="C71" s="101">
        <v>88.377050083922057</v>
      </c>
      <c r="D71" s="101">
        <v>92.71409478758423</v>
      </c>
      <c r="E71" s="101">
        <v>110.0035653829636</v>
      </c>
      <c r="F71" s="101">
        <v>96.956938838913757</v>
      </c>
      <c r="G71" s="101">
        <v>89.11432324692511</v>
      </c>
      <c r="H71" s="101">
        <v>109.40485997899765</v>
      </c>
      <c r="I71" s="101">
        <v>96.864818918732055</v>
      </c>
      <c r="J71" s="101">
        <v>107.63700816602933</v>
      </c>
      <c r="K71" s="101">
        <v>99.758695287472591</v>
      </c>
      <c r="L71" s="101">
        <v>95.701940538492096</v>
      </c>
      <c r="M71" s="101">
        <v>106.37585273268894</v>
      </c>
      <c r="N71" s="101">
        <v>68.695550983174599</v>
      </c>
      <c r="O71" s="101">
        <v>69.018486270583082</v>
      </c>
      <c r="P71" s="101">
        <v>75.471893562231784</v>
      </c>
      <c r="Q71" s="101">
        <v>104.21677318025664</v>
      </c>
      <c r="R71" s="101">
        <v>102.44954372404227</v>
      </c>
      <c r="S71" s="101">
        <v>94.576166472505264</v>
      </c>
      <c r="T71" s="101">
        <v>93.620156127839607</v>
      </c>
      <c r="U71" s="101">
        <v>90.830743264100803</v>
      </c>
      <c r="V71" s="101">
        <v>102.29364372789723</v>
      </c>
      <c r="W71" s="101">
        <v>77.707974023082983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146.31871262143653</v>
      </c>
      <c r="C77" s="122">
        <v>149.33341503432189</v>
      </c>
      <c r="D77" s="122">
        <v>156.89896840386197</v>
      </c>
      <c r="E77" s="122">
        <v>152.70956988024224</v>
      </c>
      <c r="F77" s="122">
        <v>153.42893990156369</v>
      </c>
      <c r="G77" s="122">
        <v>153.41095292960904</v>
      </c>
      <c r="H77" s="122">
        <v>148.64410699097238</v>
      </c>
      <c r="I77" s="122">
        <v>133.37022024030472</v>
      </c>
      <c r="J77" s="122">
        <v>148.14570056083633</v>
      </c>
      <c r="K77" s="122">
        <v>122.41015146647173</v>
      </c>
      <c r="L77" s="122">
        <v>132.14794499230413</v>
      </c>
      <c r="M77" s="122">
        <v>111.6426857943777</v>
      </c>
      <c r="N77" s="122">
        <v>92.579418474908138</v>
      </c>
      <c r="O77" s="122">
        <v>89.774369818899686</v>
      </c>
      <c r="P77" s="122">
        <v>93.404918227029356</v>
      </c>
      <c r="Q77" s="122">
        <v>101.73570424280125</v>
      </c>
      <c r="R77" s="122">
        <v>94.634590036732703</v>
      </c>
      <c r="S77" s="122">
        <v>116.20047359093022</v>
      </c>
      <c r="T77" s="122">
        <v>127.43902936638001</v>
      </c>
      <c r="U77" s="122">
        <v>129.00789820339534</v>
      </c>
      <c r="V77" s="122">
        <v>174.72751868626764</v>
      </c>
      <c r="W77" s="122">
        <v>172.1128114918582</v>
      </c>
      <c r="DA77" s="130" t="s">
        <v>2650</v>
      </c>
    </row>
    <row r="78" spans="1:105" ht="12" customHeight="1" x14ac:dyDescent="0.25">
      <c r="A78" s="97" t="s">
        <v>192</v>
      </c>
      <c r="B78" s="98">
        <v>148.96127784539607</v>
      </c>
      <c r="C78" s="98">
        <v>152.50795635235195</v>
      </c>
      <c r="D78" s="98">
        <v>164.16611388183472</v>
      </c>
      <c r="E78" s="98">
        <v>162.36939980672662</v>
      </c>
      <c r="F78" s="98">
        <v>162.90371444750019</v>
      </c>
      <c r="G78" s="98">
        <v>160.17345888821626</v>
      </c>
      <c r="H78" s="98">
        <v>153.63911910789469</v>
      </c>
      <c r="I78" s="98">
        <v>138.19924291833865</v>
      </c>
      <c r="J78" s="98">
        <v>152.20368720366264</v>
      </c>
      <c r="K78" s="98">
        <v>125.70198646810462</v>
      </c>
      <c r="L78" s="98">
        <v>135.82963191764253</v>
      </c>
      <c r="M78" s="98">
        <v>114.70943049723732</v>
      </c>
      <c r="N78" s="98">
        <v>95.681319926582418</v>
      </c>
      <c r="O78" s="98">
        <v>94.736431079875402</v>
      </c>
      <c r="P78" s="98">
        <v>97.23045905820689</v>
      </c>
      <c r="Q78" s="98">
        <v>104.49851483379796</v>
      </c>
      <c r="R78" s="98">
        <v>97.351401521647119</v>
      </c>
      <c r="S78" s="98">
        <v>119.49423857742757</v>
      </c>
      <c r="T78" s="98">
        <v>131.47529590274524</v>
      </c>
      <c r="U78" s="98">
        <v>134.18052897931511</v>
      </c>
      <c r="V78" s="98">
        <v>185.48423479252395</v>
      </c>
      <c r="W78" s="98">
        <v>183.65727941300236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275.02201067183262</v>
      </c>
      <c r="C81" s="117">
        <f t="shared" si="28"/>
        <v>258.37787907500342</v>
      </c>
      <c r="D81" s="117">
        <f t="shared" si="28"/>
        <v>280.20962270136471</v>
      </c>
      <c r="E81" s="117">
        <f t="shared" si="28"/>
        <v>273.73536850311018</v>
      </c>
      <c r="F81" s="117">
        <f t="shared" si="28"/>
        <v>236.08518577826095</v>
      </c>
      <c r="G81" s="117">
        <f t="shared" si="28"/>
        <v>219.74884780022768</v>
      </c>
      <c r="H81" s="117">
        <f t="shared" si="28"/>
        <v>202.57908676828427</v>
      </c>
      <c r="I81" s="117">
        <f t="shared" si="28"/>
        <v>168.18461700012253</v>
      </c>
      <c r="J81" s="117">
        <f t="shared" si="28"/>
        <v>145.55651476473747</v>
      </c>
      <c r="K81" s="117">
        <f t="shared" si="28"/>
        <v>135.97607330734823</v>
      </c>
      <c r="L81" s="117">
        <f t="shared" si="28"/>
        <v>141.3563505313939</v>
      </c>
      <c r="M81" s="117">
        <f t="shared" si="28"/>
        <v>106.86389674480034</v>
      </c>
      <c r="N81" s="117">
        <f t="shared" si="28"/>
        <v>84.181325622220555</v>
      </c>
      <c r="O81" s="117">
        <f t="shared" si="28"/>
        <v>90.801267729866382</v>
      </c>
      <c r="P81" s="117">
        <f t="shared" si="28"/>
        <v>80.8557856894747</v>
      </c>
      <c r="Q81" s="117">
        <f t="shared" si="28"/>
        <v>82.13466422914378</v>
      </c>
      <c r="R81" s="117">
        <f t="shared" ref="R81:V81" si="29">R82+R85+R87+R100</f>
        <v>70.768506340965175</v>
      </c>
      <c r="S81" s="117">
        <f t="shared" si="29"/>
        <v>93.93293598137987</v>
      </c>
      <c r="T81" s="117">
        <f t="shared" si="29"/>
        <v>100.7416457368749</v>
      </c>
      <c r="U81" s="117">
        <f t="shared" si="29"/>
        <v>102.69503227034681</v>
      </c>
      <c r="V81" s="117">
        <f t="shared" si="29"/>
        <v>125.47440517935581</v>
      </c>
      <c r="W81" s="117">
        <f t="shared" ref="W81" si="30">W82+W85+W87+W100</f>
        <v>120.03911224564681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123.71054823702912</v>
      </c>
      <c r="C87" s="122">
        <v>106.28773537813268</v>
      </c>
      <c r="D87" s="122">
        <v>114.91704396130787</v>
      </c>
      <c r="E87" s="122">
        <v>101.29216286218654</v>
      </c>
      <c r="F87" s="122">
        <v>71.873381039302259</v>
      </c>
      <c r="G87" s="122">
        <v>66.640700017504003</v>
      </c>
      <c r="H87" s="122">
        <v>56.243088627085292</v>
      </c>
      <c r="I87" s="122">
        <v>38.013864069576606</v>
      </c>
      <c r="J87" s="122">
        <v>31.42225385283977</v>
      </c>
      <c r="K87" s="122">
        <v>28.653233300922835</v>
      </c>
      <c r="L87" s="122">
        <v>33.317424803530663</v>
      </c>
      <c r="M87" s="122">
        <v>23.450576579412417</v>
      </c>
      <c r="N87" s="122">
        <v>16.872353180140074</v>
      </c>
      <c r="O87" s="122">
        <v>18.258713343274977</v>
      </c>
      <c r="P87" s="122">
        <v>16.311313532630354</v>
      </c>
      <c r="Q87" s="122">
        <v>16.210934129335712</v>
      </c>
      <c r="R87" s="122">
        <v>14.086847599755568</v>
      </c>
      <c r="S87" s="122">
        <v>18.919394193749191</v>
      </c>
      <c r="T87" s="122">
        <v>20.584608358737672</v>
      </c>
      <c r="U87" s="122">
        <v>21.208864951153291</v>
      </c>
      <c r="V87" s="122">
        <v>15.770132741137854</v>
      </c>
      <c r="W87" s="122">
        <v>15.130298656565813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468.57570193036628</v>
      </c>
      <c r="C92" s="101">
        <v>428.74027103730134</v>
      </c>
      <c r="D92" s="101">
        <v>485.40133705313986</v>
      </c>
      <c r="E92" s="101">
        <v>483.61712527146369</v>
      </c>
      <c r="F92" s="101">
        <v>420.4024351052368</v>
      </c>
      <c r="G92" s="101">
        <v>501.13981040821028</v>
      </c>
      <c r="H92" s="101">
        <v>512.32816392423024</v>
      </c>
      <c r="I92" s="101">
        <v>438.3249413068628</v>
      </c>
      <c r="J92" s="101">
        <v>436.88860743310175</v>
      </c>
      <c r="K92" s="101">
        <v>457.09617265320429</v>
      </c>
      <c r="L92" s="101">
        <v>600.10430958331494</v>
      </c>
      <c r="M92" s="101">
        <v>484.75882810387054</v>
      </c>
      <c r="N92" s="101">
        <v>390.85406705560632</v>
      </c>
      <c r="O92" s="101">
        <v>444.00422462909393</v>
      </c>
      <c r="P92" s="101">
        <v>410.86424210208941</v>
      </c>
      <c r="Q92" s="101">
        <v>411.92565965724765</v>
      </c>
      <c r="R92" s="101">
        <v>348.88168197957094</v>
      </c>
      <c r="S92" s="101">
        <v>447.46382706303478</v>
      </c>
      <c r="T92" s="101">
        <v>462.77231177420151</v>
      </c>
      <c r="U92" s="101">
        <v>462.58299085176208</v>
      </c>
      <c r="V92" s="101">
        <v>353.08791172230815</v>
      </c>
      <c r="W92" s="101">
        <v>365.13221185357003</v>
      </c>
      <c r="DA92" s="131" t="s">
        <v>2664</v>
      </c>
    </row>
    <row r="93" spans="1:105" ht="12" customHeight="1" x14ac:dyDescent="0.25">
      <c r="A93" s="107" t="s">
        <v>123</v>
      </c>
      <c r="B93" s="104">
        <v>0</v>
      </c>
      <c r="C93" s="104">
        <v>95.352989397383197</v>
      </c>
      <c r="D93" s="104">
        <v>105.84586663623492</v>
      </c>
      <c r="E93" s="104">
        <v>129.41543523070368</v>
      </c>
      <c r="F93" s="104">
        <v>96.253465326457459</v>
      </c>
      <c r="G93" s="104">
        <v>99.713687972108602</v>
      </c>
      <c r="H93" s="104">
        <v>139.47246938590845</v>
      </c>
      <c r="I93" s="104">
        <v>98.565929773819505</v>
      </c>
      <c r="J93" s="104">
        <v>110.33705727501071</v>
      </c>
      <c r="K93" s="104">
        <v>102.67584757075201</v>
      </c>
      <c r="L93" s="104">
        <v>134.28783930999037</v>
      </c>
      <c r="M93" s="104">
        <v>128.3552534575937</v>
      </c>
      <c r="N93" s="104">
        <v>69.078396996136846</v>
      </c>
      <c r="O93" s="104">
        <v>86.444819634824015</v>
      </c>
      <c r="P93" s="104">
        <v>81.104196929244935</v>
      </c>
      <c r="Q93" s="104">
        <v>115.51006487739673</v>
      </c>
      <c r="R93" s="104">
        <v>90.391711619437103</v>
      </c>
      <c r="S93" s="104">
        <v>103.95781875284669</v>
      </c>
      <c r="T93" s="104">
        <v>108.13764118708858</v>
      </c>
      <c r="U93" s="104">
        <v>107.03248797652631</v>
      </c>
      <c r="V93" s="104">
        <v>87.8652313946655</v>
      </c>
      <c r="W93" s="104">
        <v>71.279231834883291</v>
      </c>
      <c r="DA93" s="132" t="s">
        <v>2665</v>
      </c>
    </row>
    <row r="94" spans="1:105" ht="12" customHeight="1" x14ac:dyDescent="0.25">
      <c r="A94" s="108" t="s">
        <v>50</v>
      </c>
      <c r="B94" s="98">
        <v>0</v>
      </c>
      <c r="C94" s="98">
        <v>95.352989397383197</v>
      </c>
      <c r="D94" s="98">
        <v>105.84586663623492</v>
      </c>
      <c r="E94" s="98">
        <v>129.41543523070368</v>
      </c>
      <c r="F94" s="98">
        <v>96.253465326457459</v>
      </c>
      <c r="G94" s="98">
        <v>99.713687972108602</v>
      </c>
      <c r="H94" s="98">
        <v>139.47246938590845</v>
      </c>
      <c r="I94" s="98">
        <v>98.565929773819505</v>
      </c>
      <c r="J94" s="98">
        <v>110.33705727501071</v>
      </c>
      <c r="K94" s="98">
        <v>102.67584757075201</v>
      </c>
      <c r="L94" s="98">
        <v>134.28783930999037</v>
      </c>
      <c r="M94" s="98">
        <v>128.3552534575937</v>
      </c>
      <c r="N94" s="98">
        <v>69.078396996136846</v>
      </c>
      <c r="O94" s="98">
        <v>86.444819634824015</v>
      </c>
      <c r="P94" s="98">
        <v>81.104196929244935</v>
      </c>
      <c r="Q94" s="98">
        <v>115.51006487739673</v>
      </c>
      <c r="R94" s="98">
        <v>90.391711619437103</v>
      </c>
      <c r="S94" s="98">
        <v>103.95781875284669</v>
      </c>
      <c r="T94" s="98">
        <v>108.13764118708858</v>
      </c>
      <c r="U94" s="98">
        <v>107.03248797652631</v>
      </c>
      <c r="V94" s="98">
        <v>87.8652313946655</v>
      </c>
      <c r="W94" s="98">
        <v>71.279231834883291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151.31146243480347</v>
      </c>
      <c r="C100" s="122">
        <v>152.09014369687074</v>
      </c>
      <c r="D100" s="122">
        <v>165.29257874005685</v>
      </c>
      <c r="E100" s="122">
        <v>172.44320564092362</v>
      </c>
      <c r="F100" s="122">
        <v>164.21180473895868</v>
      </c>
      <c r="G100" s="122">
        <v>153.10814778272368</v>
      </c>
      <c r="H100" s="122">
        <v>146.33599814119898</v>
      </c>
      <c r="I100" s="122">
        <v>130.17075293054592</v>
      </c>
      <c r="J100" s="122">
        <v>114.13426091189771</v>
      </c>
      <c r="K100" s="122">
        <v>107.32284000642539</v>
      </c>
      <c r="L100" s="122">
        <v>108.03892572786323</v>
      </c>
      <c r="M100" s="122">
        <v>83.41332016538793</v>
      </c>
      <c r="N100" s="122">
        <v>67.308972442080488</v>
      </c>
      <c r="O100" s="122">
        <v>72.542554386591405</v>
      </c>
      <c r="P100" s="122">
        <v>64.54447215684435</v>
      </c>
      <c r="Q100" s="122">
        <v>65.923730099808068</v>
      </c>
      <c r="R100" s="122">
        <v>56.681658741209603</v>
      </c>
      <c r="S100" s="122">
        <v>75.013541787630686</v>
      </c>
      <c r="T100" s="122">
        <v>80.157037378137233</v>
      </c>
      <c r="U100" s="122">
        <v>81.486167319193527</v>
      </c>
      <c r="V100" s="122">
        <v>109.70427243821796</v>
      </c>
      <c r="W100" s="122">
        <v>104.90881358908099</v>
      </c>
      <c r="DA100" s="130" t="s">
        <v>2672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169.61495399844509</v>
      </c>
      <c r="C102" s="98">
        <v>171.1338116600021</v>
      </c>
      <c r="D102" s="98">
        <v>183.36011792320966</v>
      </c>
      <c r="E102" s="98">
        <v>186.22492647272341</v>
      </c>
      <c r="F102" s="98">
        <v>175.59238831835174</v>
      </c>
      <c r="G102" s="98">
        <v>177.3581141346319</v>
      </c>
      <c r="H102" s="98">
        <v>177.28164537067434</v>
      </c>
      <c r="I102" s="98">
        <v>162.61634564111637</v>
      </c>
      <c r="J102" s="98">
        <v>145.32715176010294</v>
      </c>
      <c r="K102" s="98">
        <v>145.92366149771979</v>
      </c>
      <c r="L102" s="98">
        <v>154.7266805447648</v>
      </c>
      <c r="M102" s="98">
        <v>127.82815997865431</v>
      </c>
      <c r="N102" s="98">
        <v>108.2244613477372</v>
      </c>
      <c r="O102" s="98">
        <v>117.4907604468533</v>
      </c>
      <c r="P102" s="98">
        <v>110.30260264399529</v>
      </c>
      <c r="Q102" s="98">
        <v>117.53227428907365</v>
      </c>
      <c r="R102" s="98">
        <v>104.16780146206688</v>
      </c>
      <c r="S102" s="98">
        <v>136.91173071511065</v>
      </c>
      <c r="T102" s="98">
        <v>146.74486368312242</v>
      </c>
      <c r="U102" s="98">
        <v>150.36705418494356</v>
      </c>
      <c r="V102" s="98">
        <v>209.25206125823144</v>
      </c>
      <c r="W102" s="98">
        <v>202.75619100246905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2691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151.99932277199167</v>
      </c>
      <c r="C124" s="117">
        <f t="shared" si="42"/>
        <v>152.92403499477967</v>
      </c>
      <c r="D124" s="117">
        <f t="shared" si="42"/>
        <v>165.42713160336714</v>
      </c>
      <c r="E124" s="117">
        <f t="shared" si="42"/>
        <v>172.04855300954065</v>
      </c>
      <c r="F124" s="117">
        <f t="shared" si="42"/>
        <v>163.52046734375838</v>
      </c>
      <c r="G124" s="117">
        <f t="shared" si="42"/>
        <v>159.55941903551076</v>
      </c>
      <c r="H124" s="117">
        <f t="shared" si="42"/>
        <v>153.63513987459521</v>
      </c>
      <c r="I124" s="117">
        <f t="shared" si="42"/>
        <v>137.54672134892115</v>
      </c>
      <c r="J124" s="117">
        <f t="shared" si="42"/>
        <v>120.71370338833049</v>
      </c>
      <c r="K124" s="117">
        <f t="shared" si="42"/>
        <v>116.15950662184608</v>
      </c>
      <c r="L124" s="117">
        <f t="shared" si="42"/>
        <v>116.43080621622414</v>
      </c>
      <c r="M124" s="117">
        <f t="shared" si="42"/>
        <v>88.374956536865582</v>
      </c>
      <c r="N124" s="117">
        <f t="shared" si="42"/>
        <v>68.810202832871113</v>
      </c>
      <c r="O124" s="117">
        <f t="shared" si="42"/>
        <v>73.335676542093836</v>
      </c>
      <c r="P124" s="117">
        <f t="shared" si="42"/>
        <v>65.789444236990164</v>
      </c>
      <c r="Q124" s="117">
        <f t="shared" si="42"/>
        <v>67.323594222688996</v>
      </c>
      <c r="R124" s="117">
        <f t="shared" ref="R124:V124" si="43">R125+R128+R130+R139</f>
        <v>57.803846952595563</v>
      </c>
      <c r="S124" s="117">
        <f t="shared" si="43"/>
        <v>77.162185574750012</v>
      </c>
      <c r="T124" s="117">
        <f t="shared" si="43"/>
        <v>82.679255679229144</v>
      </c>
      <c r="U124" s="117">
        <f t="shared" si="43"/>
        <v>83.804886304439947</v>
      </c>
      <c r="V124" s="117">
        <f t="shared" si="43"/>
        <v>112.14207586686648</v>
      </c>
      <c r="W124" s="117">
        <f t="shared" ref="W124" si="44">W125+W128+W130+W139</f>
        <v>106.77910791786462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151.99932277199167</v>
      </c>
      <c r="C139" s="122">
        <v>152.92403499477967</v>
      </c>
      <c r="D139" s="122">
        <v>165.42713160336714</v>
      </c>
      <c r="E139" s="122">
        <v>172.04855300954065</v>
      </c>
      <c r="F139" s="122">
        <v>163.52046734375838</v>
      </c>
      <c r="G139" s="122">
        <v>159.55941903551076</v>
      </c>
      <c r="H139" s="122">
        <v>153.63513987459521</v>
      </c>
      <c r="I139" s="122">
        <v>137.54672134892115</v>
      </c>
      <c r="J139" s="122">
        <v>120.71370338833049</v>
      </c>
      <c r="K139" s="122">
        <v>116.15950662184608</v>
      </c>
      <c r="L139" s="122">
        <v>116.43080621622414</v>
      </c>
      <c r="M139" s="122">
        <v>88.374956536865582</v>
      </c>
      <c r="N139" s="122">
        <v>68.810202832871113</v>
      </c>
      <c r="O139" s="122">
        <v>73.335676542093836</v>
      </c>
      <c r="P139" s="122">
        <v>65.789444236990164</v>
      </c>
      <c r="Q139" s="122">
        <v>67.323594222688996</v>
      </c>
      <c r="R139" s="122">
        <v>57.803846952595563</v>
      </c>
      <c r="S139" s="122">
        <v>77.162185574750012</v>
      </c>
      <c r="T139" s="122">
        <v>82.679255679229144</v>
      </c>
      <c r="U139" s="122">
        <v>83.804886304439947</v>
      </c>
      <c r="V139" s="122">
        <v>112.14207586686648</v>
      </c>
      <c r="W139" s="122">
        <v>106.77910791786462</v>
      </c>
      <c r="DA139" s="130" t="s">
        <v>2709</v>
      </c>
    </row>
    <row r="140" spans="1:105" ht="12" customHeight="1" x14ac:dyDescent="0.25">
      <c r="A140" s="97" t="s">
        <v>50</v>
      </c>
      <c r="B140" s="98">
        <v>169.61495399844509</v>
      </c>
      <c r="C140" s="98">
        <v>171.1883236802895</v>
      </c>
      <c r="D140" s="98">
        <v>183.50298338261666</v>
      </c>
      <c r="E140" s="98">
        <v>186.42799384730802</v>
      </c>
      <c r="F140" s="98">
        <v>175.83129531495919</v>
      </c>
      <c r="G140" s="98">
        <v>177.65290223107317</v>
      </c>
      <c r="H140" s="98">
        <v>177.44332723970351</v>
      </c>
      <c r="I140" s="98">
        <v>162.69821332460529</v>
      </c>
      <c r="J140" s="98">
        <v>145.418620706507</v>
      </c>
      <c r="K140" s="98">
        <v>146.03496913033413</v>
      </c>
      <c r="L140" s="98">
        <v>154.84823020029216</v>
      </c>
      <c r="M140" s="98">
        <v>127.90727257067837</v>
      </c>
      <c r="N140" s="98">
        <v>108.24900786116888</v>
      </c>
      <c r="O140" s="98">
        <v>117.48535476719343</v>
      </c>
      <c r="P140" s="98">
        <v>110.2974268898713</v>
      </c>
      <c r="Q140" s="98">
        <v>117.52697350541078</v>
      </c>
      <c r="R140" s="98">
        <v>104.15833515647866</v>
      </c>
      <c r="S140" s="98">
        <v>136.87383485225629</v>
      </c>
      <c r="T140" s="98">
        <v>146.65640517990707</v>
      </c>
      <c r="U140" s="98">
        <v>150.26053755234486</v>
      </c>
      <c r="V140" s="98">
        <v>209.10300292578302</v>
      </c>
      <c r="W140" s="98">
        <v>202.69910152551685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284.19971336999157</v>
      </c>
      <c r="C143" s="117">
        <f t="shared" si="49"/>
        <v>260.16378796804582</v>
      </c>
      <c r="D143" s="117">
        <f t="shared" si="49"/>
        <v>279.4737020758389</v>
      </c>
      <c r="E143" s="117">
        <f t="shared" si="49"/>
        <v>270.32176479972736</v>
      </c>
      <c r="F143" s="117">
        <f t="shared" si="49"/>
        <v>236.53338989105461</v>
      </c>
      <c r="G143" s="117">
        <f t="shared" si="49"/>
        <v>235.94282283966504</v>
      </c>
      <c r="H143" s="117">
        <f t="shared" si="49"/>
        <v>221.69997982683424</v>
      </c>
      <c r="I143" s="117">
        <f t="shared" si="49"/>
        <v>185.88529257130801</v>
      </c>
      <c r="J143" s="117">
        <f t="shared" si="49"/>
        <v>157.91193836373472</v>
      </c>
      <c r="K143" s="117">
        <f t="shared" si="49"/>
        <v>146.1268860497355</v>
      </c>
      <c r="L143" s="117">
        <f t="shared" si="49"/>
        <v>146.44601387692714</v>
      </c>
      <c r="M143" s="117">
        <f t="shared" si="49"/>
        <v>110.30961653989345</v>
      </c>
      <c r="N143" s="117">
        <f t="shared" si="49"/>
        <v>85.415523211206718</v>
      </c>
      <c r="O143" s="117">
        <f t="shared" si="49"/>
        <v>94.06282603512156</v>
      </c>
      <c r="P143" s="117">
        <f t="shared" si="49"/>
        <v>78.412625248743737</v>
      </c>
      <c r="Q143" s="117">
        <f t="shared" si="49"/>
        <v>75.963910502779228</v>
      </c>
      <c r="R143" s="117">
        <f t="shared" ref="R143:V143" si="50">R144+R146+R148+R157</f>
        <v>65.717589904514767</v>
      </c>
      <c r="S143" s="117">
        <f t="shared" si="50"/>
        <v>92.816382418058652</v>
      </c>
      <c r="T143" s="117">
        <f t="shared" si="50"/>
        <v>102.51103291368224</v>
      </c>
      <c r="U143" s="117">
        <f t="shared" si="50"/>
        <v>104.15742472830381</v>
      </c>
      <c r="V143" s="117">
        <f t="shared" si="50"/>
        <v>124.33587327416676</v>
      </c>
      <c r="W143" s="117">
        <f t="shared" ref="W143" si="51">W144+W146+W148+W157</f>
        <v>119.29076162954333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132.16237746753919</v>
      </c>
      <c r="C148" s="122">
        <v>107.9617067469898</v>
      </c>
      <c r="D148" s="122">
        <v>110.45951267542721</v>
      </c>
      <c r="E148" s="122">
        <v>93.961127495939365</v>
      </c>
      <c r="F148" s="122">
        <v>69.189064998299386</v>
      </c>
      <c r="G148" s="122">
        <v>73.217423236454479</v>
      </c>
      <c r="H148" s="122">
        <v>65.405007178650735</v>
      </c>
      <c r="I148" s="122">
        <v>46.909519914047294</v>
      </c>
      <c r="J148" s="122">
        <v>37.649633033538436</v>
      </c>
      <c r="K148" s="122">
        <v>33.028948693083734</v>
      </c>
      <c r="L148" s="122">
        <v>35.358866754814514</v>
      </c>
      <c r="M148" s="122">
        <v>24.941330057763398</v>
      </c>
      <c r="N148" s="122">
        <v>17.29881302545434</v>
      </c>
      <c r="O148" s="122">
        <v>19.559026364803948</v>
      </c>
      <c r="P148" s="122">
        <v>16.903705664383804</v>
      </c>
      <c r="Q148" s="122">
        <v>15.254083387197785</v>
      </c>
      <c r="R148" s="122">
        <v>13.357033308869646</v>
      </c>
      <c r="S148" s="122">
        <v>19.775782793292514</v>
      </c>
      <c r="T148" s="122">
        <v>22.373685555021048</v>
      </c>
      <c r="U148" s="122">
        <v>22.480785101681661</v>
      </c>
      <c r="V148" s="122">
        <v>15.696912483029637</v>
      </c>
      <c r="W148" s="122">
        <v>14.440639858987696</v>
      </c>
      <c r="DA148" s="130" t="s">
        <v>2717</v>
      </c>
    </row>
    <row r="149" spans="1:105" ht="12" customHeight="1" x14ac:dyDescent="0.25">
      <c r="A149" s="97" t="s">
        <v>124</v>
      </c>
      <c r="B149" s="98">
        <v>468.57570193036622</v>
      </c>
      <c r="C149" s="98">
        <v>427.48072855333834</v>
      </c>
      <c r="D149" s="98">
        <v>481.01059353548652</v>
      </c>
      <c r="E149" s="98">
        <v>478.42865234483048</v>
      </c>
      <c r="F149" s="98">
        <v>416.48222891833461</v>
      </c>
      <c r="G149" s="98">
        <v>500.07001992789316</v>
      </c>
      <c r="H149" s="98">
        <v>514.25838390819399</v>
      </c>
      <c r="I149" s="98">
        <v>441.0978176897965</v>
      </c>
      <c r="J149" s="98">
        <v>439.64503301436474</v>
      </c>
      <c r="K149" s="98">
        <v>460.51299818429766</v>
      </c>
      <c r="L149" s="98">
        <v>602.14685515003657</v>
      </c>
      <c r="M149" s="98">
        <v>487.00376288113341</v>
      </c>
      <c r="N149" s="98">
        <v>391.09343502142042</v>
      </c>
      <c r="O149" s="98">
        <v>432.73079055809768</v>
      </c>
      <c r="P149" s="98">
        <v>388.38435188562471</v>
      </c>
      <c r="Q149" s="98">
        <v>379.76412016329624</v>
      </c>
      <c r="R149" s="98">
        <v>314.64325277339748</v>
      </c>
      <c r="S149" s="98">
        <v>403.85118206029273</v>
      </c>
      <c r="T149" s="98">
        <v>420.31521107186495</v>
      </c>
      <c r="U149" s="98">
        <v>428.67275641685507</v>
      </c>
      <c r="V149" s="98">
        <v>334.35288092294365</v>
      </c>
      <c r="W149" s="98">
        <v>351.24825906824782</v>
      </c>
      <c r="DA149" s="63" t="s">
        <v>2718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2719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152.03733590245238</v>
      </c>
      <c r="C157" s="122">
        <v>152.20208122105603</v>
      </c>
      <c r="D157" s="122">
        <v>169.01418940041168</v>
      </c>
      <c r="E157" s="122">
        <v>176.36063730378797</v>
      </c>
      <c r="F157" s="122">
        <v>167.34432489275522</v>
      </c>
      <c r="G157" s="122">
        <v>162.72539960321055</v>
      </c>
      <c r="H157" s="122">
        <v>156.29497264818352</v>
      </c>
      <c r="I157" s="122">
        <v>138.97577265726073</v>
      </c>
      <c r="J157" s="122">
        <v>120.26230533019628</v>
      </c>
      <c r="K157" s="122">
        <v>113.09793735665178</v>
      </c>
      <c r="L157" s="122">
        <v>111.08714712211263</v>
      </c>
      <c r="M157" s="122">
        <v>85.36828648213006</v>
      </c>
      <c r="N157" s="122">
        <v>68.116710185752382</v>
      </c>
      <c r="O157" s="122">
        <v>74.503799670317619</v>
      </c>
      <c r="P157" s="122">
        <v>61.50891958435993</v>
      </c>
      <c r="Q157" s="122">
        <v>60.70982711558144</v>
      </c>
      <c r="R157" s="122">
        <v>52.360556595645122</v>
      </c>
      <c r="S157" s="122">
        <v>73.040599624766145</v>
      </c>
      <c r="T157" s="122">
        <v>80.137347358661188</v>
      </c>
      <c r="U157" s="122">
        <v>81.676639626622148</v>
      </c>
      <c r="V157" s="122">
        <v>108.63896079113712</v>
      </c>
      <c r="W157" s="122">
        <v>104.85012177055563</v>
      </c>
      <c r="DA157" s="130" t="s">
        <v>2726</v>
      </c>
    </row>
    <row r="158" spans="1:105" ht="12" customHeight="1" x14ac:dyDescent="0.25">
      <c r="A158" s="97" t="s">
        <v>50</v>
      </c>
      <c r="B158" s="98">
        <v>169.61495399844509</v>
      </c>
      <c r="C158" s="98">
        <v>170.92976170498159</v>
      </c>
      <c r="D158" s="98">
        <v>182.83042869266754</v>
      </c>
      <c r="E158" s="98">
        <v>185.70959778913274</v>
      </c>
      <c r="F158" s="98">
        <v>175.28608946393683</v>
      </c>
      <c r="G158" s="98">
        <v>177.29386999633576</v>
      </c>
      <c r="H158" s="98">
        <v>177.3407895952204</v>
      </c>
      <c r="I158" s="98">
        <v>162.70834800768861</v>
      </c>
      <c r="J158" s="98">
        <v>145.3900528909526</v>
      </c>
      <c r="K158" s="98">
        <v>145.98031740779018</v>
      </c>
      <c r="L158" s="98">
        <v>154.74772963090035</v>
      </c>
      <c r="M158" s="98">
        <v>127.83985928872764</v>
      </c>
      <c r="N158" s="98">
        <v>108.22341513842709</v>
      </c>
      <c r="O158" s="98">
        <v>117.47829563968104</v>
      </c>
      <c r="P158" s="98">
        <v>110.28727623191989</v>
      </c>
      <c r="Q158" s="98">
        <v>117.51826234882725</v>
      </c>
      <c r="R158" s="98">
        <v>104.12524507360754</v>
      </c>
      <c r="S158" s="98">
        <v>136.7454405052529</v>
      </c>
      <c r="T158" s="98">
        <v>146.4017253244555</v>
      </c>
      <c r="U158" s="98">
        <v>149.90207142770424</v>
      </c>
      <c r="V158" s="98">
        <v>208.60930459596111</v>
      </c>
      <c r="W158" s="98">
        <v>202.15414306280655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284.39749493391218</v>
      </c>
      <c r="C161" s="117">
        <f t="shared" si="54"/>
        <v>267.69852150187216</v>
      </c>
      <c r="D161" s="117">
        <f t="shared" si="54"/>
        <v>289.61781612382538</v>
      </c>
      <c r="E161" s="117">
        <f t="shared" si="54"/>
        <v>284.5452504356706</v>
      </c>
      <c r="F161" s="117">
        <f t="shared" si="54"/>
        <v>247.91831987492094</v>
      </c>
      <c r="G161" s="117">
        <f t="shared" si="54"/>
        <v>246.49324507811667</v>
      </c>
      <c r="H161" s="117">
        <f t="shared" si="54"/>
        <v>223.64735206335587</v>
      </c>
      <c r="I161" s="117">
        <f t="shared" si="54"/>
        <v>183.81714431301216</v>
      </c>
      <c r="J161" s="117">
        <f t="shared" si="54"/>
        <v>159.46308546120588</v>
      </c>
      <c r="K161" s="117">
        <f t="shared" si="54"/>
        <v>151.48765095958797</v>
      </c>
      <c r="L161" s="117">
        <f t="shared" si="54"/>
        <v>158.58603805017913</v>
      </c>
      <c r="M161" s="117">
        <f t="shared" si="54"/>
        <v>121.6085094198837</v>
      </c>
      <c r="N161" s="117">
        <f t="shared" si="54"/>
        <v>93.073972449859696</v>
      </c>
      <c r="O161" s="117">
        <f t="shared" si="54"/>
        <v>96.596095588358082</v>
      </c>
      <c r="P161" s="117">
        <f t="shared" si="54"/>
        <v>82.432907102150025</v>
      </c>
      <c r="Q161" s="117">
        <f t="shared" si="54"/>
        <v>81.630340175133526</v>
      </c>
      <c r="R161" s="117">
        <f t="shared" ref="R161:V161" si="55">R162+R164+R166+R175</f>
        <v>69.419225945993134</v>
      </c>
      <c r="S161" s="117">
        <f t="shared" si="55"/>
        <v>94.382330482423967</v>
      </c>
      <c r="T161" s="117">
        <f t="shared" si="55"/>
        <v>103.65593744580551</v>
      </c>
      <c r="U161" s="117">
        <f t="shared" si="55"/>
        <v>102.91667958597726</v>
      </c>
      <c r="V161" s="117">
        <f t="shared" si="55"/>
        <v>117.70669337484999</v>
      </c>
      <c r="W161" s="117">
        <f t="shared" ref="W161" si="56">W162+W164+W166+W175</f>
        <v>113.85522585231196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132.3847032733446</v>
      </c>
      <c r="C166" s="122">
        <v>114.81647347142119</v>
      </c>
      <c r="D166" s="122">
        <v>123.16861463646588</v>
      </c>
      <c r="E166" s="122">
        <v>111.6199418915222</v>
      </c>
      <c r="F166" s="122">
        <v>83.651961344081386</v>
      </c>
      <c r="G166" s="122">
        <v>85.288485920189117</v>
      </c>
      <c r="H166" s="122">
        <v>69.008469965326015</v>
      </c>
      <c r="I166" s="122">
        <v>46.339680784333439</v>
      </c>
      <c r="J166" s="122">
        <v>39.481856472915972</v>
      </c>
      <c r="K166" s="122">
        <v>35.791660434790529</v>
      </c>
      <c r="L166" s="122">
        <v>41.356166563804045</v>
      </c>
      <c r="M166" s="122">
        <v>29.88644435658971</v>
      </c>
      <c r="N166" s="122">
        <v>20.014049055033258</v>
      </c>
      <c r="O166" s="122">
        <v>19.14561143338446</v>
      </c>
      <c r="P166" s="122">
        <v>15.99187642859612</v>
      </c>
      <c r="Q166" s="122">
        <v>16.142217431473323</v>
      </c>
      <c r="R166" s="122">
        <v>14.495042374884193</v>
      </c>
      <c r="S166" s="122">
        <v>20.260334129588141</v>
      </c>
      <c r="T166" s="122">
        <v>22.845100436251577</v>
      </c>
      <c r="U166" s="122">
        <v>21.593938052293979</v>
      </c>
      <c r="V166" s="122">
        <v>13.576034981718712</v>
      </c>
      <c r="W166" s="122">
        <v>12.238046428669668</v>
      </c>
      <c r="DA166" s="130" t="s">
        <v>2734</v>
      </c>
    </row>
    <row r="167" spans="1:105" ht="12" customHeight="1" x14ac:dyDescent="0.25">
      <c r="A167" s="97" t="s">
        <v>124</v>
      </c>
      <c r="B167" s="98">
        <v>468.57570193036628</v>
      </c>
      <c r="C167" s="98">
        <v>428.98462615695826</v>
      </c>
      <c r="D167" s="98">
        <v>485.46933800586476</v>
      </c>
      <c r="E167" s="98">
        <v>484.19193996240926</v>
      </c>
      <c r="F167" s="98">
        <v>421.81946464994229</v>
      </c>
      <c r="G167" s="98">
        <v>505.82975396268819</v>
      </c>
      <c r="H167" s="98">
        <v>516.88697111283409</v>
      </c>
      <c r="I167" s="98">
        <v>441.08159271153443</v>
      </c>
      <c r="J167" s="98">
        <v>439.65389326619987</v>
      </c>
      <c r="K167" s="98">
        <v>461.71241960879786</v>
      </c>
      <c r="L167" s="98">
        <v>608.76277181919556</v>
      </c>
      <c r="M167" s="98">
        <v>495.41920724442099</v>
      </c>
      <c r="N167" s="98">
        <v>401.31874660722241</v>
      </c>
      <c r="O167" s="98">
        <v>445.96979292993711</v>
      </c>
      <c r="P167" s="98">
        <v>404.43455487919584</v>
      </c>
      <c r="Q167" s="98">
        <v>402.42548056662997</v>
      </c>
      <c r="R167" s="98">
        <v>334.57193263482696</v>
      </c>
      <c r="S167" s="98">
        <v>423.58233447673808</v>
      </c>
      <c r="T167" s="98">
        <v>431.07711257970368</v>
      </c>
      <c r="U167" s="98">
        <v>423.14132946402657</v>
      </c>
      <c r="V167" s="98">
        <v>325.87818351009668</v>
      </c>
      <c r="W167" s="98">
        <v>342.92525850532047</v>
      </c>
      <c r="DA167" s="63" t="s">
        <v>2735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2736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152.01279166056756</v>
      </c>
      <c r="C175" s="122">
        <v>152.88204803045096</v>
      </c>
      <c r="D175" s="122">
        <v>166.44920148735952</v>
      </c>
      <c r="E175" s="122">
        <v>172.92530854414841</v>
      </c>
      <c r="F175" s="122">
        <v>164.26635853083957</v>
      </c>
      <c r="G175" s="122">
        <v>161.20475915792755</v>
      </c>
      <c r="H175" s="122">
        <v>154.63888209802985</v>
      </c>
      <c r="I175" s="122">
        <v>137.47746352867873</v>
      </c>
      <c r="J175" s="122">
        <v>119.9812289882899</v>
      </c>
      <c r="K175" s="122">
        <v>115.69599052479744</v>
      </c>
      <c r="L175" s="122">
        <v>117.22987148637507</v>
      </c>
      <c r="M175" s="122">
        <v>91.722065063293996</v>
      </c>
      <c r="N175" s="122">
        <v>73.059923394826441</v>
      </c>
      <c r="O175" s="122">
        <v>77.450484154973623</v>
      </c>
      <c r="P175" s="122">
        <v>66.441030673553911</v>
      </c>
      <c r="Q175" s="122">
        <v>65.488122743660199</v>
      </c>
      <c r="R175" s="122">
        <v>54.924183571108934</v>
      </c>
      <c r="S175" s="122">
        <v>74.121996352835822</v>
      </c>
      <c r="T175" s="122">
        <v>80.810837009553936</v>
      </c>
      <c r="U175" s="122">
        <v>81.322741533683285</v>
      </c>
      <c r="V175" s="122">
        <v>104.13065839313128</v>
      </c>
      <c r="W175" s="122">
        <v>101.6171794236423</v>
      </c>
      <c r="DA175" s="130" t="s">
        <v>2743</v>
      </c>
    </row>
    <row r="176" spans="1:105" ht="12" customHeight="1" x14ac:dyDescent="0.25">
      <c r="A176" s="97" t="s">
        <v>50</v>
      </c>
      <c r="B176" s="98">
        <v>169.61495399844512</v>
      </c>
      <c r="C176" s="98">
        <v>171.17419208678373</v>
      </c>
      <c r="D176" s="98">
        <v>183.36626571276503</v>
      </c>
      <c r="E176" s="98">
        <v>186.30805458221073</v>
      </c>
      <c r="F176" s="98">
        <v>175.7612955837877</v>
      </c>
      <c r="G176" s="98">
        <v>177.62629659337009</v>
      </c>
      <c r="H176" s="98">
        <v>177.4379563297544</v>
      </c>
      <c r="I176" s="98">
        <v>162.69625938616883</v>
      </c>
      <c r="J176" s="98">
        <v>145.40017710596715</v>
      </c>
      <c r="K176" s="98">
        <v>146.01773841211465</v>
      </c>
      <c r="L176" s="98">
        <v>154.84778430361101</v>
      </c>
      <c r="M176" s="98">
        <v>127.94533830957261</v>
      </c>
      <c r="N176" s="98">
        <v>108.30953594183745</v>
      </c>
      <c r="O176" s="98">
        <v>117.54141020291573</v>
      </c>
      <c r="P176" s="98">
        <v>110.32788350191586</v>
      </c>
      <c r="Q176" s="98">
        <v>117.53915766734691</v>
      </c>
      <c r="R176" s="98">
        <v>104.14675286560536</v>
      </c>
      <c r="S176" s="98">
        <v>136.82890086488584</v>
      </c>
      <c r="T176" s="98">
        <v>146.43800944528772</v>
      </c>
      <c r="U176" s="98">
        <v>149.58442419923296</v>
      </c>
      <c r="V176" s="98">
        <v>207.9209649039513</v>
      </c>
      <c r="W176" s="98">
        <v>201.55366758455258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166.51819558969711</v>
      </c>
      <c r="C3" s="118">
        <f t="shared" si="0"/>
        <v>165.06016804196267</v>
      </c>
      <c r="D3" s="118">
        <f t="shared" si="0"/>
        <v>194.21241487659162</v>
      </c>
      <c r="E3" s="118">
        <f t="shared" si="0"/>
        <v>205.33789820302201</v>
      </c>
      <c r="F3" s="118">
        <f t="shared" si="0"/>
        <v>197.61216703429227</v>
      </c>
      <c r="G3" s="118">
        <f t="shared" si="0"/>
        <v>213.70646442497411</v>
      </c>
      <c r="H3" s="118">
        <f t="shared" si="0"/>
        <v>223.2560059852571</v>
      </c>
      <c r="I3" s="118">
        <f t="shared" si="0"/>
        <v>162.6847118742028</v>
      </c>
      <c r="J3" s="118">
        <f t="shared" si="0"/>
        <v>199.29663444184456</v>
      </c>
      <c r="K3" s="118">
        <f t="shared" si="0"/>
        <v>189.31144067513341</v>
      </c>
      <c r="L3" s="118">
        <f t="shared" si="0"/>
        <v>199.46553053376951</v>
      </c>
      <c r="M3" s="118">
        <f t="shared" si="0"/>
        <v>222.21912241493442</v>
      </c>
      <c r="N3" s="118">
        <f t="shared" si="0"/>
        <v>201.32648128745407</v>
      </c>
      <c r="O3" s="118">
        <f t="shared" si="0"/>
        <v>191.83781691833383</v>
      </c>
      <c r="P3" s="118">
        <f t="shared" si="0"/>
        <v>164.29143062869244</v>
      </c>
      <c r="Q3" s="118">
        <f t="shared" si="0"/>
        <v>163.54722743368376</v>
      </c>
      <c r="R3" s="118">
        <f t="shared" ref="R3:V3" si="1">R4+R7+R9+R19</f>
        <v>200.45343310682571</v>
      </c>
      <c r="S3" s="118">
        <f t="shared" si="1"/>
        <v>229.79602201396389</v>
      </c>
      <c r="T3" s="118">
        <f t="shared" si="1"/>
        <v>176.92308040312318</v>
      </c>
      <c r="U3" s="118">
        <f t="shared" si="1"/>
        <v>166.57879415044073</v>
      </c>
      <c r="V3" s="118">
        <f t="shared" si="1"/>
        <v>183.89932552739802</v>
      </c>
      <c r="W3" s="118">
        <f t="shared" ref="W3" si="2">W4+W7+W9+W19</f>
        <v>180.04437239079886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133.20777123266456</v>
      </c>
      <c r="C4" s="123">
        <f t="shared" si="3"/>
        <v>131.87393825023273</v>
      </c>
      <c r="D4" s="123">
        <f t="shared" si="3"/>
        <v>159.85361932201127</v>
      </c>
      <c r="E4" s="123">
        <f t="shared" si="3"/>
        <v>169.33564172659413</v>
      </c>
      <c r="F4" s="123">
        <f t="shared" si="3"/>
        <v>163.99902483874257</v>
      </c>
      <c r="G4" s="123">
        <f t="shared" si="3"/>
        <v>180.24093326224525</v>
      </c>
      <c r="H4" s="123">
        <f t="shared" si="3"/>
        <v>187.88621860166367</v>
      </c>
      <c r="I4" s="123">
        <f t="shared" si="3"/>
        <v>129.65299574025155</v>
      </c>
      <c r="J4" s="123">
        <f t="shared" si="3"/>
        <v>165.77357321770415</v>
      </c>
      <c r="K4" s="123">
        <f t="shared" si="3"/>
        <v>156.85773034339505</v>
      </c>
      <c r="L4" s="123">
        <f t="shared" si="3"/>
        <v>166.22920455387191</v>
      </c>
      <c r="M4" s="123">
        <f t="shared" si="3"/>
        <v>190.30939739154155</v>
      </c>
      <c r="N4" s="123">
        <f t="shared" si="3"/>
        <v>174.36529052861508</v>
      </c>
      <c r="O4" s="123">
        <f t="shared" si="3"/>
        <v>164.57833881502253</v>
      </c>
      <c r="P4" s="123">
        <f t="shared" si="3"/>
        <v>136.96319834520287</v>
      </c>
      <c r="Q4" s="123">
        <f t="shared" si="3"/>
        <v>132.61996385269651</v>
      </c>
      <c r="R4" s="123">
        <f t="shared" ref="R4:V4" si="4">SUM(R5:R6)</f>
        <v>170.97133364175838</v>
      </c>
      <c r="S4" s="123">
        <f t="shared" si="4"/>
        <v>199.69005600347677</v>
      </c>
      <c r="T4" s="123">
        <f t="shared" si="4"/>
        <v>146.68991532801158</v>
      </c>
      <c r="U4" s="123">
        <f t="shared" si="4"/>
        <v>136.22027591713444</v>
      </c>
      <c r="V4" s="123">
        <f t="shared" si="4"/>
        <v>148.88824138382031</v>
      </c>
      <c r="W4" s="123">
        <f t="shared" ref="W4" si="5">SUM(W5:W6)</f>
        <v>148.23572275580273</v>
      </c>
      <c r="DA4" s="130" t="s">
        <v>2748</v>
      </c>
    </row>
    <row r="5" spans="1:105" ht="12" customHeight="1" x14ac:dyDescent="0.25">
      <c r="A5" s="97" t="s">
        <v>51</v>
      </c>
      <c r="B5" s="99">
        <v>132.49933741002269</v>
      </c>
      <c r="C5" s="99">
        <v>131.18186529582914</v>
      </c>
      <c r="D5" s="99">
        <v>159.02374696301933</v>
      </c>
      <c r="E5" s="99">
        <v>168.47470492094669</v>
      </c>
      <c r="F5" s="99">
        <v>163.16812940072762</v>
      </c>
      <c r="G5" s="99">
        <v>179.34501661636975</v>
      </c>
      <c r="H5" s="99">
        <v>186.97153661770304</v>
      </c>
      <c r="I5" s="99">
        <v>129.02995224798565</v>
      </c>
      <c r="J5" s="99">
        <v>164.98320542417991</v>
      </c>
      <c r="K5" s="99">
        <v>156.11621273792173</v>
      </c>
      <c r="L5" s="99">
        <v>165.4397689909872</v>
      </c>
      <c r="M5" s="99">
        <v>189.40247262339219</v>
      </c>
      <c r="N5" s="99">
        <v>173.54435405934984</v>
      </c>
      <c r="O5" s="99">
        <v>163.79454335527521</v>
      </c>
      <c r="P5" s="99">
        <v>136.30656295844062</v>
      </c>
      <c r="Q5" s="99">
        <v>131.98669542228063</v>
      </c>
      <c r="R5" s="99">
        <v>170.15057042918028</v>
      </c>
      <c r="S5" s="99">
        <v>198.71225743966997</v>
      </c>
      <c r="T5" s="99">
        <v>145.96752158516961</v>
      </c>
      <c r="U5" s="99">
        <v>135.54637801100941</v>
      </c>
      <c r="V5" s="99">
        <v>148.13840645737017</v>
      </c>
      <c r="W5" s="99">
        <v>147.48891367662463</v>
      </c>
      <c r="DA5" s="63" t="s">
        <v>2749</v>
      </c>
    </row>
    <row r="6" spans="1:105" ht="12" customHeight="1" x14ac:dyDescent="0.25">
      <c r="A6" s="97" t="s">
        <v>53</v>
      </c>
      <c r="B6" s="99">
        <v>0.70843382264187127</v>
      </c>
      <c r="C6" s="99">
        <v>0.6920729544035743</v>
      </c>
      <c r="D6" s="99">
        <v>0.82987235899192269</v>
      </c>
      <c r="E6" s="99">
        <v>0.86093680564744035</v>
      </c>
      <c r="F6" s="99">
        <v>0.83089543801495436</v>
      </c>
      <c r="G6" s="99">
        <v>0.89591664587550024</v>
      </c>
      <c r="H6" s="99">
        <v>0.91468198396063161</v>
      </c>
      <c r="I6" s="99">
        <v>0.62304349226590638</v>
      </c>
      <c r="J6" s="99">
        <v>0.79036779352422826</v>
      </c>
      <c r="K6" s="99">
        <v>0.74151760547332146</v>
      </c>
      <c r="L6" s="99">
        <v>0.78943556288469763</v>
      </c>
      <c r="M6" s="99">
        <v>0.90692476814937872</v>
      </c>
      <c r="N6" s="99">
        <v>0.82093646926522079</v>
      </c>
      <c r="O6" s="99">
        <v>0.78379545974731313</v>
      </c>
      <c r="P6" s="99">
        <v>0.6566353867622593</v>
      </c>
      <c r="Q6" s="99">
        <v>0.63326843041588099</v>
      </c>
      <c r="R6" s="99">
        <v>0.82076321257809692</v>
      </c>
      <c r="S6" s="99">
        <v>0.97779856380679553</v>
      </c>
      <c r="T6" s="99">
        <v>0.72239374284197788</v>
      </c>
      <c r="U6" s="99">
        <v>0.67389790612503309</v>
      </c>
      <c r="V6" s="99">
        <v>0.74983492645014316</v>
      </c>
      <c r="W6" s="99">
        <v>0.74680907917808703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1.2636279821266368E-2</v>
      </c>
      <c r="C7" s="123">
        <f t="shared" si="6"/>
        <v>1.58937521008423E-2</v>
      </c>
      <c r="D7" s="123">
        <f t="shared" si="6"/>
        <v>2.7157206659817391E-2</v>
      </c>
      <c r="E7" s="123">
        <f t="shared" si="6"/>
        <v>5.0427690719790981E-2</v>
      </c>
      <c r="F7" s="123">
        <f t="shared" si="6"/>
        <v>3.0161610272141304E-2</v>
      </c>
      <c r="G7" s="123">
        <f t="shared" si="6"/>
        <v>3.5065380717523263E-2</v>
      </c>
      <c r="H7" s="123">
        <f t="shared" si="6"/>
        <v>5.713776794672111E-2</v>
      </c>
      <c r="I7" s="123">
        <f t="shared" si="6"/>
        <v>8.3307603987857665E-2</v>
      </c>
      <c r="J7" s="123">
        <f t="shared" si="6"/>
        <v>4.9218286913904188E-2</v>
      </c>
      <c r="K7" s="123">
        <f t="shared" si="6"/>
        <v>4.943147980096315E-2</v>
      </c>
      <c r="L7" s="123">
        <f t="shared" si="6"/>
        <v>6.8765494048024886E-2</v>
      </c>
      <c r="M7" s="123">
        <f t="shared" si="6"/>
        <v>8.8249089230017536E-2</v>
      </c>
      <c r="N7" s="123">
        <f t="shared" si="6"/>
        <v>0.22907456185559644</v>
      </c>
      <c r="O7" s="123">
        <f t="shared" si="6"/>
        <v>0.18829915146432821</v>
      </c>
      <c r="P7" s="123">
        <f t="shared" si="6"/>
        <v>0.14874643058823644</v>
      </c>
      <c r="Q7" s="123">
        <f t="shared" si="6"/>
        <v>0.23316460670093284</v>
      </c>
      <c r="R7" s="123">
        <f t="shared" si="6"/>
        <v>0.21410596327229123</v>
      </c>
      <c r="S7" s="123">
        <f t="shared" si="6"/>
        <v>0.22493167914768147</v>
      </c>
      <c r="T7" s="123">
        <f t="shared" si="6"/>
        <v>0.28338048058329446</v>
      </c>
      <c r="U7" s="123">
        <f t="shared" si="6"/>
        <v>0.37639052108955423</v>
      </c>
      <c r="V7" s="123">
        <f t="shared" si="6"/>
        <v>0.18936546308465474</v>
      </c>
      <c r="W7" s="123">
        <f t="shared" si="6"/>
        <v>0.42476176334962978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1.2636279821266368E-2</v>
      </c>
      <c r="C8" s="99">
        <f>RES_hhdet_fech!C8/RES_summary!C$19</f>
        <v>1.58937521008423E-2</v>
      </c>
      <c r="D8" s="99">
        <f>RES_hhdet_fech!D8/RES_summary!D$19</f>
        <v>2.7157206659817391E-2</v>
      </c>
      <c r="E8" s="99">
        <f>RES_hhdet_fech!E8/RES_summary!E$19</f>
        <v>5.0427690719790981E-2</v>
      </c>
      <c r="F8" s="99">
        <f>RES_hhdet_fech!F8/RES_summary!F$19</f>
        <v>3.0161610272141304E-2</v>
      </c>
      <c r="G8" s="99">
        <f>RES_hhdet_fech!G8/RES_summary!G$19</f>
        <v>3.5065380717523263E-2</v>
      </c>
      <c r="H8" s="99">
        <f>RES_hhdet_fech!H8/RES_summary!H$19</f>
        <v>5.713776794672111E-2</v>
      </c>
      <c r="I8" s="99">
        <f>RES_hhdet_fech!I8/RES_summary!I$19</f>
        <v>8.3307603987857665E-2</v>
      </c>
      <c r="J8" s="99">
        <f>RES_hhdet_fech!J8/RES_summary!J$19</f>
        <v>4.9218286913904188E-2</v>
      </c>
      <c r="K8" s="99">
        <f>RES_hhdet_fech!K8/RES_summary!K$19</f>
        <v>4.943147980096315E-2</v>
      </c>
      <c r="L8" s="99">
        <f>RES_hhdet_fech!L8/RES_summary!L$19</f>
        <v>6.8765494048024886E-2</v>
      </c>
      <c r="M8" s="99">
        <f>RES_hhdet_fech!M8/RES_summary!M$19</f>
        <v>8.8249089230017536E-2</v>
      </c>
      <c r="N8" s="99">
        <f>RES_hhdet_fech!N8/RES_summary!N$19</f>
        <v>0.22907456185559644</v>
      </c>
      <c r="O8" s="99">
        <f>RES_hhdet_fech!O8/RES_summary!O$19</f>
        <v>0.18829915146432821</v>
      </c>
      <c r="P8" s="99">
        <f>RES_hhdet_fech!P8/RES_summary!P$19</f>
        <v>0.14874643058823644</v>
      </c>
      <c r="Q8" s="99">
        <f>RES_hhdet_fech!Q8/RES_summary!Q$19</f>
        <v>0.23316460670093284</v>
      </c>
      <c r="R8" s="99">
        <f>RES_hhdet_fech!R8/RES_summary!R$19</f>
        <v>0.21410596327229123</v>
      </c>
      <c r="S8" s="99">
        <f>RES_hhdet_fech!S8/RES_summary!S$19</f>
        <v>0.22493167914768147</v>
      </c>
      <c r="T8" s="99">
        <f>RES_hhdet_fech!T8/RES_summary!T$19</f>
        <v>0.28338048058329446</v>
      </c>
      <c r="U8" s="99">
        <f>RES_hhdet_fech!U8/RES_summary!U$19</f>
        <v>0.37639052108955423</v>
      </c>
      <c r="V8" s="99">
        <f>RES_hhdet_fech!V8/RES_summary!V$19</f>
        <v>0.18936546308465474</v>
      </c>
      <c r="W8" s="99">
        <f>RES_hhdet_fech!W8/RES_summary!W$19</f>
        <v>0.42476176334962978</v>
      </c>
      <c r="DA8" s="63" t="s">
        <v>2752</v>
      </c>
    </row>
    <row r="9" spans="1:105" ht="12" customHeight="1" x14ac:dyDescent="0.25">
      <c r="A9" s="121" t="s">
        <v>55</v>
      </c>
      <c r="B9" s="123">
        <v>23.759141688912766</v>
      </c>
      <c r="C9" s="123">
        <v>23.440552194956563</v>
      </c>
      <c r="D9" s="123">
        <v>24.25698700602609</v>
      </c>
      <c r="E9" s="123">
        <v>25.696447270514454</v>
      </c>
      <c r="F9" s="123">
        <v>23.768042115064528</v>
      </c>
      <c r="G9" s="123">
        <v>23.671586108523282</v>
      </c>
      <c r="H9" s="123">
        <v>25.685402081607322</v>
      </c>
      <c r="I9" s="123">
        <v>24.050781400273763</v>
      </c>
      <c r="J9" s="123">
        <v>25.45041743015971</v>
      </c>
      <c r="K9" s="123">
        <v>24.69855539151872</v>
      </c>
      <c r="L9" s="123">
        <v>25.23465763242033</v>
      </c>
      <c r="M9" s="123">
        <v>25.153867488232461</v>
      </c>
      <c r="N9" s="123">
        <v>21.067955137313028</v>
      </c>
      <c r="O9" s="123">
        <v>21.303371292049903</v>
      </c>
      <c r="P9" s="123">
        <v>21.71052358754595</v>
      </c>
      <c r="Q9" s="123">
        <v>24.932411310405953</v>
      </c>
      <c r="R9" s="123">
        <v>23.986374080705517</v>
      </c>
      <c r="S9" s="123">
        <v>23.345611176340878</v>
      </c>
      <c r="T9" s="123">
        <v>23.053712720663739</v>
      </c>
      <c r="U9" s="123">
        <v>22.96855074236921</v>
      </c>
      <c r="V9" s="123">
        <v>24.550527258087239</v>
      </c>
      <c r="W9" s="123">
        <v>21.834128679179425</v>
      </c>
      <c r="DA9" s="130" t="s">
        <v>2753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2754</v>
      </c>
    </row>
    <row r="11" spans="1:105" ht="12" customHeight="1" x14ac:dyDescent="0.25">
      <c r="A11" s="97" t="s">
        <v>124</v>
      </c>
      <c r="B11" s="99">
        <v>27.164108458630473</v>
      </c>
      <c r="C11" s="99">
        <v>24.693840870746786</v>
      </c>
      <c r="D11" s="99">
        <v>27.729699982511626</v>
      </c>
      <c r="E11" s="99">
        <v>27.430254874315075</v>
      </c>
      <c r="F11" s="99">
        <v>23.755760647232851</v>
      </c>
      <c r="G11" s="99">
        <v>28.380638946786959</v>
      </c>
      <c r="H11" s="99">
        <v>29.008822845979338</v>
      </c>
      <c r="I11" s="99">
        <v>24.752923246875277</v>
      </c>
      <c r="J11" s="99">
        <v>24.668372484706875</v>
      </c>
      <c r="K11" s="99">
        <v>25.850209976505553</v>
      </c>
      <c r="L11" s="99">
        <v>33.803019772330835</v>
      </c>
      <c r="M11" s="99">
        <v>27.149150600698054</v>
      </c>
      <c r="N11" s="99">
        <v>21.726731441659471</v>
      </c>
      <c r="O11" s="99">
        <v>24.508694562242439</v>
      </c>
      <c r="P11" s="99">
        <v>23.072144716485131</v>
      </c>
      <c r="Q11" s="99">
        <v>23.211177830216709</v>
      </c>
      <c r="R11" s="99">
        <v>19.183864366689935</v>
      </c>
      <c r="S11" s="99">
        <v>23.678533618651478</v>
      </c>
      <c r="T11" s="99">
        <v>24.140333176870016</v>
      </c>
      <c r="U11" s="99">
        <v>24.344086466304116</v>
      </c>
      <c r="V11" s="99">
        <v>18.871120025481972</v>
      </c>
      <c r="W11" s="99">
        <v>19.832813479028953</v>
      </c>
      <c r="DA11" s="63" t="s">
        <v>2755</v>
      </c>
    </row>
    <row r="12" spans="1:105" ht="12" customHeight="1" x14ac:dyDescent="0.25">
      <c r="A12" s="97" t="s">
        <v>123</v>
      </c>
      <c r="B12" s="99">
        <v>0</v>
      </c>
      <c r="C12" s="99">
        <v>15.118737888366541</v>
      </c>
      <c r="D12" s="99">
        <v>16.986051715661024</v>
      </c>
      <c r="E12" s="99">
        <v>17.517456174499547</v>
      </c>
      <c r="F12" s="99">
        <v>14.795763790912877</v>
      </c>
      <c r="G12" s="99">
        <v>17.370008070524623</v>
      </c>
      <c r="H12" s="99">
        <v>18.965801817393277</v>
      </c>
      <c r="I12" s="99">
        <v>15.747692707881027</v>
      </c>
      <c r="J12" s="99">
        <v>16.15856802723178</v>
      </c>
      <c r="K12" s="99">
        <v>0</v>
      </c>
      <c r="L12" s="99">
        <v>21.660241546293836</v>
      </c>
      <c r="M12" s="99">
        <v>18.163217826312298</v>
      </c>
      <c r="N12" s="99">
        <v>13.914201095966536</v>
      </c>
      <c r="O12" s="99">
        <v>16.414886417382579</v>
      </c>
      <c r="P12" s="99">
        <v>15.554613856453241</v>
      </c>
      <c r="Q12" s="99">
        <v>16.620777660414738</v>
      </c>
      <c r="R12" s="99">
        <v>14.30525732054921</v>
      </c>
      <c r="S12" s="99">
        <v>18.295870502583838</v>
      </c>
      <c r="T12" s="99">
        <v>20.080361469762749</v>
      </c>
      <c r="U12" s="99">
        <v>20.304277718206631</v>
      </c>
      <c r="V12" s="99">
        <v>16.267418372119842</v>
      </c>
      <c r="W12" s="99">
        <v>17.209105524531289</v>
      </c>
      <c r="DA12" s="63" t="s">
        <v>2756</v>
      </c>
    </row>
    <row r="13" spans="1:105" ht="12" customHeight="1" x14ac:dyDescent="0.25">
      <c r="A13" s="100" t="s">
        <v>50</v>
      </c>
      <c r="B13" s="102">
        <v>0</v>
      </c>
      <c r="C13" s="102">
        <v>5.4919446758449064</v>
      </c>
      <c r="D13" s="102">
        <v>6.0509318050157193</v>
      </c>
      <c r="E13" s="102">
        <v>7.3430058155000726</v>
      </c>
      <c r="F13" s="102">
        <v>5.4271225883672276</v>
      </c>
      <c r="G13" s="102">
        <v>5.5970504931880987</v>
      </c>
      <c r="H13" s="102">
        <v>7.8095800216126321</v>
      </c>
      <c r="I13" s="102">
        <v>5.5132871560245649</v>
      </c>
      <c r="J13" s="102">
        <v>6.3513505120161851</v>
      </c>
      <c r="K13" s="102">
        <v>0</v>
      </c>
      <c r="L13" s="102">
        <v>7.4586273980629727</v>
      </c>
      <c r="M13" s="102">
        <v>7.1397415284825483</v>
      </c>
      <c r="N13" s="102">
        <v>3.7612344884277369</v>
      </c>
      <c r="O13" s="102">
        <v>4.7621323356380163</v>
      </c>
      <c r="P13" s="102">
        <v>4.5090125491644075</v>
      </c>
      <c r="Q13" s="102">
        <v>6.4358413616376255</v>
      </c>
      <c r="R13" s="102">
        <v>5.090640495783445</v>
      </c>
      <c r="S13" s="102">
        <v>5.64800321991423</v>
      </c>
      <c r="T13" s="102">
        <v>6.3301842925750451</v>
      </c>
      <c r="U13" s="102">
        <v>5.6644496664053108</v>
      </c>
      <c r="V13" s="102">
        <v>4.8260157632577387</v>
      </c>
      <c r="W13" s="102">
        <v>3.9957223654248106</v>
      </c>
      <c r="DA13" s="131" t="s">
        <v>2757</v>
      </c>
    </row>
    <row r="14" spans="1:105" ht="12" customHeight="1" x14ac:dyDescent="0.25">
      <c r="A14" s="103" t="s">
        <v>52</v>
      </c>
      <c r="B14" s="105">
        <v>0</v>
      </c>
      <c r="C14" s="105">
        <v>9.6267932125216387</v>
      </c>
      <c r="D14" s="105">
        <v>10.935119910645305</v>
      </c>
      <c r="E14" s="105">
        <v>10.174450358999472</v>
      </c>
      <c r="F14" s="105">
        <v>9.3686412025456498</v>
      </c>
      <c r="G14" s="105">
        <v>11.772957577336523</v>
      </c>
      <c r="H14" s="105">
        <v>11.156221795780644</v>
      </c>
      <c r="I14" s="105">
        <v>10.234405551856463</v>
      </c>
      <c r="J14" s="105">
        <v>9.8072175152155925</v>
      </c>
      <c r="K14" s="105">
        <v>0</v>
      </c>
      <c r="L14" s="105">
        <v>14.201614148230863</v>
      </c>
      <c r="M14" s="105">
        <v>11.023476297829751</v>
      </c>
      <c r="N14" s="105">
        <v>10.152966607538797</v>
      </c>
      <c r="O14" s="105">
        <v>11.652754081744565</v>
      </c>
      <c r="P14" s="105">
        <v>11.045601307288836</v>
      </c>
      <c r="Q14" s="105">
        <v>10.184936298777115</v>
      </c>
      <c r="R14" s="105">
        <v>9.2146168247657645</v>
      </c>
      <c r="S14" s="105">
        <v>12.647867282669605</v>
      </c>
      <c r="T14" s="105">
        <v>13.750177177187707</v>
      </c>
      <c r="U14" s="105">
        <v>14.63982805180132</v>
      </c>
      <c r="V14" s="105">
        <v>11.441402608862104</v>
      </c>
      <c r="W14" s="105">
        <v>13.213383159106479</v>
      </c>
      <c r="DA14" s="132" t="s">
        <v>2758</v>
      </c>
    </row>
    <row r="15" spans="1:105" ht="12" customHeight="1" x14ac:dyDescent="0.25">
      <c r="A15" s="106" t="s">
        <v>122</v>
      </c>
      <c r="B15" s="102">
        <v>22.418280710144384</v>
      </c>
      <c r="C15" s="102">
        <v>23.085004514383364</v>
      </c>
      <c r="D15" s="102">
        <v>23.193827064228291</v>
      </c>
      <c r="E15" s="102">
        <v>25.303589642316201</v>
      </c>
      <c r="F15" s="102">
        <v>23.876382769750307</v>
      </c>
      <c r="G15" s="102">
        <v>22.817915794414827</v>
      </c>
      <c r="H15" s="102">
        <v>25.261819533060869</v>
      </c>
      <c r="I15" s="102">
        <v>24.062995061785195</v>
      </c>
      <c r="J15" s="102">
        <v>25.692253604511976</v>
      </c>
      <c r="K15" s="102">
        <v>24.759361457926001</v>
      </c>
      <c r="L15" s="102">
        <v>24.778216805212661</v>
      </c>
      <c r="M15" s="102">
        <v>25.346483933373079</v>
      </c>
      <c r="N15" s="102">
        <v>21.470630115629049</v>
      </c>
      <c r="O15" s="102">
        <v>21.625406484483229</v>
      </c>
      <c r="P15" s="102">
        <v>22.136949018564408</v>
      </c>
      <c r="Q15" s="102">
        <v>25.521340187939469</v>
      </c>
      <c r="R15" s="102">
        <v>24.719387822631777</v>
      </c>
      <c r="S15" s="102">
        <v>23.818378775674454</v>
      </c>
      <c r="T15" s="102">
        <v>23.485815196151925</v>
      </c>
      <c r="U15" s="102">
        <v>23.372961227301172</v>
      </c>
      <c r="V15" s="102">
        <v>25.392169756062842</v>
      </c>
      <c r="W15" s="102">
        <v>22.439559259489315</v>
      </c>
      <c r="DA15" s="131" t="s">
        <v>2759</v>
      </c>
    </row>
    <row r="16" spans="1:105" ht="12" customHeight="1" x14ac:dyDescent="0.25">
      <c r="A16" s="107" t="s">
        <v>121</v>
      </c>
      <c r="B16" s="105">
        <v>0</v>
      </c>
      <c r="C16" s="105">
        <v>15.257646002074148</v>
      </c>
      <c r="D16" s="105">
        <v>15.364340899765175</v>
      </c>
      <c r="E16" s="105">
        <v>17.38831682651907</v>
      </c>
      <c r="F16" s="105">
        <v>16.112825764928893</v>
      </c>
      <c r="G16" s="105">
        <v>15.188654959128508</v>
      </c>
      <c r="H16" s="105">
        <v>17.666624157782508</v>
      </c>
      <c r="I16" s="105">
        <v>16.403832180162038</v>
      </c>
      <c r="J16" s="105">
        <v>17.846224081548012</v>
      </c>
      <c r="K16" s="105">
        <v>17.012629931780218</v>
      </c>
      <c r="L16" s="105">
        <v>17.027660015762386</v>
      </c>
      <c r="M16" s="105">
        <v>17.903179625289791</v>
      </c>
      <c r="N16" s="105">
        <v>14.481940436890246</v>
      </c>
      <c r="O16" s="105">
        <v>14.805375275373528</v>
      </c>
      <c r="P16" s="105">
        <v>15.177259467047461</v>
      </c>
      <c r="Q16" s="105">
        <v>18.335243020212992</v>
      </c>
      <c r="R16" s="105">
        <v>17.815957497377802</v>
      </c>
      <c r="S16" s="105">
        <v>17.326043939747311</v>
      </c>
      <c r="T16" s="105">
        <v>17.445865825345255</v>
      </c>
      <c r="U16" s="105">
        <v>17.585147572129859</v>
      </c>
      <c r="V16" s="105">
        <v>19.411943627020722</v>
      </c>
      <c r="W16" s="105">
        <v>16.881714610923268</v>
      </c>
      <c r="DA16" s="132" t="s">
        <v>2760</v>
      </c>
    </row>
    <row r="17" spans="1:105" ht="12" customHeight="1" x14ac:dyDescent="0.25">
      <c r="A17" s="108" t="s">
        <v>53</v>
      </c>
      <c r="B17" s="99">
        <v>0</v>
      </c>
      <c r="C17" s="99">
        <v>5.1502584790793371</v>
      </c>
      <c r="D17" s="99">
        <v>5.0788221237101396</v>
      </c>
      <c r="E17" s="99">
        <v>6.8085271829574863</v>
      </c>
      <c r="F17" s="99">
        <v>5.4876816438746632</v>
      </c>
      <c r="G17" s="99">
        <v>4.5292070410658472</v>
      </c>
      <c r="H17" s="99">
        <v>6.8067637441987348</v>
      </c>
      <c r="I17" s="99">
        <v>5.3257290393418035</v>
      </c>
      <c r="J17" s="99">
        <v>6.4961192596036854</v>
      </c>
      <c r="K17" s="99">
        <v>5.7631006577789057</v>
      </c>
      <c r="L17" s="99">
        <v>5.6194423600064516</v>
      </c>
      <c r="M17" s="99">
        <v>6.7776045531753324</v>
      </c>
      <c r="N17" s="99">
        <v>3.8260891937243211</v>
      </c>
      <c r="O17" s="99">
        <v>4.1792426975045025</v>
      </c>
      <c r="P17" s="99">
        <v>4.2734307903214939</v>
      </c>
      <c r="Q17" s="99">
        <v>6.8988855071245716</v>
      </c>
      <c r="R17" s="99">
        <v>6.3070181626883128</v>
      </c>
      <c r="S17" s="99">
        <v>5.6590867591246958</v>
      </c>
      <c r="T17" s="99">
        <v>5.7205207504892668</v>
      </c>
      <c r="U17" s="99">
        <v>5.5890310520203306</v>
      </c>
      <c r="V17" s="99">
        <v>6.4631918679355573</v>
      </c>
      <c r="W17" s="99">
        <v>4.409971153613319</v>
      </c>
      <c r="DA17" s="63" t="s">
        <v>2761</v>
      </c>
    </row>
    <row r="18" spans="1:105" ht="12" customHeight="1" x14ac:dyDescent="0.25">
      <c r="A18" s="108" t="s">
        <v>52</v>
      </c>
      <c r="B18" s="99">
        <v>0</v>
      </c>
      <c r="C18" s="99">
        <v>10.107387522994813</v>
      </c>
      <c r="D18" s="99">
        <v>10.285518776055033</v>
      </c>
      <c r="E18" s="99">
        <v>10.579789643561584</v>
      </c>
      <c r="F18" s="99">
        <v>10.62514412105423</v>
      </c>
      <c r="G18" s="99">
        <v>10.659447918062659</v>
      </c>
      <c r="H18" s="99">
        <v>10.859860413583773</v>
      </c>
      <c r="I18" s="99">
        <v>11.078103140820234</v>
      </c>
      <c r="J18" s="99">
        <v>11.350104821944322</v>
      </c>
      <c r="K18" s="99">
        <v>11.249529274001311</v>
      </c>
      <c r="L18" s="99">
        <v>11.408217655755939</v>
      </c>
      <c r="M18" s="99">
        <v>11.125575072114458</v>
      </c>
      <c r="N18" s="99">
        <v>10.655851243165927</v>
      </c>
      <c r="O18" s="99">
        <v>10.626132577869027</v>
      </c>
      <c r="P18" s="99">
        <v>10.903828676725965</v>
      </c>
      <c r="Q18" s="99">
        <v>11.436357513088421</v>
      </c>
      <c r="R18" s="99">
        <v>11.508939334689488</v>
      </c>
      <c r="S18" s="99">
        <v>11.666957180622612</v>
      </c>
      <c r="T18" s="99">
        <v>11.725345074855987</v>
      </c>
      <c r="U18" s="99">
        <v>11.996116520109526</v>
      </c>
      <c r="V18" s="99">
        <v>12.948751759085164</v>
      </c>
      <c r="W18" s="99">
        <v>12.471743457309948</v>
      </c>
      <c r="DA18" s="63" t="s">
        <v>2762</v>
      </c>
    </row>
    <row r="19" spans="1:105" ht="12" customHeight="1" x14ac:dyDescent="0.25">
      <c r="A19" s="121" t="s">
        <v>54</v>
      </c>
      <c r="B19" s="123">
        <v>9.5386463882985364</v>
      </c>
      <c r="C19" s="123">
        <v>9.7297838446725446</v>
      </c>
      <c r="D19" s="123">
        <v>10.07465134189445</v>
      </c>
      <c r="E19" s="123">
        <v>10.255381515193617</v>
      </c>
      <c r="F19" s="123">
        <v>9.8149384702130451</v>
      </c>
      <c r="G19" s="123">
        <v>9.7588796734880443</v>
      </c>
      <c r="H19" s="123">
        <v>9.6272475340393697</v>
      </c>
      <c r="I19" s="123">
        <v>8.897627129689619</v>
      </c>
      <c r="J19" s="123">
        <v>8.0234255070667757</v>
      </c>
      <c r="K19" s="123">
        <v>7.7057234604186791</v>
      </c>
      <c r="L19" s="123">
        <v>7.9329028534292414</v>
      </c>
      <c r="M19" s="123">
        <v>6.6676084459303855</v>
      </c>
      <c r="N19" s="123">
        <v>5.6641610596703904</v>
      </c>
      <c r="O19" s="123">
        <v>5.7678076597970769</v>
      </c>
      <c r="P19" s="123">
        <v>5.4689622653553593</v>
      </c>
      <c r="Q19" s="123">
        <v>5.7616876638803696</v>
      </c>
      <c r="R19" s="123">
        <v>5.2816194210895189</v>
      </c>
      <c r="S19" s="123">
        <v>6.5354231549985782</v>
      </c>
      <c r="T19" s="123">
        <v>6.8960718738645417</v>
      </c>
      <c r="U19" s="123">
        <v>7.0135769698475183</v>
      </c>
      <c r="V19" s="123">
        <v>10.271191422405824</v>
      </c>
      <c r="W19" s="123">
        <v>9.5497591924670502</v>
      </c>
      <c r="DA19" s="130" t="s">
        <v>2763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2764</v>
      </c>
    </row>
    <row r="21" spans="1:105" ht="12" customHeight="1" x14ac:dyDescent="0.25">
      <c r="A21" s="97" t="s">
        <v>50</v>
      </c>
      <c r="B21" s="99">
        <v>9.8328594240767515</v>
      </c>
      <c r="C21" s="99">
        <v>9.8557860333316878</v>
      </c>
      <c r="D21" s="99">
        <v>10.47658362234646</v>
      </c>
      <c r="E21" s="99">
        <v>10.562367260682274</v>
      </c>
      <c r="F21" s="99">
        <v>9.9042126142782489</v>
      </c>
      <c r="G21" s="99">
        <v>9.9656469089810802</v>
      </c>
      <c r="H21" s="99">
        <v>9.9344126197647249</v>
      </c>
      <c r="I21" s="99">
        <v>9.100583324643905</v>
      </c>
      <c r="J21" s="99">
        <v>8.1277637058419216</v>
      </c>
      <c r="K21" s="99">
        <v>8.153922377721539</v>
      </c>
      <c r="L21" s="99">
        <v>8.6309631180875694</v>
      </c>
      <c r="M21" s="99">
        <v>7.1103511852631502</v>
      </c>
      <c r="N21" s="99">
        <v>5.9915841114955288</v>
      </c>
      <c r="O21" s="99">
        <v>6.4642211035791375</v>
      </c>
      <c r="P21" s="99">
        <v>6.0289260445479407</v>
      </c>
      <c r="Q21" s="99">
        <v>6.3864123290892625</v>
      </c>
      <c r="R21" s="99">
        <v>5.6356419384814265</v>
      </c>
      <c r="S21" s="99">
        <v>7.3847090311424708</v>
      </c>
      <c r="T21" s="99">
        <v>7.900344257738749</v>
      </c>
      <c r="U21" s="99">
        <v>8.0938133688253497</v>
      </c>
      <c r="V21" s="99">
        <v>11.272792483332866</v>
      </c>
      <c r="W21" s="99">
        <v>10.939939093346473</v>
      </c>
      <c r="DA21" s="63" t="s">
        <v>2765</v>
      </c>
    </row>
    <row r="22" spans="1:105" ht="12" customHeight="1" x14ac:dyDescent="0.25">
      <c r="A22" s="109" t="s">
        <v>120</v>
      </c>
      <c r="B22" s="110">
        <v>6.9999782523315703</v>
      </c>
      <c r="C22" s="110">
        <v>8.681151046578135</v>
      </c>
      <c r="D22" s="110">
        <v>6.1523067830993048</v>
      </c>
      <c r="E22" s="110">
        <v>6.1738288795844483</v>
      </c>
      <c r="F22" s="110">
        <v>8.5201821570466656</v>
      </c>
      <c r="G22" s="110">
        <v>7.5505217005643406</v>
      </c>
      <c r="H22" s="110">
        <v>7.0814474964399166</v>
      </c>
      <c r="I22" s="110">
        <v>7.3142823207067797</v>
      </c>
      <c r="J22" s="110">
        <v>7.328438455182221</v>
      </c>
      <c r="K22" s="110">
        <v>5.7040274204411094</v>
      </c>
      <c r="L22" s="110">
        <v>5.906917794586902</v>
      </c>
      <c r="M22" s="110">
        <v>5.784875143804773</v>
      </c>
      <c r="N22" s="110">
        <v>5.1309363295179766</v>
      </c>
      <c r="O22" s="110">
        <v>4.6913174220361595</v>
      </c>
      <c r="P22" s="110">
        <v>4.6297708824372803</v>
      </c>
      <c r="Q22" s="110">
        <v>4.8789014256336802</v>
      </c>
      <c r="R22" s="110">
        <v>4.8257555736658029</v>
      </c>
      <c r="S22" s="110">
        <v>5.3838711035101436</v>
      </c>
      <c r="T22" s="110">
        <v>5.5379505910154556</v>
      </c>
      <c r="U22" s="110">
        <v>5.5590153974993282</v>
      </c>
      <c r="V22" s="110">
        <v>8.9686122798701877</v>
      </c>
      <c r="W22" s="110">
        <v>7.8149653115587432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230.88385306464863</v>
      </c>
      <c r="C24" s="118">
        <f t="shared" si="7"/>
        <v>210.4483643528585</v>
      </c>
      <c r="D24" s="118">
        <f t="shared" si="7"/>
        <v>246.35962128445922</v>
      </c>
      <c r="E24" s="118">
        <f t="shared" si="7"/>
        <v>252.83692255061209</v>
      </c>
      <c r="F24" s="118">
        <f t="shared" si="7"/>
        <v>195.83016903569614</v>
      </c>
      <c r="G24" s="118">
        <f t="shared" si="7"/>
        <v>283.59859503773157</v>
      </c>
      <c r="H24" s="118">
        <f t="shared" si="7"/>
        <v>283.78852347276393</v>
      </c>
      <c r="I24" s="118">
        <f t="shared" si="7"/>
        <v>168.41070183144188</v>
      </c>
      <c r="J24" s="118">
        <f t="shared" si="7"/>
        <v>192.37995087139473</v>
      </c>
      <c r="K24" s="118">
        <f t="shared" si="7"/>
        <v>207.42591200914976</v>
      </c>
      <c r="L24" s="118">
        <f t="shared" si="7"/>
        <v>413.24342014094992</v>
      </c>
      <c r="M24" s="118">
        <f t="shared" si="7"/>
        <v>279.7028678278183</v>
      </c>
      <c r="N24" s="118">
        <f t="shared" si="7"/>
        <v>180.74056029683129</v>
      </c>
      <c r="O24" s="118">
        <f t="shared" si="7"/>
        <v>206.89731202615093</v>
      </c>
      <c r="P24" s="118">
        <f t="shared" si="7"/>
        <v>173.44851255433394</v>
      </c>
      <c r="Q24" s="118">
        <f t="shared" si="7"/>
        <v>193.21666300659635</v>
      </c>
      <c r="R24" s="118">
        <f t="shared" ref="R24:V24" si="8">R25+R28+R30+R39</f>
        <v>172.17409932710601</v>
      </c>
      <c r="S24" s="118">
        <f t="shared" si="8"/>
        <v>202.71941513690081</v>
      </c>
      <c r="T24" s="118">
        <f t="shared" si="8"/>
        <v>210.84710490495792</v>
      </c>
      <c r="U24" s="118">
        <f t="shared" si="8"/>
        <v>234.01544467900064</v>
      </c>
      <c r="V24" s="118">
        <f t="shared" si="8"/>
        <v>127.13826216064339</v>
      </c>
      <c r="W24" s="118">
        <f t="shared" ref="W24" si="9">W25+W28+W30+W39</f>
        <v>201.36635243248972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197.57344860111093</v>
      </c>
      <c r="C25" s="123">
        <f t="shared" si="10"/>
        <v>177.08876467828867</v>
      </c>
      <c r="D25" s="123">
        <f t="shared" si="10"/>
        <v>211.67951216694959</v>
      </c>
      <c r="E25" s="123">
        <f t="shared" si="10"/>
        <v>216.40142067734737</v>
      </c>
      <c r="F25" s="123">
        <f t="shared" si="10"/>
        <v>161.7406818066307</v>
      </c>
      <c r="G25" s="123">
        <f t="shared" si="10"/>
        <v>249.42851390408859</v>
      </c>
      <c r="H25" s="123">
        <f t="shared" si="10"/>
        <v>248.34843415629416</v>
      </c>
      <c r="I25" s="123">
        <f t="shared" si="10"/>
        <v>135.62906814931216</v>
      </c>
      <c r="J25" s="123">
        <f t="shared" si="10"/>
        <v>158.92762668542557</v>
      </c>
      <c r="K25" s="123">
        <f t="shared" si="10"/>
        <v>174.97627614811623</v>
      </c>
      <c r="L25" s="123">
        <f t="shared" si="10"/>
        <v>379.62878276254679</v>
      </c>
      <c r="M25" s="123">
        <f t="shared" si="10"/>
        <v>247.2401210265009</v>
      </c>
      <c r="N25" s="123">
        <f t="shared" si="10"/>
        <v>153.66243937288576</v>
      </c>
      <c r="O25" s="123">
        <f t="shared" si="10"/>
        <v>180.41315508703525</v>
      </c>
      <c r="P25" s="123">
        <f t="shared" si="10"/>
        <v>146.78032833741918</v>
      </c>
      <c r="Q25" s="123">
        <f t="shared" si="10"/>
        <v>162.7530844941671</v>
      </c>
      <c r="R25" s="123">
        <f t="shared" ref="R25:V25" si="11">SUM(R26:R27)</f>
        <v>142.6235891131505</v>
      </c>
      <c r="S25" s="123">
        <f t="shared" si="11"/>
        <v>171.8013275553115</v>
      </c>
      <c r="T25" s="123">
        <f t="shared" si="11"/>
        <v>179.26115002865222</v>
      </c>
      <c r="U25" s="123">
        <f t="shared" si="11"/>
        <v>202.19460907016753</v>
      </c>
      <c r="V25" s="123">
        <f t="shared" si="11"/>
        <v>90.959123682414273</v>
      </c>
      <c r="W25" s="123">
        <f t="shared" ref="W25" si="12">SUM(W26:W27)</f>
        <v>169.92628082772612</v>
      </c>
      <c r="DA25" s="130" t="s">
        <v>2768</v>
      </c>
    </row>
    <row r="26" spans="1:105" ht="12" customHeight="1" x14ac:dyDescent="0.25">
      <c r="A26" s="97" t="s">
        <v>74</v>
      </c>
      <c r="B26" s="99">
        <v>195.53135662021938</v>
      </c>
      <c r="C26" s="99">
        <v>175.29016727635093</v>
      </c>
      <c r="D26" s="99">
        <v>209.5611592209253</v>
      </c>
      <c r="E26" s="99">
        <v>214.29294488366753</v>
      </c>
      <c r="F26" s="99">
        <v>160.1780017416875</v>
      </c>
      <c r="G26" s="99">
        <v>247.07140740654532</v>
      </c>
      <c r="H26" s="99">
        <v>246.05549476620581</v>
      </c>
      <c r="I26" s="99">
        <v>134.3959755654389</v>
      </c>
      <c r="J26" s="99">
        <v>157.49884143424106</v>
      </c>
      <c r="K26" s="99">
        <v>173.42923345397159</v>
      </c>
      <c r="L26" s="99">
        <v>376.31586074617081</v>
      </c>
      <c r="M26" s="99">
        <v>245.1210837959915</v>
      </c>
      <c r="N26" s="99">
        <v>152.2844187867457</v>
      </c>
      <c r="O26" s="99">
        <v>178.36276891539322</v>
      </c>
      <c r="P26" s="99">
        <v>145.10531487762964</v>
      </c>
      <c r="Q26" s="99">
        <v>160.90860610911926</v>
      </c>
      <c r="R26" s="99">
        <v>141.0140730917887</v>
      </c>
      <c r="S26" s="99">
        <v>169.84697058858143</v>
      </c>
      <c r="T26" s="99">
        <v>177.2246554419134</v>
      </c>
      <c r="U26" s="99">
        <v>199.9012424497237</v>
      </c>
      <c r="V26" s="99">
        <v>89.911991640372264</v>
      </c>
      <c r="W26" s="99">
        <v>167.97090281820982</v>
      </c>
      <c r="DA26" s="63" t="s">
        <v>2769</v>
      </c>
    </row>
    <row r="27" spans="1:105" ht="12" customHeight="1" x14ac:dyDescent="0.25">
      <c r="A27" s="97" t="s">
        <v>53</v>
      </c>
      <c r="B27" s="99">
        <v>2.0420919808915472</v>
      </c>
      <c r="C27" s="99">
        <v>1.7985974019377304</v>
      </c>
      <c r="D27" s="99">
        <v>2.1183529460242969</v>
      </c>
      <c r="E27" s="99">
        <v>2.1084757936798448</v>
      </c>
      <c r="F27" s="99">
        <v>1.5626800649432071</v>
      </c>
      <c r="G27" s="99">
        <v>2.3571064975432749</v>
      </c>
      <c r="H27" s="99">
        <v>2.2929393900883372</v>
      </c>
      <c r="I27" s="99">
        <v>1.2330925838732658</v>
      </c>
      <c r="J27" s="99">
        <v>1.4287852511845116</v>
      </c>
      <c r="K27" s="99">
        <v>1.5470426941446382</v>
      </c>
      <c r="L27" s="99">
        <v>3.3129220163759681</v>
      </c>
      <c r="M27" s="99">
        <v>2.1190372305094058</v>
      </c>
      <c r="N27" s="99">
        <v>1.3780205861400492</v>
      </c>
      <c r="O27" s="99">
        <v>2.0503861716420175</v>
      </c>
      <c r="P27" s="99">
        <v>1.6750134597895481</v>
      </c>
      <c r="Q27" s="99">
        <v>1.8444783850478463</v>
      </c>
      <c r="R27" s="99">
        <v>1.6095160213618049</v>
      </c>
      <c r="S27" s="99">
        <v>1.9543569667300842</v>
      </c>
      <c r="T27" s="99">
        <v>2.0364945867388293</v>
      </c>
      <c r="U27" s="99">
        <v>2.2933666204438379</v>
      </c>
      <c r="V27" s="99">
        <v>1.0471320420420041</v>
      </c>
      <c r="W27" s="99">
        <v>1.9553780095162978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1.2638014438694854E-2</v>
      </c>
      <c r="C28" s="123">
        <f t="shared" si="13"/>
        <v>1.4810813274445205E-2</v>
      </c>
      <c r="D28" s="123">
        <f t="shared" si="13"/>
        <v>2.4961279497543121E-2</v>
      </c>
      <c r="E28" s="123">
        <f t="shared" si="13"/>
        <v>4.0784844872167277E-2</v>
      </c>
      <c r="F28" s="123">
        <f t="shared" si="13"/>
        <v>2.2860973317064107E-2</v>
      </c>
      <c r="G28" s="123">
        <f t="shared" si="13"/>
        <v>2.4764073317663497E-2</v>
      </c>
      <c r="H28" s="123">
        <f t="shared" si="13"/>
        <v>3.8837623212292817E-2</v>
      </c>
      <c r="I28" s="123">
        <f t="shared" si="13"/>
        <v>5.9816906936810757E-2</v>
      </c>
      <c r="J28" s="123">
        <f t="shared" si="13"/>
        <v>3.2763639133083271E-2</v>
      </c>
      <c r="K28" s="123">
        <f t="shared" si="13"/>
        <v>1.263847670457688E-2</v>
      </c>
      <c r="L28" s="123">
        <f t="shared" si="13"/>
        <v>1.4734481341372211E-3</v>
      </c>
      <c r="M28" s="123">
        <f t="shared" si="13"/>
        <v>1.1929088715155458E-3</v>
      </c>
      <c r="N28" s="123">
        <f t="shared" si="13"/>
        <v>6.7380529043225793E-2</v>
      </c>
      <c r="O28" s="123">
        <f t="shared" si="13"/>
        <v>0.17834408108840488</v>
      </c>
      <c r="P28" s="123">
        <f t="shared" si="13"/>
        <v>0.21615802592323169</v>
      </c>
      <c r="Q28" s="123">
        <f t="shared" si="13"/>
        <v>0.41882518786559514</v>
      </c>
      <c r="R28" s="123">
        <f t="shared" si="13"/>
        <v>0.42249365990045734</v>
      </c>
      <c r="S28" s="123">
        <f t="shared" si="13"/>
        <v>0.42282535300883933</v>
      </c>
      <c r="T28" s="123">
        <f t="shared" si="13"/>
        <v>0.48148746466751591</v>
      </c>
      <c r="U28" s="123">
        <f t="shared" si="13"/>
        <v>0.59768835033558965</v>
      </c>
      <c r="V28" s="123">
        <f t="shared" si="13"/>
        <v>0.37848775203024626</v>
      </c>
      <c r="W28" s="123">
        <f t="shared" si="13"/>
        <v>0.93075900071635764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1.2638014438694854E-2</v>
      </c>
      <c r="C29" s="99">
        <f>RES_hhdet_fech!C29/RES_summary!C$19</f>
        <v>1.4810813274445205E-2</v>
      </c>
      <c r="D29" s="99">
        <f>RES_hhdet_fech!D29/RES_summary!D$19</f>
        <v>2.4961279497543121E-2</v>
      </c>
      <c r="E29" s="99">
        <f>RES_hhdet_fech!E29/RES_summary!E$19</f>
        <v>4.0784844872167277E-2</v>
      </c>
      <c r="F29" s="99">
        <f>RES_hhdet_fech!F29/RES_summary!F$19</f>
        <v>2.2860973317064107E-2</v>
      </c>
      <c r="G29" s="99">
        <f>RES_hhdet_fech!G29/RES_summary!G$19</f>
        <v>2.4764073317663497E-2</v>
      </c>
      <c r="H29" s="99">
        <f>RES_hhdet_fech!H29/RES_summary!H$19</f>
        <v>3.8837623212292817E-2</v>
      </c>
      <c r="I29" s="99">
        <f>RES_hhdet_fech!I29/RES_summary!I$19</f>
        <v>5.9816906936810757E-2</v>
      </c>
      <c r="J29" s="99">
        <f>RES_hhdet_fech!J29/RES_summary!J$19</f>
        <v>3.2763639133083271E-2</v>
      </c>
      <c r="K29" s="99">
        <f>RES_hhdet_fech!K29/RES_summary!K$19</f>
        <v>1.263847670457688E-2</v>
      </c>
      <c r="L29" s="99">
        <f>RES_hhdet_fech!L29/RES_summary!L$19</f>
        <v>1.4734481341372211E-3</v>
      </c>
      <c r="M29" s="99">
        <f>RES_hhdet_fech!M29/RES_summary!M$19</f>
        <v>1.1929088715155458E-3</v>
      </c>
      <c r="N29" s="99">
        <f>RES_hhdet_fech!N29/RES_summary!N$19</f>
        <v>6.7380529043225793E-2</v>
      </c>
      <c r="O29" s="99">
        <f>RES_hhdet_fech!O29/RES_summary!O$19</f>
        <v>0.17834408108840488</v>
      </c>
      <c r="P29" s="99">
        <f>RES_hhdet_fech!P29/RES_summary!P$19</f>
        <v>0.21615802592323169</v>
      </c>
      <c r="Q29" s="99">
        <f>RES_hhdet_fech!Q29/RES_summary!Q$19</f>
        <v>0.41882518786559514</v>
      </c>
      <c r="R29" s="99">
        <f>RES_hhdet_fech!R29/RES_summary!R$19</f>
        <v>0.42249365990045734</v>
      </c>
      <c r="S29" s="99">
        <f>RES_hhdet_fech!S29/RES_summary!S$19</f>
        <v>0.42282535300883933</v>
      </c>
      <c r="T29" s="99">
        <f>RES_hhdet_fech!T29/RES_summary!T$19</f>
        <v>0.48148746466751591</v>
      </c>
      <c r="U29" s="99">
        <f>RES_hhdet_fech!U29/RES_summary!U$19</f>
        <v>0.59768835033558965</v>
      </c>
      <c r="V29" s="99">
        <f>RES_hhdet_fech!V29/RES_summary!V$19</f>
        <v>0.37848775203024626</v>
      </c>
      <c r="W29" s="99">
        <f>RES_hhdet_fech!W29/RES_summary!W$19</f>
        <v>0.93075900071635764</v>
      </c>
      <c r="DA29" s="63" t="s">
        <v>2772</v>
      </c>
    </row>
    <row r="30" spans="1:105" ht="12" customHeight="1" x14ac:dyDescent="0.25">
      <c r="A30" s="121" t="s">
        <v>55</v>
      </c>
      <c r="B30" s="123">
        <v>23.759127175303572</v>
      </c>
      <c r="C30" s="123">
        <v>23.599640111863863</v>
      </c>
      <c r="D30" s="123">
        <v>24.590399893731906</v>
      </c>
      <c r="E30" s="123">
        <v>26.196042385612358</v>
      </c>
      <c r="F30" s="123">
        <v>24.242438333511021</v>
      </c>
      <c r="G30" s="123">
        <v>24.432449689321668</v>
      </c>
      <c r="H30" s="123">
        <v>25.949604232301471</v>
      </c>
      <c r="I30" s="123">
        <v>23.994034366766776</v>
      </c>
      <c r="J30" s="123">
        <v>25.465033229881492</v>
      </c>
      <c r="K30" s="123">
        <v>24.854376634740284</v>
      </c>
      <c r="L30" s="123">
        <v>25.708702601441896</v>
      </c>
      <c r="M30" s="123">
        <v>25.721111455895421</v>
      </c>
      <c r="N30" s="123">
        <v>21.307945225572979</v>
      </c>
      <c r="O30" s="123">
        <v>20.503222693234118</v>
      </c>
      <c r="P30" s="123">
        <v>20.94673822748307</v>
      </c>
      <c r="Q30" s="123">
        <v>24.217128008742925</v>
      </c>
      <c r="R30" s="123">
        <v>23.780702945913916</v>
      </c>
      <c r="S30" s="123">
        <v>23.803991743734791</v>
      </c>
      <c r="T30" s="123">
        <v>24.007860194001321</v>
      </c>
      <c r="U30" s="123">
        <v>24.025659222747976</v>
      </c>
      <c r="V30" s="123">
        <v>25.375313719345403</v>
      </c>
      <c r="W30" s="123">
        <v>21.163265680051076</v>
      </c>
      <c r="DA30" s="130" t="s">
        <v>2773</v>
      </c>
    </row>
    <row r="31" spans="1:105" ht="12" customHeight="1" x14ac:dyDescent="0.25">
      <c r="A31" s="97" t="s">
        <v>141</v>
      </c>
      <c r="B31" s="99">
        <v>27.164108458630473</v>
      </c>
      <c r="C31" s="99">
        <v>24.757572294931077</v>
      </c>
      <c r="D31" s="99">
        <v>27.893066282735294</v>
      </c>
      <c r="E31" s="99">
        <v>27.711787762665562</v>
      </c>
      <c r="F31" s="99">
        <v>24.110311083396372</v>
      </c>
      <c r="G31" s="99">
        <v>28.873372288492384</v>
      </c>
      <c r="H31" s="99">
        <v>29.344036123884194</v>
      </c>
      <c r="I31" s="99">
        <v>24.634366176447699</v>
      </c>
      <c r="J31" s="99">
        <v>24.556195293839732</v>
      </c>
      <c r="K31" s="99">
        <v>25.823058687896552</v>
      </c>
      <c r="L31" s="99">
        <v>34.024098766017431</v>
      </c>
      <c r="M31" s="99">
        <v>27.732509105286184</v>
      </c>
      <c r="N31" s="99">
        <v>22.230186746225442</v>
      </c>
      <c r="O31" s="99">
        <v>22.183613825510911</v>
      </c>
      <c r="P31" s="99">
        <v>21.032960277356679</v>
      </c>
      <c r="Q31" s="99">
        <v>21.460111453191239</v>
      </c>
      <c r="R31" s="99">
        <v>18.75206655863294</v>
      </c>
      <c r="S31" s="99">
        <v>25.086423409816625</v>
      </c>
      <c r="T31" s="99">
        <v>26.820796199645692</v>
      </c>
      <c r="U31" s="99">
        <v>27.315380646432136</v>
      </c>
      <c r="V31" s="99">
        <v>20.614015820569662</v>
      </c>
      <c r="W31" s="99">
        <v>18.96105572001526</v>
      </c>
      <c r="DA31" s="63" t="s">
        <v>2774</v>
      </c>
    </row>
    <row r="32" spans="1:105" ht="12" customHeight="1" x14ac:dyDescent="0.25">
      <c r="A32" s="97" t="s">
        <v>140</v>
      </c>
      <c r="B32" s="99">
        <v>0</v>
      </c>
      <c r="C32" s="99">
        <v>15.122098354667582</v>
      </c>
      <c r="D32" s="99">
        <v>16.989827232823878</v>
      </c>
      <c r="E32" s="99">
        <v>17.521349807790166</v>
      </c>
      <c r="F32" s="99">
        <v>14.799052469239378</v>
      </c>
      <c r="G32" s="99">
        <v>17.374351658439231</v>
      </c>
      <c r="H32" s="99">
        <v>18.971222166583729</v>
      </c>
      <c r="I32" s="99">
        <v>15.752943689110731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2775</v>
      </c>
    </row>
    <row r="33" spans="1:105" ht="12" customHeight="1" x14ac:dyDescent="0.25">
      <c r="A33" s="100" t="s">
        <v>50</v>
      </c>
      <c r="B33" s="102">
        <v>0</v>
      </c>
      <c r="C33" s="102">
        <v>5.4931653792625212</v>
      </c>
      <c r="D33" s="102">
        <v>6.0522767554058099</v>
      </c>
      <c r="E33" s="102">
        <v>7.3446379572683549</v>
      </c>
      <c r="F33" s="102">
        <v>5.4283288836747117</v>
      </c>
      <c r="G33" s="102">
        <v>5.5984501057145266</v>
      </c>
      <c r="H33" s="102">
        <v>7.8118119678891711</v>
      </c>
      <c r="I33" s="102">
        <v>5.5151255312016323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2776</v>
      </c>
    </row>
    <row r="34" spans="1:105" ht="12" customHeight="1" x14ac:dyDescent="0.25">
      <c r="A34" s="103" t="s">
        <v>52</v>
      </c>
      <c r="B34" s="105">
        <v>0</v>
      </c>
      <c r="C34" s="105">
        <v>9.6289329754050605</v>
      </c>
      <c r="D34" s="105">
        <v>10.937550477418068</v>
      </c>
      <c r="E34" s="105">
        <v>10.17671185052181</v>
      </c>
      <c r="F34" s="105">
        <v>9.3707235855646669</v>
      </c>
      <c r="G34" s="105">
        <v>11.775901552724706</v>
      </c>
      <c r="H34" s="105">
        <v>11.159410198694557</v>
      </c>
      <c r="I34" s="105">
        <v>10.237818157909098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2777</v>
      </c>
    </row>
    <row r="35" spans="1:105" ht="12" customHeight="1" x14ac:dyDescent="0.25">
      <c r="A35" s="106" t="s">
        <v>122</v>
      </c>
      <c r="B35" s="102">
        <v>22.41828071014438</v>
      </c>
      <c r="C35" s="102">
        <v>23.181272774200536</v>
      </c>
      <c r="D35" s="102">
        <v>23.3827680486127</v>
      </c>
      <c r="E35" s="102">
        <v>25.677368450034496</v>
      </c>
      <c r="F35" s="102">
        <v>24.34726162620052</v>
      </c>
      <c r="G35" s="102">
        <v>23.189224319827495</v>
      </c>
      <c r="H35" s="102">
        <v>25.395882305891032</v>
      </c>
      <c r="I35" s="102">
        <v>24.021353698810017</v>
      </c>
      <c r="J35" s="102">
        <v>25.679501993073476</v>
      </c>
      <c r="K35" s="102">
        <v>24.810939250316142</v>
      </c>
      <c r="L35" s="102">
        <v>24.936446606440338</v>
      </c>
      <c r="M35" s="102">
        <v>25.659245007039519</v>
      </c>
      <c r="N35" s="102">
        <v>21.606004845944817</v>
      </c>
      <c r="O35" s="102">
        <v>20.899297414685361</v>
      </c>
      <c r="P35" s="102">
        <v>21.442655117900138</v>
      </c>
      <c r="Q35" s="102">
        <v>24.894147273631244</v>
      </c>
      <c r="R35" s="102">
        <v>24.588551073998438</v>
      </c>
      <c r="S35" s="102">
        <v>24.25982549698973</v>
      </c>
      <c r="T35" s="102">
        <v>24.3583423597399</v>
      </c>
      <c r="U35" s="102">
        <v>24.343602863917692</v>
      </c>
      <c r="V35" s="102">
        <v>26.161685220664829</v>
      </c>
      <c r="W35" s="102">
        <v>21.773086689196575</v>
      </c>
      <c r="DA35" s="131" t="s">
        <v>2778</v>
      </c>
    </row>
    <row r="36" spans="1:105" ht="12" customHeight="1" x14ac:dyDescent="0.25">
      <c r="A36" s="107" t="s">
        <v>121</v>
      </c>
      <c r="B36" s="105">
        <v>0</v>
      </c>
      <c r="C36" s="105">
        <v>15.262693974789551</v>
      </c>
      <c r="D36" s="105">
        <v>15.369847396241457</v>
      </c>
      <c r="E36" s="105">
        <v>17.397550031083945</v>
      </c>
      <c r="F36" s="105">
        <v>16.121615198505733</v>
      </c>
      <c r="G36" s="105">
        <v>15.192566952449837</v>
      </c>
      <c r="H36" s="105">
        <v>17.662582054691654</v>
      </c>
      <c r="I36" s="105">
        <v>16.405200269837117</v>
      </c>
      <c r="J36" s="105">
        <v>17.907223968475662</v>
      </c>
      <c r="K36" s="105">
        <v>17.096133777725875</v>
      </c>
      <c r="L36" s="105">
        <v>17.12304320301179</v>
      </c>
      <c r="M36" s="105">
        <v>18.027947935118878</v>
      </c>
      <c r="N36" s="105">
        <v>14.432283139223641</v>
      </c>
      <c r="O36" s="105">
        <v>14.635884799192466</v>
      </c>
      <c r="P36" s="105">
        <v>15.014568599277773</v>
      </c>
      <c r="Q36" s="105">
        <v>18.155601031834941</v>
      </c>
      <c r="R36" s="105">
        <v>17.793346787587041</v>
      </c>
      <c r="S36" s="105">
        <v>17.445767476865669</v>
      </c>
      <c r="T36" s="105">
        <v>17.651060504035918</v>
      </c>
      <c r="U36" s="105">
        <v>17.783305093339465</v>
      </c>
      <c r="V36" s="105">
        <v>19.544645410806563</v>
      </c>
      <c r="W36" s="105">
        <v>16.753012200569835</v>
      </c>
      <c r="DA36" s="132" t="s">
        <v>2779</v>
      </c>
    </row>
    <row r="37" spans="1:105" ht="12" customHeight="1" x14ac:dyDescent="0.25">
      <c r="A37" s="108" t="s">
        <v>53</v>
      </c>
      <c r="B37" s="99">
        <v>0</v>
      </c>
      <c r="C37" s="99">
        <v>5.1519624355268867</v>
      </c>
      <c r="D37" s="99">
        <v>5.080680723335032</v>
      </c>
      <c r="E37" s="99">
        <v>6.8135040986914124</v>
      </c>
      <c r="F37" s="99">
        <v>5.4920786402950306</v>
      </c>
      <c r="G37" s="99">
        <v>4.5283029633954737</v>
      </c>
      <c r="H37" s="99">
        <v>6.7978117921474803</v>
      </c>
      <c r="I37" s="99">
        <v>5.3216203169339575</v>
      </c>
      <c r="J37" s="99">
        <v>6.5414786728678109</v>
      </c>
      <c r="K37" s="99">
        <v>5.8164820836906888</v>
      </c>
      <c r="L37" s="99">
        <v>5.6687081574825324</v>
      </c>
      <c r="M37" s="99">
        <v>6.8374248685261518</v>
      </c>
      <c r="N37" s="99">
        <v>3.7897620427054868</v>
      </c>
      <c r="O37" s="99">
        <v>4.0694283598306811</v>
      </c>
      <c r="P37" s="99">
        <v>4.1697647030143949</v>
      </c>
      <c r="Q37" s="99">
        <v>6.7770658667260806</v>
      </c>
      <c r="R37" s="99">
        <v>6.3217883336534424</v>
      </c>
      <c r="S37" s="99">
        <v>5.7970517968619788</v>
      </c>
      <c r="T37" s="99">
        <v>5.9383994487218423</v>
      </c>
      <c r="U37" s="99">
        <v>5.7913184248841238</v>
      </c>
      <c r="V37" s="99">
        <v>6.5923109905665811</v>
      </c>
      <c r="W37" s="99">
        <v>4.2872037905722875</v>
      </c>
      <c r="DA37" s="63" t="s">
        <v>2780</v>
      </c>
    </row>
    <row r="38" spans="1:105" ht="12" customHeight="1" x14ac:dyDescent="0.25">
      <c r="A38" s="108" t="s">
        <v>52</v>
      </c>
      <c r="B38" s="99">
        <v>0</v>
      </c>
      <c r="C38" s="99">
        <v>10.110731539262662</v>
      </c>
      <c r="D38" s="99">
        <v>10.289166672906426</v>
      </c>
      <c r="E38" s="99">
        <v>10.584045932392533</v>
      </c>
      <c r="F38" s="99">
        <v>10.629536558210702</v>
      </c>
      <c r="G38" s="99">
        <v>10.664263989054364</v>
      </c>
      <c r="H38" s="99">
        <v>10.864770262544173</v>
      </c>
      <c r="I38" s="99">
        <v>11.083579952903165</v>
      </c>
      <c r="J38" s="99">
        <v>11.365745295607852</v>
      </c>
      <c r="K38" s="99">
        <v>11.279651694035181</v>
      </c>
      <c r="L38" s="99">
        <v>11.454335045529254</v>
      </c>
      <c r="M38" s="99">
        <v>11.190523066592732</v>
      </c>
      <c r="N38" s="99">
        <v>10.642521096518152</v>
      </c>
      <c r="O38" s="99">
        <v>10.566456439361785</v>
      </c>
      <c r="P38" s="99">
        <v>10.844803896263373</v>
      </c>
      <c r="Q38" s="99">
        <v>11.378535165108861</v>
      </c>
      <c r="R38" s="99">
        <v>11.471558453933595</v>
      </c>
      <c r="S38" s="99">
        <v>11.648715680003695</v>
      </c>
      <c r="T38" s="99">
        <v>11.712661055314072</v>
      </c>
      <c r="U38" s="99">
        <v>11.991986668455342</v>
      </c>
      <c r="V38" s="99">
        <v>12.952334420239982</v>
      </c>
      <c r="W38" s="99">
        <v>12.465808409997548</v>
      </c>
      <c r="DA38" s="63" t="s">
        <v>2781</v>
      </c>
    </row>
    <row r="39" spans="1:105" ht="12" customHeight="1" x14ac:dyDescent="0.25">
      <c r="A39" s="121" t="s">
        <v>54</v>
      </c>
      <c r="B39" s="123">
        <v>9.5386392737954502</v>
      </c>
      <c r="C39" s="123">
        <v>9.7451487494315465</v>
      </c>
      <c r="D39" s="123">
        <v>10.064747944280192</v>
      </c>
      <c r="E39" s="123">
        <v>10.198674642780183</v>
      </c>
      <c r="F39" s="123">
        <v>9.8241879222373623</v>
      </c>
      <c r="G39" s="123">
        <v>9.7128673710036271</v>
      </c>
      <c r="H39" s="123">
        <v>9.4516474609559715</v>
      </c>
      <c r="I39" s="123">
        <v>8.7277824084261262</v>
      </c>
      <c r="J39" s="123">
        <v>7.9545273169545805</v>
      </c>
      <c r="K39" s="123">
        <v>7.5826207495886804</v>
      </c>
      <c r="L39" s="123">
        <v>7.9044613288271233</v>
      </c>
      <c r="M39" s="123">
        <v>6.7404424365504765</v>
      </c>
      <c r="N39" s="123">
        <v>5.7027951693293346</v>
      </c>
      <c r="O39" s="123">
        <v>5.8025901647931679</v>
      </c>
      <c r="P39" s="123">
        <v>5.5052879635084793</v>
      </c>
      <c r="Q39" s="123">
        <v>5.8276253158207467</v>
      </c>
      <c r="R39" s="123">
        <v>5.3473136081411594</v>
      </c>
      <c r="S39" s="123">
        <v>6.6912704848456492</v>
      </c>
      <c r="T39" s="123">
        <v>7.096607217636846</v>
      </c>
      <c r="U39" s="123">
        <v>7.1974880357495348</v>
      </c>
      <c r="V39" s="123">
        <v>10.425337006853466</v>
      </c>
      <c r="W39" s="123">
        <v>9.3460469239961803</v>
      </c>
      <c r="DA39" s="130" t="s">
        <v>2782</v>
      </c>
    </row>
    <row r="40" spans="1:105" ht="12" customHeight="1" x14ac:dyDescent="0.25">
      <c r="A40" s="97" t="s">
        <v>50</v>
      </c>
      <c r="B40" s="99">
        <v>9.8328594240767497</v>
      </c>
      <c r="C40" s="99">
        <v>9.8672275254882393</v>
      </c>
      <c r="D40" s="99">
        <v>10.50133150527693</v>
      </c>
      <c r="E40" s="99">
        <v>10.607321412452263</v>
      </c>
      <c r="F40" s="99">
        <v>9.9593804467172244</v>
      </c>
      <c r="G40" s="99">
        <v>10.015558640780627</v>
      </c>
      <c r="H40" s="99">
        <v>9.954296295132103</v>
      </c>
      <c r="I40" s="99">
        <v>9.0947976522892926</v>
      </c>
      <c r="J40" s="99">
        <v>8.1242367283916579</v>
      </c>
      <c r="K40" s="99">
        <v>8.1529956335023215</v>
      </c>
      <c r="L40" s="99">
        <v>8.6343398036950134</v>
      </c>
      <c r="M40" s="99">
        <v>7.118701825711498</v>
      </c>
      <c r="N40" s="99">
        <v>5.9977460740371544</v>
      </c>
      <c r="O40" s="99">
        <v>6.4611840909980813</v>
      </c>
      <c r="P40" s="99">
        <v>6.0266580518282273</v>
      </c>
      <c r="Q40" s="99">
        <v>6.3846232497203692</v>
      </c>
      <c r="R40" s="99">
        <v>5.6367420641748387</v>
      </c>
      <c r="S40" s="99">
        <v>7.3958531503880414</v>
      </c>
      <c r="T40" s="99">
        <v>7.921523807923518</v>
      </c>
      <c r="U40" s="99">
        <v>8.1141857502713535</v>
      </c>
      <c r="V40" s="99">
        <v>11.289036487138603</v>
      </c>
      <c r="W40" s="99">
        <v>10.8531332178916</v>
      </c>
      <c r="DA40" s="63" t="s">
        <v>2783</v>
      </c>
    </row>
    <row r="41" spans="1:105" ht="12" customHeight="1" x14ac:dyDescent="0.25">
      <c r="A41" s="109" t="s">
        <v>120</v>
      </c>
      <c r="B41" s="110">
        <v>6.9999782523315703</v>
      </c>
      <c r="C41" s="110">
        <v>8.7021537122982835</v>
      </c>
      <c r="D41" s="110">
        <v>6.1696576538566097</v>
      </c>
      <c r="E41" s="110">
        <v>6.194517314358265</v>
      </c>
      <c r="F41" s="110">
        <v>8.5651949455704131</v>
      </c>
      <c r="G41" s="110">
        <v>7.5883978106916627</v>
      </c>
      <c r="H41" s="110">
        <v>7.0889777217808803</v>
      </c>
      <c r="I41" s="110">
        <v>7.3092184672964651</v>
      </c>
      <c r="J41" s="110">
        <v>7.3315577013556048</v>
      </c>
      <c r="K41" s="110">
        <v>5.7187171110851827</v>
      </c>
      <c r="L41" s="110">
        <v>5.9300340069171114</v>
      </c>
      <c r="M41" s="110">
        <v>5.8127814553031314</v>
      </c>
      <c r="N41" s="110">
        <v>5.1378165945338417</v>
      </c>
      <c r="O41" s="110">
        <v>4.6520164665397914</v>
      </c>
      <c r="P41" s="110">
        <v>4.5944923758764684</v>
      </c>
      <c r="Q41" s="110">
        <v>4.8552766047218023</v>
      </c>
      <c r="R41" s="110">
        <v>4.8423379335118879</v>
      </c>
      <c r="S41" s="110">
        <v>5.4505448264740686</v>
      </c>
      <c r="T41" s="110">
        <v>5.6475241955923492</v>
      </c>
      <c r="U41" s="110">
        <v>5.6570540709383454</v>
      </c>
      <c r="V41" s="110">
        <v>9.0362818597852108</v>
      </c>
      <c r="W41" s="110">
        <v>7.5706740616534258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191.51285557364508</v>
      </c>
      <c r="C43" s="118">
        <f t="shared" si="14"/>
        <v>283.87442155960571</v>
      </c>
      <c r="D43" s="118">
        <f t="shared" si="14"/>
        <v>258.26450862020084</v>
      </c>
      <c r="E43" s="118">
        <f t="shared" si="14"/>
        <v>171.03506233757344</v>
      </c>
      <c r="F43" s="118">
        <f t="shared" si="14"/>
        <v>250.92713670869574</v>
      </c>
      <c r="G43" s="118">
        <f t="shared" si="14"/>
        <v>154.60409076002847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159.54343456096993</v>
      </c>
      <c r="C44" s="123">
        <f t="shared" si="17"/>
        <v>251.08605617501669</v>
      </c>
      <c r="D44" s="123">
        <f t="shared" si="17"/>
        <v>224.94901553895861</v>
      </c>
      <c r="E44" s="123">
        <f t="shared" si="17"/>
        <v>135.26356969352304</v>
      </c>
      <c r="F44" s="123">
        <f t="shared" si="17"/>
        <v>216.78380435709761</v>
      </c>
      <c r="G44" s="123">
        <f t="shared" si="17"/>
        <v>121.34296376674246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2786</v>
      </c>
    </row>
    <row r="45" spans="1:105" ht="12" customHeight="1" x14ac:dyDescent="0.25">
      <c r="A45" s="97" t="s">
        <v>216</v>
      </c>
      <c r="B45" s="99">
        <v>157.97522251990193</v>
      </c>
      <c r="C45" s="99">
        <v>248.64493488432456</v>
      </c>
      <c r="D45" s="99">
        <v>222.79287845980835</v>
      </c>
      <c r="E45" s="99">
        <v>134.00128418445738</v>
      </c>
      <c r="F45" s="99">
        <v>214.77772072819144</v>
      </c>
      <c r="G45" s="99">
        <v>120.24471102512427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2787</v>
      </c>
    </row>
    <row r="46" spans="1:105" ht="12" customHeight="1" x14ac:dyDescent="0.25">
      <c r="A46" s="97" t="s">
        <v>53</v>
      </c>
      <c r="B46" s="99">
        <v>1.5682120410680027</v>
      </c>
      <c r="C46" s="99">
        <v>2.4411212906921431</v>
      </c>
      <c r="D46" s="99">
        <v>2.1561370791502434</v>
      </c>
      <c r="E46" s="99">
        <v>1.2622855090656722</v>
      </c>
      <c r="F46" s="99">
        <v>2.0060836289061812</v>
      </c>
      <c r="G46" s="99">
        <v>1.0982527416181791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1.2533716480251218E-2</v>
      </c>
      <c r="C47" s="123">
        <f t="shared" si="20"/>
        <v>1.5396724330119137E-2</v>
      </c>
      <c r="D47" s="123">
        <f t="shared" si="20"/>
        <v>2.9052403641517434E-2</v>
      </c>
      <c r="E47" s="123">
        <f t="shared" si="20"/>
        <v>6.3715319864401571E-2</v>
      </c>
      <c r="F47" s="123">
        <f t="shared" si="20"/>
        <v>4.9490219054925226E-2</v>
      </c>
      <c r="G47" s="123">
        <f t="shared" si="20"/>
        <v>0.106956335841834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1.2533716480251218E-2</v>
      </c>
      <c r="C48" s="99">
        <f>RES_hhdet_fech!C48/RES_summary!C$19</f>
        <v>1.5396724330119137E-2</v>
      </c>
      <c r="D48" s="99">
        <f>RES_hhdet_fech!D48/RES_summary!D$19</f>
        <v>2.9052403641517434E-2</v>
      </c>
      <c r="E48" s="99">
        <f>RES_hhdet_fech!E48/RES_summary!E$19</f>
        <v>6.3715319864401571E-2</v>
      </c>
      <c r="F48" s="99">
        <f>RES_hhdet_fech!F48/RES_summary!F$19</f>
        <v>4.9490219054925226E-2</v>
      </c>
      <c r="G48" s="99">
        <f>RES_hhdet_fech!G48/RES_summary!G$19</f>
        <v>0.106956335841834</v>
      </c>
      <c r="H48" s="99">
        <f>RES_hhdet_fech!H48/RES_summary!H$19</f>
        <v>0</v>
      </c>
      <c r="I48" s="99">
        <f>RES_hhdet_fech!I48/RES_summary!I$19</f>
        <v>0</v>
      </c>
      <c r="J48" s="99">
        <f>RES_hhdet_fech!J48/RES_summary!J$19</f>
        <v>0</v>
      </c>
      <c r="K48" s="99">
        <f>RES_hhdet_fech!K48/RES_summary!K$19</f>
        <v>0</v>
      </c>
      <c r="L48" s="99">
        <f>RES_hhdet_fech!L48/RES_summary!L$19</f>
        <v>0</v>
      </c>
      <c r="M48" s="99">
        <f>RES_hhdet_fech!M48/RES_summary!M$19</f>
        <v>0</v>
      </c>
      <c r="N48" s="99">
        <f>RES_hhdet_fech!N48/RES_summary!N$19</f>
        <v>0</v>
      </c>
      <c r="O48" s="99">
        <f>RES_hhdet_fech!O48/RES_summary!O$19</f>
        <v>0</v>
      </c>
      <c r="P48" s="99">
        <f>RES_hhdet_fech!P48/RES_summary!P$19</f>
        <v>0</v>
      </c>
      <c r="Q48" s="99">
        <f>RES_hhdet_fech!Q48/RES_summary!Q$19</f>
        <v>0</v>
      </c>
      <c r="R48" s="99">
        <f>RES_hhdet_fech!R48/RES_summary!R$19</f>
        <v>0</v>
      </c>
      <c r="S48" s="99">
        <f>RES_hhdet_fech!S48/RES_summary!S$19</f>
        <v>0</v>
      </c>
      <c r="T48" s="99">
        <f>RES_hhdet_fech!T48/RES_summary!T$19</f>
        <v>0</v>
      </c>
      <c r="U48" s="99">
        <f>RES_hhdet_fech!U48/RES_summary!U$19</f>
        <v>0</v>
      </c>
      <c r="V48" s="99">
        <f>RES_hhdet_fech!V48/RES_summary!V$19</f>
        <v>0</v>
      </c>
      <c r="W48" s="99">
        <f>RES_hhdet_fech!W48/RES_summary!W$19</f>
        <v>0</v>
      </c>
      <c r="DA48" s="63" t="s">
        <v>2790</v>
      </c>
    </row>
    <row r="49" spans="1:105" ht="12" customHeight="1" x14ac:dyDescent="0.25">
      <c r="A49" s="121" t="s">
        <v>55</v>
      </c>
      <c r="B49" s="123">
        <v>22.418280710144376</v>
      </c>
      <c r="C49" s="123">
        <v>23.040491525030486</v>
      </c>
      <c r="D49" s="123">
        <v>23.257268498154183</v>
      </c>
      <c r="E49" s="123">
        <v>25.547086639774051</v>
      </c>
      <c r="F49" s="123">
        <v>24.273630018214725</v>
      </c>
      <c r="G49" s="123">
        <v>23.352323792775678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2791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2792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2793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2794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2795</v>
      </c>
    </row>
    <row r="54" spans="1:105" ht="12" customHeight="1" x14ac:dyDescent="0.25">
      <c r="A54" s="106" t="s">
        <v>122</v>
      </c>
      <c r="B54" s="102">
        <v>22.418280710144376</v>
      </c>
      <c r="C54" s="102">
        <v>23.115821940439488</v>
      </c>
      <c r="D54" s="102">
        <v>23.346016334484219</v>
      </c>
      <c r="E54" s="102">
        <v>25.647691791695912</v>
      </c>
      <c r="F54" s="102">
        <v>24.374108855693368</v>
      </c>
      <c r="G54" s="102">
        <v>23.456684914191541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2796</v>
      </c>
    </row>
    <row r="55" spans="1:105" ht="12" customHeight="1" x14ac:dyDescent="0.25">
      <c r="A55" s="107" t="s">
        <v>121</v>
      </c>
      <c r="B55" s="105">
        <v>0</v>
      </c>
      <c r="C55" s="105">
        <v>15.258640811244375</v>
      </c>
      <c r="D55" s="105">
        <v>15.3672036806976</v>
      </c>
      <c r="E55" s="105">
        <v>17.39519490119131</v>
      </c>
      <c r="F55" s="105">
        <v>16.119385899755535</v>
      </c>
      <c r="G55" s="105">
        <v>15.199111182161559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2797</v>
      </c>
    </row>
    <row r="56" spans="1:105" ht="12" customHeight="1" x14ac:dyDescent="0.25">
      <c r="A56" s="108" t="s">
        <v>53</v>
      </c>
      <c r="B56" s="99">
        <v>0</v>
      </c>
      <c r="C56" s="99">
        <v>5.1505942795274109</v>
      </c>
      <c r="D56" s="99">
        <v>5.0805969918437626</v>
      </c>
      <c r="E56" s="99">
        <v>6.8135681792976106</v>
      </c>
      <c r="F56" s="99">
        <v>5.4923023115198104</v>
      </c>
      <c r="G56" s="99">
        <v>4.5375132591044576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2798</v>
      </c>
    </row>
    <row r="57" spans="1:105" ht="12" customHeight="1" x14ac:dyDescent="0.25">
      <c r="A57" s="108" t="s">
        <v>52</v>
      </c>
      <c r="B57" s="99">
        <v>0</v>
      </c>
      <c r="C57" s="99">
        <v>10.108046531716965</v>
      </c>
      <c r="D57" s="99">
        <v>10.286606688853837</v>
      </c>
      <c r="E57" s="99">
        <v>10.5816267218937</v>
      </c>
      <c r="F57" s="99">
        <v>10.627083588235728</v>
      </c>
      <c r="G57" s="99">
        <v>10.661597923057101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2799</v>
      </c>
    </row>
    <row r="58" spans="1:105" ht="12" customHeight="1" x14ac:dyDescent="0.25">
      <c r="A58" s="121" t="s">
        <v>54</v>
      </c>
      <c r="B58" s="123">
        <v>9.5386065860505305</v>
      </c>
      <c r="C58" s="123">
        <v>9.7324771352284163</v>
      </c>
      <c r="D58" s="123">
        <v>10.029172179446531</v>
      </c>
      <c r="E58" s="123">
        <v>10.160690684411939</v>
      </c>
      <c r="F58" s="123">
        <v>9.8202121143284717</v>
      </c>
      <c r="G58" s="123">
        <v>9.8018468646685051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2800</v>
      </c>
    </row>
    <row r="59" spans="1:105" ht="12" customHeight="1" x14ac:dyDescent="0.25">
      <c r="A59" s="97" t="s">
        <v>50</v>
      </c>
      <c r="B59" s="99">
        <v>9.8328594240767515</v>
      </c>
      <c r="C59" s="99">
        <v>9.8578196126453612</v>
      </c>
      <c r="D59" s="99">
        <v>10.495212601294046</v>
      </c>
      <c r="E59" s="99">
        <v>10.602325967904941</v>
      </c>
      <c r="F59" s="99">
        <v>9.9610814184577716</v>
      </c>
      <c r="G59" s="99">
        <v>10.041861247241872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2801</v>
      </c>
    </row>
    <row r="60" spans="1:105" ht="12" customHeight="1" x14ac:dyDescent="0.25">
      <c r="A60" s="109" t="s">
        <v>120</v>
      </c>
      <c r="B60" s="110">
        <v>6.9999782523315703</v>
      </c>
      <c r="C60" s="110">
        <v>8.6847988178464774</v>
      </c>
      <c r="D60" s="110">
        <v>6.1558173948942496</v>
      </c>
      <c r="E60" s="110">
        <v>6.1805826412845351</v>
      </c>
      <c r="F60" s="110">
        <v>8.5506275108631673</v>
      </c>
      <c r="G60" s="110">
        <v>7.6492769296207568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204.5947849875256</v>
      </c>
      <c r="C62" s="118">
        <f t="shared" si="21"/>
        <v>215.83977008390895</v>
      </c>
      <c r="D62" s="118">
        <f t="shared" si="21"/>
        <v>211.0986521229907</v>
      </c>
      <c r="E62" s="118">
        <f t="shared" si="21"/>
        <v>236.03180537227868</v>
      </c>
      <c r="F62" s="118">
        <f t="shared" si="21"/>
        <v>212.49147067272409</v>
      </c>
      <c r="G62" s="118">
        <f t="shared" si="21"/>
        <v>236.81036901878139</v>
      </c>
      <c r="H62" s="118">
        <f t="shared" si="21"/>
        <v>226.41329649301201</v>
      </c>
      <c r="I62" s="118">
        <f t="shared" si="21"/>
        <v>200.70940889061936</v>
      </c>
      <c r="J62" s="118">
        <f t="shared" si="21"/>
        <v>211.14785123268851</v>
      </c>
      <c r="K62" s="118">
        <f t="shared" si="21"/>
        <v>211.57394958394914</v>
      </c>
      <c r="L62" s="118">
        <f t="shared" si="21"/>
        <v>225.47412371843572</v>
      </c>
      <c r="M62" s="118">
        <f t="shared" si="21"/>
        <v>217.64337756695971</v>
      </c>
      <c r="N62" s="118">
        <f t="shared" si="21"/>
        <v>204.3974779338732</v>
      </c>
      <c r="O62" s="118">
        <f t="shared" si="21"/>
        <v>187.33945663778729</v>
      </c>
      <c r="P62" s="118">
        <f t="shared" si="21"/>
        <v>169.30871476287894</v>
      </c>
      <c r="Q62" s="118">
        <f t="shared" si="21"/>
        <v>184.44950114098734</v>
      </c>
      <c r="R62" s="118">
        <f t="shared" ref="R62:V62" si="22">R63+R66+R68+R77</f>
        <v>186.7104372016787</v>
      </c>
      <c r="S62" s="118">
        <f t="shared" si="22"/>
        <v>188.93297979587146</v>
      </c>
      <c r="T62" s="118">
        <f t="shared" si="22"/>
        <v>173.76417753204751</v>
      </c>
      <c r="U62" s="118">
        <f t="shared" si="22"/>
        <v>166.77912118244183</v>
      </c>
      <c r="V62" s="118">
        <f t="shared" si="22"/>
        <v>177.07240552073577</v>
      </c>
      <c r="W62" s="118">
        <f t="shared" ref="W62" si="23">W63+W66+W68+W77</f>
        <v>191.66627694811254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169.05129803499344</v>
      </c>
      <c r="C63" s="123">
        <f t="shared" si="24"/>
        <v>180.26114345896042</v>
      </c>
      <c r="D63" s="123">
        <f t="shared" si="24"/>
        <v>174.22198957337005</v>
      </c>
      <c r="E63" s="123">
        <f t="shared" si="24"/>
        <v>199.30196742548921</v>
      </c>
      <c r="F63" s="123">
        <f t="shared" si="24"/>
        <v>175.97650122701842</v>
      </c>
      <c r="G63" s="123">
        <f t="shared" si="24"/>
        <v>200.02217451049955</v>
      </c>
      <c r="H63" s="123">
        <f t="shared" si="24"/>
        <v>190.65794572840821</v>
      </c>
      <c r="I63" s="123">
        <f t="shared" si="24"/>
        <v>165.20711795670826</v>
      </c>
      <c r="J63" s="123">
        <f t="shared" si="24"/>
        <v>174.62746094053011</v>
      </c>
      <c r="K63" s="123">
        <f t="shared" si="24"/>
        <v>176.95200956306215</v>
      </c>
      <c r="L63" s="123">
        <f t="shared" si="24"/>
        <v>190.4749001906093</v>
      </c>
      <c r="M63" s="123">
        <f t="shared" si="24"/>
        <v>185.024786812169</v>
      </c>
      <c r="N63" s="123">
        <f t="shared" si="24"/>
        <v>174.00980847613985</v>
      </c>
      <c r="O63" s="123">
        <f t="shared" si="24"/>
        <v>159.08262989255394</v>
      </c>
      <c r="P63" s="123">
        <f t="shared" si="24"/>
        <v>139.0471542151478</v>
      </c>
      <c r="Q63" s="123">
        <f t="shared" si="24"/>
        <v>154.06617346146422</v>
      </c>
      <c r="R63" s="123">
        <f t="shared" ref="R63:V63" si="25">SUM(R64:R65)</f>
        <v>156.45691557220539</v>
      </c>
      <c r="S63" s="123">
        <f t="shared" si="25"/>
        <v>157.69197988443736</v>
      </c>
      <c r="T63" s="123">
        <f t="shared" si="25"/>
        <v>142.40321077790574</v>
      </c>
      <c r="U63" s="123">
        <f t="shared" si="25"/>
        <v>135.29760093375191</v>
      </c>
      <c r="V63" s="123">
        <f t="shared" si="25"/>
        <v>141.31355734970441</v>
      </c>
      <c r="W63" s="123">
        <f t="shared" ref="W63" si="26">SUM(W64:W65)</f>
        <v>156.50704551961843</v>
      </c>
      <c r="DA63" s="130" t="s">
        <v>2804</v>
      </c>
    </row>
    <row r="64" spans="1:105" ht="12" customHeight="1" x14ac:dyDescent="0.25">
      <c r="A64" s="97" t="s">
        <v>217</v>
      </c>
      <c r="B64" s="99">
        <v>167.18995248393253</v>
      </c>
      <c r="C64" s="99">
        <v>178.27640732270922</v>
      </c>
      <c r="D64" s="99">
        <v>172.2902004924882</v>
      </c>
      <c r="E64" s="99">
        <v>197.11047881570437</v>
      </c>
      <c r="F64" s="99">
        <v>174.02866819525008</v>
      </c>
      <c r="G64" s="99">
        <v>197.83040512966809</v>
      </c>
      <c r="H64" s="99">
        <v>188.58887006139332</v>
      </c>
      <c r="I64" s="99">
        <v>163.41237927025668</v>
      </c>
      <c r="J64" s="99">
        <v>172.71683237800994</v>
      </c>
      <c r="K64" s="99">
        <v>175.01560055724985</v>
      </c>
      <c r="L64" s="99">
        <v>188.37637035867672</v>
      </c>
      <c r="M64" s="99">
        <v>182.97793055746979</v>
      </c>
      <c r="N64" s="99">
        <v>172.08768335342285</v>
      </c>
      <c r="O64" s="99">
        <v>157.27057781784569</v>
      </c>
      <c r="P64" s="99">
        <v>137.43564587674476</v>
      </c>
      <c r="Q64" s="99">
        <v>152.25720993671865</v>
      </c>
      <c r="R64" s="99">
        <v>154.58007003582176</v>
      </c>
      <c r="S64" s="99">
        <v>155.74069126538251</v>
      </c>
      <c r="T64" s="99">
        <v>140.60072761518592</v>
      </c>
      <c r="U64" s="99">
        <v>133.55613849554243</v>
      </c>
      <c r="V64" s="99">
        <v>139.44164325217656</v>
      </c>
      <c r="W64" s="99">
        <v>154.41188392459091</v>
      </c>
      <c r="DA64" s="63" t="s">
        <v>2805</v>
      </c>
    </row>
    <row r="65" spans="1:105" ht="12" customHeight="1" x14ac:dyDescent="0.25">
      <c r="A65" s="97" t="s">
        <v>53</v>
      </c>
      <c r="B65" s="99">
        <v>1.8613455510609003</v>
      </c>
      <c r="C65" s="99">
        <v>1.9847361362511879</v>
      </c>
      <c r="D65" s="99">
        <v>1.931789080881847</v>
      </c>
      <c r="E65" s="99">
        <v>2.1914886097848383</v>
      </c>
      <c r="F65" s="99">
        <v>1.9478330317683461</v>
      </c>
      <c r="G65" s="99">
        <v>2.1917693808314587</v>
      </c>
      <c r="H65" s="99">
        <v>2.0690756670148716</v>
      </c>
      <c r="I65" s="99">
        <v>1.79473868645159</v>
      </c>
      <c r="J65" s="99">
        <v>1.910628562520186</v>
      </c>
      <c r="K65" s="99">
        <v>1.9364090058122874</v>
      </c>
      <c r="L65" s="99">
        <v>2.0985298319325771</v>
      </c>
      <c r="M65" s="99">
        <v>2.0468562546991995</v>
      </c>
      <c r="N65" s="99">
        <v>1.9221251227170186</v>
      </c>
      <c r="O65" s="99">
        <v>1.8120520747082589</v>
      </c>
      <c r="P65" s="99">
        <v>1.6115083384030373</v>
      </c>
      <c r="Q65" s="99">
        <v>1.8089635247455651</v>
      </c>
      <c r="R65" s="99">
        <v>1.8768455363836327</v>
      </c>
      <c r="S65" s="99">
        <v>1.9512886190548422</v>
      </c>
      <c r="T65" s="99">
        <v>1.8024831627198257</v>
      </c>
      <c r="U65" s="99">
        <v>1.7414624382094839</v>
      </c>
      <c r="V65" s="99">
        <v>1.8719140975278425</v>
      </c>
      <c r="W65" s="99">
        <v>2.0951615950275104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1.2626363581074843E-2</v>
      </c>
      <c r="C66" s="123">
        <f t="shared" si="27"/>
        <v>1.6526001464279839E-2</v>
      </c>
      <c r="D66" s="123">
        <f t="shared" si="27"/>
        <v>3.0005179000355441E-2</v>
      </c>
      <c r="E66" s="123">
        <f t="shared" si="27"/>
        <v>5.9954364889337884E-2</v>
      </c>
      <c r="F66" s="123">
        <f t="shared" si="27"/>
        <v>3.7157662043147521E-2</v>
      </c>
      <c r="G66" s="123">
        <f t="shared" si="27"/>
        <v>4.3652678414591473E-2</v>
      </c>
      <c r="H66" s="123">
        <f t="shared" si="27"/>
        <v>7.384038795638799E-2</v>
      </c>
      <c r="I66" s="123">
        <f t="shared" si="27"/>
        <v>0.10913411773113617</v>
      </c>
      <c r="J66" s="123">
        <f t="shared" si="27"/>
        <v>7.5772319737447316E-2</v>
      </c>
      <c r="K66" s="123">
        <f t="shared" si="27"/>
        <v>8.5752734114158374E-2</v>
      </c>
      <c r="L66" s="123">
        <f t="shared" si="27"/>
        <v>0.10945991334054875</v>
      </c>
      <c r="M66" s="123">
        <f t="shared" si="27"/>
        <v>0.11131465714235347</v>
      </c>
      <c r="N66" s="123">
        <f t="shared" si="27"/>
        <v>0.22164630750390721</v>
      </c>
      <c r="O66" s="123">
        <f t="shared" si="27"/>
        <v>0.15027048209762903</v>
      </c>
      <c r="P66" s="123">
        <f t="shared" si="27"/>
        <v>0.11731239146058917</v>
      </c>
      <c r="Q66" s="123">
        <f t="shared" si="27"/>
        <v>0.20778394828895974</v>
      </c>
      <c r="R66" s="123">
        <f t="shared" si="27"/>
        <v>0.22676118094705927</v>
      </c>
      <c r="S66" s="123">
        <f t="shared" si="27"/>
        <v>0.28393929613797209</v>
      </c>
      <c r="T66" s="123">
        <f t="shared" si="27"/>
        <v>0.41326801323479373</v>
      </c>
      <c r="U66" s="123">
        <f t="shared" si="27"/>
        <v>0.58429826317149247</v>
      </c>
      <c r="V66" s="123">
        <f t="shared" si="27"/>
        <v>0.32358771240291423</v>
      </c>
      <c r="W66" s="123">
        <f t="shared" si="27"/>
        <v>0.82181310187185208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1.2626363581074843E-2</v>
      </c>
      <c r="C67" s="99">
        <f>RES_hhdet_fech!C67/RES_summary!C$19</f>
        <v>1.6526001464279839E-2</v>
      </c>
      <c r="D67" s="99">
        <f>RES_hhdet_fech!D67/RES_summary!D$19</f>
        <v>3.0005179000355441E-2</v>
      </c>
      <c r="E67" s="99">
        <f>RES_hhdet_fech!E67/RES_summary!E$19</f>
        <v>5.9954364889337884E-2</v>
      </c>
      <c r="F67" s="99">
        <f>RES_hhdet_fech!F67/RES_summary!F$19</f>
        <v>3.7157662043147521E-2</v>
      </c>
      <c r="G67" s="99">
        <f>RES_hhdet_fech!G67/RES_summary!G$19</f>
        <v>4.3652678414591473E-2</v>
      </c>
      <c r="H67" s="99">
        <f>RES_hhdet_fech!H67/RES_summary!H$19</f>
        <v>7.384038795638799E-2</v>
      </c>
      <c r="I67" s="99">
        <f>RES_hhdet_fech!I67/RES_summary!I$19</f>
        <v>0.10913411773113617</v>
      </c>
      <c r="J67" s="99">
        <f>RES_hhdet_fech!J67/RES_summary!J$19</f>
        <v>7.5772319737447316E-2</v>
      </c>
      <c r="K67" s="99">
        <f>RES_hhdet_fech!K67/RES_summary!K$19</f>
        <v>8.5752734114158374E-2</v>
      </c>
      <c r="L67" s="99">
        <f>RES_hhdet_fech!L67/RES_summary!L$19</f>
        <v>0.10945991334054875</v>
      </c>
      <c r="M67" s="99">
        <f>RES_hhdet_fech!M67/RES_summary!M$19</f>
        <v>0.11131465714235347</v>
      </c>
      <c r="N67" s="99">
        <f>RES_hhdet_fech!N67/RES_summary!N$19</f>
        <v>0.22164630750390721</v>
      </c>
      <c r="O67" s="99">
        <f>RES_hhdet_fech!O67/RES_summary!O$19</f>
        <v>0.15027048209762903</v>
      </c>
      <c r="P67" s="99">
        <f>RES_hhdet_fech!P67/RES_summary!P$19</f>
        <v>0.11731239146058917</v>
      </c>
      <c r="Q67" s="99">
        <f>RES_hhdet_fech!Q67/RES_summary!Q$19</f>
        <v>0.20778394828895974</v>
      </c>
      <c r="R67" s="99">
        <f>RES_hhdet_fech!R67/RES_summary!R$19</f>
        <v>0.22676118094705927</v>
      </c>
      <c r="S67" s="99">
        <f>RES_hhdet_fech!S67/RES_summary!S$19</f>
        <v>0.28393929613797209</v>
      </c>
      <c r="T67" s="99">
        <f>RES_hhdet_fech!T67/RES_summary!T$19</f>
        <v>0.41326801323479373</v>
      </c>
      <c r="U67" s="99">
        <f>RES_hhdet_fech!U67/RES_summary!U$19</f>
        <v>0.58429826317149247</v>
      </c>
      <c r="V67" s="99">
        <f>RES_hhdet_fech!V67/RES_summary!V$19</f>
        <v>0.32358771240291423</v>
      </c>
      <c r="W67" s="99">
        <f>RES_hhdet_fech!W67/RES_summary!W$19</f>
        <v>0.82181310187185208</v>
      </c>
      <c r="DA67" s="63" t="s">
        <v>2808</v>
      </c>
    </row>
    <row r="68" spans="1:105" ht="12" customHeight="1" x14ac:dyDescent="0.25">
      <c r="A68" s="121" t="s">
        <v>55</v>
      </c>
      <c r="B68" s="123">
        <v>25.865941345104382</v>
      </c>
      <c r="C68" s="123">
        <v>25.708878621117254</v>
      </c>
      <c r="D68" s="123">
        <v>26.492904112808439</v>
      </c>
      <c r="E68" s="123">
        <v>26.565852066190818</v>
      </c>
      <c r="F68" s="123">
        <v>26.261948253257003</v>
      </c>
      <c r="G68" s="123">
        <v>26.747159379893169</v>
      </c>
      <c r="H68" s="123">
        <v>26.094090341897921</v>
      </c>
      <c r="I68" s="123">
        <v>26.751450654268389</v>
      </c>
      <c r="J68" s="123">
        <v>26.941306089065712</v>
      </c>
      <c r="K68" s="123">
        <v>26.701936149948899</v>
      </c>
      <c r="L68" s="123">
        <v>26.443998092629684</v>
      </c>
      <c r="M68" s="123">
        <v>25.369521055102087</v>
      </c>
      <c r="N68" s="123">
        <v>24.234375286081352</v>
      </c>
      <c r="O68" s="123">
        <v>22.305032471745442</v>
      </c>
      <c r="P68" s="123">
        <v>24.220506933899731</v>
      </c>
      <c r="Q68" s="123">
        <v>23.829949218741145</v>
      </c>
      <c r="R68" s="123">
        <v>24.133267082810445</v>
      </c>
      <c r="S68" s="123">
        <v>23.752941412202759</v>
      </c>
      <c r="T68" s="123">
        <v>23.051470004521608</v>
      </c>
      <c r="U68" s="123">
        <v>22.871504254337115</v>
      </c>
      <c r="V68" s="123">
        <v>24.353663790269032</v>
      </c>
      <c r="W68" s="123">
        <v>23.451901299245513</v>
      </c>
      <c r="DA68" s="130" t="s">
        <v>2809</v>
      </c>
    </row>
    <row r="69" spans="1:105" ht="12" customHeight="1" x14ac:dyDescent="0.25">
      <c r="A69" s="97" t="s">
        <v>134</v>
      </c>
      <c r="B69" s="99">
        <v>27.803780203419116</v>
      </c>
      <c r="C69" s="99">
        <v>27.3848530121004</v>
      </c>
      <c r="D69" s="99">
        <v>29.003328101225375</v>
      </c>
      <c r="E69" s="99">
        <v>27.76637913785498</v>
      </c>
      <c r="F69" s="99">
        <v>28.359492064140383</v>
      </c>
      <c r="G69" s="99">
        <v>29.855657061977436</v>
      </c>
      <c r="H69" s="99">
        <v>26.83812436472423</v>
      </c>
      <c r="I69" s="99">
        <v>28.742476137662408</v>
      </c>
      <c r="J69" s="99">
        <v>27.885459313038051</v>
      </c>
      <c r="K69" s="99">
        <v>27.771409435559125</v>
      </c>
      <c r="L69" s="99">
        <v>27.120999540819497</v>
      </c>
      <c r="M69" s="99">
        <v>25.40987032003266</v>
      </c>
      <c r="N69" s="99">
        <v>24.561329263187933</v>
      </c>
      <c r="O69" s="99">
        <v>22.380577467810806</v>
      </c>
      <c r="P69" s="99">
        <v>24.490064321452543</v>
      </c>
      <c r="Q69" s="99">
        <v>23.893769556877004</v>
      </c>
      <c r="R69" s="99">
        <v>24.529910557532894</v>
      </c>
      <c r="S69" s="99">
        <v>24.287490996401893</v>
      </c>
      <c r="T69" s="99">
        <v>23.410492794290249</v>
      </c>
      <c r="U69" s="99">
        <v>23.104625521653997</v>
      </c>
      <c r="V69" s="99">
        <v>24.332220594231934</v>
      </c>
      <c r="W69" s="99">
        <v>24.264308616028561</v>
      </c>
      <c r="DA69" s="63" t="s">
        <v>2810</v>
      </c>
    </row>
    <row r="70" spans="1:105" ht="12" customHeight="1" x14ac:dyDescent="0.25">
      <c r="A70" s="97" t="s">
        <v>133</v>
      </c>
      <c r="B70" s="99">
        <v>0</v>
      </c>
      <c r="C70" s="99">
        <v>15.723355832729506</v>
      </c>
      <c r="D70" s="99">
        <v>16.703282494806992</v>
      </c>
      <c r="E70" s="99">
        <v>16.721564783654134</v>
      </c>
      <c r="F70" s="99">
        <v>16.729965895341468</v>
      </c>
      <c r="G70" s="99">
        <v>17.386035304282156</v>
      </c>
      <c r="H70" s="99">
        <v>16.645696340103484</v>
      </c>
      <c r="I70" s="99">
        <v>17.435792177085428</v>
      </c>
      <c r="J70" s="99">
        <v>17.552952033504717</v>
      </c>
      <c r="K70" s="99">
        <v>17.563844331120858</v>
      </c>
      <c r="L70" s="99">
        <v>17.419337572180325</v>
      </c>
      <c r="M70" s="99">
        <v>17.077001260653482</v>
      </c>
      <c r="N70" s="99">
        <v>15.941013421012368</v>
      </c>
      <c r="O70" s="99">
        <v>15.019588116452049</v>
      </c>
      <c r="P70" s="99">
        <v>16.513186538516454</v>
      </c>
      <c r="Q70" s="99">
        <v>16.981813908543334</v>
      </c>
      <c r="R70" s="99">
        <v>17.56789031702176</v>
      </c>
      <c r="S70" s="99">
        <v>17.53138457025997</v>
      </c>
      <c r="T70" s="99">
        <v>17.262923173582212</v>
      </c>
      <c r="U70" s="99">
        <v>17.291427446887408</v>
      </c>
      <c r="V70" s="99">
        <v>18.618659430744025</v>
      </c>
      <c r="W70" s="99">
        <v>18.27399231743458</v>
      </c>
      <c r="DA70" s="63" t="s">
        <v>2811</v>
      </c>
    </row>
    <row r="71" spans="1:105" ht="12" customHeight="1" x14ac:dyDescent="0.25">
      <c r="A71" s="100" t="s">
        <v>217</v>
      </c>
      <c r="B71" s="102">
        <v>0</v>
      </c>
      <c r="C71" s="102">
        <v>5.7245460449601495</v>
      </c>
      <c r="D71" s="102">
        <v>5.959073829464848</v>
      </c>
      <c r="E71" s="102">
        <v>7.0174480281414322</v>
      </c>
      <c r="F71" s="102">
        <v>6.1463431234980801</v>
      </c>
      <c r="G71" s="102">
        <v>5.6235927864792155</v>
      </c>
      <c r="H71" s="102">
        <v>6.8876418322860236</v>
      </c>
      <c r="I71" s="102">
        <v>6.0909436051680519</v>
      </c>
      <c r="J71" s="102">
        <v>6.7632032900507548</v>
      </c>
      <c r="K71" s="102">
        <v>6.2631998419448252</v>
      </c>
      <c r="L71" s="102">
        <v>6.0006367418666935</v>
      </c>
      <c r="M71" s="102">
        <v>6.6539744202012896</v>
      </c>
      <c r="N71" s="102">
        <v>4.2780452362072356</v>
      </c>
      <c r="O71" s="102">
        <v>4.2719768250848826</v>
      </c>
      <c r="P71" s="102">
        <v>4.6400669802994789</v>
      </c>
      <c r="Q71" s="102">
        <v>6.3692101529030882</v>
      </c>
      <c r="R71" s="102">
        <v>6.2349344134604916</v>
      </c>
      <c r="S71" s="102">
        <v>5.7422977978275869</v>
      </c>
      <c r="T71" s="102">
        <v>5.6755089422894338</v>
      </c>
      <c r="U71" s="102">
        <v>5.5007750624560305</v>
      </c>
      <c r="V71" s="102">
        <v>6.1902963870634471</v>
      </c>
      <c r="W71" s="102">
        <v>4.6997118919659151</v>
      </c>
      <c r="DA71" s="131" t="s">
        <v>2812</v>
      </c>
    </row>
    <row r="72" spans="1:105" ht="12" customHeight="1" x14ac:dyDescent="0.25">
      <c r="A72" s="103" t="s">
        <v>52</v>
      </c>
      <c r="B72" s="105">
        <v>0</v>
      </c>
      <c r="C72" s="105">
        <v>9.9988097877693605</v>
      </c>
      <c r="D72" s="105">
        <v>10.744208665342139</v>
      </c>
      <c r="E72" s="105">
        <v>9.7041167555127021</v>
      </c>
      <c r="F72" s="105">
        <v>10.583622771843386</v>
      </c>
      <c r="G72" s="105">
        <v>11.762442517802942</v>
      </c>
      <c r="H72" s="105">
        <v>9.7580545078174588</v>
      </c>
      <c r="I72" s="105">
        <v>11.344848571917378</v>
      </c>
      <c r="J72" s="105">
        <v>10.789748743453959</v>
      </c>
      <c r="K72" s="105">
        <v>11.300644489176033</v>
      </c>
      <c r="L72" s="105">
        <v>11.418700830313631</v>
      </c>
      <c r="M72" s="105">
        <v>10.423026840452192</v>
      </c>
      <c r="N72" s="105">
        <v>11.662968184805129</v>
      </c>
      <c r="O72" s="105">
        <v>10.747611291367168</v>
      </c>
      <c r="P72" s="105">
        <v>11.873119558216978</v>
      </c>
      <c r="Q72" s="105">
        <v>10.612603755640245</v>
      </c>
      <c r="R72" s="105">
        <v>11.332955903561267</v>
      </c>
      <c r="S72" s="105">
        <v>11.789086772432382</v>
      </c>
      <c r="T72" s="105">
        <v>11.587414231292781</v>
      </c>
      <c r="U72" s="105">
        <v>11.790652384431379</v>
      </c>
      <c r="V72" s="105">
        <v>12.428363043680578</v>
      </c>
      <c r="W72" s="105">
        <v>13.574280425468666</v>
      </c>
      <c r="DA72" s="132" t="s">
        <v>2813</v>
      </c>
    </row>
    <row r="73" spans="1:105" ht="12" customHeight="1" x14ac:dyDescent="0.25">
      <c r="A73" s="106" t="s">
        <v>122</v>
      </c>
      <c r="B73" s="102">
        <v>22.418280710144373</v>
      </c>
      <c r="C73" s="102">
        <v>23.04815269747024</v>
      </c>
      <c r="D73" s="102">
        <v>23.071009234167828</v>
      </c>
      <c r="E73" s="102">
        <v>25.169504789797159</v>
      </c>
      <c r="F73" s="102">
        <v>23.780220207725812</v>
      </c>
      <c r="G73" s="102">
        <v>22.764862261401415</v>
      </c>
      <c r="H73" s="102">
        <v>25.225715674560917</v>
      </c>
      <c r="I73" s="102">
        <v>24.020988500444886</v>
      </c>
      <c r="J73" s="102">
        <v>25.637989326680884</v>
      </c>
      <c r="K73" s="102">
        <v>24.738812335570916</v>
      </c>
      <c r="L73" s="102">
        <v>24.829554576943515</v>
      </c>
      <c r="M73" s="102">
        <v>25.502555192934214</v>
      </c>
      <c r="N73" s="102">
        <v>21.681726589372111</v>
      </c>
      <c r="O73" s="102">
        <v>21.997380564536172</v>
      </c>
      <c r="P73" s="102">
        <v>21.933872741630463</v>
      </c>
      <c r="Q73" s="102">
        <v>23.904438481660513</v>
      </c>
      <c r="R73" s="102">
        <v>22.921531394679022</v>
      </c>
      <c r="S73" s="102">
        <v>22.445770697599908</v>
      </c>
      <c r="T73" s="102">
        <v>22.509624627838772</v>
      </c>
      <c r="U73" s="102">
        <v>22.744274449734558</v>
      </c>
      <c r="V73" s="102">
        <v>24.918814552913226</v>
      </c>
      <c r="W73" s="102">
        <v>21.972722704237786</v>
      </c>
      <c r="DA73" s="131" t="s">
        <v>2814</v>
      </c>
    </row>
    <row r="74" spans="1:105" ht="12" customHeight="1" x14ac:dyDescent="0.25">
      <c r="A74" s="107" t="s">
        <v>121</v>
      </c>
      <c r="B74" s="105">
        <v>0</v>
      </c>
      <c r="C74" s="105">
        <v>15.252124564502001</v>
      </c>
      <c r="D74" s="105">
        <v>15.356837389636699</v>
      </c>
      <c r="E74" s="105">
        <v>17.378918061558739</v>
      </c>
      <c r="F74" s="105">
        <v>16.10414261823145</v>
      </c>
      <c r="G74" s="105">
        <v>15.180331605567773</v>
      </c>
      <c r="H74" s="105">
        <v>17.653909191284608</v>
      </c>
      <c r="I74" s="105">
        <v>16.365055948680542</v>
      </c>
      <c r="J74" s="105">
        <v>17.796548194360835</v>
      </c>
      <c r="K74" s="105">
        <v>16.983639184169665</v>
      </c>
      <c r="L74" s="105">
        <v>17.023159852999363</v>
      </c>
      <c r="M74" s="105">
        <v>17.965251881151801</v>
      </c>
      <c r="N74" s="105">
        <v>14.563541579432689</v>
      </c>
      <c r="O74" s="105">
        <v>14.911324404715263</v>
      </c>
      <c r="P74" s="105">
        <v>15.053573786539351</v>
      </c>
      <c r="Q74" s="105">
        <v>17.704590549092867</v>
      </c>
      <c r="R74" s="105">
        <v>17.13477602278256</v>
      </c>
      <c r="S74" s="105">
        <v>16.800597828014464</v>
      </c>
      <c r="T74" s="105">
        <v>16.992792288907385</v>
      </c>
      <c r="U74" s="105">
        <v>17.209343160714948</v>
      </c>
      <c r="V74" s="105">
        <v>19.062091159621666</v>
      </c>
      <c r="W74" s="105">
        <v>16.527307914879685</v>
      </c>
      <c r="DA74" s="132" t="s">
        <v>2815</v>
      </c>
    </row>
    <row r="75" spans="1:105" ht="12" customHeight="1" x14ac:dyDescent="0.25">
      <c r="A75" s="108" t="s">
        <v>53</v>
      </c>
      <c r="B75" s="99">
        <v>0</v>
      </c>
      <c r="C75" s="99">
        <v>5.1483947033259359</v>
      </c>
      <c r="D75" s="99">
        <v>5.0758831298490863</v>
      </c>
      <c r="E75" s="99">
        <v>6.8042892281646399</v>
      </c>
      <c r="F75" s="99">
        <v>5.484304348767127</v>
      </c>
      <c r="G75" s="99">
        <v>4.5277263557250294</v>
      </c>
      <c r="H75" s="99">
        <v>6.8034914380837526</v>
      </c>
      <c r="I75" s="99">
        <v>5.306047150885826</v>
      </c>
      <c r="J75" s="99">
        <v>6.4750685110604165</v>
      </c>
      <c r="K75" s="99">
        <v>5.7617428334377863</v>
      </c>
      <c r="L75" s="99">
        <v>5.6315531114683894</v>
      </c>
      <c r="M75" s="99">
        <v>6.8377403385693194</v>
      </c>
      <c r="N75" s="99">
        <v>3.8917913028619768</v>
      </c>
      <c r="O75" s="99">
        <v>4.2640690763614586</v>
      </c>
      <c r="P75" s="99">
        <v>4.2250995001527487</v>
      </c>
      <c r="Q75" s="99">
        <v>6.4696827932244085</v>
      </c>
      <c r="R75" s="99">
        <v>5.8466250646677045</v>
      </c>
      <c r="S75" s="99">
        <v>5.3301127821260801</v>
      </c>
      <c r="T75" s="99">
        <v>5.4656405148533116</v>
      </c>
      <c r="U75" s="99">
        <v>5.4176837366570387</v>
      </c>
      <c r="V75" s="99">
        <v>6.3421270954342122</v>
      </c>
      <c r="W75" s="99">
        <v>4.3029188281109034</v>
      </c>
      <c r="DA75" s="63" t="s">
        <v>2816</v>
      </c>
    </row>
    <row r="76" spans="1:105" ht="12" customHeight="1" x14ac:dyDescent="0.25">
      <c r="A76" s="108" t="s">
        <v>52</v>
      </c>
      <c r="B76" s="99">
        <v>0</v>
      </c>
      <c r="C76" s="99">
        <v>10.103729861176065</v>
      </c>
      <c r="D76" s="99">
        <v>10.280954259787611</v>
      </c>
      <c r="E76" s="99">
        <v>10.574628833394097</v>
      </c>
      <c r="F76" s="99">
        <v>10.619838269464323</v>
      </c>
      <c r="G76" s="99">
        <v>10.652605249842743</v>
      </c>
      <c r="H76" s="99">
        <v>10.850417753200857</v>
      </c>
      <c r="I76" s="99">
        <v>11.059008797794718</v>
      </c>
      <c r="J76" s="99">
        <v>11.321479683300415</v>
      </c>
      <c r="K76" s="99">
        <v>11.221896350731877</v>
      </c>
      <c r="L76" s="99">
        <v>11.391606741530975</v>
      </c>
      <c r="M76" s="99">
        <v>11.127511542582482</v>
      </c>
      <c r="N76" s="99">
        <v>10.671750276570712</v>
      </c>
      <c r="O76" s="99">
        <v>10.647255328353802</v>
      </c>
      <c r="P76" s="99">
        <v>10.828474286386598</v>
      </c>
      <c r="Q76" s="99">
        <v>11.234907755868461</v>
      </c>
      <c r="R76" s="99">
        <v>11.288150958114855</v>
      </c>
      <c r="S76" s="99">
        <v>11.470485045888381</v>
      </c>
      <c r="T76" s="99">
        <v>11.527151774054074</v>
      </c>
      <c r="U76" s="99">
        <v>11.791659424057912</v>
      </c>
      <c r="V76" s="99">
        <v>12.719964064187456</v>
      </c>
      <c r="W76" s="99">
        <v>12.224389086768785</v>
      </c>
      <c r="DA76" s="63" t="s">
        <v>2817</v>
      </c>
    </row>
    <row r="77" spans="1:105" ht="12" customHeight="1" x14ac:dyDescent="0.25">
      <c r="A77" s="121" t="s">
        <v>54</v>
      </c>
      <c r="B77" s="123">
        <v>9.6649192438467146</v>
      </c>
      <c r="C77" s="123">
        <v>9.8532220023669712</v>
      </c>
      <c r="D77" s="123">
        <v>10.353753257811839</v>
      </c>
      <c r="E77" s="123">
        <v>10.104031515709334</v>
      </c>
      <c r="F77" s="123">
        <v>10.215863530405535</v>
      </c>
      <c r="G77" s="123">
        <v>9.9973824499740687</v>
      </c>
      <c r="H77" s="123">
        <v>9.5874200347495044</v>
      </c>
      <c r="I77" s="123">
        <v>8.6417061619115731</v>
      </c>
      <c r="J77" s="123">
        <v>9.5033118833552646</v>
      </c>
      <c r="K77" s="123">
        <v>7.8342511368239469</v>
      </c>
      <c r="L77" s="123">
        <v>8.4457655218561936</v>
      </c>
      <c r="M77" s="123">
        <v>7.1377550425462744</v>
      </c>
      <c r="N77" s="123">
        <v>5.9316478641481005</v>
      </c>
      <c r="O77" s="123">
        <v>5.8015237913902764</v>
      </c>
      <c r="P77" s="123">
        <v>5.9237412223708166</v>
      </c>
      <c r="Q77" s="123">
        <v>6.3455945124930109</v>
      </c>
      <c r="R77" s="123">
        <v>5.8934933657158108</v>
      </c>
      <c r="S77" s="123">
        <v>7.2041192030934029</v>
      </c>
      <c r="T77" s="123">
        <v>7.8962287363853791</v>
      </c>
      <c r="U77" s="123">
        <v>8.0257177311813166</v>
      </c>
      <c r="V77" s="123">
        <v>11.081596668359413</v>
      </c>
      <c r="W77" s="123">
        <v>10.885517027376759</v>
      </c>
      <c r="DA77" s="130" t="s">
        <v>2818</v>
      </c>
    </row>
    <row r="78" spans="1:105" ht="12" customHeight="1" x14ac:dyDescent="0.25">
      <c r="A78" s="97" t="s">
        <v>192</v>
      </c>
      <c r="B78" s="99">
        <v>9.7130489755940275</v>
      </c>
      <c r="C78" s="99">
        <v>9.8785693518032289</v>
      </c>
      <c r="D78" s="99">
        <v>10.551556321177531</v>
      </c>
      <c r="E78" s="99">
        <v>10.35801722005535</v>
      </c>
      <c r="F78" s="99">
        <v>10.326874353471545</v>
      </c>
      <c r="G78" s="99">
        <v>10.1078061883871</v>
      </c>
      <c r="H78" s="99">
        <v>9.6724334188285095</v>
      </c>
      <c r="I78" s="99">
        <v>8.6900879420292583</v>
      </c>
      <c r="J78" s="99">
        <v>9.5634809587595431</v>
      </c>
      <c r="K78" s="99">
        <v>7.8920104108263107</v>
      </c>
      <c r="L78" s="99">
        <v>8.5166954330608302</v>
      </c>
      <c r="M78" s="99">
        <v>7.175252622439598</v>
      </c>
      <c r="N78" s="99">
        <v>5.9585957030345691</v>
      </c>
      <c r="O78" s="99">
        <v>5.8638179411502751</v>
      </c>
      <c r="P78" s="99">
        <v>5.9777994331537085</v>
      </c>
      <c r="Q78" s="99">
        <v>6.3864287996282885</v>
      </c>
      <c r="R78" s="99">
        <v>5.9246686855032351</v>
      </c>
      <c r="S78" s="99">
        <v>7.2552264341960528</v>
      </c>
      <c r="T78" s="99">
        <v>7.9703906556964954</v>
      </c>
      <c r="U78" s="99">
        <v>8.1260692266986485</v>
      </c>
      <c r="V78" s="99">
        <v>11.224572188938993</v>
      </c>
      <c r="W78" s="99">
        <v>11.107435381689418</v>
      </c>
      <c r="DA78" s="63" t="s">
        <v>2819</v>
      </c>
    </row>
    <row r="79" spans="1:105" ht="12" customHeight="1" x14ac:dyDescent="0.25">
      <c r="A79" s="109" t="s">
        <v>120</v>
      </c>
      <c r="B79" s="110">
        <v>6.9999782523315703</v>
      </c>
      <c r="C79" s="110">
        <v>8.6608587995678263</v>
      </c>
      <c r="D79" s="110">
        <v>6.0831498024013699</v>
      </c>
      <c r="E79" s="110">
        <v>6.0888420184211052</v>
      </c>
      <c r="F79" s="110">
        <v>8.4182193945962283</v>
      </c>
      <c r="G79" s="110">
        <v>7.4923627073398107</v>
      </c>
      <c r="H79" s="110">
        <v>7.0575485824075859</v>
      </c>
      <c r="I79" s="110">
        <v>7.3054753963644803</v>
      </c>
      <c r="J79" s="110">
        <v>7.3067078497706275</v>
      </c>
      <c r="K79" s="110">
        <v>5.6864152107475352</v>
      </c>
      <c r="L79" s="110">
        <v>5.8998559444638463</v>
      </c>
      <c r="M79" s="110">
        <v>5.772681997445277</v>
      </c>
      <c r="N79" s="110">
        <v>5.1273620761781791</v>
      </c>
      <c r="O79" s="110">
        <v>4.6744885243955414</v>
      </c>
      <c r="P79" s="110">
        <v>4.6038486946203649</v>
      </c>
      <c r="Q79" s="110">
        <v>4.8419427701340583</v>
      </c>
      <c r="R79" s="110">
        <v>4.8075646497452942</v>
      </c>
      <c r="S79" s="110">
        <v>5.4011112524975191</v>
      </c>
      <c r="T79" s="110">
        <v>5.5546779671769224</v>
      </c>
      <c r="U79" s="110">
        <v>5.5229031907492265</v>
      </c>
      <c r="V79" s="110">
        <v>8.7591631582644656</v>
      </c>
      <c r="W79" s="110">
        <v>7.5770066531183904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223.37021414757908</v>
      </c>
      <c r="C81" s="118">
        <f t="shared" si="28"/>
        <v>238.78824775597269</v>
      </c>
      <c r="D81" s="118">
        <f t="shared" si="28"/>
        <v>239.73876149937388</v>
      </c>
      <c r="E81" s="118">
        <f t="shared" si="28"/>
        <v>237.05040084924957</v>
      </c>
      <c r="F81" s="118">
        <f t="shared" si="28"/>
        <v>182.35848101382811</v>
      </c>
      <c r="G81" s="118">
        <f t="shared" si="28"/>
        <v>257.39641777909435</v>
      </c>
      <c r="H81" s="118">
        <f t="shared" si="28"/>
        <v>237.5206531189904</v>
      </c>
      <c r="I81" s="118">
        <f t="shared" si="28"/>
        <v>222.97378420300427</v>
      </c>
      <c r="J81" s="118">
        <f t="shared" si="28"/>
        <v>175.28298394330676</v>
      </c>
      <c r="K81" s="118">
        <f t="shared" si="28"/>
        <v>213.55495653936387</v>
      </c>
      <c r="L81" s="118">
        <f t="shared" si="28"/>
        <v>214.88905817756637</v>
      </c>
      <c r="M81" s="118">
        <f t="shared" si="28"/>
        <v>215.99605375923881</v>
      </c>
      <c r="N81" s="118">
        <f t="shared" si="28"/>
        <v>212.18902330181166</v>
      </c>
      <c r="O81" s="118">
        <f t="shared" si="28"/>
        <v>213.13663798861134</v>
      </c>
      <c r="P81" s="118">
        <f t="shared" si="28"/>
        <v>176.0473923130892</v>
      </c>
      <c r="Q81" s="118">
        <f t="shared" si="28"/>
        <v>192.97309688518277</v>
      </c>
      <c r="R81" s="118">
        <f t="shared" ref="R81:V81" si="29">R82+R85+R87+R100</f>
        <v>198.06587330953562</v>
      </c>
      <c r="S81" s="118">
        <f t="shared" si="29"/>
        <v>201.77377428365116</v>
      </c>
      <c r="T81" s="118">
        <f t="shared" si="29"/>
        <v>183.73938741184517</v>
      </c>
      <c r="U81" s="118">
        <f t="shared" si="29"/>
        <v>181.59787812733876</v>
      </c>
      <c r="V81" s="118">
        <f t="shared" si="29"/>
        <v>193.58215118102123</v>
      </c>
      <c r="W81" s="118">
        <f t="shared" ref="W81" si="30">W82+W85+W87+W100</f>
        <v>201.94551907468201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189.59408662572014</v>
      </c>
      <c r="C82" s="123">
        <f t="shared" si="31"/>
        <v>205.14717764823368</v>
      </c>
      <c r="D82" s="123">
        <f t="shared" si="31"/>
        <v>204.87541449900621</v>
      </c>
      <c r="E82" s="123">
        <f t="shared" si="31"/>
        <v>200.8943181938659</v>
      </c>
      <c r="F82" s="123">
        <f t="shared" si="31"/>
        <v>148.97330119864631</v>
      </c>
      <c r="G82" s="123">
        <f t="shared" si="31"/>
        <v>223.85595443495967</v>
      </c>
      <c r="H82" s="123">
        <f t="shared" si="31"/>
        <v>202.38077162392011</v>
      </c>
      <c r="I82" s="123">
        <f t="shared" si="31"/>
        <v>189.90187345632941</v>
      </c>
      <c r="J82" s="123">
        <f t="shared" si="31"/>
        <v>142.29113430664313</v>
      </c>
      <c r="K82" s="123">
        <f t="shared" si="31"/>
        <v>181.45615795339111</v>
      </c>
      <c r="L82" s="123">
        <f t="shared" si="31"/>
        <v>182.12466619241874</v>
      </c>
      <c r="M82" s="123">
        <f t="shared" si="31"/>
        <v>184.26665647497876</v>
      </c>
      <c r="N82" s="123">
        <f t="shared" si="31"/>
        <v>184.91528818031458</v>
      </c>
      <c r="O82" s="123">
        <f t="shared" si="31"/>
        <v>185.5713454263765</v>
      </c>
      <c r="P82" s="123">
        <f t="shared" si="31"/>
        <v>148.75865174825563</v>
      </c>
      <c r="Q82" s="123">
        <f t="shared" si="31"/>
        <v>162.56395702683892</v>
      </c>
      <c r="R82" s="123">
        <f t="shared" ref="R82:V82" si="32">SUM(R83:R84)</f>
        <v>168.81553890569589</v>
      </c>
      <c r="S82" s="123">
        <f t="shared" si="32"/>
        <v>171.65158625783948</v>
      </c>
      <c r="T82" s="123">
        <f t="shared" si="32"/>
        <v>153.22826971611343</v>
      </c>
      <c r="U82" s="123">
        <f t="shared" si="32"/>
        <v>150.89293514615952</v>
      </c>
      <c r="V82" s="123">
        <f t="shared" si="32"/>
        <v>159.133160228522</v>
      </c>
      <c r="W82" s="123">
        <f t="shared" ref="W82" si="33">SUM(W83:W84)</f>
        <v>170.58111975304519</v>
      </c>
      <c r="DA82" s="130" t="s">
        <v>2822</v>
      </c>
    </row>
    <row r="83" spans="1:105" ht="12" customHeight="1" x14ac:dyDescent="0.25">
      <c r="A83" s="97" t="s">
        <v>204</v>
      </c>
      <c r="B83" s="99">
        <v>188.84346896495489</v>
      </c>
      <c r="C83" s="99">
        <v>204.33560214406418</v>
      </c>
      <c r="D83" s="99">
        <v>204.06845493492986</v>
      </c>
      <c r="E83" s="99">
        <v>200.10537979208098</v>
      </c>
      <c r="F83" s="99">
        <v>148.36788323651595</v>
      </c>
      <c r="G83" s="99">
        <v>222.90924874555341</v>
      </c>
      <c r="H83" s="99">
        <v>201.51037841870834</v>
      </c>
      <c r="I83" s="99">
        <v>189.07180424860036</v>
      </c>
      <c r="J83" s="99">
        <v>141.6598421737454</v>
      </c>
      <c r="K83" s="99">
        <v>180.63957226931245</v>
      </c>
      <c r="L83" s="99">
        <v>181.29484514033302</v>
      </c>
      <c r="M83" s="99">
        <v>183.42165431360587</v>
      </c>
      <c r="N83" s="99">
        <v>184.07936820314356</v>
      </c>
      <c r="O83" s="99">
        <v>184.72800826016527</v>
      </c>
      <c r="P83" s="99">
        <v>148.07726178141894</v>
      </c>
      <c r="Q83" s="99">
        <v>161.82238685205803</v>
      </c>
      <c r="R83" s="99">
        <v>168.0466674124113</v>
      </c>
      <c r="S83" s="99">
        <v>170.86443458577068</v>
      </c>
      <c r="T83" s="99">
        <v>152.52398831326801</v>
      </c>
      <c r="U83" s="99">
        <v>150.19454562113819</v>
      </c>
      <c r="V83" s="99">
        <v>158.37377405859309</v>
      </c>
      <c r="W83" s="99">
        <v>169.7510969624513</v>
      </c>
      <c r="DA83" s="63" t="s">
        <v>2823</v>
      </c>
    </row>
    <row r="84" spans="1:105" ht="12" customHeight="1" x14ac:dyDescent="0.25">
      <c r="A84" s="97" t="s">
        <v>53</v>
      </c>
      <c r="B84" s="99">
        <v>0.75061766076525449</v>
      </c>
      <c r="C84" s="99">
        <v>0.81157550416950341</v>
      </c>
      <c r="D84" s="99">
        <v>0.80695956407633951</v>
      </c>
      <c r="E84" s="99">
        <v>0.78893840178491947</v>
      </c>
      <c r="F84" s="99">
        <v>0.60541796213036292</v>
      </c>
      <c r="G84" s="99">
        <v>0.94670568940624578</v>
      </c>
      <c r="H84" s="99">
        <v>0.87039320521176466</v>
      </c>
      <c r="I84" s="99">
        <v>0.83006920772905823</v>
      </c>
      <c r="J84" s="99">
        <v>0.6312921328977199</v>
      </c>
      <c r="K84" s="99">
        <v>0.81658568407865328</v>
      </c>
      <c r="L84" s="99">
        <v>0.82982105208571266</v>
      </c>
      <c r="M84" s="99">
        <v>0.84500216137288808</v>
      </c>
      <c r="N84" s="99">
        <v>0.83591997717102495</v>
      </c>
      <c r="O84" s="99">
        <v>0.84333716621122423</v>
      </c>
      <c r="P84" s="99">
        <v>0.68138996683669106</v>
      </c>
      <c r="Q84" s="99">
        <v>0.74157017478089382</v>
      </c>
      <c r="R84" s="99">
        <v>0.76887149328459359</v>
      </c>
      <c r="S84" s="99">
        <v>0.78715167206881287</v>
      </c>
      <c r="T84" s="99">
        <v>0.70428140284541552</v>
      </c>
      <c r="U84" s="99">
        <v>0.69838952502133622</v>
      </c>
      <c r="V84" s="99">
        <v>0.7593861699289296</v>
      </c>
      <c r="W84" s="99">
        <v>0.83002279059388828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1.2629638777166413E-2</v>
      </c>
      <c r="C85" s="123">
        <f t="shared" si="34"/>
        <v>1.5958977326832234E-2</v>
      </c>
      <c r="D85" s="123">
        <f t="shared" si="34"/>
        <v>2.6715023423502387E-2</v>
      </c>
      <c r="E85" s="123">
        <f t="shared" si="34"/>
        <v>5.0157338564720398E-2</v>
      </c>
      <c r="F85" s="123">
        <f t="shared" si="34"/>
        <v>3.3692191601725714E-2</v>
      </c>
      <c r="G85" s="123">
        <f t="shared" si="34"/>
        <v>4.9794434281468881E-2</v>
      </c>
      <c r="H85" s="123">
        <f t="shared" si="34"/>
        <v>0.10180202061405964</v>
      </c>
      <c r="I85" s="123">
        <f t="shared" si="34"/>
        <v>0.17189786901537948</v>
      </c>
      <c r="J85" s="123">
        <f t="shared" si="34"/>
        <v>0.12529205147053538</v>
      </c>
      <c r="K85" s="123">
        <f t="shared" si="34"/>
        <v>0.14375950882183214</v>
      </c>
      <c r="L85" s="123">
        <f t="shared" si="34"/>
        <v>0.18609761014612847</v>
      </c>
      <c r="M85" s="123">
        <f t="shared" si="34"/>
        <v>0.18976151052583329</v>
      </c>
      <c r="N85" s="123">
        <f t="shared" si="34"/>
        <v>0.3698787571567459</v>
      </c>
      <c r="O85" s="123">
        <f t="shared" si="34"/>
        <v>0.23794793553315963</v>
      </c>
      <c r="P85" s="123">
        <f t="shared" si="34"/>
        <v>0.1590995527329653</v>
      </c>
      <c r="Q85" s="123">
        <f t="shared" si="34"/>
        <v>0.23230605721508443</v>
      </c>
      <c r="R85" s="123">
        <f t="shared" si="34"/>
        <v>0.21076258898198305</v>
      </c>
      <c r="S85" s="123">
        <f t="shared" si="34"/>
        <v>0.20111248786191047</v>
      </c>
      <c r="T85" s="123">
        <f t="shared" si="34"/>
        <v>0.19879072259806616</v>
      </c>
      <c r="U85" s="123">
        <f t="shared" si="34"/>
        <v>0.2004791474344827</v>
      </c>
      <c r="V85" s="123">
        <f t="shared" si="34"/>
        <v>0.10191069178839722</v>
      </c>
      <c r="W85" s="123">
        <f t="shared" si="34"/>
        <v>0.34635072566139363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1.2629638777166413E-2</v>
      </c>
      <c r="C86" s="99">
        <f>RES_hhdet_fech!C86/RES_summary!C$19</f>
        <v>1.5958977326832234E-2</v>
      </c>
      <c r="D86" s="99">
        <f>RES_hhdet_fech!D86/RES_summary!D$19</f>
        <v>2.6715023423502387E-2</v>
      </c>
      <c r="E86" s="99">
        <f>RES_hhdet_fech!E86/RES_summary!E$19</f>
        <v>5.0157338564720398E-2</v>
      </c>
      <c r="F86" s="99">
        <f>RES_hhdet_fech!F86/RES_summary!F$19</f>
        <v>3.3692191601725714E-2</v>
      </c>
      <c r="G86" s="99">
        <f>RES_hhdet_fech!G86/RES_summary!G$19</f>
        <v>4.9794434281468881E-2</v>
      </c>
      <c r="H86" s="99">
        <f>RES_hhdet_fech!H86/RES_summary!H$19</f>
        <v>0.10180202061405964</v>
      </c>
      <c r="I86" s="99">
        <f>RES_hhdet_fech!I86/RES_summary!I$19</f>
        <v>0.17189786901537948</v>
      </c>
      <c r="J86" s="99">
        <f>RES_hhdet_fech!J86/RES_summary!J$19</f>
        <v>0.12529205147053538</v>
      </c>
      <c r="K86" s="99">
        <f>RES_hhdet_fech!K86/RES_summary!K$19</f>
        <v>0.14375950882183214</v>
      </c>
      <c r="L86" s="99">
        <f>RES_hhdet_fech!L86/RES_summary!L$19</f>
        <v>0.18609761014612847</v>
      </c>
      <c r="M86" s="99">
        <f>RES_hhdet_fech!M86/RES_summary!M$19</f>
        <v>0.18976151052583329</v>
      </c>
      <c r="N86" s="99">
        <f>RES_hhdet_fech!N86/RES_summary!N$19</f>
        <v>0.3698787571567459</v>
      </c>
      <c r="O86" s="99">
        <f>RES_hhdet_fech!O86/RES_summary!O$19</f>
        <v>0.23794793553315963</v>
      </c>
      <c r="P86" s="99">
        <f>RES_hhdet_fech!P86/RES_summary!P$19</f>
        <v>0.1590995527329653</v>
      </c>
      <c r="Q86" s="99">
        <f>RES_hhdet_fech!Q86/RES_summary!Q$19</f>
        <v>0.23230605721508443</v>
      </c>
      <c r="R86" s="99">
        <f>RES_hhdet_fech!R86/RES_summary!R$19</f>
        <v>0.21076258898198305</v>
      </c>
      <c r="S86" s="99">
        <f>RES_hhdet_fech!S86/RES_summary!S$19</f>
        <v>0.20111248786191047</v>
      </c>
      <c r="T86" s="99">
        <f>RES_hhdet_fech!T86/RES_summary!T$19</f>
        <v>0.19879072259806616</v>
      </c>
      <c r="U86" s="99">
        <f>RES_hhdet_fech!U86/RES_summary!U$19</f>
        <v>0.2004791474344827</v>
      </c>
      <c r="V86" s="99">
        <f>RES_hhdet_fech!V86/RES_summary!V$19</f>
        <v>0.10191069178839722</v>
      </c>
      <c r="W86" s="99">
        <f>RES_hhdet_fech!W86/RES_summary!W$19</f>
        <v>0.34635072566139363</v>
      </c>
      <c r="DA86" s="63" t="s">
        <v>2826</v>
      </c>
    </row>
    <row r="87" spans="1:105" ht="12" customHeight="1" x14ac:dyDescent="0.25">
      <c r="A87" s="121" t="s">
        <v>55</v>
      </c>
      <c r="B87" s="123">
        <v>24.222700216411116</v>
      </c>
      <c r="C87" s="123">
        <v>23.894452554841234</v>
      </c>
      <c r="D87" s="123">
        <v>24.76567639594624</v>
      </c>
      <c r="E87" s="123">
        <v>25.85481308132</v>
      </c>
      <c r="F87" s="123">
        <v>23.549352047203506</v>
      </c>
      <c r="G87" s="123">
        <v>23.859509856504332</v>
      </c>
      <c r="H87" s="123">
        <v>25.603463109602966</v>
      </c>
      <c r="I87" s="123">
        <v>24.154980043760421</v>
      </c>
      <c r="J87" s="123">
        <v>24.920017538030802</v>
      </c>
      <c r="K87" s="123">
        <v>24.443139957538104</v>
      </c>
      <c r="L87" s="123">
        <v>24.764275541808612</v>
      </c>
      <c r="M87" s="123">
        <v>24.881304981847329</v>
      </c>
      <c r="N87" s="123">
        <v>21.224731257234662</v>
      </c>
      <c r="O87" s="123">
        <v>21.524290005250254</v>
      </c>
      <c r="P87" s="123">
        <v>21.671797211729313</v>
      </c>
      <c r="Q87" s="123">
        <v>24.447586423849881</v>
      </c>
      <c r="R87" s="123">
        <v>23.759086410671156</v>
      </c>
      <c r="S87" s="123">
        <v>23.415602748486123</v>
      </c>
      <c r="T87" s="123">
        <v>23.445536820801632</v>
      </c>
      <c r="U87" s="123">
        <v>23.536650331946344</v>
      </c>
      <c r="V87" s="123">
        <v>24.187233097432717</v>
      </c>
      <c r="W87" s="123">
        <v>21.632374672159468</v>
      </c>
      <c r="DA87" s="130" t="s">
        <v>2827</v>
      </c>
    </row>
    <row r="88" spans="1:105" ht="12" customHeight="1" x14ac:dyDescent="0.25">
      <c r="A88" s="97" t="s">
        <v>132</v>
      </c>
      <c r="B88" s="99">
        <v>30.831440568526997</v>
      </c>
      <c r="C88" s="99">
        <v>30.61936708282861</v>
      </c>
      <c r="D88" s="99">
        <v>32.257047075591956</v>
      </c>
      <c r="E88" s="99">
        <v>28.394408201349894</v>
      </c>
      <c r="F88" s="99">
        <v>21.253248300090924</v>
      </c>
      <c r="G88" s="99">
        <v>30.880857670267954</v>
      </c>
      <c r="H88" s="99">
        <v>27.693734344722589</v>
      </c>
      <c r="I88" s="99">
        <v>28.381681133155972</v>
      </c>
      <c r="J88" s="99">
        <v>21.203576617969507</v>
      </c>
      <c r="K88" s="99">
        <v>25.45878577659586</v>
      </c>
      <c r="L88" s="99">
        <v>23.42171646247435</v>
      </c>
      <c r="M88" s="99">
        <v>23.481542045059971</v>
      </c>
      <c r="N88" s="99">
        <v>23.298561993596273</v>
      </c>
      <c r="O88" s="99">
        <v>23.851832463271982</v>
      </c>
      <c r="P88" s="99">
        <v>23.560435256338554</v>
      </c>
      <c r="Q88" s="99">
        <v>23.390264884808737</v>
      </c>
      <c r="R88" s="99">
        <v>23.162322569982994</v>
      </c>
      <c r="S88" s="99">
        <v>22.739981102497868</v>
      </c>
      <c r="T88" s="99">
        <v>24.10146672289283</v>
      </c>
      <c r="U88" s="99">
        <v>26.625774810398745</v>
      </c>
      <c r="V88" s="99">
        <v>19.743840439877218</v>
      </c>
      <c r="W88" s="99">
        <v>22.902121170196676</v>
      </c>
      <c r="DA88" s="63" t="s">
        <v>2828</v>
      </c>
    </row>
    <row r="89" spans="1:105" ht="12" customHeight="1" x14ac:dyDescent="0.25">
      <c r="A89" s="97" t="s">
        <v>131</v>
      </c>
      <c r="B89" s="99">
        <v>0</v>
      </c>
      <c r="C89" s="99">
        <v>15.738071246131689</v>
      </c>
      <c r="D89" s="99">
        <v>16.608740293643152</v>
      </c>
      <c r="E89" s="99">
        <v>15.510756392185671</v>
      </c>
      <c r="F89" s="99">
        <v>11.822373917761885</v>
      </c>
      <c r="G89" s="99">
        <v>17.927287953669726</v>
      </c>
      <c r="H89" s="99">
        <v>17.622129716395925</v>
      </c>
      <c r="I89" s="99">
        <v>17.939283062869141</v>
      </c>
      <c r="J89" s="99">
        <v>13.309816836284673</v>
      </c>
      <c r="K89" s="99">
        <v>17.137864145252586</v>
      </c>
      <c r="L89" s="99">
        <v>16.112580849089543</v>
      </c>
      <c r="M89" s="99">
        <v>16.840403091982299</v>
      </c>
      <c r="N89" s="99">
        <v>16.282455408161642</v>
      </c>
      <c r="O89" s="99">
        <v>17.013601061390993</v>
      </c>
      <c r="P89" s="99">
        <v>16.833321855351958</v>
      </c>
      <c r="Q89" s="99">
        <v>17.350091327042808</v>
      </c>
      <c r="R89" s="99">
        <v>17.148679632053085</v>
      </c>
      <c r="S89" s="99">
        <v>16.866434607950591</v>
      </c>
      <c r="T89" s="99">
        <v>18.08184586756456</v>
      </c>
      <c r="U89" s="99">
        <v>20.241991353073555</v>
      </c>
      <c r="V89" s="99">
        <v>15.614851538532156</v>
      </c>
      <c r="W89" s="99">
        <v>18.104359017164736</v>
      </c>
      <c r="DA89" s="63" t="s">
        <v>2829</v>
      </c>
    </row>
    <row r="90" spans="1:105" ht="12" customHeight="1" x14ac:dyDescent="0.25">
      <c r="A90" s="100" t="s">
        <v>204</v>
      </c>
      <c r="B90" s="102">
        <v>0</v>
      </c>
      <c r="C90" s="102">
        <v>5.6206875824622458</v>
      </c>
      <c r="D90" s="102">
        <v>5.8140147121406818</v>
      </c>
      <c r="E90" s="102">
        <v>6.3985121074134934</v>
      </c>
      <c r="F90" s="102">
        <v>4.2622130643661107</v>
      </c>
      <c r="G90" s="102">
        <v>5.5693384194049251</v>
      </c>
      <c r="H90" s="102">
        <v>7.0496225783251552</v>
      </c>
      <c r="I90" s="102">
        <v>5.9059361153506149</v>
      </c>
      <c r="J90" s="102">
        <v>3.2608977836164357</v>
      </c>
      <c r="K90" s="102">
        <v>5.7166399755302111</v>
      </c>
      <c r="L90" s="102">
        <v>5.1583510167415794</v>
      </c>
      <c r="M90" s="102">
        <v>6.1081954653096062</v>
      </c>
      <c r="N90" s="102">
        <v>4.0680674179723733</v>
      </c>
      <c r="O90" s="102">
        <v>4.5324635379798659</v>
      </c>
      <c r="P90" s="102">
        <v>4.4765370306369769</v>
      </c>
      <c r="Q90" s="102">
        <v>6.2248663208199631</v>
      </c>
      <c r="R90" s="102">
        <v>5.8473244984773896</v>
      </c>
      <c r="S90" s="102">
        <v>5.3901332685866041</v>
      </c>
      <c r="T90" s="102">
        <v>5.8877842076938762</v>
      </c>
      <c r="U90" s="102">
        <v>6.4810460485163555</v>
      </c>
      <c r="V90" s="102">
        <v>5.2845147206934868</v>
      </c>
      <c r="W90" s="102">
        <v>4.8394341505953697</v>
      </c>
      <c r="DA90" s="131" t="s">
        <v>2830</v>
      </c>
    </row>
    <row r="91" spans="1:105" ht="12" customHeight="1" x14ac:dyDescent="0.25">
      <c r="A91" s="103" t="s">
        <v>52</v>
      </c>
      <c r="B91" s="105">
        <v>0</v>
      </c>
      <c r="C91" s="105">
        <v>10.117383663669441</v>
      </c>
      <c r="D91" s="105">
        <v>10.794725581502469</v>
      </c>
      <c r="E91" s="105">
        <v>9.1122442847721778</v>
      </c>
      <c r="F91" s="105">
        <v>7.5601608533957725</v>
      </c>
      <c r="G91" s="105">
        <v>12.357949534264803</v>
      </c>
      <c r="H91" s="105">
        <v>10.572507138070771</v>
      </c>
      <c r="I91" s="105">
        <v>12.033346947518528</v>
      </c>
      <c r="J91" s="105">
        <v>10.048919052668236</v>
      </c>
      <c r="K91" s="105">
        <v>11.421224169722375</v>
      </c>
      <c r="L91" s="105">
        <v>10.954229832347963</v>
      </c>
      <c r="M91" s="105">
        <v>10.732207626672695</v>
      </c>
      <c r="N91" s="105">
        <v>12.214387990189271</v>
      </c>
      <c r="O91" s="105">
        <v>12.481137523411126</v>
      </c>
      <c r="P91" s="105">
        <v>12.356784824714982</v>
      </c>
      <c r="Q91" s="105">
        <v>11.125225006222843</v>
      </c>
      <c r="R91" s="105">
        <v>11.301355133575695</v>
      </c>
      <c r="S91" s="105">
        <v>11.476301339363989</v>
      </c>
      <c r="T91" s="105">
        <v>12.194061659870682</v>
      </c>
      <c r="U91" s="105">
        <v>13.7609453045572</v>
      </c>
      <c r="V91" s="105">
        <v>10.330336817838669</v>
      </c>
      <c r="W91" s="105">
        <v>13.264924866569368</v>
      </c>
      <c r="DA91" s="132" t="s">
        <v>2831</v>
      </c>
    </row>
    <row r="92" spans="1:105" ht="12" customHeight="1" x14ac:dyDescent="0.25">
      <c r="A92" s="106" t="s">
        <v>124</v>
      </c>
      <c r="B92" s="102">
        <v>27.164108458630473</v>
      </c>
      <c r="C92" s="102">
        <v>24.690468564498676</v>
      </c>
      <c r="D92" s="102">
        <v>27.737510137128368</v>
      </c>
      <c r="E92" s="102">
        <v>27.42885107887227</v>
      </c>
      <c r="F92" s="102">
        <v>23.693904353350021</v>
      </c>
      <c r="G92" s="102">
        <v>28.116338173417756</v>
      </c>
      <c r="H92" s="102">
        <v>28.675808614515439</v>
      </c>
      <c r="I92" s="102">
        <v>24.50463245352066</v>
      </c>
      <c r="J92" s="102">
        <v>24.405912275532135</v>
      </c>
      <c r="K92" s="102">
        <v>25.514472591662376</v>
      </c>
      <c r="L92" s="102">
        <v>33.453136335337362</v>
      </c>
      <c r="M92" s="102">
        <v>26.958597920267472</v>
      </c>
      <c r="N92" s="102">
        <v>21.640380801907781</v>
      </c>
      <c r="O92" s="102">
        <v>24.433408861744283</v>
      </c>
      <c r="P92" s="102">
        <v>22.457988296526274</v>
      </c>
      <c r="Q92" s="102">
        <v>22.382072822328844</v>
      </c>
      <c r="R92" s="102">
        <v>18.877024101337796</v>
      </c>
      <c r="S92" s="102">
        <v>24.154354712706763</v>
      </c>
      <c r="T92" s="102">
        <v>24.942289744067612</v>
      </c>
      <c r="U92" s="102">
        <v>24.90658473670096</v>
      </c>
      <c r="V92" s="102">
        <v>18.996742942237749</v>
      </c>
      <c r="W92" s="102">
        <v>19.633118989771656</v>
      </c>
      <c r="DA92" s="131" t="s">
        <v>2832</v>
      </c>
    </row>
    <row r="93" spans="1:105" ht="12" customHeight="1" x14ac:dyDescent="0.25">
      <c r="A93" s="107" t="s">
        <v>123</v>
      </c>
      <c r="B93" s="105">
        <v>0</v>
      </c>
      <c r="C93" s="105">
        <v>15.116761143483583</v>
      </c>
      <c r="D93" s="105">
        <v>16.982303291793905</v>
      </c>
      <c r="E93" s="105">
        <v>17.513251379008359</v>
      </c>
      <c r="F93" s="105">
        <v>14.792450608185236</v>
      </c>
      <c r="G93" s="105">
        <v>17.365899989206433</v>
      </c>
      <c r="H93" s="105">
        <v>18.962714041824086</v>
      </c>
      <c r="I93" s="105">
        <v>15.744440846149894</v>
      </c>
      <c r="J93" s="105">
        <v>15.936126562033385</v>
      </c>
      <c r="K93" s="105">
        <v>16.347615003812027</v>
      </c>
      <c r="L93" s="105">
        <v>21.57224614990491</v>
      </c>
      <c r="M93" s="105">
        <v>18.06777016427634</v>
      </c>
      <c r="N93" s="105">
        <v>13.887824657029382</v>
      </c>
      <c r="O93" s="105">
        <v>16.30460695855184</v>
      </c>
      <c r="P93" s="105">
        <v>15.374149482776341</v>
      </c>
      <c r="Q93" s="105">
        <v>16.365768664609291</v>
      </c>
      <c r="R93" s="105">
        <v>14.013113372558111</v>
      </c>
      <c r="S93" s="105">
        <v>18.11906889768909</v>
      </c>
      <c r="T93" s="105">
        <v>19.432862544185461</v>
      </c>
      <c r="U93" s="105">
        <v>20.214639711337885</v>
      </c>
      <c r="V93" s="105">
        <v>16.022437480521855</v>
      </c>
      <c r="W93" s="105">
        <v>16.849240582659885</v>
      </c>
      <c r="DA93" s="132" t="s">
        <v>2833</v>
      </c>
    </row>
    <row r="94" spans="1:105" ht="12" customHeight="1" x14ac:dyDescent="0.25">
      <c r="A94" s="108" t="s">
        <v>50</v>
      </c>
      <c r="B94" s="99">
        <v>0</v>
      </c>
      <c r="C94" s="99">
        <v>5.4912266150110156</v>
      </c>
      <c r="D94" s="99">
        <v>6.048398664534977</v>
      </c>
      <c r="E94" s="99">
        <v>7.3399317657700536</v>
      </c>
      <c r="F94" s="99">
        <v>5.4248505971490912</v>
      </c>
      <c r="G94" s="99">
        <v>5.5944143995639974</v>
      </c>
      <c r="H94" s="99">
        <v>7.8064922460434394</v>
      </c>
      <c r="I94" s="99">
        <v>5.5103455312073057</v>
      </c>
      <c r="J94" s="99">
        <v>6.1637600403819661</v>
      </c>
      <c r="K94" s="99">
        <v>5.7312230016356294</v>
      </c>
      <c r="L94" s="99">
        <v>7.485947567572488</v>
      </c>
      <c r="M94" s="99">
        <v>7.1381426563228016</v>
      </c>
      <c r="N94" s="99">
        <v>3.8246571858470366</v>
      </c>
      <c r="O94" s="99">
        <v>4.757030462675905</v>
      </c>
      <c r="P94" s="99">
        <v>4.4331847817108496</v>
      </c>
      <c r="Q94" s="99">
        <v>6.2762652026800847</v>
      </c>
      <c r="R94" s="99">
        <v>4.8908458280741867</v>
      </c>
      <c r="S94" s="99">
        <v>5.6117028404215707</v>
      </c>
      <c r="T94" s="99">
        <v>5.8283529720862308</v>
      </c>
      <c r="U94" s="99">
        <v>5.7628874906504262</v>
      </c>
      <c r="V94" s="99">
        <v>4.7273020654341513</v>
      </c>
      <c r="W94" s="99">
        <v>3.8326764790475449</v>
      </c>
      <c r="DA94" s="63" t="s">
        <v>2834</v>
      </c>
    </row>
    <row r="95" spans="1:105" ht="12" customHeight="1" x14ac:dyDescent="0.25">
      <c r="A95" s="108" t="s">
        <v>52</v>
      </c>
      <c r="B95" s="99">
        <v>0</v>
      </c>
      <c r="C95" s="99">
        <v>9.6255345284725653</v>
      </c>
      <c r="D95" s="99">
        <v>10.933904627258926</v>
      </c>
      <c r="E95" s="99">
        <v>10.173319613238304</v>
      </c>
      <c r="F95" s="99">
        <v>9.3676000110361439</v>
      </c>
      <c r="G95" s="99">
        <v>11.771485589642435</v>
      </c>
      <c r="H95" s="99">
        <v>11.156221795780645</v>
      </c>
      <c r="I95" s="99">
        <v>10.234095314942589</v>
      </c>
      <c r="J95" s="99">
        <v>9.7723665216514171</v>
      </c>
      <c r="K95" s="99">
        <v>10.616392002176397</v>
      </c>
      <c r="L95" s="99">
        <v>14.086298582332423</v>
      </c>
      <c r="M95" s="99">
        <v>10.929627507953539</v>
      </c>
      <c r="N95" s="99">
        <v>10.063167471182346</v>
      </c>
      <c r="O95" s="99">
        <v>11.547576495875935</v>
      </c>
      <c r="P95" s="99">
        <v>10.940964701065493</v>
      </c>
      <c r="Q95" s="99">
        <v>10.089503461929205</v>
      </c>
      <c r="R95" s="99">
        <v>9.1222675444839254</v>
      </c>
      <c r="S95" s="99">
        <v>12.50736605726752</v>
      </c>
      <c r="T95" s="99">
        <v>13.60450957209923</v>
      </c>
      <c r="U95" s="99">
        <v>14.451752220687458</v>
      </c>
      <c r="V95" s="99">
        <v>11.295135415087701</v>
      </c>
      <c r="W95" s="99">
        <v>13.016564103612337</v>
      </c>
      <c r="DA95" s="63" t="s">
        <v>2835</v>
      </c>
    </row>
    <row r="96" spans="1:105" ht="12" customHeight="1" x14ac:dyDescent="0.25">
      <c r="A96" s="106" t="s">
        <v>122</v>
      </c>
      <c r="B96" s="102">
        <v>22.418280710144373</v>
      </c>
      <c r="C96" s="102">
        <v>23.080168765647691</v>
      </c>
      <c r="D96" s="102">
        <v>23.20109191339548</v>
      </c>
      <c r="E96" s="102">
        <v>25.296818544515943</v>
      </c>
      <c r="F96" s="102">
        <v>23.79897127243165</v>
      </c>
      <c r="G96" s="102">
        <v>22.65934828629322</v>
      </c>
      <c r="H96" s="102">
        <v>25.105896946089917</v>
      </c>
      <c r="I96" s="102">
        <v>23.903165263600364</v>
      </c>
      <c r="J96" s="102">
        <v>25.50002841978214</v>
      </c>
      <c r="K96" s="102">
        <v>24.568857895288168</v>
      </c>
      <c r="L96" s="102">
        <v>24.643779659994411</v>
      </c>
      <c r="M96" s="102">
        <v>25.271584154931926</v>
      </c>
      <c r="N96" s="102">
        <v>21.443037873161558</v>
      </c>
      <c r="O96" s="102">
        <v>21.600949064704864</v>
      </c>
      <c r="P96" s="102">
        <v>21.931608936369312</v>
      </c>
      <c r="Q96" s="102">
        <v>25.16773523903456</v>
      </c>
      <c r="R96" s="102">
        <v>24.561511679229362</v>
      </c>
      <c r="S96" s="102">
        <v>23.962743957473137</v>
      </c>
      <c r="T96" s="102">
        <v>23.794884464611147</v>
      </c>
      <c r="U96" s="102">
        <v>23.611618695377743</v>
      </c>
      <c r="V96" s="102">
        <v>25.385930794118131</v>
      </c>
      <c r="W96" s="102">
        <v>22.144456928015558</v>
      </c>
      <c r="DA96" s="131" t="s">
        <v>2836</v>
      </c>
    </row>
    <row r="97" spans="1:105" ht="12" customHeight="1" x14ac:dyDescent="0.25">
      <c r="A97" s="107" t="s">
        <v>121</v>
      </c>
      <c r="B97" s="105">
        <v>0</v>
      </c>
      <c r="C97" s="105">
        <v>15.257173674746557</v>
      </c>
      <c r="D97" s="105">
        <v>15.364221446061231</v>
      </c>
      <c r="E97" s="105">
        <v>17.387836911484886</v>
      </c>
      <c r="F97" s="105">
        <v>16.111538083576654</v>
      </c>
      <c r="G97" s="105">
        <v>15.163852315664354</v>
      </c>
      <c r="H97" s="105">
        <v>17.616516547804522</v>
      </c>
      <c r="I97" s="105">
        <v>16.300611074028154</v>
      </c>
      <c r="J97" s="105">
        <v>17.733488726305296</v>
      </c>
      <c r="K97" s="105">
        <v>16.94212132710604</v>
      </c>
      <c r="L97" s="105">
        <v>16.980613654379827</v>
      </c>
      <c r="M97" s="105">
        <v>17.877274050180691</v>
      </c>
      <c r="N97" s="105">
        <v>14.46816227771413</v>
      </c>
      <c r="O97" s="105">
        <v>14.792688245057441</v>
      </c>
      <c r="P97" s="105">
        <v>15.123437990056642</v>
      </c>
      <c r="Q97" s="105">
        <v>18.231455092896834</v>
      </c>
      <c r="R97" s="105">
        <v>17.78961280389953</v>
      </c>
      <c r="S97" s="105">
        <v>17.395243741057534</v>
      </c>
      <c r="T97" s="105">
        <v>17.549579175991678</v>
      </c>
      <c r="U97" s="105">
        <v>17.648977927909062</v>
      </c>
      <c r="V97" s="105">
        <v>19.366309832434389</v>
      </c>
      <c r="W97" s="105">
        <v>16.727553671300626</v>
      </c>
      <c r="DA97" s="132" t="s">
        <v>2837</v>
      </c>
    </row>
    <row r="98" spans="1:105" ht="12" customHeight="1" x14ac:dyDescent="0.25">
      <c r="A98" s="108" t="s">
        <v>53</v>
      </c>
      <c r="B98" s="99">
        <v>0</v>
      </c>
      <c r="C98" s="99">
        <v>5.1500990437494387</v>
      </c>
      <c r="D98" s="99">
        <v>5.0788935166058415</v>
      </c>
      <c r="E98" s="99">
        <v>6.8083779419017265</v>
      </c>
      <c r="F98" s="99">
        <v>5.4870289807926111</v>
      </c>
      <c r="G98" s="99">
        <v>4.5149184000851967</v>
      </c>
      <c r="H98" s="99">
        <v>6.7734975605583356</v>
      </c>
      <c r="I98" s="99">
        <v>5.2607724711906902</v>
      </c>
      <c r="J98" s="99">
        <v>6.4307565609509512</v>
      </c>
      <c r="K98" s="99">
        <v>5.7367536256673821</v>
      </c>
      <c r="L98" s="99">
        <v>5.6070287240701919</v>
      </c>
      <c r="M98" s="99">
        <v>6.7744219455220156</v>
      </c>
      <c r="N98" s="99">
        <v>3.8240693805763653</v>
      </c>
      <c r="O98" s="99">
        <v>4.1732412048486403</v>
      </c>
      <c r="P98" s="99">
        <v>4.2336243488241205</v>
      </c>
      <c r="Q98" s="99">
        <v>6.8098365022455756</v>
      </c>
      <c r="R98" s="99">
        <v>6.2768853927497092</v>
      </c>
      <c r="S98" s="99">
        <v>5.7011832538992682</v>
      </c>
      <c r="T98" s="99">
        <v>5.7933117009814366</v>
      </c>
      <c r="U98" s="99">
        <v>5.6304022592300704</v>
      </c>
      <c r="V98" s="99">
        <v>6.4358084686941623</v>
      </c>
      <c r="W98" s="99">
        <v>4.3333015111048168</v>
      </c>
      <c r="DA98" s="63" t="s">
        <v>2838</v>
      </c>
    </row>
    <row r="99" spans="1:105" ht="12" customHeight="1" x14ac:dyDescent="0.25">
      <c r="A99" s="108" t="s">
        <v>52</v>
      </c>
      <c r="B99" s="99">
        <v>0</v>
      </c>
      <c r="C99" s="99">
        <v>10.107074630997117</v>
      </c>
      <c r="D99" s="99">
        <v>10.285327929455388</v>
      </c>
      <c r="E99" s="99">
        <v>10.579458969583163</v>
      </c>
      <c r="F99" s="99">
        <v>10.624509102784044</v>
      </c>
      <c r="G99" s="99">
        <v>10.648933915579153</v>
      </c>
      <c r="H99" s="99">
        <v>10.843018987246186</v>
      </c>
      <c r="I99" s="99">
        <v>11.039838602837467</v>
      </c>
      <c r="J99" s="99">
        <v>11.302732165354351</v>
      </c>
      <c r="K99" s="99">
        <v>11.205367701438657</v>
      </c>
      <c r="L99" s="99">
        <v>11.373584930309635</v>
      </c>
      <c r="M99" s="99">
        <v>11.102852104658673</v>
      </c>
      <c r="N99" s="99">
        <v>10.644092897137764</v>
      </c>
      <c r="O99" s="99">
        <v>10.619447040208801</v>
      </c>
      <c r="P99" s="99">
        <v>10.88981364123252</v>
      </c>
      <c r="Q99" s="99">
        <v>11.42161859065126</v>
      </c>
      <c r="R99" s="99">
        <v>11.512727411149822</v>
      </c>
      <c r="S99" s="99">
        <v>11.694060487158266</v>
      </c>
      <c r="T99" s="99">
        <v>11.756267475010238</v>
      </c>
      <c r="U99" s="99">
        <v>12.018575668678993</v>
      </c>
      <c r="V99" s="99">
        <v>12.930501363740227</v>
      </c>
      <c r="W99" s="99">
        <v>12.394252160195807</v>
      </c>
      <c r="DA99" s="63" t="s">
        <v>2839</v>
      </c>
    </row>
    <row r="100" spans="1:105" ht="12" customHeight="1" x14ac:dyDescent="0.25">
      <c r="A100" s="121" t="s">
        <v>54</v>
      </c>
      <c r="B100" s="123">
        <v>9.5407976666706737</v>
      </c>
      <c r="C100" s="123">
        <v>9.730658575570958</v>
      </c>
      <c r="D100" s="123">
        <v>10.070955580997941</v>
      </c>
      <c r="E100" s="123">
        <v>10.251112235498928</v>
      </c>
      <c r="F100" s="123">
        <v>9.8021355763765641</v>
      </c>
      <c r="G100" s="123">
        <v>9.6311590533488971</v>
      </c>
      <c r="H100" s="123">
        <v>9.4346163648532606</v>
      </c>
      <c r="I100" s="123">
        <v>8.7450328338990673</v>
      </c>
      <c r="J100" s="123">
        <v>7.946540047162296</v>
      </c>
      <c r="K100" s="123">
        <v>7.5118991196128189</v>
      </c>
      <c r="L100" s="123">
        <v>7.814018833192879</v>
      </c>
      <c r="M100" s="123">
        <v>6.6583307918868551</v>
      </c>
      <c r="N100" s="123">
        <v>5.6791251071056701</v>
      </c>
      <c r="O100" s="123">
        <v>5.8030546214514311</v>
      </c>
      <c r="P100" s="123">
        <v>5.4578438003712986</v>
      </c>
      <c r="Q100" s="123">
        <v>5.7292473772788846</v>
      </c>
      <c r="R100" s="123">
        <v>5.280485404186571</v>
      </c>
      <c r="S100" s="123">
        <v>6.5054727894636555</v>
      </c>
      <c r="T100" s="123">
        <v>6.8667901523320545</v>
      </c>
      <c r="U100" s="123">
        <v>6.9678135017984291</v>
      </c>
      <c r="V100" s="123">
        <v>10.159847163278117</v>
      </c>
      <c r="W100" s="123">
        <v>9.3856739238159808</v>
      </c>
      <c r="DA100" s="130" t="s">
        <v>2840</v>
      </c>
    </row>
    <row r="101" spans="1:105" ht="12" customHeight="1" x14ac:dyDescent="0.25">
      <c r="A101" s="97" t="s">
        <v>207</v>
      </c>
      <c r="B101" s="99">
        <v>10.014711703456319</v>
      </c>
      <c r="C101" s="99">
        <v>10.071396687264928</v>
      </c>
      <c r="D101" s="99">
        <v>10.776708898261656</v>
      </c>
      <c r="E101" s="99">
        <v>9.5948191453648342</v>
      </c>
      <c r="F101" s="99">
        <v>7.4285507616482676</v>
      </c>
      <c r="G101" s="99">
        <v>11.084445302809534</v>
      </c>
      <c r="H101" s="99">
        <v>9.7165227862079462</v>
      </c>
      <c r="I101" s="99">
        <v>9.7911946521604118</v>
      </c>
      <c r="J101" s="99">
        <v>7.3012752518627702</v>
      </c>
      <c r="K101" s="99">
        <v>8.4799656900583713</v>
      </c>
      <c r="L101" s="99">
        <v>7.6185780258255082</v>
      </c>
      <c r="M101" s="99">
        <v>7.3152292920213942</v>
      </c>
      <c r="N101" s="99">
        <v>7.0702462098680758</v>
      </c>
      <c r="O101" s="99">
        <v>7.1950760129711115</v>
      </c>
      <c r="P101" s="99">
        <v>6.9220407859168995</v>
      </c>
      <c r="Q101" s="99">
        <v>7.0717455364067705</v>
      </c>
      <c r="R101" s="99">
        <v>7.27495095966328</v>
      </c>
      <c r="S101" s="99">
        <v>7.3888541261590852</v>
      </c>
      <c r="T101" s="99">
        <v>7.9670123962723558</v>
      </c>
      <c r="U101" s="99">
        <v>9.3290729502442229</v>
      </c>
      <c r="V101" s="99">
        <v>9.6099913212286854</v>
      </c>
      <c r="W101" s="99">
        <v>11.434610511818997</v>
      </c>
      <c r="DA101" s="63" t="s">
        <v>2841</v>
      </c>
    </row>
    <row r="102" spans="1:105" ht="12" customHeight="1" x14ac:dyDescent="0.25">
      <c r="A102" s="97" t="s">
        <v>50</v>
      </c>
      <c r="B102" s="99">
        <v>9.8328594240767515</v>
      </c>
      <c r="C102" s="99">
        <v>9.8553233333812553</v>
      </c>
      <c r="D102" s="99">
        <v>10.477830902808764</v>
      </c>
      <c r="E102" s="99">
        <v>10.561941479072077</v>
      </c>
      <c r="F102" s="99">
        <v>9.8963966584776255</v>
      </c>
      <c r="G102" s="99">
        <v>9.950637748669342</v>
      </c>
      <c r="H102" s="99">
        <v>9.9227309593460067</v>
      </c>
      <c r="I102" s="99">
        <v>9.091095224901915</v>
      </c>
      <c r="J102" s="99">
        <v>8.1184120088394049</v>
      </c>
      <c r="K102" s="99">
        <v>8.1452558225275933</v>
      </c>
      <c r="L102" s="99">
        <v>8.6253217254384502</v>
      </c>
      <c r="M102" s="99">
        <v>7.1088297272097742</v>
      </c>
      <c r="N102" s="99">
        <v>5.9920536922881418</v>
      </c>
      <c r="O102" s="99">
        <v>6.4654785433028383</v>
      </c>
      <c r="P102" s="99">
        <v>6.0291802143242217</v>
      </c>
      <c r="Q102" s="99">
        <v>6.3861424032211067</v>
      </c>
      <c r="R102" s="99">
        <v>5.6362319959749252</v>
      </c>
      <c r="S102" s="99">
        <v>7.3905739593057849</v>
      </c>
      <c r="T102" s="99">
        <v>7.9091873375173449</v>
      </c>
      <c r="U102" s="99">
        <v>8.0961251293944674</v>
      </c>
      <c r="V102" s="99">
        <v>11.258124353411166</v>
      </c>
      <c r="W102" s="99">
        <v>10.90217815529447</v>
      </c>
      <c r="DA102" s="63" t="s">
        <v>2842</v>
      </c>
    </row>
    <row r="103" spans="1:105" ht="12" customHeight="1" x14ac:dyDescent="0.25">
      <c r="A103" s="109" t="s">
        <v>120</v>
      </c>
      <c r="B103" s="110">
        <v>6.9999782523315686</v>
      </c>
      <c r="C103" s="110">
        <v>8.680324447437453</v>
      </c>
      <c r="D103" s="110">
        <v>6.1516454638027769</v>
      </c>
      <c r="E103" s="110">
        <v>6.1730665791341268</v>
      </c>
      <c r="F103" s="110">
        <v>8.5082493183790273</v>
      </c>
      <c r="G103" s="110">
        <v>7.507044859776741</v>
      </c>
      <c r="H103" s="110">
        <v>7.0643585202515808</v>
      </c>
      <c r="I103" s="110">
        <v>7.3018144714015278</v>
      </c>
      <c r="J103" s="110">
        <v>7.3180102964100904</v>
      </c>
      <c r="K103" s="110">
        <v>5.699468133538053</v>
      </c>
      <c r="L103" s="110">
        <v>5.9061969026899215</v>
      </c>
      <c r="M103" s="110">
        <v>5.7855911896532488</v>
      </c>
      <c r="N103" s="110">
        <v>5.1314817593376967</v>
      </c>
      <c r="O103" s="110">
        <v>4.6907405291193314</v>
      </c>
      <c r="P103" s="110">
        <v>4.6152286448405064</v>
      </c>
      <c r="Q103" s="110">
        <v>4.8566942263349846</v>
      </c>
      <c r="R103" s="110">
        <v>4.8198012105618533</v>
      </c>
      <c r="S103" s="110">
        <v>5.4034040757319453</v>
      </c>
      <c r="T103" s="110">
        <v>5.5768628137276641</v>
      </c>
      <c r="U103" s="110">
        <v>5.5838326099832365</v>
      </c>
      <c r="V103" s="110">
        <v>8.9429113968436749</v>
      </c>
      <c r="W103" s="110">
        <v>7.7285494688209164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2845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2846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DA110" s="63" t="s">
        <v>2849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2850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2852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2854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2855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2856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2857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2858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2859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2860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138.41878984919401</v>
      </c>
      <c r="C124" s="118">
        <f t="shared" si="42"/>
        <v>158.24767001667891</v>
      </c>
      <c r="D124" s="118">
        <f t="shared" si="42"/>
        <v>141.45886887012111</v>
      </c>
      <c r="E124" s="118">
        <f t="shared" si="42"/>
        <v>154.26288497716752</v>
      </c>
      <c r="F124" s="118">
        <f t="shared" si="42"/>
        <v>161.66405660574267</v>
      </c>
      <c r="G124" s="118">
        <f t="shared" si="42"/>
        <v>171.77177192369999</v>
      </c>
      <c r="H124" s="118">
        <f t="shared" si="42"/>
        <v>166.17350079413137</v>
      </c>
      <c r="I124" s="118">
        <f t="shared" si="42"/>
        <v>160.66167283234429</v>
      </c>
      <c r="J124" s="118">
        <f t="shared" si="42"/>
        <v>151.9359487373512</v>
      </c>
      <c r="K124" s="118">
        <f t="shared" si="42"/>
        <v>157.44049323594629</v>
      </c>
      <c r="L124" s="118">
        <f t="shared" si="42"/>
        <v>174.00171435646266</v>
      </c>
      <c r="M124" s="118">
        <f t="shared" si="42"/>
        <v>166.6632994456138</v>
      </c>
      <c r="N124" s="118">
        <f t="shared" si="42"/>
        <v>169.36741763543318</v>
      </c>
      <c r="O124" s="118">
        <f t="shared" si="42"/>
        <v>166.99352272040122</v>
      </c>
      <c r="P124" s="118">
        <f t="shared" si="42"/>
        <v>141.51335062234688</v>
      </c>
      <c r="Q124" s="118">
        <f t="shared" si="42"/>
        <v>155.40020414525108</v>
      </c>
      <c r="R124" s="118">
        <f t="shared" ref="R124:V124" si="43">R125+R128+R130+R139</f>
        <v>163.14532290894863</v>
      </c>
      <c r="S124" s="118">
        <f t="shared" si="43"/>
        <v>167.19106457726008</v>
      </c>
      <c r="T124" s="118">
        <f t="shared" si="43"/>
        <v>157.25005629999498</v>
      </c>
      <c r="U124" s="118">
        <f t="shared" si="43"/>
        <v>154.38260163390103</v>
      </c>
      <c r="V124" s="118">
        <f t="shared" si="43"/>
        <v>164.43409767788825</v>
      </c>
      <c r="W124" s="118">
        <f t="shared" ref="W124" si="44">W125+W128+W130+W139</f>
        <v>176.31595727213798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111.30339549203114</v>
      </c>
      <c r="C125" s="123">
        <f t="shared" si="45"/>
        <v>129.47143556373322</v>
      </c>
      <c r="D125" s="123">
        <f t="shared" si="45"/>
        <v>113.95652253308674</v>
      </c>
      <c r="E125" s="123">
        <f t="shared" si="45"/>
        <v>126.3153738436407</v>
      </c>
      <c r="F125" s="123">
        <f t="shared" si="45"/>
        <v>131.64575910640124</v>
      </c>
      <c r="G125" s="123">
        <f t="shared" si="45"/>
        <v>143.39785661715996</v>
      </c>
      <c r="H125" s="123">
        <f t="shared" si="45"/>
        <v>137.6422394478019</v>
      </c>
      <c r="I125" s="123">
        <f t="shared" si="45"/>
        <v>131.48005809859805</v>
      </c>
      <c r="J125" s="123">
        <f t="shared" si="45"/>
        <v>124.02979850881597</v>
      </c>
      <c r="K125" s="123">
        <f t="shared" si="45"/>
        <v>130.66607357392243</v>
      </c>
      <c r="L125" s="123">
        <f t="shared" si="45"/>
        <v>146.03429707158281</v>
      </c>
      <c r="M125" s="123">
        <f t="shared" si="45"/>
        <v>141.00340371499371</v>
      </c>
      <c r="N125" s="123">
        <f t="shared" si="45"/>
        <v>145.29243534667339</v>
      </c>
      <c r="O125" s="123">
        <f t="shared" si="45"/>
        <v>143.02260863361315</v>
      </c>
      <c r="P125" s="123">
        <f t="shared" si="45"/>
        <v>117.83319791477017</v>
      </c>
      <c r="Q125" s="123">
        <f t="shared" si="45"/>
        <v>130.10910864685891</v>
      </c>
      <c r="R125" s="123">
        <f t="shared" ref="R125:V125" si="46">SUM(R126:R127)</f>
        <v>137.74564682926516</v>
      </c>
      <c r="S125" s="123">
        <f t="shared" si="46"/>
        <v>140.61166967157274</v>
      </c>
      <c r="T125" s="123">
        <f t="shared" si="46"/>
        <v>130.05721974862135</v>
      </c>
      <c r="U125" s="123">
        <f t="shared" si="46"/>
        <v>126.73974983469931</v>
      </c>
      <c r="V125" s="123">
        <f t="shared" si="46"/>
        <v>132.66509944787958</v>
      </c>
      <c r="W125" s="123">
        <f t="shared" ref="W125" si="47">SUM(W126:W127)</f>
        <v>146.10317419703412</v>
      </c>
      <c r="DA125" s="130" t="s">
        <v>2863</v>
      </c>
    </row>
    <row r="126" spans="1:105" ht="12" customHeight="1" x14ac:dyDescent="0.25">
      <c r="A126" s="97" t="s">
        <v>203</v>
      </c>
      <c r="B126" s="99">
        <v>110.92906258478885</v>
      </c>
      <c r="C126" s="99">
        <v>129.04299148365382</v>
      </c>
      <c r="D126" s="99">
        <v>113.58494720997065</v>
      </c>
      <c r="E126" s="99">
        <v>125.91391202224042</v>
      </c>
      <c r="F126" s="99">
        <v>131.22952597029632</v>
      </c>
      <c r="G126" s="99">
        <v>142.95321403841567</v>
      </c>
      <c r="H126" s="99">
        <v>137.22402372255453</v>
      </c>
      <c r="I126" s="99">
        <v>131.08548712750908</v>
      </c>
      <c r="J126" s="99">
        <v>123.66068061350205</v>
      </c>
      <c r="K126" s="99">
        <v>130.28238759593762</v>
      </c>
      <c r="L126" s="99">
        <v>145.60916460262638</v>
      </c>
      <c r="M126" s="99">
        <v>140.59803955489352</v>
      </c>
      <c r="N126" s="99">
        <v>144.88570705326157</v>
      </c>
      <c r="O126" s="99">
        <v>142.62268905091841</v>
      </c>
      <c r="P126" s="99">
        <v>117.50216885414548</v>
      </c>
      <c r="Q126" s="99">
        <v>129.74578883852794</v>
      </c>
      <c r="R126" s="99">
        <v>137.36197005822842</v>
      </c>
      <c r="S126" s="99">
        <v>140.21762534408413</v>
      </c>
      <c r="T126" s="99">
        <v>129.69218776270858</v>
      </c>
      <c r="U126" s="99">
        <v>126.3833367823181</v>
      </c>
      <c r="V126" s="99">
        <v>132.28491614443419</v>
      </c>
      <c r="W126" s="99">
        <v>145.68323017222249</v>
      </c>
      <c r="DA126" s="63" t="s">
        <v>2864</v>
      </c>
    </row>
    <row r="127" spans="1:105" ht="12" customHeight="1" x14ac:dyDescent="0.25">
      <c r="A127" s="97" t="s">
        <v>53</v>
      </c>
      <c r="B127" s="99">
        <v>0.37433290724229762</v>
      </c>
      <c r="C127" s="99">
        <v>0.42844408007939727</v>
      </c>
      <c r="D127" s="99">
        <v>0.37157532311608577</v>
      </c>
      <c r="E127" s="99">
        <v>0.40146182140028014</v>
      </c>
      <c r="F127" s="99">
        <v>0.41623313610493529</v>
      </c>
      <c r="G127" s="99">
        <v>0.44464257874428809</v>
      </c>
      <c r="H127" s="99">
        <v>0.41821572524737832</v>
      </c>
      <c r="I127" s="99">
        <v>0.39457097108897543</v>
      </c>
      <c r="J127" s="99">
        <v>0.36911789531392186</v>
      </c>
      <c r="K127" s="99">
        <v>0.3836859779848108</v>
      </c>
      <c r="L127" s="99">
        <v>0.42513246895644008</v>
      </c>
      <c r="M127" s="99">
        <v>0.40536416010018955</v>
      </c>
      <c r="N127" s="99">
        <v>0.40672829341182704</v>
      </c>
      <c r="O127" s="99">
        <v>0.39991958269474831</v>
      </c>
      <c r="P127" s="99">
        <v>0.33102906062468512</v>
      </c>
      <c r="Q127" s="99">
        <v>0.36331980833097421</v>
      </c>
      <c r="R127" s="99">
        <v>0.38367677103671954</v>
      </c>
      <c r="S127" s="99">
        <v>0.39404432748861351</v>
      </c>
      <c r="T127" s="99">
        <v>0.36503198591275265</v>
      </c>
      <c r="U127" s="99">
        <v>0.35641305238120763</v>
      </c>
      <c r="V127" s="99">
        <v>0.38018330344539902</v>
      </c>
      <c r="W127" s="99">
        <v>0.41994402481161514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1.2623516836563516E-2</v>
      </c>
      <c r="C128" s="123">
        <f t="shared" si="48"/>
        <v>1.530261949295985E-2</v>
      </c>
      <c r="D128" s="123">
        <f t="shared" si="48"/>
        <v>2.4671139365198432E-2</v>
      </c>
      <c r="E128" s="123">
        <f t="shared" si="48"/>
        <v>3.9560377537062666E-2</v>
      </c>
      <c r="F128" s="123">
        <f t="shared" si="48"/>
        <v>2.3516531582438882E-2</v>
      </c>
      <c r="G128" s="123">
        <f t="shared" si="48"/>
        <v>3.0059916992666826E-2</v>
      </c>
      <c r="H128" s="123">
        <f t="shared" si="48"/>
        <v>5.8733472561415971E-2</v>
      </c>
      <c r="I128" s="123">
        <f t="shared" si="48"/>
        <v>9.7181550814212425E-2</v>
      </c>
      <c r="J128" s="123">
        <f t="shared" si="48"/>
        <v>7.2898370764581694E-2</v>
      </c>
      <c r="K128" s="123">
        <f t="shared" si="48"/>
        <v>8.7313533044502817E-2</v>
      </c>
      <c r="L128" s="123">
        <f t="shared" si="48"/>
        <v>0.1196983567983817</v>
      </c>
      <c r="M128" s="123">
        <f t="shared" si="48"/>
        <v>0.13259822170522997</v>
      </c>
      <c r="N128" s="123">
        <f t="shared" si="48"/>
        <v>0.28081930557130003</v>
      </c>
      <c r="O128" s="123">
        <f t="shared" si="48"/>
        <v>0.19756306066101267</v>
      </c>
      <c r="P128" s="123">
        <f t="shared" si="48"/>
        <v>0.14229298008990243</v>
      </c>
      <c r="Q128" s="123">
        <f t="shared" si="48"/>
        <v>0.21799669911805478</v>
      </c>
      <c r="R128" s="123">
        <f t="shared" si="48"/>
        <v>0.20096365445916367</v>
      </c>
      <c r="S128" s="123">
        <f t="shared" si="48"/>
        <v>0.21494330131574035</v>
      </c>
      <c r="T128" s="123">
        <f t="shared" si="48"/>
        <v>0.27642329054808901</v>
      </c>
      <c r="U128" s="123">
        <f t="shared" si="48"/>
        <v>0.3748160938509128</v>
      </c>
      <c r="V128" s="123">
        <f t="shared" si="48"/>
        <v>0.21473898468016006</v>
      </c>
      <c r="W128" s="123">
        <f t="shared" si="48"/>
        <v>0.59573485635459555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1.2623516836563516E-2</v>
      </c>
      <c r="C129" s="99">
        <f>RES_hhdet_fech!C129/RES_summary!C$19</f>
        <v>1.530261949295985E-2</v>
      </c>
      <c r="D129" s="99">
        <f>RES_hhdet_fech!D129/RES_summary!D$19</f>
        <v>2.4671139365198432E-2</v>
      </c>
      <c r="E129" s="99">
        <f>RES_hhdet_fech!E129/RES_summary!E$19</f>
        <v>3.9560377537062666E-2</v>
      </c>
      <c r="F129" s="99">
        <f>RES_hhdet_fech!F129/RES_summary!F$19</f>
        <v>2.3516531582438882E-2</v>
      </c>
      <c r="G129" s="99">
        <f>RES_hhdet_fech!G129/RES_summary!G$19</f>
        <v>3.0059916992666826E-2</v>
      </c>
      <c r="H129" s="99">
        <f>RES_hhdet_fech!H129/RES_summary!H$19</f>
        <v>5.8733472561415971E-2</v>
      </c>
      <c r="I129" s="99">
        <f>RES_hhdet_fech!I129/RES_summary!I$19</f>
        <v>9.7181550814212425E-2</v>
      </c>
      <c r="J129" s="99">
        <f>RES_hhdet_fech!J129/RES_summary!J$19</f>
        <v>7.2898370764581694E-2</v>
      </c>
      <c r="K129" s="99">
        <f>RES_hhdet_fech!K129/RES_summary!K$19</f>
        <v>8.7313533044502817E-2</v>
      </c>
      <c r="L129" s="99">
        <f>RES_hhdet_fech!L129/RES_summary!L$19</f>
        <v>0.1196983567983817</v>
      </c>
      <c r="M129" s="99">
        <f>RES_hhdet_fech!M129/RES_summary!M$19</f>
        <v>0.13259822170522997</v>
      </c>
      <c r="N129" s="99">
        <f>RES_hhdet_fech!N129/RES_summary!N$19</f>
        <v>0.28081930557130003</v>
      </c>
      <c r="O129" s="99">
        <f>RES_hhdet_fech!O129/RES_summary!O$19</f>
        <v>0.19756306066101267</v>
      </c>
      <c r="P129" s="99">
        <f>RES_hhdet_fech!P129/RES_summary!P$19</f>
        <v>0.14229298008990243</v>
      </c>
      <c r="Q129" s="99">
        <f>RES_hhdet_fech!Q129/RES_summary!Q$19</f>
        <v>0.21799669911805478</v>
      </c>
      <c r="R129" s="99">
        <f>RES_hhdet_fech!R129/RES_summary!R$19</f>
        <v>0.20096365445916367</v>
      </c>
      <c r="S129" s="99">
        <f>RES_hhdet_fech!S129/RES_summary!S$19</f>
        <v>0.21494330131574035</v>
      </c>
      <c r="T129" s="99">
        <f>RES_hhdet_fech!T129/RES_summary!T$19</f>
        <v>0.27642329054808901</v>
      </c>
      <c r="U129" s="99">
        <f>RES_hhdet_fech!U129/RES_summary!U$19</f>
        <v>0.3748160938509128</v>
      </c>
      <c r="V129" s="99">
        <f>RES_hhdet_fech!V129/RES_summary!V$19</f>
        <v>0.21473898468016006</v>
      </c>
      <c r="W129" s="99">
        <f>RES_hhdet_fech!W129/RES_summary!W$19</f>
        <v>0.59573485635459555</v>
      </c>
      <c r="DA129" s="63" t="s">
        <v>2867</v>
      </c>
    </row>
    <row r="130" spans="1:105" ht="12" customHeight="1" x14ac:dyDescent="0.25">
      <c r="A130" s="121" t="s">
        <v>55</v>
      </c>
      <c r="B130" s="123">
        <v>17.564124802825621</v>
      </c>
      <c r="C130" s="123">
        <v>19.027564521592168</v>
      </c>
      <c r="D130" s="123">
        <v>17.418180832066671</v>
      </c>
      <c r="E130" s="123">
        <v>17.673494716029072</v>
      </c>
      <c r="F130" s="123">
        <v>20.181942887443657</v>
      </c>
      <c r="G130" s="123">
        <v>18.623646566047508</v>
      </c>
      <c r="H130" s="123">
        <v>18.924020785163126</v>
      </c>
      <c r="I130" s="123">
        <v>20.265355045678653</v>
      </c>
      <c r="J130" s="123">
        <v>19.845584493181828</v>
      </c>
      <c r="K130" s="123">
        <v>19.035652680085274</v>
      </c>
      <c r="L130" s="123">
        <v>19.88970376813624</v>
      </c>
      <c r="M130" s="123">
        <v>18.822070152100078</v>
      </c>
      <c r="N130" s="123">
        <v>18.1144910021901</v>
      </c>
      <c r="O130" s="123">
        <v>17.976737281219041</v>
      </c>
      <c r="P130" s="123">
        <v>18.07998705828113</v>
      </c>
      <c r="Q130" s="123">
        <v>19.340714020966285</v>
      </c>
      <c r="R130" s="123">
        <v>19.928440959449386</v>
      </c>
      <c r="S130" s="123">
        <v>19.84661453956636</v>
      </c>
      <c r="T130" s="123">
        <v>20.036785164834928</v>
      </c>
      <c r="U130" s="123">
        <v>20.29765338527648</v>
      </c>
      <c r="V130" s="123">
        <v>21.394175462690971</v>
      </c>
      <c r="W130" s="123">
        <v>20.228936620296846</v>
      </c>
      <c r="DA130" s="130" t="s">
        <v>2868</v>
      </c>
    </row>
    <row r="131" spans="1:105" ht="12" customHeight="1" x14ac:dyDescent="0.25">
      <c r="A131" s="97" t="s">
        <v>128</v>
      </c>
      <c r="B131" s="99">
        <v>17.371113673114337</v>
      </c>
      <c r="C131" s="99">
        <v>18.869175676052407</v>
      </c>
      <c r="D131" s="99">
        <v>17.192497782427548</v>
      </c>
      <c r="E131" s="99">
        <v>17.375209417605067</v>
      </c>
      <c r="F131" s="99">
        <v>20.038055566970637</v>
      </c>
      <c r="G131" s="99">
        <v>18.460880135736186</v>
      </c>
      <c r="H131" s="99">
        <v>18.676319745364719</v>
      </c>
      <c r="I131" s="99">
        <v>20.121365763359343</v>
      </c>
      <c r="J131" s="99">
        <v>19.617790896971961</v>
      </c>
      <c r="K131" s="99">
        <v>18.807755097603231</v>
      </c>
      <c r="L131" s="99">
        <v>19.691312706979797</v>
      </c>
      <c r="M131" s="99">
        <v>18.54461817439066</v>
      </c>
      <c r="N131" s="99">
        <v>17.979194285316058</v>
      </c>
      <c r="O131" s="99">
        <v>17.811126938521966</v>
      </c>
      <c r="P131" s="99">
        <v>17.871378461165712</v>
      </c>
      <c r="Q131" s="99">
        <v>18.96160810975783</v>
      </c>
      <c r="R131" s="99">
        <v>19.635321862245423</v>
      </c>
      <c r="S131" s="99">
        <v>19.590083742294244</v>
      </c>
      <c r="T131" s="99">
        <v>19.7993397922023</v>
      </c>
      <c r="U131" s="99">
        <v>20.085760928550489</v>
      </c>
      <c r="V131" s="99">
        <v>21.11154377288954</v>
      </c>
      <c r="W131" s="99">
        <v>20.136660245378199</v>
      </c>
      <c r="DA131" s="63" t="s">
        <v>2869</v>
      </c>
    </row>
    <row r="132" spans="1:105" ht="12" customHeight="1" x14ac:dyDescent="0.25">
      <c r="A132" s="97" t="s">
        <v>127</v>
      </c>
      <c r="B132" s="99">
        <v>0</v>
      </c>
      <c r="C132" s="99">
        <v>14.919479038106321</v>
      </c>
      <c r="D132" s="99">
        <v>13.57742923159813</v>
      </c>
      <c r="E132" s="99">
        <v>13.937853914170841</v>
      </c>
      <c r="F132" s="99">
        <v>15.934567332125331</v>
      </c>
      <c r="G132" s="99">
        <v>14.583092678675959</v>
      </c>
      <c r="H132" s="99">
        <v>15.109252799531626</v>
      </c>
      <c r="I132" s="99">
        <v>16.105848077439322</v>
      </c>
      <c r="J132" s="99">
        <v>15.888332525599022</v>
      </c>
      <c r="K132" s="99">
        <v>15.200333295616115</v>
      </c>
      <c r="L132" s="99">
        <v>15.956862040365136</v>
      </c>
      <c r="M132" s="99">
        <v>15.284270418959721</v>
      </c>
      <c r="N132" s="99">
        <v>14.555838447976562</v>
      </c>
      <c r="O132" s="99">
        <v>14.57910983413384</v>
      </c>
      <c r="P132" s="99">
        <v>14.630095925261429</v>
      </c>
      <c r="Q132" s="99">
        <v>15.854161951258314</v>
      </c>
      <c r="R132" s="99">
        <v>16.376343539665928</v>
      </c>
      <c r="S132" s="99">
        <v>16.302430943053103</v>
      </c>
      <c r="T132" s="99">
        <v>16.560438960283854</v>
      </c>
      <c r="U132" s="99">
        <v>16.862015212036049</v>
      </c>
      <c r="V132" s="99">
        <v>17.894578276176013</v>
      </c>
      <c r="W132" s="99">
        <v>16.877441954089441</v>
      </c>
      <c r="DA132" s="63" t="s">
        <v>2870</v>
      </c>
    </row>
    <row r="133" spans="1:105" ht="12" customHeight="1" x14ac:dyDescent="0.25">
      <c r="A133" s="100" t="s">
        <v>203</v>
      </c>
      <c r="B133" s="102">
        <v>0</v>
      </c>
      <c r="C133" s="102">
        <v>4.2073518629518665</v>
      </c>
      <c r="D133" s="102">
        <v>3.745341012560552</v>
      </c>
      <c r="E133" s="102">
        <v>4.6256071897526114</v>
      </c>
      <c r="F133" s="102">
        <v>4.5431549434404017</v>
      </c>
      <c r="G133" s="102">
        <v>3.6029592081311641</v>
      </c>
      <c r="H133" s="102">
        <v>4.9272221810642476</v>
      </c>
      <c r="I133" s="102">
        <v>4.3627607111560138</v>
      </c>
      <c r="J133" s="102">
        <v>4.8874454092481212</v>
      </c>
      <c r="K133" s="102">
        <v>4.3448917203768858</v>
      </c>
      <c r="L133" s="102">
        <v>4.4375363231387857</v>
      </c>
      <c r="M133" s="102">
        <v>4.9315603507514503</v>
      </c>
      <c r="N133" s="102">
        <v>3.2100348027367223</v>
      </c>
      <c r="O133" s="102">
        <v>3.4442366157713664</v>
      </c>
      <c r="P133" s="102">
        <v>3.4492950163361975</v>
      </c>
      <c r="Q133" s="102">
        <v>5.1144172023465577</v>
      </c>
      <c r="R133" s="102">
        <v>4.9934328652558966</v>
      </c>
      <c r="S133" s="102">
        <v>4.6286209406661589</v>
      </c>
      <c r="T133" s="102">
        <v>4.7942994059106221</v>
      </c>
      <c r="U133" s="102">
        <v>4.7899046532104785</v>
      </c>
      <c r="V133" s="102">
        <v>5.4045891624341582</v>
      </c>
      <c r="W133" s="102">
        <v>3.9708903388458094</v>
      </c>
      <c r="DA133" s="131" t="s">
        <v>2871</v>
      </c>
    </row>
    <row r="134" spans="1:105" ht="12" customHeight="1" x14ac:dyDescent="0.25">
      <c r="A134" s="103" t="s">
        <v>52</v>
      </c>
      <c r="B134" s="105">
        <v>0</v>
      </c>
      <c r="C134" s="105">
        <v>10.712127175154453</v>
      </c>
      <c r="D134" s="105">
        <v>9.8320882190375762</v>
      </c>
      <c r="E134" s="105">
        <v>9.3122467244182285</v>
      </c>
      <c r="F134" s="105">
        <v>11.391412388684932</v>
      </c>
      <c r="G134" s="105">
        <v>10.980133470544793</v>
      </c>
      <c r="H134" s="105">
        <v>10.182030618467376</v>
      </c>
      <c r="I134" s="105">
        <v>11.743087366283307</v>
      </c>
      <c r="J134" s="105">
        <v>11.000887116350899</v>
      </c>
      <c r="K134" s="105">
        <v>10.855441575239233</v>
      </c>
      <c r="L134" s="105">
        <v>11.519325717226348</v>
      </c>
      <c r="M134" s="105">
        <v>10.352710068208273</v>
      </c>
      <c r="N134" s="105">
        <v>11.345803645239837</v>
      </c>
      <c r="O134" s="105">
        <v>11.134873218362475</v>
      </c>
      <c r="P134" s="105">
        <v>11.180800908925233</v>
      </c>
      <c r="Q134" s="105">
        <v>10.739744748911761</v>
      </c>
      <c r="R134" s="105">
        <v>11.382910674410033</v>
      </c>
      <c r="S134" s="105">
        <v>11.673810002386945</v>
      </c>
      <c r="T134" s="105">
        <v>11.766139554373233</v>
      </c>
      <c r="U134" s="105">
        <v>12.072110558825567</v>
      </c>
      <c r="V134" s="105">
        <v>12.489989113741856</v>
      </c>
      <c r="W134" s="105">
        <v>12.906551615243631</v>
      </c>
      <c r="DA134" s="132" t="s">
        <v>2872</v>
      </c>
    </row>
    <row r="135" spans="1:105" ht="12" customHeight="1" x14ac:dyDescent="0.25">
      <c r="A135" s="106" t="s">
        <v>122</v>
      </c>
      <c r="B135" s="102">
        <v>22.41828071014438</v>
      </c>
      <c r="C135" s="102">
        <v>23.124596280645747</v>
      </c>
      <c r="D135" s="102">
        <v>23.295919664358017</v>
      </c>
      <c r="E135" s="102">
        <v>25.438960803104358</v>
      </c>
      <c r="F135" s="102">
        <v>23.956739537708582</v>
      </c>
      <c r="G135" s="102">
        <v>22.826754573735002</v>
      </c>
      <c r="H135" s="102">
        <v>25.18794644027286</v>
      </c>
      <c r="I135" s="102">
        <v>23.942277566322481</v>
      </c>
      <c r="J135" s="102">
        <v>25.575793947756669</v>
      </c>
      <c r="K135" s="102">
        <v>24.665090205823912</v>
      </c>
      <c r="L135" s="102">
        <v>24.743429208215272</v>
      </c>
      <c r="M135" s="102">
        <v>25.345313993780582</v>
      </c>
      <c r="N135" s="102">
        <v>21.423242930449671</v>
      </c>
      <c r="O135" s="102">
        <v>21.409877737113622</v>
      </c>
      <c r="P135" s="102">
        <v>21.462675020623383</v>
      </c>
      <c r="Q135" s="102">
        <v>24.561923489080261</v>
      </c>
      <c r="R135" s="102">
        <v>24.027788519467332</v>
      </c>
      <c r="S135" s="102">
        <v>23.53444513098357</v>
      </c>
      <c r="T135" s="102">
        <v>23.313569154895863</v>
      </c>
      <c r="U135" s="102">
        <v>23.16018695452053</v>
      </c>
      <c r="V135" s="102">
        <v>24.91996305275245</v>
      </c>
      <c r="W135" s="102">
        <v>21.801745920857634</v>
      </c>
      <c r="DA135" s="131" t="s">
        <v>2873</v>
      </c>
    </row>
    <row r="136" spans="1:105" ht="12" customHeight="1" x14ac:dyDescent="0.25">
      <c r="A136" s="107" t="s">
        <v>121</v>
      </c>
      <c r="B136" s="105">
        <v>0</v>
      </c>
      <c r="C136" s="105">
        <v>15.252118249830636</v>
      </c>
      <c r="D136" s="105">
        <v>15.360214587452608</v>
      </c>
      <c r="E136" s="105">
        <v>17.382722156146787</v>
      </c>
      <c r="F136" s="105">
        <v>16.107183028271859</v>
      </c>
      <c r="G136" s="105">
        <v>15.173176815625151</v>
      </c>
      <c r="H136" s="105">
        <v>17.634233836257572</v>
      </c>
      <c r="I136" s="105">
        <v>16.334087249467778</v>
      </c>
      <c r="J136" s="105">
        <v>17.784850649116283</v>
      </c>
      <c r="K136" s="105">
        <v>16.950939561887765</v>
      </c>
      <c r="L136" s="105">
        <v>16.97912506157153</v>
      </c>
      <c r="M136" s="105">
        <v>17.856325304450518</v>
      </c>
      <c r="N136" s="105">
        <v>14.426083716478843</v>
      </c>
      <c r="O136" s="105">
        <v>14.719882957503611</v>
      </c>
      <c r="P136" s="105">
        <v>14.963865344841041</v>
      </c>
      <c r="Q136" s="105">
        <v>17.973612933760361</v>
      </c>
      <c r="R136" s="105">
        <v>17.543973112944013</v>
      </c>
      <c r="S136" s="105">
        <v>17.162617699982757</v>
      </c>
      <c r="T136" s="105">
        <v>17.253745776533862</v>
      </c>
      <c r="U136" s="105">
        <v>17.329390801459983</v>
      </c>
      <c r="V136" s="105">
        <v>19.028748773607706</v>
      </c>
      <c r="W136" s="105">
        <v>16.480594374484575</v>
      </c>
      <c r="DA136" s="132" t="s">
        <v>2874</v>
      </c>
    </row>
    <row r="137" spans="1:105" ht="12" customHeight="1" x14ac:dyDescent="0.25">
      <c r="A137" s="108" t="s">
        <v>53</v>
      </c>
      <c r="B137" s="99">
        <v>0</v>
      </c>
      <c r="C137" s="99">
        <v>5.1483925717920327</v>
      </c>
      <c r="D137" s="99">
        <v>5.0777549268959294</v>
      </c>
      <c r="E137" s="99">
        <v>6.8067085617745571</v>
      </c>
      <c r="F137" s="99">
        <v>5.4859497571707845</v>
      </c>
      <c r="G137" s="99">
        <v>4.5229084200055105</v>
      </c>
      <c r="H137" s="99">
        <v>6.7895788209655068</v>
      </c>
      <c r="I137" s="99">
        <v>5.286177718525451</v>
      </c>
      <c r="J137" s="99">
        <v>6.4705951985601935</v>
      </c>
      <c r="K137" s="99">
        <v>5.746493101330632</v>
      </c>
      <c r="L137" s="99">
        <v>5.6105974392429676</v>
      </c>
      <c r="M137" s="99">
        <v>6.7654204777439544</v>
      </c>
      <c r="N137" s="99">
        <v>3.8037329225352137</v>
      </c>
      <c r="O137" s="99">
        <v>4.1333479645013655</v>
      </c>
      <c r="P137" s="99">
        <v>4.1456498993450603</v>
      </c>
      <c r="Q137" s="99">
        <v>6.6551014452229476</v>
      </c>
      <c r="R137" s="99">
        <v>6.1499938341359623</v>
      </c>
      <c r="S137" s="99">
        <v>5.603221284495123</v>
      </c>
      <c r="T137" s="99">
        <v>5.664927603557798</v>
      </c>
      <c r="U137" s="99">
        <v>5.5090401124682646</v>
      </c>
      <c r="V137" s="99">
        <v>6.3176771445364563</v>
      </c>
      <c r="W137" s="99">
        <v>4.2713329105313527</v>
      </c>
      <c r="DA137" s="63" t="s">
        <v>2875</v>
      </c>
    </row>
    <row r="138" spans="1:105" ht="12" customHeight="1" x14ac:dyDescent="0.25">
      <c r="A138" s="108" t="s">
        <v>52</v>
      </c>
      <c r="B138" s="99">
        <v>0</v>
      </c>
      <c r="C138" s="99">
        <v>10.103725678038602</v>
      </c>
      <c r="D138" s="99">
        <v>10.282459660556681</v>
      </c>
      <c r="E138" s="99">
        <v>10.576013594372235</v>
      </c>
      <c r="F138" s="99">
        <v>10.621233271101074</v>
      </c>
      <c r="G138" s="99">
        <v>10.650268395619642</v>
      </c>
      <c r="H138" s="99">
        <v>10.844655015292064</v>
      </c>
      <c r="I138" s="99">
        <v>11.047909530942324</v>
      </c>
      <c r="J138" s="99">
        <v>11.314255450556093</v>
      </c>
      <c r="K138" s="99">
        <v>11.204446460557135</v>
      </c>
      <c r="L138" s="99">
        <v>11.368527622328562</v>
      </c>
      <c r="M138" s="99">
        <v>11.090904826706568</v>
      </c>
      <c r="N138" s="99">
        <v>10.622350793943628</v>
      </c>
      <c r="O138" s="99">
        <v>10.586534993002248</v>
      </c>
      <c r="P138" s="99">
        <v>10.818215445495982</v>
      </c>
      <c r="Q138" s="99">
        <v>11.318511488537412</v>
      </c>
      <c r="R138" s="99">
        <v>11.39397927880805</v>
      </c>
      <c r="S138" s="99">
        <v>11.559396415487631</v>
      </c>
      <c r="T138" s="99">
        <v>11.58881817297606</v>
      </c>
      <c r="U138" s="99">
        <v>11.820350688991722</v>
      </c>
      <c r="V138" s="99">
        <v>12.711071629071249</v>
      </c>
      <c r="W138" s="99">
        <v>12.209261463953219</v>
      </c>
      <c r="DA138" s="63" t="s">
        <v>2876</v>
      </c>
    </row>
    <row r="139" spans="1:105" ht="12" customHeight="1" x14ac:dyDescent="0.25">
      <c r="A139" s="121" t="s">
        <v>54</v>
      </c>
      <c r="B139" s="123">
        <v>9.5386460375006852</v>
      </c>
      <c r="C139" s="123">
        <v>9.7333673118605475</v>
      </c>
      <c r="D139" s="123">
        <v>10.059494365602488</v>
      </c>
      <c r="E139" s="123">
        <v>10.234456039960701</v>
      </c>
      <c r="F139" s="123">
        <v>9.8128380803153537</v>
      </c>
      <c r="G139" s="123">
        <v>9.7202088234998474</v>
      </c>
      <c r="H139" s="123">
        <v>9.5485070886049304</v>
      </c>
      <c r="I139" s="123">
        <v>8.8190781372533635</v>
      </c>
      <c r="J139" s="123">
        <v>7.9876673645888232</v>
      </c>
      <c r="K139" s="123">
        <v>7.6514534488940962</v>
      </c>
      <c r="L139" s="123">
        <v>7.9580151599452229</v>
      </c>
      <c r="M139" s="123">
        <v>6.705227356814774</v>
      </c>
      <c r="N139" s="123">
        <v>5.679671980998406</v>
      </c>
      <c r="O139" s="123">
        <v>5.7966137449080106</v>
      </c>
      <c r="P139" s="123">
        <v>5.4578726692056625</v>
      </c>
      <c r="Q139" s="123">
        <v>5.7323847783078135</v>
      </c>
      <c r="R139" s="123">
        <v>5.2702714657749272</v>
      </c>
      <c r="S139" s="123">
        <v>6.5178370648052315</v>
      </c>
      <c r="T139" s="123">
        <v>6.8796280959906335</v>
      </c>
      <c r="U139" s="123">
        <v>6.9703823200743287</v>
      </c>
      <c r="V139" s="123">
        <v>10.160083782637528</v>
      </c>
      <c r="W139" s="123">
        <v>9.3881115984524186</v>
      </c>
      <c r="DA139" s="130" t="s">
        <v>2877</v>
      </c>
    </row>
    <row r="140" spans="1:105" ht="12" customHeight="1" x14ac:dyDescent="0.25">
      <c r="A140" s="97" t="s">
        <v>50</v>
      </c>
      <c r="B140" s="99">
        <v>9.8328594240767551</v>
      </c>
      <c r="C140" s="99">
        <v>9.8584625937078787</v>
      </c>
      <c r="D140" s="99">
        <v>10.485994728958492</v>
      </c>
      <c r="E140" s="99">
        <v>10.57345865761147</v>
      </c>
      <c r="F140" s="99">
        <v>9.9098614699398766</v>
      </c>
      <c r="G140" s="99">
        <v>9.9671767695910471</v>
      </c>
      <c r="H140" s="99">
        <v>9.9317805464255162</v>
      </c>
      <c r="I140" s="99">
        <v>9.0956720520560737</v>
      </c>
      <c r="J140" s="99">
        <v>8.1235217394295169</v>
      </c>
      <c r="K140" s="99">
        <v>8.1514688597645861</v>
      </c>
      <c r="L140" s="99">
        <v>8.6320975761246306</v>
      </c>
      <c r="M140" s="99">
        <v>7.1132293676807885</v>
      </c>
      <c r="N140" s="99">
        <v>5.9934127568157862</v>
      </c>
      <c r="O140" s="99">
        <v>6.4651810704996997</v>
      </c>
      <c r="P140" s="99">
        <v>6.0288973057290418</v>
      </c>
      <c r="Q140" s="99">
        <v>6.3858543839555519</v>
      </c>
      <c r="R140" s="99">
        <v>5.6357198003281797</v>
      </c>
      <c r="S140" s="99">
        <v>7.3885283188357258</v>
      </c>
      <c r="T140" s="99">
        <v>7.9044196416950419</v>
      </c>
      <c r="U140" s="99">
        <v>8.0903900168024485</v>
      </c>
      <c r="V140" s="99">
        <v>11.250104756220459</v>
      </c>
      <c r="W140" s="99">
        <v>10.899108460379367</v>
      </c>
      <c r="DA140" s="63" t="s">
        <v>2878</v>
      </c>
    </row>
    <row r="141" spans="1:105" ht="12" customHeight="1" x14ac:dyDescent="0.25">
      <c r="A141" s="109" t="s">
        <v>120</v>
      </c>
      <c r="B141" s="110">
        <v>6.9999782523315703</v>
      </c>
      <c r="C141" s="110">
        <v>8.6859640656514294</v>
      </c>
      <c r="D141" s="110">
        <v>6.1562353325331642</v>
      </c>
      <c r="E141" s="110">
        <v>6.1783240601919314</v>
      </c>
      <c r="F141" s="110">
        <v>8.5241099743104858</v>
      </c>
      <c r="G141" s="110">
        <v>7.5422941802668868</v>
      </c>
      <c r="H141" s="110">
        <v>7.0752288671481258</v>
      </c>
      <c r="I141" s="110">
        <v>7.3064606685578202</v>
      </c>
      <c r="J141" s="110">
        <v>7.3238527685990231</v>
      </c>
      <c r="K141" s="110">
        <v>5.7073314653922917</v>
      </c>
      <c r="L141" s="110">
        <v>5.9150890333913795</v>
      </c>
      <c r="M141" s="110">
        <v>5.7931340722625233</v>
      </c>
      <c r="N141" s="110">
        <v>5.1322779510462775</v>
      </c>
      <c r="O141" s="110">
        <v>4.6860770636161666</v>
      </c>
      <c r="P141" s="110">
        <v>4.6138129917430506</v>
      </c>
      <c r="Q141" s="110">
        <v>4.8560708090880169</v>
      </c>
      <c r="R141" s="110">
        <v>4.8145589680619763</v>
      </c>
      <c r="S141" s="110">
        <v>5.3926891090089182</v>
      </c>
      <c r="T141" s="110">
        <v>5.555264586730047</v>
      </c>
      <c r="U141" s="110">
        <v>5.5579799747228957</v>
      </c>
      <c r="V141" s="110">
        <v>8.8993984898727678</v>
      </c>
      <c r="W141" s="110">
        <v>7.7060545953712474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91.152206579931374</v>
      </c>
      <c r="C143" s="118">
        <f t="shared" si="49"/>
        <v>95.409525202164019</v>
      </c>
      <c r="D143" s="118">
        <f t="shared" si="49"/>
        <v>96.556952445825246</v>
      </c>
      <c r="E143" s="118">
        <f t="shared" si="49"/>
        <v>104.60343347481829</v>
      </c>
      <c r="F143" s="118">
        <f t="shared" si="49"/>
        <v>96.12335610715563</v>
      </c>
      <c r="G143" s="118">
        <f t="shared" si="49"/>
        <v>97.465462907915722</v>
      </c>
      <c r="H143" s="118">
        <f t="shared" si="49"/>
        <v>100.74571403248147</v>
      </c>
      <c r="I143" s="118">
        <f t="shared" si="49"/>
        <v>88.420906891600481</v>
      </c>
      <c r="J143" s="118">
        <f t="shared" si="49"/>
        <v>87.60788417617006</v>
      </c>
      <c r="K143" s="118">
        <f t="shared" si="49"/>
        <v>84.837180998019122</v>
      </c>
      <c r="L143" s="118">
        <f t="shared" si="49"/>
        <v>93.840252695854247</v>
      </c>
      <c r="M143" s="118">
        <f t="shared" si="49"/>
        <v>86.306518043314639</v>
      </c>
      <c r="N143" s="118">
        <f t="shared" si="49"/>
        <v>74.797751099030592</v>
      </c>
      <c r="O143" s="118">
        <f t="shared" si="49"/>
        <v>65.825493957872297</v>
      </c>
      <c r="P143" s="118">
        <f t="shared" si="49"/>
        <v>57.264348595603813</v>
      </c>
      <c r="Q143" s="118">
        <f t="shared" si="49"/>
        <v>70.657360829779492</v>
      </c>
      <c r="R143" s="118">
        <f t="shared" ref="R143:V143" si="50">R144+R146+R148+R157</f>
        <v>62.923419897316997</v>
      </c>
      <c r="S143" s="118">
        <f t="shared" si="50"/>
        <v>58.677310488400771</v>
      </c>
      <c r="T143" s="118">
        <f t="shared" si="50"/>
        <v>58.780529371981643</v>
      </c>
      <c r="U143" s="118">
        <f t="shared" si="50"/>
        <v>58.092901349901496</v>
      </c>
      <c r="V143" s="118">
        <f t="shared" si="50"/>
        <v>61.099087756622176</v>
      </c>
      <c r="W143" s="118">
        <f t="shared" ref="W143" si="51">W144+W146+W148+W157</f>
        <v>67.881404124255141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57.726930660525738</v>
      </c>
      <c r="C144" s="123">
        <f t="shared" si="52"/>
        <v>62.281527302925568</v>
      </c>
      <c r="D144" s="123">
        <f t="shared" si="52"/>
        <v>62.350811984158348</v>
      </c>
      <c r="E144" s="123">
        <f t="shared" si="52"/>
        <v>68.666763066120495</v>
      </c>
      <c r="F144" s="123">
        <f t="shared" si="52"/>
        <v>62.628421488774983</v>
      </c>
      <c r="G144" s="123">
        <f t="shared" si="52"/>
        <v>64.210613880533074</v>
      </c>
      <c r="H144" s="123">
        <f t="shared" si="52"/>
        <v>65.396699902451104</v>
      </c>
      <c r="I144" s="123">
        <f t="shared" si="52"/>
        <v>55.351538073125845</v>
      </c>
      <c r="J144" s="123">
        <f t="shared" si="52"/>
        <v>54.174314756602151</v>
      </c>
      <c r="K144" s="123">
        <f t="shared" si="52"/>
        <v>52.59065830428041</v>
      </c>
      <c r="L144" s="123">
        <f t="shared" si="52"/>
        <v>60.816934118334643</v>
      </c>
      <c r="M144" s="123">
        <f t="shared" si="52"/>
        <v>54.309192534114985</v>
      </c>
      <c r="N144" s="123">
        <f t="shared" si="52"/>
        <v>47.61525514714608</v>
      </c>
      <c r="O144" s="123">
        <f t="shared" si="52"/>
        <v>38.564301125613987</v>
      </c>
      <c r="P144" s="123">
        <f t="shared" si="52"/>
        <v>30.599500947610576</v>
      </c>
      <c r="Q144" s="123">
        <f t="shared" si="52"/>
        <v>40.756324913384709</v>
      </c>
      <c r="R144" s="123">
        <f t="shared" si="52"/>
        <v>34.141335414669868</v>
      </c>
      <c r="S144" s="123">
        <f t="shared" si="52"/>
        <v>28.944071343683806</v>
      </c>
      <c r="T144" s="123">
        <f t="shared" si="52"/>
        <v>28.713905269003984</v>
      </c>
      <c r="U144" s="123">
        <f t="shared" si="52"/>
        <v>27.843939714425613</v>
      </c>
      <c r="V144" s="123">
        <f t="shared" si="52"/>
        <v>26.754829050158804</v>
      </c>
      <c r="W144" s="123">
        <f t="shared" si="52"/>
        <v>36.092119410715298</v>
      </c>
      <c r="DA144" s="130" t="s">
        <v>2881</v>
      </c>
    </row>
    <row r="145" spans="1:105" ht="12" customHeight="1" x14ac:dyDescent="0.25">
      <c r="A145" s="97" t="s">
        <v>53</v>
      </c>
      <c r="B145" s="99">
        <v>57.726930660525738</v>
      </c>
      <c r="C145" s="99">
        <v>62.281527302925568</v>
      </c>
      <c r="D145" s="99">
        <v>62.350811984158348</v>
      </c>
      <c r="E145" s="99">
        <v>68.666763066120495</v>
      </c>
      <c r="F145" s="99">
        <v>62.628421488774983</v>
      </c>
      <c r="G145" s="99">
        <v>64.210613880533074</v>
      </c>
      <c r="H145" s="99">
        <v>65.396699902451104</v>
      </c>
      <c r="I145" s="99">
        <v>55.351538073125845</v>
      </c>
      <c r="J145" s="99">
        <v>54.174314756602151</v>
      </c>
      <c r="K145" s="99">
        <v>52.59065830428041</v>
      </c>
      <c r="L145" s="99">
        <v>60.816934118334643</v>
      </c>
      <c r="M145" s="99">
        <v>54.309192534114985</v>
      </c>
      <c r="N145" s="99">
        <v>47.61525514714608</v>
      </c>
      <c r="O145" s="99">
        <v>38.564301125613987</v>
      </c>
      <c r="P145" s="99">
        <v>30.599500947610576</v>
      </c>
      <c r="Q145" s="99">
        <v>40.756324913384709</v>
      </c>
      <c r="R145" s="99">
        <v>34.141335414669868</v>
      </c>
      <c r="S145" s="99">
        <v>28.944071343683806</v>
      </c>
      <c r="T145" s="99">
        <v>28.713905269003984</v>
      </c>
      <c r="U145" s="99">
        <v>27.843939714425613</v>
      </c>
      <c r="V145" s="99">
        <v>26.754829050158804</v>
      </c>
      <c r="W145" s="99">
        <v>36.092119410715298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0.12914748182868541</v>
      </c>
      <c r="C146" s="123">
        <f t="shared" si="53"/>
        <v>0.13294429805662733</v>
      </c>
      <c r="D146" s="123">
        <f t="shared" si="53"/>
        <v>0.18473694649838499</v>
      </c>
      <c r="E146" s="123">
        <f t="shared" si="53"/>
        <v>0.26046581716406764</v>
      </c>
      <c r="F146" s="123">
        <f t="shared" si="53"/>
        <v>0.13418919200864288</v>
      </c>
      <c r="G146" s="123">
        <f t="shared" si="53"/>
        <v>0.14341429854128471</v>
      </c>
      <c r="H146" s="123">
        <f t="shared" si="53"/>
        <v>0.22196115612679448</v>
      </c>
      <c r="I146" s="123">
        <f t="shared" si="53"/>
        <v>0.30590722156163003</v>
      </c>
      <c r="J146" s="123">
        <f t="shared" si="53"/>
        <v>0.19630389454193684</v>
      </c>
      <c r="K146" s="123">
        <f t="shared" si="53"/>
        <v>0.20343551827651399</v>
      </c>
      <c r="L146" s="123">
        <f t="shared" si="53"/>
        <v>0.25151972594046601</v>
      </c>
      <c r="M146" s="123">
        <f t="shared" si="53"/>
        <v>0.25472834807807709</v>
      </c>
      <c r="N146" s="123">
        <f t="shared" si="53"/>
        <v>0.49943842009183836</v>
      </c>
      <c r="O146" s="123">
        <f t="shared" si="53"/>
        <v>0.33049389134425955</v>
      </c>
      <c r="P146" s="123">
        <f t="shared" si="53"/>
        <v>0.30929733508343282</v>
      </c>
      <c r="Q146" s="123">
        <f t="shared" si="53"/>
        <v>0.6427714656408452</v>
      </c>
      <c r="R146" s="123">
        <f t="shared" si="53"/>
        <v>0.78613975760924681</v>
      </c>
      <c r="S146" s="123">
        <f t="shared" si="53"/>
        <v>0.88538406660239244</v>
      </c>
      <c r="T146" s="123">
        <f t="shared" si="53"/>
        <v>0.99264981795261076</v>
      </c>
      <c r="U146" s="123">
        <f t="shared" si="53"/>
        <v>1.1617009855487337</v>
      </c>
      <c r="V146" s="123">
        <f t="shared" si="53"/>
        <v>0.59284256935399826</v>
      </c>
      <c r="W146" s="123">
        <f t="shared" si="53"/>
        <v>1.5789122565943683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0.12914748182868541</v>
      </c>
      <c r="C147" s="99">
        <f>RES_hhdet_fech!C147/RES_summary!C$19</f>
        <v>0.13294429805662733</v>
      </c>
      <c r="D147" s="99">
        <f>RES_hhdet_fech!D147/RES_summary!D$19</f>
        <v>0.18473694649838499</v>
      </c>
      <c r="E147" s="99">
        <f>RES_hhdet_fech!E147/RES_summary!E$19</f>
        <v>0.26046581716406764</v>
      </c>
      <c r="F147" s="99">
        <f>RES_hhdet_fech!F147/RES_summary!F$19</f>
        <v>0.13418919200864288</v>
      </c>
      <c r="G147" s="99">
        <f>RES_hhdet_fech!G147/RES_summary!G$19</f>
        <v>0.14341429854128471</v>
      </c>
      <c r="H147" s="99">
        <f>RES_hhdet_fech!H147/RES_summary!H$19</f>
        <v>0.22196115612679448</v>
      </c>
      <c r="I147" s="99">
        <f>RES_hhdet_fech!I147/RES_summary!I$19</f>
        <v>0.30590722156163003</v>
      </c>
      <c r="J147" s="99">
        <f>RES_hhdet_fech!J147/RES_summary!J$19</f>
        <v>0.19630389454193684</v>
      </c>
      <c r="K147" s="99">
        <f>RES_hhdet_fech!K147/RES_summary!K$19</f>
        <v>0.20343551827651399</v>
      </c>
      <c r="L147" s="99">
        <f>RES_hhdet_fech!L147/RES_summary!L$19</f>
        <v>0.25151972594046601</v>
      </c>
      <c r="M147" s="99">
        <f>RES_hhdet_fech!M147/RES_summary!M$19</f>
        <v>0.25472834807807709</v>
      </c>
      <c r="N147" s="99">
        <f>RES_hhdet_fech!N147/RES_summary!N$19</f>
        <v>0.49943842009183836</v>
      </c>
      <c r="O147" s="99">
        <f>RES_hhdet_fech!O147/RES_summary!O$19</f>
        <v>0.33049389134425955</v>
      </c>
      <c r="P147" s="99">
        <f>RES_hhdet_fech!P147/RES_summary!P$19</f>
        <v>0.30929733508343282</v>
      </c>
      <c r="Q147" s="99">
        <f>RES_hhdet_fech!Q147/RES_summary!Q$19</f>
        <v>0.6427714656408452</v>
      </c>
      <c r="R147" s="99">
        <f>RES_hhdet_fech!R147/RES_summary!R$19</f>
        <v>0.78613975760924681</v>
      </c>
      <c r="S147" s="99">
        <f>RES_hhdet_fech!S147/RES_summary!S$19</f>
        <v>0.88538406660239244</v>
      </c>
      <c r="T147" s="99">
        <f>RES_hhdet_fech!T147/RES_summary!T$19</f>
        <v>0.99264981795261076</v>
      </c>
      <c r="U147" s="99">
        <f>RES_hhdet_fech!U147/RES_summary!U$19</f>
        <v>1.1617009855487337</v>
      </c>
      <c r="V147" s="99">
        <f>RES_hhdet_fech!V147/RES_summary!V$19</f>
        <v>0.59284256935399826</v>
      </c>
      <c r="W147" s="99">
        <f>RES_hhdet_fech!W147/RES_summary!W$19</f>
        <v>1.5789122565943683</v>
      </c>
      <c r="DA147" s="63" t="s">
        <v>2884</v>
      </c>
    </row>
    <row r="148" spans="1:105" ht="12" customHeight="1" x14ac:dyDescent="0.25">
      <c r="A148" s="121" t="s">
        <v>55</v>
      </c>
      <c r="B148" s="123">
        <v>23.756847510999432</v>
      </c>
      <c r="C148" s="123">
        <v>23.281132321206634</v>
      </c>
      <c r="D148" s="123">
        <v>23.899661239906479</v>
      </c>
      <c r="E148" s="123">
        <v>25.363836824853401</v>
      </c>
      <c r="F148" s="123">
        <v>23.544945728026832</v>
      </c>
      <c r="G148" s="123">
        <v>23.364272371633064</v>
      </c>
      <c r="H148" s="123">
        <v>25.540303572590862</v>
      </c>
      <c r="I148" s="123">
        <v>23.92880409349274</v>
      </c>
      <c r="J148" s="123">
        <v>25.254559607432874</v>
      </c>
      <c r="K148" s="123">
        <v>24.446329577808829</v>
      </c>
      <c r="L148" s="123">
        <v>24.913014911691235</v>
      </c>
      <c r="M148" s="123">
        <v>25.072283706727102</v>
      </c>
      <c r="N148" s="123">
        <v>21.010239054810409</v>
      </c>
      <c r="O148" s="123">
        <v>21.118215874106681</v>
      </c>
      <c r="P148" s="123">
        <v>20.964267445319759</v>
      </c>
      <c r="Q148" s="123">
        <v>23.633308586596058</v>
      </c>
      <c r="R148" s="123">
        <v>22.793158000227969</v>
      </c>
      <c r="S148" s="123">
        <v>22.41817283729662</v>
      </c>
      <c r="T148" s="123">
        <v>22.268316354788777</v>
      </c>
      <c r="U148" s="123">
        <v>22.189244040009338</v>
      </c>
      <c r="V148" s="123">
        <v>23.684608089268437</v>
      </c>
      <c r="W148" s="123">
        <v>20.900923704740396</v>
      </c>
      <c r="DA148" s="130" t="s">
        <v>2885</v>
      </c>
    </row>
    <row r="149" spans="1:105" ht="12" customHeight="1" x14ac:dyDescent="0.25">
      <c r="A149" s="97" t="s">
        <v>124</v>
      </c>
      <c r="B149" s="99">
        <v>27.164108458630473</v>
      </c>
      <c r="C149" s="99">
        <v>24.617933521241138</v>
      </c>
      <c r="D149" s="99">
        <v>27.486607876393339</v>
      </c>
      <c r="E149" s="99">
        <v>27.134581410172061</v>
      </c>
      <c r="F149" s="99">
        <v>23.472961317150386</v>
      </c>
      <c r="G149" s="99">
        <v>28.05631781523708</v>
      </c>
      <c r="H149" s="99">
        <v>28.783846045876025</v>
      </c>
      <c r="I149" s="99">
        <v>24.659650592347646</v>
      </c>
      <c r="J149" s="99">
        <v>24.559894503005619</v>
      </c>
      <c r="K149" s="99">
        <v>25.705195040414349</v>
      </c>
      <c r="L149" s="99">
        <v>33.566999132560269</v>
      </c>
      <c r="M149" s="99">
        <v>27.083444112866339</v>
      </c>
      <c r="N149" s="99">
        <v>21.653633865822449</v>
      </c>
      <c r="O149" s="99">
        <v>23.813035431372821</v>
      </c>
      <c r="P149" s="99">
        <v>21.229229354629556</v>
      </c>
      <c r="Q149" s="99">
        <v>20.634568382739467</v>
      </c>
      <c r="R149" s="99">
        <v>17.024477273285271</v>
      </c>
      <c r="S149" s="99">
        <v>21.800119054665085</v>
      </c>
      <c r="T149" s="99">
        <v>22.653956409364053</v>
      </c>
      <c r="U149" s="99">
        <v>23.080775867595658</v>
      </c>
      <c r="V149" s="99">
        <v>17.98876574365741</v>
      </c>
      <c r="W149" s="99">
        <v>18.886580371064635</v>
      </c>
      <c r="DA149" s="63" t="s">
        <v>2886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2887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2888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2889</v>
      </c>
    </row>
    <row r="153" spans="1:105" ht="12" customHeight="1" x14ac:dyDescent="0.25">
      <c r="A153" s="106" t="s">
        <v>122</v>
      </c>
      <c r="B153" s="102">
        <v>22.418280710144376</v>
      </c>
      <c r="C153" s="102">
        <v>22.9830425730255</v>
      </c>
      <c r="D153" s="102">
        <v>22.975486850317665</v>
      </c>
      <c r="E153" s="102">
        <v>25.055680393618651</v>
      </c>
      <c r="F153" s="102">
        <v>23.661873847250966</v>
      </c>
      <c r="G153" s="102">
        <v>22.659869841554176</v>
      </c>
      <c r="H153" s="102">
        <v>25.156419078021347</v>
      </c>
      <c r="I153" s="102">
        <v>23.967550533293796</v>
      </c>
      <c r="J153" s="102">
        <v>25.555355909538584</v>
      </c>
      <c r="K153" s="102">
        <v>24.632638139756171</v>
      </c>
      <c r="L153" s="102">
        <v>24.687543262276009</v>
      </c>
      <c r="M153" s="102">
        <v>25.332481389341918</v>
      </c>
      <c r="N153" s="102">
        <v>21.462609449009566</v>
      </c>
      <c r="O153" s="102">
        <v>21.444068959670989</v>
      </c>
      <c r="P153" s="102">
        <v>21.423393413924696</v>
      </c>
      <c r="Q153" s="102">
        <v>24.217286706953754</v>
      </c>
      <c r="R153" s="102">
        <v>23.497797517477714</v>
      </c>
      <c r="S153" s="102">
        <v>22.889965696512167</v>
      </c>
      <c r="T153" s="102">
        <v>22.699896571274497</v>
      </c>
      <c r="U153" s="102">
        <v>22.613799703249121</v>
      </c>
      <c r="V153" s="102">
        <v>24.496290531554632</v>
      </c>
      <c r="W153" s="102">
        <v>21.503108603132791</v>
      </c>
      <c r="DA153" s="131" t="s">
        <v>2890</v>
      </c>
    </row>
    <row r="154" spans="1:105" ht="12" customHeight="1" x14ac:dyDescent="0.25">
      <c r="A154" s="107" t="s">
        <v>121</v>
      </c>
      <c r="B154" s="105">
        <v>0</v>
      </c>
      <c r="C154" s="105">
        <v>15.25506262780215</v>
      </c>
      <c r="D154" s="105">
        <v>15.358927442710634</v>
      </c>
      <c r="E154" s="105">
        <v>17.383822137706023</v>
      </c>
      <c r="F154" s="105">
        <v>16.109508429605071</v>
      </c>
      <c r="G154" s="105">
        <v>15.176590543103046</v>
      </c>
      <c r="H154" s="105">
        <v>17.635758969456049</v>
      </c>
      <c r="I154" s="105">
        <v>16.33100495536987</v>
      </c>
      <c r="J154" s="105">
        <v>17.756141956407205</v>
      </c>
      <c r="K154" s="105">
        <v>16.973084386936481</v>
      </c>
      <c r="L154" s="105">
        <v>17.014384387852349</v>
      </c>
      <c r="M154" s="105">
        <v>17.923589198880624</v>
      </c>
      <c r="N154" s="105">
        <v>14.485673011549492</v>
      </c>
      <c r="O154" s="105">
        <v>14.770411182060695</v>
      </c>
      <c r="P154" s="105">
        <v>14.938799977046362</v>
      </c>
      <c r="Q154" s="105">
        <v>17.844747960005162</v>
      </c>
      <c r="R154" s="105">
        <v>17.359349165833208</v>
      </c>
      <c r="S154" s="105">
        <v>16.964172780405629</v>
      </c>
      <c r="T154" s="105">
        <v>17.067412924778285</v>
      </c>
      <c r="U154" s="105">
        <v>17.180891511173879</v>
      </c>
      <c r="V154" s="105">
        <v>18.934758569461785</v>
      </c>
      <c r="W154" s="105">
        <v>16.426003861496866</v>
      </c>
      <c r="DA154" s="132" t="s">
        <v>2891</v>
      </c>
    </row>
    <row r="155" spans="1:105" ht="12" customHeight="1" x14ac:dyDescent="0.25">
      <c r="A155" s="108" t="s">
        <v>53</v>
      </c>
      <c r="B155" s="99">
        <v>0</v>
      </c>
      <c r="C155" s="99">
        <v>5.1493864543091226</v>
      </c>
      <c r="D155" s="99">
        <v>5.0760692636746985</v>
      </c>
      <c r="E155" s="99">
        <v>6.8059564817345057</v>
      </c>
      <c r="F155" s="99">
        <v>5.4861787108749116</v>
      </c>
      <c r="G155" s="99">
        <v>4.5239052845704935</v>
      </c>
      <c r="H155" s="99">
        <v>6.7894519589093507</v>
      </c>
      <c r="I155" s="99">
        <v>5.2793580588795725</v>
      </c>
      <c r="J155" s="99">
        <v>6.4414254447944721</v>
      </c>
      <c r="K155" s="99">
        <v>5.7489097976876335</v>
      </c>
      <c r="L155" s="99">
        <v>5.619094413172105</v>
      </c>
      <c r="M155" s="99">
        <v>6.7980421622051272</v>
      </c>
      <c r="N155" s="99">
        <v>3.82840664081797</v>
      </c>
      <c r="O155" s="99">
        <v>4.1538659847656545</v>
      </c>
      <c r="P155" s="99">
        <v>4.1355050543329863</v>
      </c>
      <c r="Q155" s="99">
        <v>6.5630811075459805</v>
      </c>
      <c r="R155" s="99">
        <v>6.0089179777919721</v>
      </c>
      <c r="S155" s="99">
        <v>5.4432559649988042</v>
      </c>
      <c r="T155" s="99">
        <v>5.5090003595179393</v>
      </c>
      <c r="U155" s="99">
        <v>5.3802882578640805</v>
      </c>
      <c r="V155" s="99">
        <v>6.2274361499986881</v>
      </c>
      <c r="W155" s="99">
        <v>4.2198403049728466</v>
      </c>
      <c r="DA155" s="63" t="s">
        <v>2892</v>
      </c>
    </row>
    <row r="156" spans="1:105" ht="12" customHeight="1" x14ac:dyDescent="0.25">
      <c r="A156" s="108" t="s">
        <v>52</v>
      </c>
      <c r="B156" s="99">
        <v>0</v>
      </c>
      <c r="C156" s="99">
        <v>10.105676173493027</v>
      </c>
      <c r="D156" s="99">
        <v>10.282858179035934</v>
      </c>
      <c r="E156" s="99">
        <v>10.577865655971516</v>
      </c>
      <c r="F156" s="99">
        <v>10.623329718730162</v>
      </c>
      <c r="G156" s="99">
        <v>10.652685258532552</v>
      </c>
      <c r="H156" s="99">
        <v>10.846307010546699</v>
      </c>
      <c r="I156" s="99">
        <v>11.051646896490299</v>
      </c>
      <c r="J156" s="99">
        <v>11.314716511612737</v>
      </c>
      <c r="K156" s="99">
        <v>11.22417458924885</v>
      </c>
      <c r="L156" s="99">
        <v>11.395289974680244</v>
      </c>
      <c r="M156" s="99">
        <v>11.125547036675499</v>
      </c>
      <c r="N156" s="99">
        <v>10.657266370731522</v>
      </c>
      <c r="O156" s="99">
        <v>10.616545197295039</v>
      </c>
      <c r="P156" s="99">
        <v>10.803294922713377</v>
      </c>
      <c r="Q156" s="99">
        <v>11.281666852459178</v>
      </c>
      <c r="R156" s="99">
        <v>11.350431188041236</v>
      </c>
      <c r="S156" s="99">
        <v>11.520916815406821</v>
      </c>
      <c r="T156" s="99">
        <v>11.558412565260348</v>
      </c>
      <c r="U156" s="99">
        <v>11.800603253309797</v>
      </c>
      <c r="V156" s="99">
        <v>12.707322419463098</v>
      </c>
      <c r="W156" s="99">
        <v>12.206163556524023</v>
      </c>
      <c r="DA156" s="63" t="s">
        <v>2893</v>
      </c>
    </row>
    <row r="157" spans="1:105" ht="12" customHeight="1" x14ac:dyDescent="0.25">
      <c r="A157" s="121" t="s">
        <v>54</v>
      </c>
      <c r="B157" s="123">
        <v>9.5392809265775185</v>
      </c>
      <c r="C157" s="123">
        <v>9.7139212799751764</v>
      </c>
      <c r="D157" s="123">
        <v>10.121742275262031</v>
      </c>
      <c r="E157" s="123">
        <v>10.312367766680339</v>
      </c>
      <c r="F157" s="123">
        <v>9.8157996983451792</v>
      </c>
      <c r="G157" s="123">
        <v>9.7471623572082944</v>
      </c>
      <c r="H157" s="123">
        <v>9.5867494013127139</v>
      </c>
      <c r="I157" s="123">
        <v>8.8346575034202637</v>
      </c>
      <c r="J157" s="123">
        <v>7.9827059175931003</v>
      </c>
      <c r="K157" s="123">
        <v>7.5967575976533599</v>
      </c>
      <c r="L157" s="123">
        <v>7.858783939887906</v>
      </c>
      <c r="M157" s="123">
        <v>6.6703134543944698</v>
      </c>
      <c r="N157" s="123">
        <v>5.6728184769822541</v>
      </c>
      <c r="O157" s="123">
        <v>5.8124830668073706</v>
      </c>
      <c r="P157" s="123">
        <v>5.3912828675900437</v>
      </c>
      <c r="Q157" s="123">
        <v>5.6249558641578714</v>
      </c>
      <c r="R157" s="123">
        <v>5.2027867248099131</v>
      </c>
      <c r="S157" s="123">
        <v>6.4296822408179528</v>
      </c>
      <c r="T157" s="123">
        <v>6.8056579302362756</v>
      </c>
      <c r="U157" s="123">
        <v>6.8980166099178071</v>
      </c>
      <c r="V157" s="123">
        <v>10.066808047840935</v>
      </c>
      <c r="W157" s="123">
        <v>9.3094487522050748</v>
      </c>
      <c r="DA157" s="130" t="s">
        <v>2894</v>
      </c>
    </row>
    <row r="158" spans="1:105" ht="12" customHeight="1" x14ac:dyDescent="0.25">
      <c r="A158" s="97" t="s">
        <v>50</v>
      </c>
      <c r="B158" s="99">
        <v>9.8328594240767497</v>
      </c>
      <c r="C158" s="99">
        <v>9.8435724218379299</v>
      </c>
      <c r="D158" s="99">
        <v>10.447562629361299</v>
      </c>
      <c r="E158" s="99">
        <v>10.532714073795754</v>
      </c>
      <c r="F158" s="99">
        <v>9.8791336382046069</v>
      </c>
      <c r="G158" s="99">
        <v>9.9470333455058331</v>
      </c>
      <c r="H158" s="99">
        <v>9.9260413540952364</v>
      </c>
      <c r="I158" s="99">
        <v>9.0962386332851715</v>
      </c>
      <c r="J158" s="99">
        <v>8.1219258552877438</v>
      </c>
      <c r="K158" s="99">
        <v>8.1484182766261597</v>
      </c>
      <c r="L158" s="99">
        <v>8.6264951180253409</v>
      </c>
      <c r="M158" s="99">
        <v>7.1094803538264051</v>
      </c>
      <c r="N158" s="99">
        <v>5.9919957669145107</v>
      </c>
      <c r="O158" s="99">
        <v>6.4647926089960697</v>
      </c>
      <c r="P158" s="99">
        <v>6.0283424670886481</v>
      </c>
      <c r="Q158" s="99">
        <v>6.3853810613148072</v>
      </c>
      <c r="R158" s="99">
        <v>5.6339293873482594</v>
      </c>
      <c r="S158" s="99">
        <v>7.3815975181473608</v>
      </c>
      <c r="T158" s="99">
        <v>7.8906930236908295</v>
      </c>
      <c r="U158" s="99">
        <v>8.0710893354432862</v>
      </c>
      <c r="V158" s="99">
        <v>11.223542928552975</v>
      </c>
      <c r="W158" s="99">
        <v>10.869806103601366</v>
      </c>
      <c r="DA158" s="63" t="s">
        <v>2895</v>
      </c>
    </row>
    <row r="159" spans="1:105" ht="12" customHeight="1" x14ac:dyDescent="0.25">
      <c r="A159" s="109" t="s">
        <v>120</v>
      </c>
      <c r="B159" s="110">
        <v>6.9999782523315686</v>
      </c>
      <c r="C159" s="110">
        <v>8.6602310677177226</v>
      </c>
      <c r="D159" s="110">
        <v>6.1359787202612646</v>
      </c>
      <c r="E159" s="110">
        <v>6.1557115040586634</v>
      </c>
      <c r="F159" s="110">
        <v>8.4812631084500509</v>
      </c>
      <c r="G159" s="110">
        <v>7.5146639848909462</v>
      </c>
      <c r="H159" s="110">
        <v>7.067026521780627</v>
      </c>
      <c r="I159" s="110">
        <v>7.3028625296868519</v>
      </c>
      <c r="J159" s="110">
        <v>7.3163942788518472</v>
      </c>
      <c r="K159" s="110">
        <v>5.699337617239455</v>
      </c>
      <c r="L159" s="110">
        <v>5.9054695383707418</v>
      </c>
      <c r="M159" s="110">
        <v>5.787583590471221</v>
      </c>
      <c r="N159" s="110">
        <v>5.1307318861779514</v>
      </c>
      <c r="O159" s="110">
        <v>4.6815904674174869</v>
      </c>
      <c r="P159" s="110">
        <v>4.5879583940099309</v>
      </c>
      <c r="Q159" s="110">
        <v>4.8123074948763964</v>
      </c>
      <c r="R159" s="110">
        <v>4.7666811391992336</v>
      </c>
      <c r="S159" s="110">
        <v>5.3382665542368652</v>
      </c>
      <c r="T159" s="110">
        <v>5.4934621947629942</v>
      </c>
      <c r="U159" s="110">
        <v>5.4936629000297534</v>
      </c>
      <c r="V159" s="110">
        <v>8.8097705048195767</v>
      </c>
      <c r="W159" s="110">
        <v>7.6280829039417037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161.9741740449891</v>
      </c>
      <c r="C161" s="118">
        <f t="shared" si="54"/>
        <v>166.8769040407702</v>
      </c>
      <c r="D161" s="118">
        <f t="shared" si="54"/>
        <v>170.74821667902779</v>
      </c>
      <c r="E161" s="118">
        <f t="shared" si="54"/>
        <v>181.37723552163007</v>
      </c>
      <c r="F161" s="118">
        <f t="shared" si="54"/>
        <v>177.92675673362317</v>
      </c>
      <c r="G161" s="118">
        <f t="shared" si="54"/>
        <v>184.09536478274276</v>
      </c>
      <c r="H161" s="118">
        <f t="shared" si="54"/>
        <v>185.14389264785152</v>
      </c>
      <c r="I161" s="118">
        <f t="shared" si="54"/>
        <v>173.53468885651182</v>
      </c>
      <c r="J161" s="118">
        <f t="shared" si="54"/>
        <v>176.0220783519091</v>
      </c>
      <c r="K161" s="118">
        <f t="shared" si="54"/>
        <v>184.05791730794343</v>
      </c>
      <c r="L161" s="118">
        <f t="shared" si="54"/>
        <v>186.51542075972142</v>
      </c>
      <c r="M161" s="118">
        <f t="shared" si="54"/>
        <v>187.50579862201613</v>
      </c>
      <c r="N161" s="118">
        <f t="shared" si="54"/>
        <v>167.40260022968454</v>
      </c>
      <c r="O161" s="118">
        <f t="shared" si="54"/>
        <v>167.85018612874282</v>
      </c>
      <c r="P161" s="118">
        <f t="shared" si="54"/>
        <v>159.70577794514892</v>
      </c>
      <c r="Q161" s="118">
        <f t="shared" si="54"/>
        <v>165.36008861970987</v>
      </c>
      <c r="R161" s="118">
        <f t="shared" ref="R161:V161" si="55">R162+R164+R166+R175</f>
        <v>164.09088494866776</v>
      </c>
      <c r="S161" s="118">
        <f t="shared" si="55"/>
        <v>163.63003042048817</v>
      </c>
      <c r="T161" s="118">
        <f t="shared" si="55"/>
        <v>138.69909914065499</v>
      </c>
      <c r="U161" s="118">
        <f t="shared" si="55"/>
        <v>86.243710251390738</v>
      </c>
      <c r="V161" s="118">
        <f t="shared" si="55"/>
        <v>109.87891188023885</v>
      </c>
      <c r="W161" s="118">
        <f t="shared" ref="W161" si="56">W162+W164+W166+W175</f>
        <v>244.05059171585137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128.61309140731348</v>
      </c>
      <c r="C162" s="123">
        <f t="shared" si="57"/>
        <v>133.60792123538437</v>
      </c>
      <c r="D162" s="123">
        <f t="shared" si="57"/>
        <v>136.27284492669634</v>
      </c>
      <c r="E162" s="123">
        <f t="shared" si="57"/>
        <v>145.21155614122173</v>
      </c>
      <c r="F162" s="123">
        <f t="shared" si="57"/>
        <v>144.23953786599662</v>
      </c>
      <c r="G162" s="123">
        <f t="shared" si="57"/>
        <v>150.59799828967564</v>
      </c>
      <c r="H162" s="123">
        <f t="shared" si="57"/>
        <v>149.8096749929168</v>
      </c>
      <c r="I162" s="123">
        <f t="shared" si="57"/>
        <v>140.57455042318963</v>
      </c>
      <c r="J162" s="123">
        <f t="shared" si="57"/>
        <v>142.58262714707803</v>
      </c>
      <c r="K162" s="123">
        <f t="shared" si="57"/>
        <v>151.67654815770939</v>
      </c>
      <c r="L162" s="123">
        <f t="shared" si="57"/>
        <v>153.12289673181365</v>
      </c>
      <c r="M162" s="123">
        <f t="shared" si="57"/>
        <v>155.17222812096682</v>
      </c>
      <c r="N162" s="123">
        <f t="shared" si="57"/>
        <v>139.92936293215055</v>
      </c>
      <c r="O162" s="123">
        <f t="shared" si="57"/>
        <v>140.33557531340023</v>
      </c>
      <c r="P162" s="123">
        <f t="shared" si="57"/>
        <v>132.64505476846634</v>
      </c>
      <c r="Q162" s="123">
        <f t="shared" si="57"/>
        <v>135.06284309346071</v>
      </c>
      <c r="R162" s="123">
        <f t="shared" si="57"/>
        <v>135.16311251989779</v>
      </c>
      <c r="S162" s="123">
        <f t="shared" si="57"/>
        <v>133.84699588094244</v>
      </c>
      <c r="T162" s="123">
        <f t="shared" si="57"/>
        <v>108.76600396853314</v>
      </c>
      <c r="U162" s="123">
        <f t="shared" si="57"/>
        <v>56.672391933686136</v>
      </c>
      <c r="V162" s="123">
        <f t="shared" si="57"/>
        <v>76.183234059075943</v>
      </c>
      <c r="W162" s="123">
        <f t="shared" si="57"/>
        <v>212.98734240472749</v>
      </c>
      <c r="DA162" s="130" t="s">
        <v>2898</v>
      </c>
    </row>
    <row r="163" spans="1:105" ht="12" customHeight="1" x14ac:dyDescent="0.25">
      <c r="A163" s="97" t="s">
        <v>53</v>
      </c>
      <c r="B163" s="110">
        <v>128.61309140731348</v>
      </c>
      <c r="C163" s="110">
        <v>133.60792123538437</v>
      </c>
      <c r="D163" s="110">
        <v>136.27284492669634</v>
      </c>
      <c r="E163" s="110">
        <v>145.21155614122173</v>
      </c>
      <c r="F163" s="110">
        <v>144.23953786599662</v>
      </c>
      <c r="G163" s="110">
        <v>150.59799828967564</v>
      </c>
      <c r="H163" s="110">
        <v>149.8096749929168</v>
      </c>
      <c r="I163" s="110">
        <v>140.57455042318963</v>
      </c>
      <c r="J163" s="110">
        <v>142.58262714707803</v>
      </c>
      <c r="K163" s="110">
        <v>151.67654815770939</v>
      </c>
      <c r="L163" s="110">
        <v>153.12289673181365</v>
      </c>
      <c r="M163" s="110">
        <v>155.17222812096682</v>
      </c>
      <c r="N163" s="110">
        <v>139.92936293215055</v>
      </c>
      <c r="O163" s="110">
        <v>140.33557531340023</v>
      </c>
      <c r="P163" s="110">
        <v>132.64505476846634</v>
      </c>
      <c r="Q163" s="110">
        <v>135.06284309346071</v>
      </c>
      <c r="R163" s="110">
        <v>135.16311251989779</v>
      </c>
      <c r="S163" s="110">
        <v>133.84699588094244</v>
      </c>
      <c r="T163" s="110">
        <v>108.76600396853314</v>
      </c>
      <c r="U163" s="110">
        <v>56.672391933686136</v>
      </c>
      <c r="V163" s="110">
        <v>76.183234059075943</v>
      </c>
      <c r="W163" s="110">
        <v>212.98734240472749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6.3112374099537905E-2</v>
      </c>
      <c r="C164" s="123">
        <f t="shared" si="58"/>
        <v>7.1269033232550266E-2</v>
      </c>
      <c r="D164" s="123">
        <f t="shared" si="58"/>
        <v>0.11284574363249913</v>
      </c>
      <c r="E164" s="123">
        <f t="shared" si="58"/>
        <v>0.16696861198359678</v>
      </c>
      <c r="F164" s="123">
        <f t="shared" si="58"/>
        <v>8.4291437850494019E-2</v>
      </c>
      <c r="G164" s="123">
        <f t="shared" si="58"/>
        <v>9.0220044295730231E-2</v>
      </c>
      <c r="H164" s="123">
        <f t="shared" si="58"/>
        <v>0.14184091995470413</v>
      </c>
      <c r="I164" s="123">
        <f t="shared" si="58"/>
        <v>0.20477007678434289</v>
      </c>
      <c r="J164" s="123">
        <f t="shared" si="58"/>
        <v>0.14561236956870971</v>
      </c>
      <c r="K164" s="123">
        <f t="shared" si="58"/>
        <v>0.16461421951036001</v>
      </c>
      <c r="L164" s="123">
        <f t="shared" si="58"/>
        <v>0.22464449195120506</v>
      </c>
      <c r="M164" s="123">
        <f t="shared" si="58"/>
        <v>0.23536467848853848</v>
      </c>
      <c r="N164" s="123">
        <f t="shared" si="58"/>
        <v>0.44029594682219597</v>
      </c>
      <c r="O164" s="123">
        <f t="shared" si="58"/>
        <v>0.2604506789917389</v>
      </c>
      <c r="P164" s="123">
        <f t="shared" si="58"/>
        <v>0.16715966754476108</v>
      </c>
      <c r="Q164" s="123">
        <f t="shared" si="58"/>
        <v>0.27303787186415412</v>
      </c>
      <c r="R164" s="123">
        <f t="shared" si="58"/>
        <v>0.29023585716507488</v>
      </c>
      <c r="S164" s="123">
        <f t="shared" si="58"/>
        <v>0.36294310988579054</v>
      </c>
      <c r="T164" s="123">
        <f t="shared" si="58"/>
        <v>0.51912795238847642</v>
      </c>
      <c r="U164" s="123">
        <f t="shared" si="58"/>
        <v>0.71116297683120022</v>
      </c>
      <c r="V164" s="123">
        <f t="shared" si="58"/>
        <v>0.43355523698628878</v>
      </c>
      <c r="W164" s="123">
        <f t="shared" si="58"/>
        <v>1.2515562352213945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6.3112374099537905E-2</v>
      </c>
      <c r="C165" s="99">
        <f>RES_hhdet_fech!C165/RES_summary!C$19</f>
        <v>7.1269033232550266E-2</v>
      </c>
      <c r="D165" s="99">
        <f>RES_hhdet_fech!D165/RES_summary!D$19</f>
        <v>0.11284574363249913</v>
      </c>
      <c r="E165" s="99">
        <f>RES_hhdet_fech!E165/RES_summary!E$19</f>
        <v>0.16696861198359678</v>
      </c>
      <c r="F165" s="99">
        <f>RES_hhdet_fech!F165/RES_summary!F$19</f>
        <v>8.4291437850494019E-2</v>
      </c>
      <c r="G165" s="99">
        <f>RES_hhdet_fech!G165/RES_summary!G$19</f>
        <v>9.0220044295730231E-2</v>
      </c>
      <c r="H165" s="99">
        <f>RES_hhdet_fech!H165/RES_summary!H$19</f>
        <v>0.14184091995470413</v>
      </c>
      <c r="I165" s="99">
        <f>RES_hhdet_fech!I165/RES_summary!I$19</f>
        <v>0.20477007678434289</v>
      </c>
      <c r="J165" s="99">
        <f>RES_hhdet_fech!J165/RES_summary!J$19</f>
        <v>0.14561236956870971</v>
      </c>
      <c r="K165" s="99">
        <f>RES_hhdet_fech!K165/RES_summary!K$19</f>
        <v>0.16461421951036001</v>
      </c>
      <c r="L165" s="99">
        <f>RES_hhdet_fech!L165/RES_summary!L$19</f>
        <v>0.22464449195120506</v>
      </c>
      <c r="M165" s="99">
        <f>RES_hhdet_fech!M165/RES_summary!M$19</f>
        <v>0.23536467848853848</v>
      </c>
      <c r="N165" s="99">
        <f>RES_hhdet_fech!N165/RES_summary!N$19</f>
        <v>0.44029594682219597</v>
      </c>
      <c r="O165" s="99">
        <f>RES_hhdet_fech!O165/RES_summary!O$19</f>
        <v>0.2604506789917389</v>
      </c>
      <c r="P165" s="99">
        <f>RES_hhdet_fech!P165/RES_summary!P$19</f>
        <v>0.16715966754476108</v>
      </c>
      <c r="Q165" s="99">
        <f>RES_hhdet_fech!Q165/RES_summary!Q$19</f>
        <v>0.27303787186415412</v>
      </c>
      <c r="R165" s="99">
        <f>RES_hhdet_fech!R165/RES_summary!R$19</f>
        <v>0.29023585716507488</v>
      </c>
      <c r="S165" s="99">
        <f>RES_hhdet_fech!S165/RES_summary!S$19</f>
        <v>0.36294310988579054</v>
      </c>
      <c r="T165" s="99">
        <f>RES_hhdet_fech!T165/RES_summary!T$19</f>
        <v>0.51912795238847642</v>
      </c>
      <c r="U165" s="99">
        <f>RES_hhdet_fech!U165/RES_summary!U$19</f>
        <v>0.71116297683120022</v>
      </c>
      <c r="V165" s="99">
        <f>RES_hhdet_fech!V165/RES_summary!V$19</f>
        <v>0.43355523698628878</v>
      </c>
      <c r="W165" s="99">
        <f>RES_hhdet_fech!W165/RES_summary!W$19</f>
        <v>1.2515562352213945</v>
      </c>
      <c r="DA165" s="63" t="s">
        <v>2901</v>
      </c>
    </row>
    <row r="166" spans="1:105" ht="12" customHeight="1" x14ac:dyDescent="0.25">
      <c r="A166" s="121" t="s">
        <v>55</v>
      </c>
      <c r="B166" s="123">
        <v>23.759099270905143</v>
      </c>
      <c r="C166" s="123">
        <v>23.465443618793348</v>
      </c>
      <c r="D166" s="123">
        <v>24.283204459743143</v>
      </c>
      <c r="E166" s="123">
        <v>25.747382999702907</v>
      </c>
      <c r="F166" s="123">
        <v>23.78749006788011</v>
      </c>
      <c r="G166" s="123">
        <v>23.665260966977392</v>
      </c>
      <c r="H166" s="123">
        <v>25.62808160848806</v>
      </c>
      <c r="I166" s="123">
        <v>23.937542365735162</v>
      </c>
      <c r="J166" s="123">
        <v>25.311729486580006</v>
      </c>
      <c r="K166" s="123">
        <v>24.573913367547057</v>
      </c>
      <c r="L166" s="123">
        <v>25.194951677749799</v>
      </c>
      <c r="M166" s="123">
        <v>25.354000513737315</v>
      </c>
      <c r="N166" s="123">
        <v>21.312638887298355</v>
      </c>
      <c r="O166" s="123">
        <v>21.390957308719425</v>
      </c>
      <c r="P166" s="123">
        <v>21.429560085004802</v>
      </c>
      <c r="Q166" s="123">
        <v>24.324312787386212</v>
      </c>
      <c r="R166" s="123">
        <v>23.402780095754999</v>
      </c>
      <c r="S166" s="123">
        <v>22.960664337791322</v>
      </c>
      <c r="T166" s="123">
        <v>22.591002009670071</v>
      </c>
      <c r="U166" s="123">
        <v>21.998934417288311</v>
      </c>
      <c r="V166" s="123">
        <v>23.321752326321118</v>
      </c>
      <c r="W166" s="123">
        <v>20.605357595881866</v>
      </c>
      <c r="DA166" s="130" t="s">
        <v>2902</v>
      </c>
    </row>
    <row r="167" spans="1:105" ht="12" customHeight="1" x14ac:dyDescent="0.25">
      <c r="A167" s="97" t="s">
        <v>124</v>
      </c>
      <c r="B167" s="99">
        <v>27.164108458630473</v>
      </c>
      <c r="C167" s="99">
        <v>24.704540586205127</v>
      </c>
      <c r="D167" s="99">
        <v>27.741395946605106</v>
      </c>
      <c r="E167" s="99">
        <v>27.46145229527264</v>
      </c>
      <c r="F167" s="99">
        <v>23.773768216388117</v>
      </c>
      <c r="G167" s="99">
        <v>28.379466418776133</v>
      </c>
      <c r="H167" s="99">
        <v>28.93097218282205</v>
      </c>
      <c r="I167" s="99">
        <v>24.658743532102129</v>
      </c>
      <c r="J167" s="99">
        <v>24.560389463334975</v>
      </c>
      <c r="K167" s="99">
        <v>25.7721450760789</v>
      </c>
      <c r="L167" s="99">
        <v>33.935806952771195</v>
      </c>
      <c r="M167" s="99">
        <v>27.55144710271934</v>
      </c>
      <c r="N167" s="99">
        <v>22.219777741980284</v>
      </c>
      <c r="O167" s="99">
        <v>24.54157344954816</v>
      </c>
      <c r="P167" s="99">
        <v>22.106539263961913</v>
      </c>
      <c r="Q167" s="99">
        <v>21.865878467239881</v>
      </c>
      <c r="R167" s="99">
        <v>18.102763091897199</v>
      </c>
      <c r="S167" s="99">
        <v>22.865218009111221</v>
      </c>
      <c r="T167" s="99">
        <v>23.233996439366109</v>
      </c>
      <c r="U167" s="99">
        <v>22.782950489576855</v>
      </c>
      <c r="V167" s="99">
        <v>17.532812302827875</v>
      </c>
      <c r="W167" s="99">
        <v>18.439053543523546</v>
      </c>
      <c r="DA167" s="63" t="s">
        <v>2903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2904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2905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2906</v>
      </c>
    </row>
    <row r="171" spans="1:105" ht="12" customHeight="1" x14ac:dyDescent="0.25">
      <c r="A171" s="106" t="s">
        <v>122</v>
      </c>
      <c r="B171" s="102">
        <v>22.418280710144376</v>
      </c>
      <c r="C171" s="102">
        <v>23.100789212310485</v>
      </c>
      <c r="D171" s="102">
        <v>23.206605916600562</v>
      </c>
      <c r="E171" s="102">
        <v>25.341760543588446</v>
      </c>
      <c r="F171" s="102">
        <v>23.889092803377942</v>
      </c>
      <c r="G171" s="102">
        <v>22.812161007753879</v>
      </c>
      <c r="H171" s="102">
        <v>25.218196682996112</v>
      </c>
      <c r="I171" s="102">
        <v>23.981489734718338</v>
      </c>
      <c r="J171" s="102">
        <v>25.585458038759736</v>
      </c>
      <c r="K171" s="102">
        <v>24.692948999677213</v>
      </c>
      <c r="L171" s="102">
        <v>24.816331067378975</v>
      </c>
      <c r="M171" s="102">
        <v>25.517850124551853</v>
      </c>
      <c r="N171" s="102">
        <v>21.66928679306627</v>
      </c>
      <c r="O171" s="102">
        <v>21.694586350126617</v>
      </c>
      <c r="P171" s="102">
        <v>21.893008908909319</v>
      </c>
      <c r="Q171" s="102">
        <v>24.921193117230029</v>
      </c>
      <c r="R171" s="102">
        <v>24.108992204684686</v>
      </c>
      <c r="S171" s="102">
        <v>23.43111370172555</v>
      </c>
      <c r="T171" s="102">
        <v>23.021536368699227</v>
      </c>
      <c r="U171" s="102">
        <v>22.444387357917538</v>
      </c>
      <c r="V171" s="102">
        <v>24.121207520298142</v>
      </c>
      <c r="W171" s="102">
        <v>21.207261840085945</v>
      </c>
      <c r="DA171" s="131" t="s">
        <v>2907</v>
      </c>
    </row>
    <row r="172" spans="1:105" ht="12" customHeight="1" x14ac:dyDescent="0.25">
      <c r="A172" s="107" t="s">
        <v>121</v>
      </c>
      <c r="B172" s="105">
        <v>0</v>
      </c>
      <c r="C172" s="105">
        <v>15.258333205082467</v>
      </c>
      <c r="D172" s="105">
        <v>15.364285664540031</v>
      </c>
      <c r="E172" s="105">
        <v>17.389485513044516</v>
      </c>
      <c r="F172" s="105">
        <v>16.114262501517828</v>
      </c>
      <c r="G172" s="105">
        <v>15.186223162839562</v>
      </c>
      <c r="H172" s="105">
        <v>17.654617693796222</v>
      </c>
      <c r="I172" s="105">
        <v>16.343841419716192</v>
      </c>
      <c r="J172" s="105">
        <v>17.776819816103941</v>
      </c>
      <c r="K172" s="105">
        <v>16.988758006903772</v>
      </c>
      <c r="L172" s="105">
        <v>17.03961944296292</v>
      </c>
      <c r="M172" s="105">
        <v>17.974231136689809</v>
      </c>
      <c r="N172" s="105">
        <v>14.547628169661328</v>
      </c>
      <c r="O172" s="105">
        <v>14.851322236393589</v>
      </c>
      <c r="P172" s="105">
        <v>15.150550653769296</v>
      </c>
      <c r="Q172" s="105">
        <v>18.202493132561795</v>
      </c>
      <c r="R172" s="105">
        <v>17.674973215106032</v>
      </c>
      <c r="S172" s="105">
        <v>17.235251576423146</v>
      </c>
      <c r="T172" s="105">
        <v>17.211278991608559</v>
      </c>
      <c r="U172" s="105">
        <v>17.135903802891704</v>
      </c>
      <c r="V172" s="105">
        <v>18.815789493566193</v>
      </c>
      <c r="W172" s="105">
        <v>16.338236780063589</v>
      </c>
      <c r="DA172" s="132" t="s">
        <v>2908</v>
      </c>
    </row>
    <row r="173" spans="1:105" ht="12" customHeight="1" x14ac:dyDescent="0.25">
      <c r="A173" s="108" t="s">
        <v>53</v>
      </c>
      <c r="B173" s="99">
        <v>0</v>
      </c>
      <c r="C173" s="99">
        <v>5.1504904462595942</v>
      </c>
      <c r="D173" s="99">
        <v>5.0786791308698014</v>
      </c>
      <c r="E173" s="99">
        <v>6.8088820204234013</v>
      </c>
      <c r="F173" s="99">
        <v>5.4883272302930504</v>
      </c>
      <c r="G173" s="99">
        <v>4.5275991606475463</v>
      </c>
      <c r="H173" s="99">
        <v>6.7988496211942024</v>
      </c>
      <c r="I173" s="99">
        <v>5.2856060817817365</v>
      </c>
      <c r="J173" s="99">
        <v>6.4558455169171474</v>
      </c>
      <c r="K173" s="99">
        <v>5.7588994093831589</v>
      </c>
      <c r="L173" s="99">
        <v>5.6363551453714518</v>
      </c>
      <c r="M173" s="99">
        <v>6.8325526284778704</v>
      </c>
      <c r="N173" s="99">
        <v>3.8624784488573858</v>
      </c>
      <c r="O173" s="99">
        <v>4.198433158375849</v>
      </c>
      <c r="P173" s="99">
        <v>4.2330984507042073</v>
      </c>
      <c r="Q173" s="99">
        <v>6.765433421335163</v>
      </c>
      <c r="R173" s="99">
        <v>6.1767520415599035</v>
      </c>
      <c r="S173" s="99">
        <v>5.5870890439945686</v>
      </c>
      <c r="T173" s="99">
        <v>5.5795159067556961</v>
      </c>
      <c r="U173" s="99">
        <v>5.3348957027762136</v>
      </c>
      <c r="V173" s="99">
        <v>6.139679843385057</v>
      </c>
      <c r="W173" s="99">
        <v>4.1699098596794295</v>
      </c>
      <c r="DA173" s="63" t="s">
        <v>2909</v>
      </c>
    </row>
    <row r="174" spans="1:105" ht="12" customHeight="1" x14ac:dyDescent="0.25">
      <c r="A174" s="115" t="s">
        <v>52</v>
      </c>
      <c r="B174" s="110">
        <v>0</v>
      </c>
      <c r="C174" s="110">
        <v>10.107842758822871</v>
      </c>
      <c r="D174" s="110">
        <v>10.285606533670226</v>
      </c>
      <c r="E174" s="110">
        <v>10.580603492621114</v>
      </c>
      <c r="F174" s="110">
        <v>10.62593527122478</v>
      </c>
      <c r="G174" s="110">
        <v>10.658624002192017</v>
      </c>
      <c r="H174" s="110">
        <v>10.855768072602018</v>
      </c>
      <c r="I174" s="110">
        <v>11.058235337934457</v>
      </c>
      <c r="J174" s="110">
        <v>11.320974299186794</v>
      </c>
      <c r="K174" s="110">
        <v>11.229858597520613</v>
      </c>
      <c r="L174" s="110">
        <v>11.403264297591466</v>
      </c>
      <c r="M174" s="110">
        <v>11.141678508211932</v>
      </c>
      <c r="N174" s="110">
        <v>10.685149720803944</v>
      </c>
      <c r="O174" s="110">
        <v>10.652889078017742</v>
      </c>
      <c r="P174" s="110">
        <v>10.917452203065089</v>
      </c>
      <c r="Q174" s="110">
        <v>11.437059711226636</v>
      </c>
      <c r="R174" s="110">
        <v>11.498221173546128</v>
      </c>
      <c r="S174" s="110">
        <v>11.648162532428575</v>
      </c>
      <c r="T174" s="110">
        <v>11.631763084852864</v>
      </c>
      <c r="U174" s="110">
        <v>11.801008100115492</v>
      </c>
      <c r="V174" s="110">
        <v>12.676109650181136</v>
      </c>
      <c r="W174" s="110">
        <v>12.168326920384157</v>
      </c>
      <c r="DA174" s="60" t="s">
        <v>2910</v>
      </c>
    </row>
    <row r="175" spans="1:105" ht="12" customHeight="1" x14ac:dyDescent="0.25">
      <c r="A175" s="121" t="s">
        <v>54</v>
      </c>
      <c r="B175" s="123">
        <v>9.538870992670919</v>
      </c>
      <c r="C175" s="123">
        <v>9.7322701533599396</v>
      </c>
      <c r="D175" s="123">
        <v>10.079321548955811</v>
      </c>
      <c r="E175" s="123">
        <v>10.251327768721826</v>
      </c>
      <c r="F175" s="123">
        <v>9.8154373618959614</v>
      </c>
      <c r="G175" s="123">
        <v>9.7418854817939931</v>
      </c>
      <c r="H175" s="123">
        <v>9.5642951264919436</v>
      </c>
      <c r="I175" s="123">
        <v>8.8178259908026817</v>
      </c>
      <c r="J175" s="123">
        <v>7.9821093486823322</v>
      </c>
      <c r="K175" s="123">
        <v>7.6428415631766269</v>
      </c>
      <c r="L175" s="123">
        <v>7.9729278582067682</v>
      </c>
      <c r="M175" s="123">
        <v>6.7442053088234628</v>
      </c>
      <c r="N175" s="123">
        <v>5.7203024634134128</v>
      </c>
      <c r="O175" s="123">
        <v>5.8632028276314347</v>
      </c>
      <c r="P175" s="123">
        <v>5.4640034241330531</v>
      </c>
      <c r="Q175" s="123">
        <v>5.6998948669987941</v>
      </c>
      <c r="R175" s="123">
        <v>5.2347564758499185</v>
      </c>
      <c r="S175" s="123">
        <v>6.4594270918686219</v>
      </c>
      <c r="T175" s="123">
        <v>6.8229652100633054</v>
      </c>
      <c r="U175" s="123">
        <v>6.8612209235850967</v>
      </c>
      <c r="V175" s="123">
        <v>9.940370257855486</v>
      </c>
      <c r="W175" s="123">
        <v>9.2063354800206376</v>
      </c>
      <c r="DA175" s="130" t="s">
        <v>2911</v>
      </c>
    </row>
    <row r="176" spans="1:105" ht="12" customHeight="1" x14ac:dyDescent="0.25">
      <c r="A176" s="97" t="s">
        <v>50</v>
      </c>
      <c r="B176" s="99">
        <v>9.8328594240767533</v>
      </c>
      <c r="C176" s="99">
        <v>9.857648777771308</v>
      </c>
      <c r="D176" s="99">
        <v>10.478182208753134</v>
      </c>
      <c r="E176" s="99">
        <v>10.566656176746021</v>
      </c>
      <c r="F176" s="99">
        <v>9.9059162812429484</v>
      </c>
      <c r="G176" s="99">
        <v>9.9656840661748696</v>
      </c>
      <c r="H176" s="99">
        <v>9.9314799281955768</v>
      </c>
      <c r="I176" s="99">
        <v>9.0955628167862752</v>
      </c>
      <c r="J176" s="99">
        <v>8.1224914244037603</v>
      </c>
      <c r="K176" s="99">
        <v>8.1505070650394327</v>
      </c>
      <c r="L176" s="99">
        <v>8.6320727193751825</v>
      </c>
      <c r="M176" s="99">
        <v>7.1153462944697274</v>
      </c>
      <c r="N176" s="99">
        <v>5.9967640094322521</v>
      </c>
      <c r="O176" s="99">
        <v>6.468265782995557</v>
      </c>
      <c r="P176" s="99">
        <v>6.030562075175391</v>
      </c>
      <c r="Q176" s="99">
        <v>6.3865164131186773</v>
      </c>
      <c r="R176" s="99">
        <v>5.6350931145626122</v>
      </c>
      <c r="S176" s="99">
        <v>7.3861027563567951</v>
      </c>
      <c r="T176" s="99">
        <v>7.8926486485886027</v>
      </c>
      <c r="U176" s="99">
        <v>8.0539864419760416</v>
      </c>
      <c r="V176" s="99">
        <v>11.186509057519936</v>
      </c>
      <c r="W176" s="99">
        <v>10.837518602985758</v>
      </c>
      <c r="DA176" s="63" t="s">
        <v>2912</v>
      </c>
    </row>
    <row r="177" spans="1:105" ht="12" customHeight="1" x14ac:dyDescent="0.25">
      <c r="A177" s="109" t="s">
        <v>120</v>
      </c>
      <c r="B177" s="110">
        <v>6.9999782523315686</v>
      </c>
      <c r="C177" s="110">
        <v>8.6843809163071395</v>
      </c>
      <c r="D177" s="110">
        <v>6.154879491906482</v>
      </c>
      <c r="E177" s="110">
        <v>6.176808077827812</v>
      </c>
      <c r="F177" s="110">
        <v>8.5224644176793145</v>
      </c>
      <c r="G177" s="110">
        <v>7.5449293784550546</v>
      </c>
      <c r="H177" s="110">
        <v>7.0737971930352019</v>
      </c>
      <c r="I177" s="110">
        <v>7.3037745436004444</v>
      </c>
      <c r="J177" s="110">
        <v>7.3194849987285915</v>
      </c>
      <c r="K177" s="110">
        <v>5.7057875611593838</v>
      </c>
      <c r="L177" s="110">
        <v>5.9188142304492741</v>
      </c>
      <c r="M177" s="110">
        <v>5.8044277961272774</v>
      </c>
      <c r="N177" s="110">
        <v>5.1472958992472346</v>
      </c>
      <c r="O177" s="110">
        <v>4.6942994508136806</v>
      </c>
      <c r="P177" s="110">
        <v>4.6062809335391366</v>
      </c>
      <c r="Q177" s="110">
        <v>4.8360204760925276</v>
      </c>
      <c r="R177" s="110">
        <v>4.7880475098196698</v>
      </c>
      <c r="S177" s="110">
        <v>5.3640604690391553</v>
      </c>
      <c r="T177" s="110">
        <v>5.5057971713650602</v>
      </c>
      <c r="U177" s="110">
        <v>5.440233948540163</v>
      </c>
      <c r="V177" s="110">
        <v>8.6901450873116612</v>
      </c>
      <c r="W177" s="110">
        <v>7.5477197818956929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91.050922283861766</v>
      </c>
      <c r="C3" s="118">
        <f t="shared" si="0"/>
        <v>90.785190107887558</v>
      </c>
      <c r="D3" s="118">
        <f t="shared" si="0"/>
        <v>107.10511421844103</v>
      </c>
      <c r="E3" s="118">
        <f t="shared" si="0"/>
        <v>113.97244601531244</v>
      </c>
      <c r="F3" s="118">
        <f t="shared" si="0"/>
        <v>110.28506471906771</v>
      </c>
      <c r="G3" s="118">
        <f t="shared" si="0"/>
        <v>119.63767600898485</v>
      </c>
      <c r="H3" s="118">
        <f t="shared" si="0"/>
        <v>125.51877108876636</v>
      </c>
      <c r="I3" s="118">
        <f t="shared" si="0"/>
        <v>92.05393115818697</v>
      </c>
      <c r="J3" s="118">
        <f t="shared" si="0"/>
        <v>112.8659078006994</v>
      </c>
      <c r="K3" s="118">
        <f t="shared" si="0"/>
        <v>108.0789673732741</v>
      </c>
      <c r="L3" s="118">
        <f t="shared" si="0"/>
        <v>115.75778370421787</v>
      </c>
      <c r="M3" s="118">
        <f t="shared" si="0"/>
        <v>131.54889783822193</v>
      </c>
      <c r="N3" s="118">
        <f t="shared" si="0"/>
        <v>121.96666464965708</v>
      </c>
      <c r="O3" s="118">
        <f t="shared" si="0"/>
        <v>118.21193109515269</v>
      </c>
      <c r="P3" s="118">
        <f t="shared" si="0"/>
        <v>101.5375176341593</v>
      </c>
      <c r="Q3" s="118">
        <f t="shared" si="0"/>
        <v>101.66686517664722</v>
      </c>
      <c r="R3" s="118">
        <f t="shared" ref="R3:V3" si="1">R4+R7+R9+R19</f>
        <v>125.67777541349827</v>
      </c>
      <c r="S3" s="118">
        <f t="shared" si="1"/>
        <v>146.46656069070517</v>
      </c>
      <c r="T3" s="118">
        <f t="shared" si="1"/>
        <v>114.39375737752454</v>
      </c>
      <c r="U3" s="118">
        <f t="shared" si="1"/>
        <v>109.02625586751921</v>
      </c>
      <c r="V3" s="118">
        <f t="shared" si="1"/>
        <v>120.40234688451937</v>
      </c>
      <c r="W3" s="118">
        <f t="shared" ref="W3" si="2">W4+W7+W9+W19</f>
        <v>118.73073925128628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72.434813563702775</v>
      </c>
      <c r="C4" s="123">
        <f t="shared" si="3"/>
        <v>72.012507658992064</v>
      </c>
      <c r="D4" s="123">
        <f t="shared" si="3"/>
        <v>87.638378115135936</v>
      </c>
      <c r="E4" s="123">
        <f t="shared" si="3"/>
        <v>93.38379455877633</v>
      </c>
      <c r="F4" s="123">
        <f t="shared" si="3"/>
        <v>90.887938694980093</v>
      </c>
      <c r="G4" s="123">
        <f t="shared" si="3"/>
        <v>100.19595127624738</v>
      </c>
      <c r="H4" s="123">
        <f t="shared" si="3"/>
        <v>104.70315633351176</v>
      </c>
      <c r="I4" s="123">
        <f t="shared" si="3"/>
        <v>72.426847462242733</v>
      </c>
      <c r="J4" s="123">
        <f t="shared" si="3"/>
        <v>92.915505504524745</v>
      </c>
      <c r="K4" s="123">
        <f t="shared" si="3"/>
        <v>88.639717726634515</v>
      </c>
      <c r="L4" s="123">
        <f t="shared" si="3"/>
        <v>95.608683634620206</v>
      </c>
      <c r="M4" s="123">
        <f t="shared" si="3"/>
        <v>111.83765039258118</v>
      </c>
      <c r="N4" s="123">
        <f t="shared" si="3"/>
        <v>104.67927536292271</v>
      </c>
      <c r="O4" s="123">
        <f t="shared" si="3"/>
        <v>100.70232525847999</v>
      </c>
      <c r="P4" s="123">
        <f t="shared" si="3"/>
        <v>84.020019414205279</v>
      </c>
      <c r="Q4" s="123">
        <f t="shared" si="3"/>
        <v>81.594793253385419</v>
      </c>
      <c r="R4" s="123">
        <f t="shared" ref="R4:V4" si="4">SUM(R5:R6)</f>
        <v>106.20378495094096</v>
      </c>
      <c r="S4" s="123">
        <f t="shared" si="4"/>
        <v>126.09192125489784</v>
      </c>
      <c r="T4" s="123">
        <f t="shared" si="4"/>
        <v>93.281821214984632</v>
      </c>
      <c r="U4" s="123">
        <f t="shared" si="4"/>
        <v>87.158887753442585</v>
      </c>
      <c r="V4" s="123">
        <f t="shared" si="4"/>
        <v>95.54859768341521</v>
      </c>
      <c r="W4" s="123">
        <f t="shared" ref="W4" si="5">SUM(W5:W6)</f>
        <v>95.221752224004035</v>
      </c>
      <c r="DA4" s="130" t="s">
        <v>2916</v>
      </c>
    </row>
    <row r="5" spans="1:105" ht="12" customHeight="1" x14ac:dyDescent="0.25">
      <c r="A5" s="97" t="s">
        <v>51</v>
      </c>
      <c r="B5" s="99">
        <v>71.72637974106091</v>
      </c>
      <c r="C5" s="99">
        <v>71.320434704588493</v>
      </c>
      <c r="D5" s="99">
        <v>86.808505756144015</v>
      </c>
      <c r="E5" s="99">
        <v>92.522857753128889</v>
      </c>
      <c r="F5" s="99">
        <v>90.057043256965144</v>
      </c>
      <c r="G5" s="99">
        <v>99.300034630371883</v>
      </c>
      <c r="H5" s="99">
        <v>103.78847434955112</v>
      </c>
      <c r="I5" s="99">
        <v>71.803803969976826</v>
      </c>
      <c r="J5" s="99">
        <v>92.125137711000519</v>
      </c>
      <c r="K5" s="99">
        <v>87.898200121161196</v>
      </c>
      <c r="L5" s="99">
        <v>94.819248071735515</v>
      </c>
      <c r="M5" s="99">
        <v>110.9307256244318</v>
      </c>
      <c r="N5" s="99">
        <v>103.85833889365749</v>
      </c>
      <c r="O5" s="99">
        <v>99.918529798732678</v>
      </c>
      <c r="P5" s="99">
        <v>83.363384027443018</v>
      </c>
      <c r="Q5" s="99">
        <v>80.961524822969537</v>
      </c>
      <c r="R5" s="99">
        <v>105.38302173836286</v>
      </c>
      <c r="S5" s="99">
        <v>125.11412269109104</v>
      </c>
      <c r="T5" s="99">
        <v>92.559427472142659</v>
      </c>
      <c r="U5" s="99">
        <v>86.48498984731755</v>
      </c>
      <c r="V5" s="99">
        <v>94.798762756965061</v>
      </c>
      <c r="W5" s="99">
        <v>94.474943144825943</v>
      </c>
      <c r="DA5" s="63" t="s">
        <v>2917</v>
      </c>
    </row>
    <row r="6" spans="1:105" ht="12" customHeight="1" x14ac:dyDescent="0.25">
      <c r="A6" s="97" t="s">
        <v>53</v>
      </c>
      <c r="B6" s="99">
        <v>0.70843382264187127</v>
      </c>
      <c r="C6" s="99">
        <v>0.6920729544035743</v>
      </c>
      <c r="D6" s="99">
        <v>0.82987235899192269</v>
      </c>
      <c r="E6" s="99">
        <v>0.86093680564744035</v>
      </c>
      <c r="F6" s="99">
        <v>0.83089543801495436</v>
      </c>
      <c r="G6" s="99">
        <v>0.89591664587550024</v>
      </c>
      <c r="H6" s="99">
        <v>0.91468198396063161</v>
      </c>
      <c r="I6" s="99">
        <v>0.62304349226590638</v>
      </c>
      <c r="J6" s="99">
        <v>0.79036779352422826</v>
      </c>
      <c r="K6" s="99">
        <v>0.74151760547332146</v>
      </c>
      <c r="L6" s="99">
        <v>0.78943556288469763</v>
      </c>
      <c r="M6" s="99">
        <v>0.90692476814937872</v>
      </c>
      <c r="N6" s="99">
        <v>0.82093646926522079</v>
      </c>
      <c r="O6" s="99">
        <v>0.78379545974731313</v>
      </c>
      <c r="P6" s="99">
        <v>0.6566353867622593</v>
      </c>
      <c r="Q6" s="99">
        <v>0.63326843041588099</v>
      </c>
      <c r="R6" s="99">
        <v>0.82076321257809692</v>
      </c>
      <c r="S6" s="99">
        <v>0.97779856380679553</v>
      </c>
      <c r="T6" s="99">
        <v>0.72239374284197788</v>
      </c>
      <c r="U6" s="99">
        <v>0.67389790612503309</v>
      </c>
      <c r="V6" s="99">
        <v>0.74983492645014316</v>
      </c>
      <c r="W6" s="99">
        <v>0.74680907917808703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2.1209408490314378E-2</v>
      </c>
      <c r="C7" s="123">
        <f t="shared" si="6"/>
        <v>3.0928465925752848E-2</v>
      </c>
      <c r="D7" s="123">
        <f t="shared" si="6"/>
        <v>5.5979836021543813E-2</v>
      </c>
      <c r="E7" s="123">
        <f t="shared" si="6"/>
        <v>0.10849945012175241</v>
      </c>
      <c r="F7" s="123">
        <f t="shared" si="6"/>
        <v>6.6984581971878884E-2</v>
      </c>
      <c r="G7" s="123">
        <f t="shared" si="6"/>
        <v>7.9805018677025552E-2</v>
      </c>
      <c r="H7" s="123">
        <f t="shared" si="6"/>
        <v>0.13280464062231873</v>
      </c>
      <c r="I7" s="123">
        <f t="shared" si="6"/>
        <v>0.19582426537903067</v>
      </c>
      <c r="J7" s="123">
        <f t="shared" si="6"/>
        <v>0.1171371115088314</v>
      </c>
      <c r="K7" s="123">
        <f t="shared" si="6"/>
        <v>0.12154369600165664</v>
      </c>
      <c r="L7" s="123">
        <f t="shared" si="6"/>
        <v>0.17928530290062161</v>
      </c>
      <c r="M7" s="123">
        <f t="shared" si="6"/>
        <v>0.24342040857636985</v>
      </c>
      <c r="N7" s="123">
        <f t="shared" si="6"/>
        <v>0.65837387381109136</v>
      </c>
      <c r="O7" s="123">
        <f t="shared" si="6"/>
        <v>0.55729752528587051</v>
      </c>
      <c r="P7" s="123">
        <f t="shared" si="6"/>
        <v>0.44801243182148487</v>
      </c>
      <c r="Q7" s="123">
        <f t="shared" si="6"/>
        <v>0.70953290352549125</v>
      </c>
      <c r="R7" s="123">
        <f t="shared" si="6"/>
        <v>0.65942846821364864</v>
      </c>
      <c r="S7" s="123">
        <f t="shared" si="6"/>
        <v>0.71195685115559526</v>
      </c>
      <c r="T7" s="123">
        <f t="shared" si="6"/>
        <v>0.9310178460948082</v>
      </c>
      <c r="U7" s="123">
        <f t="shared" si="6"/>
        <v>1.2754554862967087</v>
      </c>
      <c r="V7" s="123">
        <f t="shared" si="6"/>
        <v>0.65759316466299178</v>
      </c>
      <c r="W7" s="123">
        <f t="shared" si="6"/>
        <v>1.511430518142145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2.1209408490314378E-2</v>
      </c>
      <c r="C8" s="99">
        <f>RES_hhdet_tesh!C8/RES_summary!C$19</f>
        <v>3.0928465925752848E-2</v>
      </c>
      <c r="D8" s="99">
        <f>RES_hhdet_tesh!D8/RES_summary!D$19</f>
        <v>5.5979836021543813E-2</v>
      </c>
      <c r="E8" s="99">
        <f>RES_hhdet_tesh!E8/RES_summary!E$19</f>
        <v>0.10849945012175241</v>
      </c>
      <c r="F8" s="99">
        <f>RES_hhdet_tesh!F8/RES_summary!F$19</f>
        <v>6.6984581971878884E-2</v>
      </c>
      <c r="G8" s="99">
        <f>RES_hhdet_tesh!G8/RES_summary!G$19</f>
        <v>7.9805018677025552E-2</v>
      </c>
      <c r="H8" s="99">
        <f>RES_hhdet_tesh!H8/RES_summary!H$19</f>
        <v>0.13280464062231873</v>
      </c>
      <c r="I8" s="99">
        <f>RES_hhdet_tesh!I8/RES_summary!I$19</f>
        <v>0.19582426537903067</v>
      </c>
      <c r="J8" s="99">
        <f>RES_hhdet_tesh!J8/RES_summary!J$19</f>
        <v>0.1171371115088314</v>
      </c>
      <c r="K8" s="99">
        <f>RES_hhdet_tesh!K8/RES_summary!K$19</f>
        <v>0.12154369600165664</v>
      </c>
      <c r="L8" s="99">
        <f>RES_hhdet_tesh!L8/RES_summary!L$19</f>
        <v>0.17928530290062161</v>
      </c>
      <c r="M8" s="99">
        <f>RES_hhdet_tesh!M8/RES_summary!M$19</f>
        <v>0.24342040857636985</v>
      </c>
      <c r="N8" s="99">
        <f>RES_hhdet_tesh!N8/RES_summary!N$19</f>
        <v>0.65837387381109136</v>
      </c>
      <c r="O8" s="99">
        <f>RES_hhdet_tesh!O8/RES_summary!O$19</f>
        <v>0.55729752528587051</v>
      </c>
      <c r="P8" s="99">
        <f>RES_hhdet_tesh!P8/RES_summary!P$19</f>
        <v>0.44801243182148487</v>
      </c>
      <c r="Q8" s="99">
        <f>RES_hhdet_tesh!Q8/RES_summary!Q$19</f>
        <v>0.70953290352549125</v>
      </c>
      <c r="R8" s="99">
        <f>RES_hhdet_tesh!R8/RES_summary!R$19</f>
        <v>0.65942846821364864</v>
      </c>
      <c r="S8" s="99">
        <f>RES_hhdet_tesh!S8/RES_summary!S$19</f>
        <v>0.71195685115559526</v>
      </c>
      <c r="T8" s="99">
        <f>RES_hhdet_tesh!T8/RES_summary!T$19</f>
        <v>0.9310178460948082</v>
      </c>
      <c r="U8" s="99">
        <f>RES_hhdet_tesh!U8/RES_summary!U$19</f>
        <v>1.2754554862967087</v>
      </c>
      <c r="V8" s="99">
        <f>RES_hhdet_tesh!V8/RES_summary!V$19</f>
        <v>0.65759316466299178</v>
      </c>
      <c r="W8" s="99">
        <f>RES_hhdet_tesh!W8/RES_summary!W$19</f>
        <v>1.511430518142145</v>
      </c>
      <c r="DA8" s="63" t="s">
        <v>2920</v>
      </c>
    </row>
    <row r="9" spans="1:105" ht="12" customHeight="1" x14ac:dyDescent="0.25">
      <c r="A9" s="121" t="s">
        <v>55</v>
      </c>
      <c r="B9" s="123">
        <v>12.961486471611178</v>
      </c>
      <c r="C9" s="123">
        <v>12.955538762453733</v>
      </c>
      <c r="D9" s="123">
        <v>13.471025646675569</v>
      </c>
      <c r="E9" s="123">
        <v>14.444884450944274</v>
      </c>
      <c r="F9" s="123">
        <v>13.521293187689844</v>
      </c>
      <c r="G9" s="123">
        <v>13.555995225061839</v>
      </c>
      <c r="H9" s="123">
        <v>14.91845360242503</v>
      </c>
      <c r="I9" s="123">
        <v>14.075923288411849</v>
      </c>
      <c r="J9" s="123">
        <v>14.966751568351786</v>
      </c>
      <c r="K9" s="123">
        <v>14.617608844335805</v>
      </c>
      <c r="L9" s="123">
        <v>15.049487312080323</v>
      </c>
      <c r="M9" s="123">
        <v>15.211981847738381</v>
      </c>
      <c r="N9" s="123">
        <v>12.954234934389289</v>
      </c>
      <c r="O9" s="123">
        <v>13.231073394335196</v>
      </c>
      <c r="P9" s="123">
        <v>13.521213250413107</v>
      </c>
      <c r="Q9" s="123">
        <v>15.607506983620693</v>
      </c>
      <c r="R9" s="123">
        <v>15.312373507671408</v>
      </c>
      <c r="S9" s="123">
        <v>15.364228513105234</v>
      </c>
      <c r="T9" s="123">
        <v>15.625895919978847</v>
      </c>
      <c r="U9" s="123">
        <v>15.935677056175546</v>
      </c>
      <c r="V9" s="123">
        <v>17.249884249627108</v>
      </c>
      <c r="W9" s="123">
        <v>15.54891507539174</v>
      </c>
      <c r="DA9" s="130" t="s">
        <v>2921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2922</v>
      </c>
    </row>
    <row r="11" spans="1:105" ht="12" customHeight="1" x14ac:dyDescent="0.25">
      <c r="A11" s="97" t="s">
        <v>124</v>
      </c>
      <c r="B11" s="99">
        <v>13.702793141420457</v>
      </c>
      <c r="C11" s="99">
        <v>12.499580112805175</v>
      </c>
      <c r="D11" s="99">
        <v>14.100018088653941</v>
      </c>
      <c r="E11" s="99">
        <v>14.01505813479028</v>
      </c>
      <c r="F11" s="99">
        <v>12.207789925192245</v>
      </c>
      <c r="G11" s="99">
        <v>14.706911431794506</v>
      </c>
      <c r="H11" s="99">
        <v>15.254714873002225</v>
      </c>
      <c r="I11" s="99">
        <v>13.134185373591594</v>
      </c>
      <c r="J11" s="99">
        <v>13.117061911841905</v>
      </c>
      <c r="K11" s="99">
        <v>13.853099284109755</v>
      </c>
      <c r="L11" s="99">
        <v>18.34582731267632</v>
      </c>
      <c r="M11" s="99">
        <v>14.991124673100343</v>
      </c>
      <c r="N11" s="99">
        <v>12.287573210933932</v>
      </c>
      <c r="O11" s="99">
        <v>14.338043224258413</v>
      </c>
      <c r="P11" s="99">
        <v>13.589882480654092</v>
      </c>
      <c r="Q11" s="99">
        <v>13.861669802787755</v>
      </c>
      <c r="R11" s="99">
        <v>12.088972138960854</v>
      </c>
      <c r="S11" s="99">
        <v>16.37245887331833</v>
      </c>
      <c r="T11" s="99">
        <v>17.929356566306208</v>
      </c>
      <c r="U11" s="99">
        <v>18.961052450930701</v>
      </c>
      <c r="V11" s="99">
        <v>15.156833108669558</v>
      </c>
      <c r="W11" s="99">
        <v>16.246534390938834</v>
      </c>
      <c r="DA11" s="63" t="s">
        <v>2923</v>
      </c>
    </row>
    <row r="12" spans="1:105" ht="12" customHeight="1" x14ac:dyDescent="0.25">
      <c r="A12" s="97" t="s">
        <v>123</v>
      </c>
      <c r="B12" s="99">
        <v>0</v>
      </c>
      <c r="C12" s="99">
        <v>12.499801209754132</v>
      </c>
      <c r="D12" s="99">
        <v>14.100551555100848</v>
      </c>
      <c r="E12" s="99">
        <v>14.015806322478991</v>
      </c>
      <c r="F12" s="99">
        <v>12.207738738782467</v>
      </c>
      <c r="G12" s="99">
        <v>14.7009497143603</v>
      </c>
      <c r="H12" s="99">
        <v>15.241657316608864</v>
      </c>
      <c r="I12" s="99">
        <v>13.118578467866564</v>
      </c>
      <c r="J12" s="99">
        <v>13.12980757962514</v>
      </c>
      <c r="K12" s="99">
        <v>0</v>
      </c>
      <c r="L12" s="99">
        <v>18.427321852119704</v>
      </c>
      <c r="M12" s="99">
        <v>15.068518256691929</v>
      </c>
      <c r="N12" s="99">
        <v>12.366488810326178</v>
      </c>
      <c r="O12" s="99">
        <v>14.455314169390903</v>
      </c>
      <c r="P12" s="99">
        <v>13.699197997665479</v>
      </c>
      <c r="Q12" s="99">
        <v>13.972490037166153</v>
      </c>
      <c r="R12" s="99">
        <v>12.21050708326851</v>
      </c>
      <c r="S12" s="99">
        <v>16.594058258908174</v>
      </c>
      <c r="T12" s="99">
        <v>18.172999750165303</v>
      </c>
      <c r="U12" s="99">
        <v>19.248245547077829</v>
      </c>
      <c r="V12" s="99">
        <v>15.3676967390368</v>
      </c>
      <c r="W12" s="99">
        <v>16.464176782413038</v>
      </c>
      <c r="DA12" s="63" t="s">
        <v>2924</v>
      </c>
    </row>
    <row r="13" spans="1:105" ht="12" customHeight="1" x14ac:dyDescent="0.25">
      <c r="A13" s="100" t="s">
        <v>50</v>
      </c>
      <c r="B13" s="102">
        <v>0</v>
      </c>
      <c r="C13" s="102">
        <v>2.8730079972324924</v>
      </c>
      <c r="D13" s="102">
        <v>3.1654316444555435</v>
      </c>
      <c r="E13" s="102">
        <v>3.8413559634795167</v>
      </c>
      <c r="F13" s="102">
        <v>2.8390975362368129</v>
      </c>
      <c r="G13" s="102">
        <v>2.9279921370237765</v>
      </c>
      <c r="H13" s="102">
        <v>4.0854355208282191</v>
      </c>
      <c r="I13" s="102">
        <v>2.8841729160101024</v>
      </c>
      <c r="J13" s="102">
        <v>3.3225900644095465</v>
      </c>
      <c r="K13" s="102">
        <v>0</v>
      </c>
      <c r="L13" s="102">
        <v>4.2257077038888369</v>
      </c>
      <c r="M13" s="102">
        <v>4.0450419588621784</v>
      </c>
      <c r="N13" s="102">
        <v>2.21352220278738</v>
      </c>
      <c r="O13" s="102">
        <v>2.8025600876463392</v>
      </c>
      <c r="P13" s="102">
        <v>2.6535966903766446</v>
      </c>
      <c r="Q13" s="102">
        <v>3.7875537383890356</v>
      </c>
      <c r="R13" s="102">
        <v>2.9958902585027443</v>
      </c>
      <c r="S13" s="102">
        <v>3.9461909762385718</v>
      </c>
      <c r="T13" s="102">
        <v>4.4228225729775925</v>
      </c>
      <c r="U13" s="102">
        <v>4.6084174952765089</v>
      </c>
      <c r="V13" s="102">
        <v>3.9262941301746936</v>
      </c>
      <c r="W13" s="102">
        <v>3.250793623306556</v>
      </c>
      <c r="DA13" s="131" t="s">
        <v>2925</v>
      </c>
    </row>
    <row r="14" spans="1:105" ht="12" customHeight="1" x14ac:dyDescent="0.25">
      <c r="A14" s="103" t="s">
        <v>52</v>
      </c>
      <c r="B14" s="105">
        <v>0</v>
      </c>
      <c r="C14" s="105">
        <v>9.6267932125216387</v>
      </c>
      <c r="D14" s="105">
        <v>10.935119910645305</v>
      </c>
      <c r="E14" s="105">
        <v>10.174450358999472</v>
      </c>
      <c r="F14" s="105">
        <v>9.3686412025456498</v>
      </c>
      <c r="G14" s="105">
        <v>11.772957577336523</v>
      </c>
      <c r="H14" s="105">
        <v>11.156221795780644</v>
      </c>
      <c r="I14" s="105">
        <v>10.234405551856463</v>
      </c>
      <c r="J14" s="105">
        <v>9.8072175152155925</v>
      </c>
      <c r="K14" s="105">
        <v>0</v>
      </c>
      <c r="L14" s="105">
        <v>14.201614148230863</v>
      </c>
      <c r="M14" s="105">
        <v>11.023476297829751</v>
      </c>
      <c r="N14" s="105">
        <v>10.152966607538797</v>
      </c>
      <c r="O14" s="105">
        <v>11.652754081744565</v>
      </c>
      <c r="P14" s="105">
        <v>11.045601307288836</v>
      </c>
      <c r="Q14" s="105">
        <v>10.184936298777115</v>
      </c>
      <c r="R14" s="105">
        <v>9.2146168247657645</v>
      </c>
      <c r="S14" s="105">
        <v>12.647867282669605</v>
      </c>
      <c r="T14" s="105">
        <v>13.750177177187707</v>
      </c>
      <c r="U14" s="105">
        <v>14.63982805180132</v>
      </c>
      <c r="V14" s="105">
        <v>11.441402608862104</v>
      </c>
      <c r="W14" s="105">
        <v>13.213383159106479</v>
      </c>
      <c r="DA14" s="132" t="s">
        <v>2926</v>
      </c>
    </row>
    <row r="15" spans="1:105" ht="12" customHeight="1" x14ac:dyDescent="0.25">
      <c r="A15" s="106" t="s">
        <v>122</v>
      </c>
      <c r="B15" s="102">
        <v>12.669563156620818</v>
      </c>
      <c r="C15" s="102">
        <v>13.120375187892</v>
      </c>
      <c r="D15" s="102">
        <v>13.25887570924719</v>
      </c>
      <c r="E15" s="102">
        <v>14.569763140242159</v>
      </c>
      <c r="F15" s="102">
        <v>13.843481764466221</v>
      </c>
      <c r="G15" s="102">
        <v>13.32064946792879</v>
      </c>
      <c r="H15" s="102">
        <v>14.864542693267161</v>
      </c>
      <c r="I15" s="102">
        <v>14.207181031616535</v>
      </c>
      <c r="J15" s="102">
        <v>15.194555450395457</v>
      </c>
      <c r="K15" s="102">
        <v>14.695554654548067</v>
      </c>
      <c r="L15" s="102">
        <v>14.784797440235021</v>
      </c>
      <c r="M15" s="102">
        <v>15.226628676523926</v>
      </c>
      <c r="N15" s="102">
        <v>12.990476567388731</v>
      </c>
      <c r="O15" s="102">
        <v>13.179016355051164</v>
      </c>
      <c r="P15" s="102">
        <v>13.51793633541576</v>
      </c>
      <c r="Q15" s="102">
        <v>15.688454038395031</v>
      </c>
      <c r="R15" s="102">
        <v>15.468522394011252</v>
      </c>
      <c r="S15" s="102">
        <v>15.310198716629488</v>
      </c>
      <c r="T15" s="102">
        <v>15.492951497006951</v>
      </c>
      <c r="U15" s="102">
        <v>15.753432625645205</v>
      </c>
      <c r="V15" s="102">
        <v>17.374441621164131</v>
      </c>
      <c r="W15" s="102">
        <v>15.50545462306105</v>
      </c>
      <c r="DA15" s="131" t="s">
        <v>2927</v>
      </c>
    </row>
    <row r="16" spans="1:105" ht="12" customHeight="1" x14ac:dyDescent="0.25">
      <c r="A16" s="107" t="s">
        <v>121</v>
      </c>
      <c r="B16" s="105">
        <v>0</v>
      </c>
      <c r="C16" s="105">
        <v>13.124684983229029</v>
      </c>
      <c r="D16" s="105">
        <v>13.2616900098239</v>
      </c>
      <c r="E16" s="105">
        <v>14.570850067027276</v>
      </c>
      <c r="F16" s="105">
        <v>13.842241956251966</v>
      </c>
      <c r="G16" s="105">
        <v>13.317230313260438</v>
      </c>
      <c r="H16" s="105">
        <v>14.858625075806396</v>
      </c>
      <c r="I16" s="105">
        <v>14.210612171202316</v>
      </c>
      <c r="J16" s="105">
        <v>15.202737974463867</v>
      </c>
      <c r="K16" s="105">
        <v>14.698215671839105</v>
      </c>
      <c r="L16" s="105">
        <v>14.782248459825695</v>
      </c>
      <c r="M16" s="105">
        <v>15.218087331093775</v>
      </c>
      <c r="N16" s="105">
        <v>12.984294799872394</v>
      </c>
      <c r="O16" s="105">
        <v>13.178825614018903</v>
      </c>
      <c r="P16" s="105">
        <v>13.518985787588399</v>
      </c>
      <c r="Q16" s="105">
        <v>15.685225464967621</v>
      </c>
      <c r="R16" s="105">
        <v>15.465340147904765</v>
      </c>
      <c r="S16" s="105">
        <v>15.307293729492098</v>
      </c>
      <c r="T16" s="105">
        <v>15.496026071754097</v>
      </c>
      <c r="U16" s="105">
        <v>15.762940184766833</v>
      </c>
      <c r="V16" s="105">
        <v>17.395013768147827</v>
      </c>
      <c r="W16" s="105">
        <v>15.530286965402025</v>
      </c>
      <c r="DA16" s="132" t="s">
        <v>2928</v>
      </c>
    </row>
    <row r="17" spans="1:105" ht="12" customHeight="1" x14ac:dyDescent="0.25">
      <c r="A17" s="108" t="s">
        <v>53</v>
      </c>
      <c r="B17" s="99">
        <v>0</v>
      </c>
      <c r="C17" s="99">
        <v>3.0172974602342166</v>
      </c>
      <c r="D17" s="99">
        <v>2.9761712337688651</v>
      </c>
      <c r="E17" s="99">
        <v>3.991060423465695</v>
      </c>
      <c r="F17" s="99">
        <v>3.217097835197738</v>
      </c>
      <c r="G17" s="99">
        <v>2.6577823951977808</v>
      </c>
      <c r="H17" s="99">
        <v>3.9987646622226238</v>
      </c>
      <c r="I17" s="99">
        <v>3.1325090303820824</v>
      </c>
      <c r="J17" s="99">
        <v>3.8526331525195436</v>
      </c>
      <c r="K17" s="99">
        <v>3.448686397837792</v>
      </c>
      <c r="L17" s="99">
        <v>3.3740308040697591</v>
      </c>
      <c r="M17" s="99">
        <v>4.0925122589793181</v>
      </c>
      <c r="N17" s="99">
        <v>2.3284435567064672</v>
      </c>
      <c r="O17" s="99">
        <v>2.5526930361498765</v>
      </c>
      <c r="P17" s="99">
        <v>2.6151571108624325</v>
      </c>
      <c r="Q17" s="99">
        <v>4.2488679518792001</v>
      </c>
      <c r="R17" s="99">
        <v>3.9564008132152781</v>
      </c>
      <c r="S17" s="99">
        <v>3.6403365488694885</v>
      </c>
      <c r="T17" s="99">
        <v>3.7706809968981112</v>
      </c>
      <c r="U17" s="99">
        <v>3.7668236646573061</v>
      </c>
      <c r="V17" s="99">
        <v>4.4462620090626617</v>
      </c>
      <c r="W17" s="99">
        <v>3.0585435080920762</v>
      </c>
      <c r="DA17" s="63" t="s">
        <v>2929</v>
      </c>
    </row>
    <row r="18" spans="1:105" ht="12" customHeight="1" x14ac:dyDescent="0.25">
      <c r="A18" s="108" t="s">
        <v>52</v>
      </c>
      <c r="B18" s="99">
        <v>0</v>
      </c>
      <c r="C18" s="99">
        <v>10.107387522994813</v>
      </c>
      <c r="D18" s="99">
        <v>10.285518776055033</v>
      </c>
      <c r="E18" s="99">
        <v>10.579789643561584</v>
      </c>
      <c r="F18" s="99">
        <v>10.62514412105423</v>
      </c>
      <c r="G18" s="99">
        <v>10.659447918062659</v>
      </c>
      <c r="H18" s="99">
        <v>10.859860413583773</v>
      </c>
      <c r="I18" s="99">
        <v>11.078103140820234</v>
      </c>
      <c r="J18" s="99">
        <v>11.350104821944322</v>
      </c>
      <c r="K18" s="99">
        <v>11.249529274001311</v>
      </c>
      <c r="L18" s="99">
        <v>11.408217655755939</v>
      </c>
      <c r="M18" s="99">
        <v>11.125575072114458</v>
      </c>
      <c r="N18" s="99">
        <v>10.655851243165927</v>
      </c>
      <c r="O18" s="99">
        <v>10.626132577869027</v>
      </c>
      <c r="P18" s="99">
        <v>10.903828676725965</v>
      </c>
      <c r="Q18" s="99">
        <v>11.436357513088421</v>
      </c>
      <c r="R18" s="99">
        <v>11.508939334689488</v>
      </c>
      <c r="S18" s="99">
        <v>11.666957180622612</v>
      </c>
      <c r="T18" s="99">
        <v>11.725345074855987</v>
      </c>
      <c r="U18" s="99">
        <v>11.996116520109526</v>
      </c>
      <c r="V18" s="99">
        <v>12.948751759085164</v>
      </c>
      <c r="W18" s="99">
        <v>12.471743457309948</v>
      </c>
      <c r="DA18" s="63" t="s">
        <v>2930</v>
      </c>
    </row>
    <row r="19" spans="1:105" ht="12" customHeight="1" x14ac:dyDescent="0.25">
      <c r="A19" s="121" t="s">
        <v>54</v>
      </c>
      <c r="B19" s="123">
        <v>5.6334128400574945</v>
      </c>
      <c r="C19" s="123">
        <v>5.7862152205160085</v>
      </c>
      <c r="D19" s="123">
        <v>5.939730620607981</v>
      </c>
      <c r="E19" s="123">
        <v>6.0352675554700834</v>
      </c>
      <c r="F19" s="123">
        <v>5.8088482544258868</v>
      </c>
      <c r="G19" s="123">
        <v>5.8059244889986132</v>
      </c>
      <c r="H19" s="123">
        <v>5.7643565122072404</v>
      </c>
      <c r="I19" s="123">
        <v>5.3553361421533667</v>
      </c>
      <c r="J19" s="123">
        <v>4.8665136163140517</v>
      </c>
      <c r="K19" s="123">
        <v>4.7000971063021177</v>
      </c>
      <c r="L19" s="123">
        <v>4.9203274546167126</v>
      </c>
      <c r="M19" s="123">
        <v>4.2558451893260063</v>
      </c>
      <c r="N19" s="123">
        <v>3.6747804785339921</v>
      </c>
      <c r="O19" s="123">
        <v>3.7212349170516275</v>
      </c>
      <c r="P19" s="123">
        <v>3.5482725377194231</v>
      </c>
      <c r="Q19" s="123">
        <v>3.7550320361156246</v>
      </c>
      <c r="R19" s="123">
        <v>3.5021884866722579</v>
      </c>
      <c r="S19" s="123">
        <v>4.2984540715465007</v>
      </c>
      <c r="T19" s="123">
        <v>4.5550223964662537</v>
      </c>
      <c r="U19" s="123">
        <v>4.656235571604368</v>
      </c>
      <c r="V19" s="123">
        <v>6.9462717868140587</v>
      </c>
      <c r="W19" s="123">
        <v>6.4486414337483469</v>
      </c>
      <c r="DA19" s="130" t="s">
        <v>2931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2932</v>
      </c>
    </row>
    <row r="21" spans="1:105" ht="12" customHeight="1" x14ac:dyDescent="0.25">
      <c r="A21" s="97" t="s">
        <v>50</v>
      </c>
      <c r="B21" s="99">
        <v>5.690548394851616</v>
      </c>
      <c r="C21" s="99">
        <v>5.7129030522648581</v>
      </c>
      <c r="D21" s="99">
        <v>6.0835972463207026</v>
      </c>
      <c r="E21" s="99">
        <v>6.1465757802352856</v>
      </c>
      <c r="F21" s="99">
        <v>5.7748377512833091</v>
      </c>
      <c r="G21" s="99">
        <v>5.8216367233371509</v>
      </c>
      <c r="H21" s="99">
        <v>5.8172753636391938</v>
      </c>
      <c r="I21" s="99">
        <v>5.3349939917236844</v>
      </c>
      <c r="J21" s="99">
        <v>4.7665861141286658</v>
      </c>
      <c r="K21" s="99">
        <v>4.785587509811033</v>
      </c>
      <c r="L21" s="99">
        <v>5.0709851683086891</v>
      </c>
      <c r="M21" s="99">
        <v>4.18222369785786</v>
      </c>
      <c r="N21" s="99">
        <v>3.527197170406311</v>
      </c>
      <c r="O21" s="99">
        <v>3.8075909767402778</v>
      </c>
      <c r="P21" s="99">
        <v>3.5515237601743799</v>
      </c>
      <c r="Q21" s="99">
        <v>3.7624734929609973</v>
      </c>
      <c r="R21" s="99">
        <v>3.3217453518569018</v>
      </c>
      <c r="S21" s="99">
        <v>4.3599028146365271</v>
      </c>
      <c r="T21" s="99">
        <v>4.6733212335867691</v>
      </c>
      <c r="U21" s="99">
        <v>4.7961291300676567</v>
      </c>
      <c r="V21" s="99">
        <v>6.6897364586317973</v>
      </c>
      <c r="W21" s="99">
        <v>6.5014736521136554</v>
      </c>
      <c r="DA21" s="63" t="s">
        <v>2933</v>
      </c>
    </row>
    <row r="22" spans="1:105" ht="12" customHeight="1" x14ac:dyDescent="0.25">
      <c r="A22" s="109" t="s">
        <v>120</v>
      </c>
      <c r="B22" s="110">
        <v>5.1404088098214835</v>
      </c>
      <c r="C22" s="110">
        <v>6.396343861499675</v>
      </c>
      <c r="D22" s="110">
        <v>4.5357765119160609</v>
      </c>
      <c r="E22" s="110">
        <v>4.5553604756406525</v>
      </c>
      <c r="F22" s="110">
        <v>6.3021076871419783</v>
      </c>
      <c r="G22" s="110">
        <v>5.6381114508680055</v>
      </c>
      <c r="H22" s="110">
        <v>5.3257623482675287</v>
      </c>
      <c r="I22" s="110">
        <v>5.5140336300208368</v>
      </c>
      <c r="J22" s="110">
        <v>5.5321214278469482</v>
      </c>
      <c r="K22" s="110">
        <v>4.3182893964806164</v>
      </c>
      <c r="L22" s="110">
        <v>4.4830725464195114</v>
      </c>
      <c r="M22" s="110">
        <v>4.4026305264927537</v>
      </c>
      <c r="N22" s="110">
        <v>3.9151272385214693</v>
      </c>
      <c r="O22" s="110">
        <v>3.5877489023051594</v>
      </c>
      <c r="P22" s="110">
        <v>3.5434000835187538</v>
      </c>
      <c r="Q22" s="110">
        <v>3.7445166586038305</v>
      </c>
      <c r="R22" s="110">
        <v>3.7345395311315706</v>
      </c>
      <c r="S22" s="110">
        <v>4.2151353350004621</v>
      </c>
      <c r="T22" s="110">
        <v>4.3950417268695574</v>
      </c>
      <c r="U22" s="110">
        <v>4.4678658827545128</v>
      </c>
      <c r="V22" s="110">
        <v>7.2798952032114617</v>
      </c>
      <c r="W22" s="110">
        <v>6.3827125499564223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103.35999009591535</v>
      </c>
      <c r="C24" s="118">
        <f t="shared" si="7"/>
        <v>94.700292516893114</v>
      </c>
      <c r="D24" s="118">
        <f t="shared" si="7"/>
        <v>110.22234101037647</v>
      </c>
      <c r="E24" s="118">
        <f t="shared" si="7"/>
        <v>113.25155436802126</v>
      </c>
      <c r="F24" s="118">
        <f t="shared" si="7"/>
        <v>88.602607027782113</v>
      </c>
      <c r="G24" s="118">
        <f t="shared" si="7"/>
        <v>126.35612883062892</v>
      </c>
      <c r="H24" s="118">
        <f t="shared" si="7"/>
        <v>127.11809086900485</v>
      </c>
      <c r="I24" s="118">
        <f t="shared" si="7"/>
        <v>77.671506317775112</v>
      </c>
      <c r="J24" s="118">
        <f t="shared" si="7"/>
        <v>88.017114897043513</v>
      </c>
      <c r="K24" s="118">
        <f t="shared" si="7"/>
        <v>94.232155026405522</v>
      </c>
      <c r="L24" s="118">
        <f t="shared" si="7"/>
        <v>182.55714020794446</v>
      </c>
      <c r="M24" s="118">
        <f t="shared" si="7"/>
        <v>125.31797104311167</v>
      </c>
      <c r="N24" s="118">
        <f t="shared" si="7"/>
        <v>87.948076160593018</v>
      </c>
      <c r="O24" s="118">
        <f t="shared" si="7"/>
        <v>124.03796271673573</v>
      </c>
      <c r="P24" s="118">
        <f t="shared" si="7"/>
        <v>104.40900157058982</v>
      </c>
      <c r="Q24" s="118">
        <f t="shared" si="7"/>
        <v>116.77809256250701</v>
      </c>
      <c r="R24" s="118">
        <f t="shared" ref="R24:V24" si="8">R25+R28+R30+R39</f>
        <v>104.33904075836976</v>
      </c>
      <c r="S24" s="118">
        <f t="shared" si="8"/>
        <v>122.990751420423</v>
      </c>
      <c r="T24" s="118">
        <f t="shared" si="8"/>
        <v>128.15285347936711</v>
      </c>
      <c r="U24" s="118">
        <f t="shared" si="8"/>
        <v>142.57381768475116</v>
      </c>
      <c r="V24" s="118">
        <f t="shared" si="8"/>
        <v>79.421353734715169</v>
      </c>
      <c r="W24" s="118">
        <f t="shared" ref="W24" si="9">W25+W28+W30+W39</f>
        <v>126.04157026271045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84.743883005709449</v>
      </c>
      <c r="C25" s="123">
        <f t="shared" si="10"/>
        <v>75.939190672362955</v>
      </c>
      <c r="D25" s="123">
        <f t="shared" si="10"/>
        <v>90.754178403266579</v>
      </c>
      <c r="E25" s="123">
        <f t="shared" si="10"/>
        <v>92.745653646867538</v>
      </c>
      <c r="F25" s="123">
        <f t="shared" si="10"/>
        <v>69.311443515419469</v>
      </c>
      <c r="G25" s="123">
        <f t="shared" si="10"/>
        <v>106.85823745032069</v>
      </c>
      <c r="H25" s="123">
        <f t="shared" si="10"/>
        <v>106.3643807200191</v>
      </c>
      <c r="I25" s="123">
        <f t="shared" si="10"/>
        <v>58.077110228458629</v>
      </c>
      <c r="J25" s="123">
        <f t="shared" si="10"/>
        <v>68.044373134844761</v>
      </c>
      <c r="K25" s="123">
        <f t="shared" si="10"/>
        <v>74.900536837608058</v>
      </c>
      <c r="L25" s="123">
        <f t="shared" si="10"/>
        <v>162.47918676644656</v>
      </c>
      <c r="M25" s="123">
        <f t="shared" si="10"/>
        <v>105.79526082081155</v>
      </c>
      <c r="N25" s="123">
        <f t="shared" si="10"/>
        <v>71.112493055547276</v>
      </c>
      <c r="O25" s="123">
        <f t="shared" si="10"/>
        <v>106.60397562783538</v>
      </c>
      <c r="P25" s="123">
        <f t="shared" si="10"/>
        <v>86.73579033207109</v>
      </c>
      <c r="Q25" s="123">
        <f t="shared" si="10"/>
        <v>96.168954631818963</v>
      </c>
      <c r="R25" s="123">
        <f t="shared" ref="R25:V25" si="11">SUM(R26:R27)</f>
        <v>84.271925480301761</v>
      </c>
      <c r="S25" s="123">
        <f t="shared" si="11"/>
        <v>101.98218125221177</v>
      </c>
      <c r="T25" s="123">
        <f t="shared" si="11"/>
        <v>106.40991967045896</v>
      </c>
      <c r="U25" s="123">
        <f t="shared" si="11"/>
        <v>120.02145990136422</v>
      </c>
      <c r="V25" s="123">
        <f t="shared" si="11"/>
        <v>54.00109218828576</v>
      </c>
      <c r="W25" s="123">
        <f t="shared" ref="W25" si="12">SUM(W26:W27)</f>
        <v>100.90127003268634</v>
      </c>
      <c r="DA25" s="130" t="s">
        <v>2936</v>
      </c>
    </row>
    <row r="26" spans="1:105" ht="12" customHeight="1" x14ac:dyDescent="0.25">
      <c r="A26" s="97" t="s">
        <v>74</v>
      </c>
      <c r="B26" s="99">
        <v>82.701791024817908</v>
      </c>
      <c r="C26" s="99">
        <v>74.140593270425228</v>
      </c>
      <c r="D26" s="99">
        <v>88.635825457242277</v>
      </c>
      <c r="E26" s="99">
        <v>90.637177853187694</v>
      </c>
      <c r="F26" s="99">
        <v>67.748763450476261</v>
      </c>
      <c r="G26" s="99">
        <v>104.50113095277742</v>
      </c>
      <c r="H26" s="99">
        <v>104.07144132993076</v>
      </c>
      <c r="I26" s="99">
        <v>56.844017644585364</v>
      </c>
      <c r="J26" s="99">
        <v>66.615587883660254</v>
      </c>
      <c r="K26" s="99">
        <v>73.353494143463422</v>
      </c>
      <c r="L26" s="99">
        <v>159.16626475007058</v>
      </c>
      <c r="M26" s="99">
        <v>103.67622359030214</v>
      </c>
      <c r="N26" s="99">
        <v>69.734472469407223</v>
      </c>
      <c r="O26" s="99">
        <v>104.55358945619336</v>
      </c>
      <c r="P26" s="99">
        <v>85.060776872281536</v>
      </c>
      <c r="Q26" s="99">
        <v>94.324476246771113</v>
      </c>
      <c r="R26" s="99">
        <v>82.662409458939962</v>
      </c>
      <c r="S26" s="99">
        <v>100.02782428548169</v>
      </c>
      <c r="T26" s="99">
        <v>104.37342508372014</v>
      </c>
      <c r="U26" s="99">
        <v>117.72809328092039</v>
      </c>
      <c r="V26" s="99">
        <v>52.953960146243759</v>
      </c>
      <c r="W26" s="99">
        <v>98.945892023170046</v>
      </c>
      <c r="DA26" s="63" t="s">
        <v>2937</v>
      </c>
    </row>
    <row r="27" spans="1:105" ht="12" customHeight="1" x14ac:dyDescent="0.25">
      <c r="A27" s="97" t="s">
        <v>53</v>
      </c>
      <c r="B27" s="99">
        <v>2.0420919808915472</v>
      </c>
      <c r="C27" s="99">
        <v>1.7985974019377304</v>
      </c>
      <c r="D27" s="99">
        <v>2.1183529460242969</v>
      </c>
      <c r="E27" s="99">
        <v>2.1084757936798448</v>
      </c>
      <c r="F27" s="99">
        <v>1.5626800649432071</v>
      </c>
      <c r="G27" s="99">
        <v>2.3571064975432749</v>
      </c>
      <c r="H27" s="99">
        <v>2.2929393900883372</v>
      </c>
      <c r="I27" s="99">
        <v>1.2330925838732658</v>
      </c>
      <c r="J27" s="99">
        <v>1.4287852511845116</v>
      </c>
      <c r="K27" s="99">
        <v>1.5470426941446382</v>
      </c>
      <c r="L27" s="99">
        <v>3.3129220163759681</v>
      </c>
      <c r="M27" s="99">
        <v>2.1190372305094058</v>
      </c>
      <c r="N27" s="99">
        <v>1.3780205861400492</v>
      </c>
      <c r="O27" s="99">
        <v>2.0503861716420175</v>
      </c>
      <c r="P27" s="99">
        <v>1.6750134597895481</v>
      </c>
      <c r="Q27" s="99">
        <v>1.8444783850478463</v>
      </c>
      <c r="R27" s="99">
        <v>1.6095160213618049</v>
      </c>
      <c r="S27" s="99">
        <v>1.9543569667300842</v>
      </c>
      <c r="T27" s="99">
        <v>2.0364945867388293</v>
      </c>
      <c r="U27" s="99">
        <v>2.2933666204438379</v>
      </c>
      <c r="V27" s="99">
        <v>1.0471320420420041</v>
      </c>
      <c r="W27" s="99">
        <v>1.9553780095162978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2.121231996506294E-2</v>
      </c>
      <c r="C28" s="123">
        <f t="shared" si="13"/>
        <v>2.8110648706406512E-2</v>
      </c>
      <c r="D28" s="123">
        <f t="shared" si="13"/>
        <v>4.9963898847603702E-2</v>
      </c>
      <c r="E28" s="123">
        <f t="shared" si="13"/>
        <v>8.2852401234664044E-2</v>
      </c>
      <c r="F28" s="123">
        <f t="shared" si="13"/>
        <v>4.7254704483402375E-2</v>
      </c>
      <c r="G28" s="123">
        <f t="shared" si="13"/>
        <v>5.2236022484462158E-2</v>
      </c>
      <c r="H28" s="123">
        <f t="shared" si="13"/>
        <v>8.4320751544290362E-2</v>
      </c>
      <c r="I28" s="123">
        <f t="shared" si="13"/>
        <v>0.13206307281670293</v>
      </c>
      <c r="J28" s="123">
        <f t="shared" si="13"/>
        <v>7.2648502567295603E-2</v>
      </c>
      <c r="K28" s="123">
        <f t="shared" si="13"/>
        <v>2.8702509372112068E-2</v>
      </c>
      <c r="L28" s="123">
        <f t="shared" si="13"/>
        <v>3.7590319897714908E-3</v>
      </c>
      <c r="M28" s="123">
        <f t="shared" si="13"/>
        <v>3.0880097994783252E-3</v>
      </c>
      <c r="N28" s="123">
        <f t="shared" si="13"/>
        <v>0.20242558999665319</v>
      </c>
      <c r="O28" s="123">
        <f t="shared" si="13"/>
        <v>0.5554494768485837</v>
      </c>
      <c r="P28" s="123">
        <f t="shared" si="13"/>
        <v>0.68794636707888812</v>
      </c>
      <c r="Q28" s="123">
        <f t="shared" si="13"/>
        <v>1.3515114512023327</v>
      </c>
      <c r="R28" s="123">
        <f t="shared" si="13"/>
        <v>1.3647534052821992</v>
      </c>
      <c r="S28" s="123">
        <f t="shared" si="13"/>
        <v>1.3699532778720502</v>
      </c>
      <c r="T28" s="123">
        <f t="shared" si="13"/>
        <v>1.5680091899303794</v>
      </c>
      <c r="U28" s="123">
        <f t="shared" si="13"/>
        <v>1.9607517065119073</v>
      </c>
      <c r="V28" s="123">
        <f t="shared" si="13"/>
        <v>1.2542906194789887</v>
      </c>
      <c r="W28" s="123">
        <f t="shared" si="13"/>
        <v>3.1568291801007708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2.121231996506294E-2</v>
      </c>
      <c r="C29" s="99">
        <f>RES_hhdet_tesh!C29/RES_summary!C$19</f>
        <v>2.8110648706406512E-2</v>
      </c>
      <c r="D29" s="99">
        <f>RES_hhdet_tesh!D29/RES_summary!D$19</f>
        <v>4.9963898847603702E-2</v>
      </c>
      <c r="E29" s="99">
        <f>RES_hhdet_tesh!E29/RES_summary!E$19</f>
        <v>8.2852401234664044E-2</v>
      </c>
      <c r="F29" s="99">
        <f>RES_hhdet_tesh!F29/RES_summary!F$19</f>
        <v>4.7254704483402375E-2</v>
      </c>
      <c r="G29" s="99">
        <f>RES_hhdet_tesh!G29/RES_summary!G$19</f>
        <v>5.2236022484462158E-2</v>
      </c>
      <c r="H29" s="99">
        <f>RES_hhdet_tesh!H29/RES_summary!H$19</f>
        <v>8.4320751544290362E-2</v>
      </c>
      <c r="I29" s="99">
        <f>RES_hhdet_tesh!I29/RES_summary!I$19</f>
        <v>0.13206307281670293</v>
      </c>
      <c r="J29" s="99">
        <f>RES_hhdet_tesh!J29/RES_summary!J$19</f>
        <v>7.2648502567295603E-2</v>
      </c>
      <c r="K29" s="99">
        <f>RES_hhdet_tesh!K29/RES_summary!K$19</f>
        <v>2.8702509372112068E-2</v>
      </c>
      <c r="L29" s="99">
        <f>RES_hhdet_tesh!L29/RES_summary!L$19</f>
        <v>3.7590319897714908E-3</v>
      </c>
      <c r="M29" s="99">
        <f>RES_hhdet_tesh!M29/RES_summary!M$19</f>
        <v>3.0880097994783252E-3</v>
      </c>
      <c r="N29" s="99">
        <f>RES_hhdet_tesh!N29/RES_summary!N$19</f>
        <v>0.20242558999665319</v>
      </c>
      <c r="O29" s="99">
        <f>RES_hhdet_tesh!O29/RES_summary!O$19</f>
        <v>0.5554494768485837</v>
      </c>
      <c r="P29" s="99">
        <f>RES_hhdet_tesh!P29/RES_summary!P$19</f>
        <v>0.68794636707888812</v>
      </c>
      <c r="Q29" s="99">
        <f>RES_hhdet_tesh!Q29/RES_summary!Q$19</f>
        <v>1.3515114512023327</v>
      </c>
      <c r="R29" s="99">
        <f>RES_hhdet_tesh!R29/RES_summary!R$19</f>
        <v>1.3647534052821992</v>
      </c>
      <c r="S29" s="99">
        <f>RES_hhdet_tesh!S29/RES_summary!S$19</f>
        <v>1.3699532778720502</v>
      </c>
      <c r="T29" s="99">
        <f>RES_hhdet_tesh!T29/RES_summary!T$19</f>
        <v>1.5680091899303794</v>
      </c>
      <c r="U29" s="99">
        <f>RES_hhdet_tesh!U29/RES_summary!U$19</f>
        <v>1.9607517065119073</v>
      </c>
      <c r="V29" s="99">
        <f>RES_hhdet_tesh!V29/RES_summary!V$19</f>
        <v>1.2542906194789887</v>
      </c>
      <c r="W29" s="99">
        <f>RES_hhdet_tesh!W29/RES_summary!W$19</f>
        <v>3.1568291801007708</v>
      </c>
      <c r="DA29" s="63" t="s">
        <v>2940</v>
      </c>
    </row>
    <row r="30" spans="1:105" ht="12" customHeight="1" x14ac:dyDescent="0.25">
      <c r="A30" s="121" t="s">
        <v>55</v>
      </c>
      <c r="B30" s="123">
        <v>12.961483311804921</v>
      </c>
      <c r="C30" s="123">
        <v>12.948475841785378</v>
      </c>
      <c r="D30" s="123">
        <v>13.490604224658663</v>
      </c>
      <c r="E30" s="123">
        <v>14.42382668902302</v>
      </c>
      <c r="F30" s="123">
        <v>13.417942312499507</v>
      </c>
      <c r="G30" s="123">
        <v>13.646906074441651</v>
      </c>
      <c r="H30" s="123">
        <v>14.938337760007338</v>
      </c>
      <c r="I30" s="123">
        <v>14.0905384857336</v>
      </c>
      <c r="J30" s="123">
        <v>14.969609094596608</v>
      </c>
      <c r="K30" s="123">
        <v>14.626820614578779</v>
      </c>
      <c r="L30" s="123">
        <v>15.161883888249822</v>
      </c>
      <c r="M30" s="123">
        <v>15.273557752023937</v>
      </c>
      <c r="N30" s="123">
        <v>12.972902544810148</v>
      </c>
      <c r="O30" s="123">
        <v>13.150976065967804</v>
      </c>
      <c r="P30" s="123">
        <v>13.436698480015854</v>
      </c>
      <c r="Q30" s="123">
        <v>15.501692981671694</v>
      </c>
      <c r="R30" s="123">
        <v>15.230221555248846</v>
      </c>
      <c r="S30" s="123">
        <v>15.331148260778566</v>
      </c>
      <c r="T30" s="123">
        <v>15.602552119323496</v>
      </c>
      <c r="U30" s="123">
        <v>15.917944200436654</v>
      </c>
      <c r="V30" s="123">
        <v>17.249969346147711</v>
      </c>
      <c r="W30" s="123">
        <v>15.536524574170423</v>
      </c>
      <c r="DA30" s="130" t="s">
        <v>2941</v>
      </c>
    </row>
    <row r="31" spans="1:105" ht="12" customHeight="1" x14ac:dyDescent="0.25">
      <c r="A31" s="97" t="s">
        <v>141</v>
      </c>
      <c r="B31" s="99">
        <v>13.702793141420457</v>
      </c>
      <c r="C31" s="99">
        <v>12.49997710312795</v>
      </c>
      <c r="D31" s="99">
        <v>14.101371025028866</v>
      </c>
      <c r="E31" s="99">
        <v>14.017841168560588</v>
      </c>
      <c r="F31" s="99">
        <v>12.211678675646409</v>
      </c>
      <c r="G31" s="99">
        <v>14.713472540152555</v>
      </c>
      <c r="H31" s="99">
        <v>15.264041158436557</v>
      </c>
      <c r="I31" s="99">
        <v>13.143969754712836</v>
      </c>
      <c r="J31" s="99">
        <v>13.127524847442519</v>
      </c>
      <c r="K31" s="99">
        <v>13.868634698157123</v>
      </c>
      <c r="L31" s="99">
        <v>18.38428877077574</v>
      </c>
      <c r="M31" s="99">
        <v>15.043567701192229</v>
      </c>
      <c r="N31" s="99">
        <v>12.328648274951288</v>
      </c>
      <c r="O31" s="99">
        <v>14.242874635956507</v>
      </c>
      <c r="P31" s="99">
        <v>13.504649936555891</v>
      </c>
      <c r="Q31" s="99">
        <v>13.779958284097077</v>
      </c>
      <c r="R31" s="99">
        <v>12.041161796792196</v>
      </c>
      <c r="S31" s="99">
        <v>16.346063942899146</v>
      </c>
      <c r="T31" s="99">
        <v>17.913163849555104</v>
      </c>
      <c r="U31" s="99">
        <v>18.956926947458314</v>
      </c>
      <c r="V31" s="99">
        <v>15.158302867912006</v>
      </c>
      <c r="W31" s="99">
        <v>16.236115188257831</v>
      </c>
      <c r="DA31" s="63" t="s">
        <v>2942</v>
      </c>
    </row>
    <row r="32" spans="1:105" ht="12" customHeight="1" x14ac:dyDescent="0.25">
      <c r="A32" s="97" t="s">
        <v>140</v>
      </c>
      <c r="B32" s="99">
        <v>0</v>
      </c>
      <c r="C32" s="99">
        <v>12.502579560767636</v>
      </c>
      <c r="D32" s="99">
        <v>14.103685707480292</v>
      </c>
      <c r="E32" s="99">
        <v>14.018921638398632</v>
      </c>
      <c r="F32" s="99">
        <v>12.210452172598599</v>
      </c>
      <c r="G32" s="99">
        <v>14.704625870828005</v>
      </c>
      <c r="H32" s="99">
        <v>15.246013320414693</v>
      </c>
      <c r="I32" s="99">
        <v>13.12295278546172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2943</v>
      </c>
    </row>
    <row r="33" spans="1:105" ht="12" customHeight="1" x14ac:dyDescent="0.25">
      <c r="A33" s="100" t="s">
        <v>50</v>
      </c>
      <c r="B33" s="102">
        <v>0</v>
      </c>
      <c r="C33" s="102">
        <v>2.8736465853625739</v>
      </c>
      <c r="D33" s="102">
        <v>3.1661352300622236</v>
      </c>
      <c r="E33" s="102">
        <v>3.8422097878768233</v>
      </c>
      <c r="F33" s="102">
        <v>2.8397285870339313</v>
      </c>
      <c r="G33" s="102">
        <v>2.9287243181033018</v>
      </c>
      <c r="H33" s="102">
        <v>4.0866031217201391</v>
      </c>
      <c r="I33" s="102">
        <v>2.8851346275526204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2944</v>
      </c>
    </row>
    <row r="34" spans="1:105" ht="12" customHeight="1" x14ac:dyDescent="0.25">
      <c r="A34" s="103" t="s">
        <v>52</v>
      </c>
      <c r="B34" s="105">
        <v>0</v>
      </c>
      <c r="C34" s="105">
        <v>9.6289329754050605</v>
      </c>
      <c r="D34" s="105">
        <v>10.937550477418068</v>
      </c>
      <c r="E34" s="105">
        <v>10.17671185052181</v>
      </c>
      <c r="F34" s="105">
        <v>9.3707235855646669</v>
      </c>
      <c r="G34" s="105">
        <v>11.775901552724706</v>
      </c>
      <c r="H34" s="105">
        <v>11.159410198694557</v>
      </c>
      <c r="I34" s="105">
        <v>10.237818157909098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2945</v>
      </c>
    </row>
    <row r="35" spans="1:105" ht="12" customHeight="1" x14ac:dyDescent="0.25">
      <c r="A35" s="106" t="s">
        <v>122</v>
      </c>
      <c r="B35" s="102">
        <v>12.669563156620816</v>
      </c>
      <c r="C35" s="102">
        <v>13.121067286028874</v>
      </c>
      <c r="D35" s="102">
        <v>13.260774345676028</v>
      </c>
      <c r="E35" s="102">
        <v>14.574810036005804</v>
      </c>
      <c r="F35" s="102">
        <v>13.851107951814321</v>
      </c>
      <c r="G35" s="102">
        <v>13.329615406996224</v>
      </c>
      <c r="H35" s="102">
        <v>14.875579352017883</v>
      </c>
      <c r="I35" s="102">
        <v>14.21864059946869</v>
      </c>
      <c r="J35" s="102">
        <v>15.20921521469322</v>
      </c>
      <c r="K35" s="102">
        <v>14.716677773697686</v>
      </c>
      <c r="L35" s="102">
        <v>14.826350152633495</v>
      </c>
      <c r="M35" s="102">
        <v>15.295821487944059</v>
      </c>
      <c r="N35" s="102">
        <v>13.025942327709672</v>
      </c>
      <c r="O35" s="102">
        <v>13.091360649412632</v>
      </c>
      <c r="P35" s="102">
        <v>13.43195540517468</v>
      </c>
      <c r="Q35" s="102">
        <v>15.594003967674587</v>
      </c>
      <c r="R35" s="102">
        <v>15.402909298355855</v>
      </c>
      <c r="S35" s="102">
        <v>15.274478514309811</v>
      </c>
      <c r="T35" s="102">
        <v>15.471825724874412</v>
      </c>
      <c r="U35" s="102">
        <v>15.744716036093145</v>
      </c>
      <c r="V35" s="102">
        <v>17.370475331488628</v>
      </c>
      <c r="W35" s="102">
        <v>15.505092682731313</v>
      </c>
      <c r="DA35" s="131" t="s">
        <v>2946</v>
      </c>
    </row>
    <row r="36" spans="1:105" ht="12" customHeight="1" x14ac:dyDescent="0.25">
      <c r="A36" s="107" t="s">
        <v>121</v>
      </c>
      <c r="B36" s="105">
        <v>0</v>
      </c>
      <c r="C36" s="105">
        <v>13.12902726851239</v>
      </c>
      <c r="D36" s="105">
        <v>13.266393445623715</v>
      </c>
      <c r="E36" s="105">
        <v>14.576711974351253</v>
      </c>
      <c r="F36" s="105">
        <v>13.847964342433729</v>
      </c>
      <c r="G36" s="105">
        <v>13.323247203355926</v>
      </c>
      <c r="H36" s="105">
        <v>14.865342805326216</v>
      </c>
      <c r="I36" s="105">
        <v>14.217637638600094</v>
      </c>
      <c r="J36" s="105">
        <v>15.223687386529505</v>
      </c>
      <c r="K36" s="105">
        <v>14.737572503172371</v>
      </c>
      <c r="L36" s="105">
        <v>14.842005271495912</v>
      </c>
      <c r="M36" s="105">
        <v>15.306926267107706</v>
      </c>
      <c r="N36" s="105">
        <v>12.968051840971174</v>
      </c>
      <c r="O36" s="105">
        <v>13.104813604763255</v>
      </c>
      <c r="P36" s="105">
        <v>13.445804596664841</v>
      </c>
      <c r="Q36" s="105">
        <v>15.605920794408375</v>
      </c>
      <c r="R36" s="105">
        <v>15.415108930317615</v>
      </c>
      <c r="S36" s="105">
        <v>15.283360496197623</v>
      </c>
      <c r="T36" s="105">
        <v>15.479263077039548</v>
      </c>
      <c r="U36" s="105">
        <v>15.757513544863183</v>
      </c>
      <c r="V36" s="105">
        <v>17.399826621253226</v>
      </c>
      <c r="W36" s="105">
        <v>15.522896419867607</v>
      </c>
      <c r="DA36" s="132" t="s">
        <v>2947</v>
      </c>
    </row>
    <row r="37" spans="1:105" ht="12" customHeight="1" x14ac:dyDescent="0.25">
      <c r="A37" s="108" t="s">
        <v>53</v>
      </c>
      <c r="B37" s="99">
        <v>0</v>
      </c>
      <c r="C37" s="99">
        <v>3.0182957292497279</v>
      </c>
      <c r="D37" s="99">
        <v>2.9772267727172879</v>
      </c>
      <c r="E37" s="99">
        <v>3.9926660419587203</v>
      </c>
      <c r="F37" s="99">
        <v>3.2184277842230258</v>
      </c>
      <c r="G37" s="99">
        <v>2.6589832143015641</v>
      </c>
      <c r="H37" s="99">
        <v>4.0005725427820424</v>
      </c>
      <c r="I37" s="99">
        <v>3.1340576856969302</v>
      </c>
      <c r="J37" s="99">
        <v>3.8579420909216546</v>
      </c>
      <c r="K37" s="99">
        <v>3.4579208091371902</v>
      </c>
      <c r="L37" s="99">
        <v>3.387670225966656</v>
      </c>
      <c r="M37" s="99">
        <v>4.1164032005149744</v>
      </c>
      <c r="N37" s="99">
        <v>2.3255307444530233</v>
      </c>
      <c r="O37" s="99">
        <v>2.5383571654014707</v>
      </c>
      <c r="P37" s="99">
        <v>2.6010007004014652</v>
      </c>
      <c r="Q37" s="99">
        <v>4.2273856292995156</v>
      </c>
      <c r="R37" s="99">
        <v>3.9435504763840199</v>
      </c>
      <c r="S37" s="99">
        <v>3.6346448161939291</v>
      </c>
      <c r="T37" s="99">
        <v>3.7666020217254736</v>
      </c>
      <c r="U37" s="99">
        <v>3.7655268764078391</v>
      </c>
      <c r="V37" s="99">
        <v>4.4474922010132438</v>
      </c>
      <c r="W37" s="99">
        <v>3.0570880098700588</v>
      </c>
      <c r="DA37" s="63" t="s">
        <v>2948</v>
      </c>
    </row>
    <row r="38" spans="1:105" ht="12" customHeight="1" x14ac:dyDescent="0.25">
      <c r="A38" s="108" t="s">
        <v>52</v>
      </c>
      <c r="B38" s="99">
        <v>0</v>
      </c>
      <c r="C38" s="99">
        <v>10.110731539262662</v>
      </c>
      <c r="D38" s="99">
        <v>10.289166672906426</v>
      </c>
      <c r="E38" s="99">
        <v>10.584045932392533</v>
      </c>
      <c r="F38" s="99">
        <v>10.629536558210702</v>
      </c>
      <c r="G38" s="99">
        <v>10.664263989054364</v>
      </c>
      <c r="H38" s="99">
        <v>10.864770262544173</v>
      </c>
      <c r="I38" s="99">
        <v>11.083579952903165</v>
      </c>
      <c r="J38" s="99">
        <v>11.365745295607852</v>
      </c>
      <c r="K38" s="99">
        <v>11.279651694035181</v>
      </c>
      <c r="L38" s="99">
        <v>11.454335045529254</v>
      </c>
      <c r="M38" s="99">
        <v>11.190523066592732</v>
      </c>
      <c r="N38" s="99">
        <v>10.642521096518152</v>
      </c>
      <c r="O38" s="99">
        <v>10.566456439361785</v>
      </c>
      <c r="P38" s="99">
        <v>10.844803896263373</v>
      </c>
      <c r="Q38" s="99">
        <v>11.378535165108861</v>
      </c>
      <c r="R38" s="99">
        <v>11.471558453933595</v>
      </c>
      <c r="S38" s="99">
        <v>11.648715680003695</v>
      </c>
      <c r="T38" s="99">
        <v>11.712661055314072</v>
      </c>
      <c r="U38" s="99">
        <v>11.991986668455342</v>
      </c>
      <c r="V38" s="99">
        <v>12.952334420239982</v>
      </c>
      <c r="W38" s="99">
        <v>12.465808409997548</v>
      </c>
      <c r="DA38" s="63" t="s">
        <v>2949</v>
      </c>
    </row>
    <row r="39" spans="1:105" ht="12" customHeight="1" x14ac:dyDescent="0.25">
      <c r="A39" s="121" t="s">
        <v>54</v>
      </c>
      <c r="B39" s="123">
        <v>5.6334114584359085</v>
      </c>
      <c r="C39" s="123">
        <v>5.7845153540383745</v>
      </c>
      <c r="D39" s="123">
        <v>5.9275944836036105</v>
      </c>
      <c r="E39" s="123">
        <v>5.9992216308960398</v>
      </c>
      <c r="F39" s="123">
        <v>5.8259664953797241</v>
      </c>
      <c r="G39" s="123">
        <v>5.7987492833821248</v>
      </c>
      <c r="H39" s="123">
        <v>5.7310516374341125</v>
      </c>
      <c r="I39" s="123">
        <v>5.3717945307661861</v>
      </c>
      <c r="J39" s="123">
        <v>4.9304841650348603</v>
      </c>
      <c r="K39" s="123">
        <v>4.6760950648465824</v>
      </c>
      <c r="L39" s="123">
        <v>4.9123105212583011</v>
      </c>
      <c r="M39" s="123">
        <v>4.2460644604767079</v>
      </c>
      <c r="N39" s="123">
        <v>3.6602549702389435</v>
      </c>
      <c r="O39" s="123">
        <v>3.7275615460839551</v>
      </c>
      <c r="P39" s="123">
        <v>3.5485663914239942</v>
      </c>
      <c r="Q39" s="123">
        <v>3.7559334978140302</v>
      </c>
      <c r="R39" s="123">
        <v>3.4721403175369527</v>
      </c>
      <c r="S39" s="123">
        <v>4.3074686295605984</v>
      </c>
      <c r="T39" s="123">
        <v>4.5723724996542749</v>
      </c>
      <c r="U39" s="123">
        <v>4.6736618764383513</v>
      </c>
      <c r="V39" s="123">
        <v>6.9160015808027184</v>
      </c>
      <c r="W39" s="123">
        <v>6.4469464757529158</v>
      </c>
      <c r="DA39" s="130" t="s">
        <v>2950</v>
      </c>
    </row>
    <row r="40" spans="1:105" ht="12" customHeight="1" x14ac:dyDescent="0.25">
      <c r="A40" s="97" t="s">
        <v>50</v>
      </c>
      <c r="B40" s="99">
        <v>5.690548394851616</v>
      </c>
      <c r="C40" s="99">
        <v>5.7129030522648581</v>
      </c>
      <c r="D40" s="99">
        <v>6.0835972463207044</v>
      </c>
      <c r="E40" s="99">
        <v>6.1465757802352847</v>
      </c>
      <c r="F40" s="99">
        <v>5.7748377512833082</v>
      </c>
      <c r="G40" s="99">
        <v>5.8216367233371518</v>
      </c>
      <c r="H40" s="99">
        <v>5.8172753636391903</v>
      </c>
      <c r="I40" s="99">
        <v>5.334993991723687</v>
      </c>
      <c r="J40" s="99">
        <v>4.766586114128665</v>
      </c>
      <c r="K40" s="99">
        <v>4.785587509811033</v>
      </c>
      <c r="L40" s="99">
        <v>5.0709851683086899</v>
      </c>
      <c r="M40" s="99">
        <v>4.1822236978578635</v>
      </c>
      <c r="N40" s="99">
        <v>3.5271971704063128</v>
      </c>
      <c r="O40" s="99">
        <v>3.8075909767402853</v>
      </c>
      <c r="P40" s="99">
        <v>3.5515237601743732</v>
      </c>
      <c r="Q40" s="99">
        <v>3.7624734929609875</v>
      </c>
      <c r="R40" s="99">
        <v>3.3217453518568854</v>
      </c>
      <c r="S40" s="99">
        <v>4.359902814636512</v>
      </c>
      <c r="T40" s="99">
        <v>4.6733212335867602</v>
      </c>
      <c r="U40" s="99">
        <v>4.7961291300676425</v>
      </c>
      <c r="V40" s="99">
        <v>6.6897364586318186</v>
      </c>
      <c r="W40" s="99">
        <v>6.5014736521136411</v>
      </c>
      <c r="DA40" s="63" t="s">
        <v>2951</v>
      </c>
    </row>
    <row r="41" spans="1:105" ht="12" customHeight="1" x14ac:dyDescent="0.25">
      <c r="A41" s="109" t="s">
        <v>120</v>
      </c>
      <c r="B41" s="110">
        <v>5.1404088098214835</v>
      </c>
      <c r="C41" s="110">
        <v>6.3963438614996759</v>
      </c>
      <c r="D41" s="110">
        <v>4.53577651191606</v>
      </c>
      <c r="E41" s="110">
        <v>4.5553604756406525</v>
      </c>
      <c r="F41" s="110">
        <v>6.3021076871419774</v>
      </c>
      <c r="G41" s="110">
        <v>5.6381114508680064</v>
      </c>
      <c r="H41" s="110">
        <v>5.3257623482675278</v>
      </c>
      <c r="I41" s="110">
        <v>5.5140336300208341</v>
      </c>
      <c r="J41" s="110">
        <v>5.5321214278469508</v>
      </c>
      <c r="K41" s="110">
        <v>4.3182893964806164</v>
      </c>
      <c r="L41" s="110">
        <v>4.4830725464195149</v>
      </c>
      <c r="M41" s="110">
        <v>4.402630526492759</v>
      </c>
      <c r="N41" s="110">
        <v>3.9151272385214657</v>
      </c>
      <c r="O41" s="110">
        <v>3.5877489023051594</v>
      </c>
      <c r="P41" s="110">
        <v>3.5434000835187449</v>
      </c>
      <c r="Q41" s="110">
        <v>3.7445166586038443</v>
      </c>
      <c r="R41" s="110">
        <v>3.7345395311315572</v>
      </c>
      <c r="S41" s="110">
        <v>4.2151353350004648</v>
      </c>
      <c r="T41" s="110">
        <v>4.3950417268695805</v>
      </c>
      <c r="U41" s="110">
        <v>4.4678658827545297</v>
      </c>
      <c r="V41" s="110">
        <v>7.2798952032114759</v>
      </c>
      <c r="W41" s="110">
        <v>6.3827125499564108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83.402551930249743</v>
      </c>
      <c r="C43" s="118">
        <f t="shared" si="14"/>
        <v>122.00382969681867</v>
      </c>
      <c r="D43" s="118">
        <f t="shared" si="14"/>
        <v>111.60934005516802</v>
      </c>
      <c r="E43" s="118">
        <f t="shared" si="14"/>
        <v>76.217395820773788</v>
      </c>
      <c r="F43" s="118">
        <f t="shared" si="14"/>
        <v>108.75980863335278</v>
      </c>
      <c r="G43" s="118">
        <f t="shared" si="14"/>
        <v>69.148702053828913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65.078546402396171</v>
      </c>
      <c r="C44" s="123">
        <f t="shared" si="17"/>
        <v>103.06740960957606</v>
      </c>
      <c r="D44" s="123">
        <f t="shared" si="17"/>
        <v>92.372920910250826</v>
      </c>
      <c r="E44" s="123">
        <f t="shared" si="17"/>
        <v>55.524229862247623</v>
      </c>
      <c r="F44" s="123">
        <f t="shared" si="17"/>
        <v>88.978259370827672</v>
      </c>
      <c r="G44" s="123">
        <f t="shared" si="17"/>
        <v>49.788735624214823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2954</v>
      </c>
    </row>
    <row r="45" spans="1:105" ht="12" customHeight="1" x14ac:dyDescent="0.25">
      <c r="A45" s="97" t="s">
        <v>216</v>
      </c>
      <c r="B45" s="99">
        <v>63.510334361328169</v>
      </c>
      <c r="C45" s="99">
        <v>100.62628831888392</v>
      </c>
      <c r="D45" s="99">
        <v>90.216783831100585</v>
      </c>
      <c r="E45" s="99">
        <v>54.261944353181953</v>
      </c>
      <c r="F45" s="99">
        <v>86.97217574192149</v>
      </c>
      <c r="G45" s="99">
        <v>48.69048288259664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2955</v>
      </c>
    </row>
    <row r="46" spans="1:105" ht="12" customHeight="1" x14ac:dyDescent="0.25">
      <c r="A46" s="97" t="s">
        <v>53</v>
      </c>
      <c r="B46" s="99">
        <v>1.5682120410680027</v>
      </c>
      <c r="C46" s="99">
        <v>2.4411212906921431</v>
      </c>
      <c r="D46" s="99">
        <v>2.1561370791502434</v>
      </c>
      <c r="E46" s="99">
        <v>1.2622855090656722</v>
      </c>
      <c r="F46" s="99">
        <v>2.0060836289061812</v>
      </c>
      <c r="G46" s="99">
        <v>1.0982527416181791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2.1037260688390846E-2</v>
      </c>
      <c r="C47" s="123">
        <f t="shared" si="20"/>
        <v>2.9804114198015916E-2</v>
      </c>
      <c r="D47" s="123">
        <f t="shared" si="20"/>
        <v>5.8722531992523253E-2</v>
      </c>
      <c r="E47" s="123">
        <f t="shared" si="20"/>
        <v>0.13124039225542106</v>
      </c>
      <c r="F47" s="123">
        <f t="shared" si="20"/>
        <v>0.10350806260122228</v>
      </c>
      <c r="G47" s="123">
        <f t="shared" si="20"/>
        <v>0.22771066336329021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2.1037260688390846E-2</v>
      </c>
      <c r="C48" s="99">
        <f>RES_hhdet_tesh!C48/RES_summary!C$19</f>
        <v>2.9804114198015916E-2</v>
      </c>
      <c r="D48" s="99">
        <f>RES_hhdet_tesh!D48/RES_summary!D$19</f>
        <v>5.8722531992523253E-2</v>
      </c>
      <c r="E48" s="99">
        <f>RES_hhdet_tesh!E48/RES_summary!E$19</f>
        <v>0.13124039225542106</v>
      </c>
      <c r="F48" s="99">
        <f>RES_hhdet_tesh!F48/RES_summary!F$19</f>
        <v>0.10350806260122228</v>
      </c>
      <c r="G48" s="99">
        <f>RES_hhdet_tesh!G48/RES_summary!G$19</f>
        <v>0.22771066336329021</v>
      </c>
      <c r="H48" s="99">
        <f>RES_hhdet_tesh!H48/RES_summary!H$19</f>
        <v>0</v>
      </c>
      <c r="I48" s="99">
        <f>RES_hhdet_tesh!I48/RES_summary!I$19</f>
        <v>0</v>
      </c>
      <c r="J48" s="99">
        <f>RES_hhdet_tesh!J48/RES_summary!J$19</f>
        <v>0</v>
      </c>
      <c r="K48" s="99">
        <f>RES_hhdet_tesh!K48/RES_summary!K$19</f>
        <v>0</v>
      </c>
      <c r="L48" s="99">
        <f>RES_hhdet_tesh!L48/RES_summary!L$19</f>
        <v>0</v>
      </c>
      <c r="M48" s="99">
        <f>RES_hhdet_tesh!M48/RES_summary!M$19</f>
        <v>0</v>
      </c>
      <c r="N48" s="99">
        <f>RES_hhdet_tesh!N48/RES_summary!N$19</f>
        <v>0</v>
      </c>
      <c r="O48" s="99">
        <f>RES_hhdet_tesh!O48/RES_summary!O$19</f>
        <v>0</v>
      </c>
      <c r="P48" s="99">
        <f>RES_hhdet_tesh!P48/RES_summary!P$19</f>
        <v>0</v>
      </c>
      <c r="Q48" s="99">
        <f>RES_hhdet_tesh!Q48/RES_summary!Q$19</f>
        <v>0</v>
      </c>
      <c r="R48" s="99">
        <f>RES_hhdet_tesh!R48/RES_summary!R$19</f>
        <v>0</v>
      </c>
      <c r="S48" s="99">
        <f>RES_hhdet_tesh!S48/RES_summary!S$19</f>
        <v>0</v>
      </c>
      <c r="T48" s="99">
        <f>RES_hhdet_tesh!T48/RES_summary!T$19</f>
        <v>0</v>
      </c>
      <c r="U48" s="99">
        <f>RES_hhdet_tesh!U48/RES_summary!U$19</f>
        <v>0</v>
      </c>
      <c r="V48" s="99">
        <f>RES_hhdet_tesh!V48/RES_summary!V$19</f>
        <v>0</v>
      </c>
      <c r="W48" s="99">
        <f>RES_hhdet_tesh!W48/RES_summary!W$19</f>
        <v>0</v>
      </c>
      <c r="DA48" s="63" t="s">
        <v>2958</v>
      </c>
    </row>
    <row r="49" spans="1:105" ht="12" customHeight="1" x14ac:dyDescent="0.25">
      <c r="A49" s="121" t="s">
        <v>55</v>
      </c>
      <c r="B49" s="123">
        <v>12.669563156620816</v>
      </c>
      <c r="C49" s="123">
        <v>13.120684237420368</v>
      </c>
      <c r="D49" s="123">
        <v>13.260331524242522</v>
      </c>
      <c r="E49" s="123">
        <v>14.574277333437934</v>
      </c>
      <c r="F49" s="123">
        <v>13.85054228151361</v>
      </c>
      <c r="G49" s="123">
        <v>13.329029556028635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2959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2960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2961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2962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2963</v>
      </c>
    </row>
    <row r="54" spans="1:105" ht="12" customHeight="1" x14ac:dyDescent="0.25">
      <c r="A54" s="106" t="s">
        <v>122</v>
      </c>
      <c r="B54" s="102">
        <v>12.669563156620816</v>
      </c>
      <c r="C54" s="102">
        <v>13.120637225340195</v>
      </c>
      <c r="D54" s="102">
        <v>13.260300466220375</v>
      </c>
      <c r="E54" s="102">
        <v>14.574288405815871</v>
      </c>
      <c r="F54" s="102">
        <v>13.850613425685234</v>
      </c>
      <c r="G54" s="102">
        <v>13.329146204533894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2964</v>
      </c>
    </row>
    <row r="55" spans="1:105" ht="12" customHeight="1" x14ac:dyDescent="0.25">
      <c r="A55" s="107" t="s">
        <v>121</v>
      </c>
      <c r="B55" s="105">
        <v>0</v>
      </c>
      <c r="C55" s="105">
        <v>13.125540721851872</v>
      </c>
      <c r="D55" s="105">
        <v>13.26309271615399</v>
      </c>
      <c r="E55" s="105">
        <v>14.573380154471401</v>
      </c>
      <c r="F55" s="105">
        <v>13.844768658354702</v>
      </c>
      <c r="G55" s="105">
        <v>13.319916391555088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2965</v>
      </c>
    </row>
    <row r="56" spans="1:105" ht="12" customHeight="1" x14ac:dyDescent="0.25">
      <c r="A56" s="108" t="s">
        <v>53</v>
      </c>
      <c r="B56" s="99">
        <v>0</v>
      </c>
      <c r="C56" s="99">
        <v>3.0174941901349062</v>
      </c>
      <c r="D56" s="99">
        <v>2.9764860273001537</v>
      </c>
      <c r="E56" s="99">
        <v>3.9917534325777013</v>
      </c>
      <c r="F56" s="99">
        <v>3.2176850701189745</v>
      </c>
      <c r="G56" s="99">
        <v>2.6583184684979888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2966</v>
      </c>
    </row>
    <row r="57" spans="1:105" ht="12" customHeight="1" x14ac:dyDescent="0.25">
      <c r="A57" s="108" t="s">
        <v>52</v>
      </c>
      <c r="B57" s="99">
        <v>0</v>
      </c>
      <c r="C57" s="99">
        <v>10.108046531716965</v>
      </c>
      <c r="D57" s="99">
        <v>10.286606688853837</v>
      </c>
      <c r="E57" s="99">
        <v>10.5816267218937</v>
      </c>
      <c r="F57" s="99">
        <v>10.627083588235728</v>
      </c>
      <c r="G57" s="99">
        <v>10.661597923057101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2967</v>
      </c>
    </row>
    <row r="58" spans="1:105" ht="12" customHeight="1" x14ac:dyDescent="0.25">
      <c r="A58" s="121" t="s">
        <v>54</v>
      </c>
      <c r="B58" s="123">
        <v>5.633405110544369</v>
      </c>
      <c r="C58" s="123">
        <v>5.7859317356242377</v>
      </c>
      <c r="D58" s="123">
        <v>5.9173650886821418</v>
      </c>
      <c r="E58" s="123">
        <v>5.9876482328328082</v>
      </c>
      <c r="F58" s="123">
        <v>5.8274989184102672</v>
      </c>
      <c r="G58" s="123">
        <v>5.8032262102221592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2968</v>
      </c>
    </row>
    <row r="59" spans="1:105" ht="12" customHeight="1" x14ac:dyDescent="0.25">
      <c r="A59" s="97" t="s">
        <v>50</v>
      </c>
      <c r="B59" s="99">
        <v>5.6905483948516169</v>
      </c>
      <c r="C59" s="99">
        <v>5.7129030522648581</v>
      </c>
      <c r="D59" s="99">
        <v>6.0835972463207026</v>
      </c>
      <c r="E59" s="99">
        <v>6.1465757802352838</v>
      </c>
      <c r="F59" s="99">
        <v>5.7748377512833091</v>
      </c>
      <c r="G59" s="99">
        <v>5.8216367233371527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2969</v>
      </c>
    </row>
    <row r="60" spans="1:105" ht="12" customHeight="1" x14ac:dyDescent="0.25">
      <c r="A60" s="109" t="s">
        <v>120</v>
      </c>
      <c r="B60" s="110">
        <v>5.1404088098214809</v>
      </c>
      <c r="C60" s="110">
        <v>6.3963438614996759</v>
      </c>
      <c r="D60" s="110">
        <v>4.53577651191606</v>
      </c>
      <c r="E60" s="110">
        <v>4.5553604756406525</v>
      </c>
      <c r="F60" s="110">
        <v>6.3021076871419792</v>
      </c>
      <c r="G60" s="110">
        <v>5.6381114508680072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95.760856023284049</v>
      </c>
      <c r="C62" s="118">
        <f t="shared" si="21"/>
        <v>102.56024734240509</v>
      </c>
      <c r="D62" s="118">
        <f t="shared" si="21"/>
        <v>102.44230432371118</v>
      </c>
      <c r="E62" s="118">
        <f t="shared" si="21"/>
        <v>116.32067675070275</v>
      </c>
      <c r="F62" s="118">
        <f t="shared" si="21"/>
        <v>106.28567692186539</v>
      </c>
      <c r="G62" s="118">
        <f t="shared" si="21"/>
        <v>119.4179636312423</v>
      </c>
      <c r="H62" s="118">
        <f t="shared" si="21"/>
        <v>115.76868358199005</v>
      </c>
      <c r="I62" s="118">
        <f t="shared" si="21"/>
        <v>104.27512815463979</v>
      </c>
      <c r="J62" s="118">
        <f t="shared" si="21"/>
        <v>111.48801856715266</v>
      </c>
      <c r="K62" s="118">
        <f t="shared" si="21"/>
        <v>113.30678306318495</v>
      </c>
      <c r="L62" s="118">
        <f t="shared" si="21"/>
        <v>122.9655700754578</v>
      </c>
      <c r="M62" s="118">
        <f t="shared" si="21"/>
        <v>121.12940108950431</v>
      </c>
      <c r="N62" s="118">
        <f t="shared" si="21"/>
        <v>117.42424255810499</v>
      </c>
      <c r="O62" s="118">
        <f t="shared" si="21"/>
        <v>111.41688153283511</v>
      </c>
      <c r="P62" s="118">
        <f t="shared" si="21"/>
        <v>101.95055477502852</v>
      </c>
      <c r="Q62" s="118">
        <f t="shared" si="21"/>
        <v>113.41489942096774</v>
      </c>
      <c r="R62" s="118">
        <f t="shared" ref="R62:V62" si="22">R63+R66+R68+R77</f>
        <v>117.72428074005495</v>
      </c>
      <c r="S62" s="118">
        <f t="shared" si="22"/>
        <v>122.43037498200182</v>
      </c>
      <c r="T62" s="118">
        <f t="shared" si="22"/>
        <v>115.61113691662536</v>
      </c>
      <c r="U62" s="118">
        <f t="shared" si="22"/>
        <v>113.49929758119191</v>
      </c>
      <c r="V62" s="118">
        <f t="shared" si="22"/>
        <v>121.22605454076412</v>
      </c>
      <c r="W62" s="118">
        <f t="shared" ref="W62" si="23">W63+W66+W68+W77</f>
        <v>134.18053531174309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77.243165875141841</v>
      </c>
      <c r="C63" s="123">
        <f t="shared" si="24"/>
        <v>83.798217279047293</v>
      </c>
      <c r="D63" s="123">
        <f t="shared" si="24"/>
        <v>82.761435582709808</v>
      </c>
      <c r="E63" s="123">
        <f t="shared" si="24"/>
        <v>96.397143464205158</v>
      </c>
      <c r="F63" s="123">
        <f t="shared" si="24"/>
        <v>86.394600012886585</v>
      </c>
      <c r="G63" s="123">
        <f t="shared" si="24"/>
        <v>99.362762428145444</v>
      </c>
      <c r="H63" s="123">
        <f t="shared" si="24"/>
        <v>95.979838340349161</v>
      </c>
      <c r="I63" s="123">
        <f t="shared" si="24"/>
        <v>84.5299354545797</v>
      </c>
      <c r="J63" s="123">
        <f t="shared" si="24"/>
        <v>90.991646730979994</v>
      </c>
      <c r="K63" s="123">
        <f t="shared" si="24"/>
        <v>93.751823799995961</v>
      </c>
      <c r="L63" s="123">
        <f t="shared" si="24"/>
        <v>102.92044871932114</v>
      </c>
      <c r="M63" s="123">
        <f t="shared" si="24"/>
        <v>102.19154633566976</v>
      </c>
      <c r="N63" s="123">
        <f t="shared" si="24"/>
        <v>99.190905285369496</v>
      </c>
      <c r="O63" s="123">
        <f t="shared" si="24"/>
        <v>94.212474645139224</v>
      </c>
      <c r="P63" s="123">
        <f t="shared" si="24"/>
        <v>83.447358909982569</v>
      </c>
      <c r="Q63" s="123">
        <f t="shared" si="24"/>
        <v>94.317251181752809</v>
      </c>
      <c r="R63" s="123">
        <f t="shared" ref="R63:V63" si="25">SUM(R64:R65)</f>
        <v>98.268911325489924</v>
      </c>
      <c r="S63" s="123">
        <f t="shared" si="25"/>
        <v>101.82206884998016</v>
      </c>
      <c r="T63" s="123">
        <f t="shared" si="25"/>
        <v>94.182469131684215</v>
      </c>
      <c r="U63" s="123">
        <f t="shared" si="25"/>
        <v>91.13800747515937</v>
      </c>
      <c r="V63" s="123">
        <f t="shared" si="25"/>
        <v>96.535490932000329</v>
      </c>
      <c r="W63" s="123">
        <f t="shared" ref="W63" si="26">SUM(W64:W65)</f>
        <v>108.11437217414532</v>
      </c>
      <c r="DA63" s="130" t="s">
        <v>2972</v>
      </c>
    </row>
    <row r="64" spans="1:105" ht="12" customHeight="1" x14ac:dyDescent="0.25">
      <c r="A64" s="97" t="s">
        <v>217</v>
      </c>
      <c r="B64" s="99">
        <v>75.381820324080934</v>
      </c>
      <c r="C64" s="99">
        <v>81.813481142796107</v>
      </c>
      <c r="D64" s="99">
        <v>80.829646501827966</v>
      </c>
      <c r="E64" s="99">
        <v>94.205654854420317</v>
      </c>
      <c r="F64" s="99">
        <v>84.446766981118245</v>
      </c>
      <c r="G64" s="99">
        <v>97.170993047313985</v>
      </c>
      <c r="H64" s="99">
        <v>93.91076267333429</v>
      </c>
      <c r="I64" s="99">
        <v>82.735196768128105</v>
      </c>
      <c r="J64" s="99">
        <v>89.081018168459806</v>
      </c>
      <c r="K64" s="99">
        <v>91.815414794183667</v>
      </c>
      <c r="L64" s="99">
        <v>100.82191888738856</v>
      </c>
      <c r="M64" s="99">
        <v>100.14469008097056</v>
      </c>
      <c r="N64" s="99">
        <v>97.268780162652476</v>
      </c>
      <c r="O64" s="99">
        <v>92.400422570430962</v>
      </c>
      <c r="P64" s="99">
        <v>81.835850571579527</v>
      </c>
      <c r="Q64" s="99">
        <v>92.508287657007244</v>
      </c>
      <c r="R64" s="99">
        <v>96.392065789106297</v>
      </c>
      <c r="S64" s="99">
        <v>99.87078023092532</v>
      </c>
      <c r="T64" s="99">
        <v>92.379985968964391</v>
      </c>
      <c r="U64" s="99">
        <v>89.396545036949888</v>
      </c>
      <c r="V64" s="99">
        <v>94.66357683447248</v>
      </c>
      <c r="W64" s="99">
        <v>106.01921057911781</v>
      </c>
      <c r="DA64" s="63" t="s">
        <v>2973</v>
      </c>
    </row>
    <row r="65" spans="1:105" ht="12" customHeight="1" x14ac:dyDescent="0.25">
      <c r="A65" s="97" t="s">
        <v>53</v>
      </c>
      <c r="B65" s="99">
        <v>1.8613455510609003</v>
      </c>
      <c r="C65" s="99">
        <v>1.9847361362511879</v>
      </c>
      <c r="D65" s="99">
        <v>1.931789080881847</v>
      </c>
      <c r="E65" s="99">
        <v>2.1914886097848383</v>
      </c>
      <c r="F65" s="99">
        <v>1.9478330317683461</v>
      </c>
      <c r="G65" s="99">
        <v>2.1917693808314587</v>
      </c>
      <c r="H65" s="99">
        <v>2.0690756670148716</v>
      </c>
      <c r="I65" s="99">
        <v>1.79473868645159</v>
      </c>
      <c r="J65" s="99">
        <v>1.910628562520186</v>
      </c>
      <c r="K65" s="99">
        <v>1.9364090058122874</v>
      </c>
      <c r="L65" s="99">
        <v>2.0985298319325771</v>
      </c>
      <c r="M65" s="99">
        <v>2.0468562546991995</v>
      </c>
      <c r="N65" s="99">
        <v>1.9221251227170186</v>
      </c>
      <c r="O65" s="99">
        <v>1.8120520747082589</v>
      </c>
      <c r="P65" s="99">
        <v>1.6115083384030373</v>
      </c>
      <c r="Q65" s="99">
        <v>1.8089635247455651</v>
      </c>
      <c r="R65" s="99">
        <v>1.8768455363836327</v>
      </c>
      <c r="S65" s="99">
        <v>1.9512886190548422</v>
      </c>
      <c r="T65" s="99">
        <v>1.8024831627198257</v>
      </c>
      <c r="U65" s="99">
        <v>1.7414624382094839</v>
      </c>
      <c r="V65" s="99">
        <v>1.8719140975278425</v>
      </c>
      <c r="W65" s="99">
        <v>2.0951615950275104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2.1192764541946275E-2</v>
      </c>
      <c r="C66" s="123">
        <f t="shared" si="27"/>
        <v>3.2433818356207213E-2</v>
      </c>
      <c r="D66" s="123">
        <f t="shared" si="27"/>
        <v>6.2777216134473984E-2</v>
      </c>
      <c r="E66" s="123">
        <f t="shared" si="27"/>
        <v>0.13090264961089906</v>
      </c>
      <c r="F66" s="123">
        <f t="shared" si="27"/>
        <v>8.3532972080648346E-2</v>
      </c>
      <c r="G66" s="123">
        <f t="shared" si="27"/>
        <v>0.10035709971032519</v>
      </c>
      <c r="H66" s="123">
        <f t="shared" si="27"/>
        <v>0.17369063448227945</v>
      </c>
      <c r="I66" s="123">
        <f t="shared" si="27"/>
        <v>0.26226109189609292</v>
      </c>
      <c r="J66" s="123">
        <f t="shared" si="27"/>
        <v>0.18670523002469064</v>
      </c>
      <c r="K66" s="123">
        <f t="shared" si="27"/>
        <v>0.21741987473229762</v>
      </c>
      <c r="L66" s="123">
        <f t="shared" si="27"/>
        <v>0.28525016288887706</v>
      </c>
      <c r="M66" s="123">
        <f t="shared" si="27"/>
        <v>0.29779039755715581</v>
      </c>
      <c r="N66" s="123">
        <f t="shared" si="27"/>
        <v>0.61142184966735635</v>
      </c>
      <c r="O66" s="123">
        <f t="shared" si="27"/>
        <v>0.43126148418838633</v>
      </c>
      <c r="P66" s="123">
        <f t="shared" si="27"/>
        <v>0.35302804999007997</v>
      </c>
      <c r="Q66" s="123">
        <f t="shared" si="27"/>
        <v>0.65515020663300327</v>
      </c>
      <c r="R66" s="123">
        <f t="shared" si="27"/>
        <v>0.74251066066356031</v>
      </c>
      <c r="S66" s="123">
        <f t="shared" si="27"/>
        <v>0.95716729777848852</v>
      </c>
      <c r="T66" s="123">
        <f t="shared" si="27"/>
        <v>1.4280486500530092</v>
      </c>
      <c r="U66" s="123">
        <f t="shared" si="27"/>
        <v>2.0526339618564062</v>
      </c>
      <c r="V66" s="123">
        <f t="shared" si="27"/>
        <v>1.1534194490838074</v>
      </c>
      <c r="W66" s="123">
        <f t="shared" si="27"/>
        <v>2.967569787467141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2.1192764541946275E-2</v>
      </c>
      <c r="C67" s="99">
        <f>RES_hhdet_tesh!C67/RES_summary!C$19</f>
        <v>3.2433818356207213E-2</v>
      </c>
      <c r="D67" s="99">
        <f>RES_hhdet_tesh!D67/RES_summary!D$19</f>
        <v>6.2777216134473984E-2</v>
      </c>
      <c r="E67" s="99">
        <f>RES_hhdet_tesh!E67/RES_summary!E$19</f>
        <v>0.13090264961089906</v>
      </c>
      <c r="F67" s="99">
        <f>RES_hhdet_tesh!F67/RES_summary!F$19</f>
        <v>8.3532972080648346E-2</v>
      </c>
      <c r="G67" s="99">
        <f>RES_hhdet_tesh!G67/RES_summary!G$19</f>
        <v>0.10035709971032519</v>
      </c>
      <c r="H67" s="99">
        <f>RES_hhdet_tesh!H67/RES_summary!H$19</f>
        <v>0.17369063448227945</v>
      </c>
      <c r="I67" s="99">
        <f>RES_hhdet_tesh!I67/RES_summary!I$19</f>
        <v>0.26226109189609292</v>
      </c>
      <c r="J67" s="99">
        <f>RES_hhdet_tesh!J67/RES_summary!J$19</f>
        <v>0.18670523002469064</v>
      </c>
      <c r="K67" s="99">
        <f>RES_hhdet_tesh!K67/RES_summary!K$19</f>
        <v>0.21741987473229762</v>
      </c>
      <c r="L67" s="99">
        <f>RES_hhdet_tesh!L67/RES_summary!L$19</f>
        <v>0.28525016288887706</v>
      </c>
      <c r="M67" s="99">
        <f>RES_hhdet_tesh!M67/RES_summary!M$19</f>
        <v>0.29779039755715581</v>
      </c>
      <c r="N67" s="99">
        <f>RES_hhdet_tesh!N67/RES_summary!N$19</f>
        <v>0.61142184966735635</v>
      </c>
      <c r="O67" s="99">
        <f>RES_hhdet_tesh!O67/RES_summary!O$19</f>
        <v>0.43126148418838633</v>
      </c>
      <c r="P67" s="99">
        <f>RES_hhdet_tesh!P67/RES_summary!P$19</f>
        <v>0.35302804999007997</v>
      </c>
      <c r="Q67" s="99">
        <f>RES_hhdet_tesh!Q67/RES_summary!Q$19</f>
        <v>0.65515020663300327</v>
      </c>
      <c r="R67" s="99">
        <f>RES_hhdet_tesh!R67/RES_summary!R$19</f>
        <v>0.74251066066356031</v>
      </c>
      <c r="S67" s="99">
        <f>RES_hhdet_tesh!S67/RES_summary!S$19</f>
        <v>0.95716729777848852</v>
      </c>
      <c r="T67" s="99">
        <f>RES_hhdet_tesh!T67/RES_summary!T$19</f>
        <v>1.4280486500530092</v>
      </c>
      <c r="U67" s="99">
        <f>RES_hhdet_tesh!U67/RES_summary!U$19</f>
        <v>2.0526339618564062</v>
      </c>
      <c r="V67" s="99">
        <f>RES_hhdet_tesh!V67/RES_summary!V$19</f>
        <v>1.1534194490838074</v>
      </c>
      <c r="W67" s="99">
        <f>RES_hhdet_tesh!W67/RES_summary!W$19</f>
        <v>2.967569787467141</v>
      </c>
      <c r="DA67" s="63" t="s">
        <v>2976</v>
      </c>
    </row>
    <row r="68" spans="1:105" ht="12" customHeight="1" x14ac:dyDescent="0.25">
      <c r="A68" s="121" t="s">
        <v>55</v>
      </c>
      <c r="B68" s="123">
        <v>12.931034358823336</v>
      </c>
      <c r="C68" s="123">
        <v>13.034995164040144</v>
      </c>
      <c r="D68" s="123">
        <v>13.606275532918476</v>
      </c>
      <c r="E68" s="123">
        <v>13.895416876915535</v>
      </c>
      <c r="F68" s="123">
        <v>13.810346732905035</v>
      </c>
      <c r="G68" s="123">
        <v>14.097794046929319</v>
      </c>
      <c r="H68" s="123">
        <v>13.994392359650345</v>
      </c>
      <c r="I68" s="123">
        <v>14.400112691084864</v>
      </c>
      <c r="J68" s="123">
        <v>14.72864486616</v>
      </c>
      <c r="K68" s="123">
        <v>14.7321933939585</v>
      </c>
      <c r="L68" s="123">
        <v>14.78830916118425</v>
      </c>
      <c r="M68" s="123">
        <v>14.429562091529801</v>
      </c>
      <c r="N68" s="123">
        <v>14.111910778545418</v>
      </c>
      <c r="O68" s="123">
        <v>13.321224329172006</v>
      </c>
      <c r="P68" s="123">
        <v>14.635771814399217</v>
      </c>
      <c r="Q68" s="123">
        <v>14.687897858290381</v>
      </c>
      <c r="R68" s="123">
        <v>15.218744683770568</v>
      </c>
      <c r="S68" s="123">
        <v>15.37333282742666</v>
      </c>
      <c r="T68" s="123">
        <v>15.293902067362513</v>
      </c>
      <c r="U68" s="123">
        <v>15.49457274587779</v>
      </c>
      <c r="V68" s="123">
        <v>16.803983223760941</v>
      </c>
      <c r="W68" s="123">
        <v>16.448781727356401</v>
      </c>
      <c r="DA68" s="130" t="s">
        <v>2977</v>
      </c>
    </row>
    <row r="69" spans="1:105" ht="12" customHeight="1" x14ac:dyDescent="0.25">
      <c r="A69" s="97" t="s">
        <v>134</v>
      </c>
      <c r="B69" s="99">
        <v>13.078000406125199</v>
      </c>
      <c r="C69" s="99">
        <v>12.984307096949991</v>
      </c>
      <c r="D69" s="99">
        <v>13.855602396429672</v>
      </c>
      <c r="E69" s="99">
        <v>13.368006492529311</v>
      </c>
      <c r="F69" s="99">
        <v>13.792456243731086</v>
      </c>
      <c r="G69" s="99">
        <v>14.69806616564547</v>
      </c>
      <c r="H69" s="99">
        <v>13.353350544976898</v>
      </c>
      <c r="I69" s="99">
        <v>14.553366814665454</v>
      </c>
      <c r="J69" s="99">
        <v>14.451118757899113</v>
      </c>
      <c r="K69" s="99">
        <v>14.766807338434047</v>
      </c>
      <c r="L69" s="99">
        <v>14.797757115778985</v>
      </c>
      <c r="M69" s="99">
        <v>14.253623321107241</v>
      </c>
      <c r="N69" s="99">
        <v>14.230685592731534</v>
      </c>
      <c r="O69" s="99">
        <v>13.332209564628787</v>
      </c>
      <c r="P69" s="99">
        <v>14.749634263778873</v>
      </c>
      <c r="Q69" s="99">
        <v>14.570301065964006</v>
      </c>
      <c r="R69" s="99">
        <v>15.229228802417616</v>
      </c>
      <c r="S69" s="99">
        <v>15.471659642010128</v>
      </c>
      <c r="T69" s="99">
        <v>15.31472354027224</v>
      </c>
      <c r="U69" s="99">
        <v>15.494377775240242</v>
      </c>
      <c r="V69" s="99">
        <v>16.693484009062601</v>
      </c>
      <c r="W69" s="99">
        <v>16.952002886448703</v>
      </c>
      <c r="DA69" s="63" t="s">
        <v>2978</v>
      </c>
    </row>
    <row r="70" spans="1:105" ht="12" customHeight="1" x14ac:dyDescent="0.25">
      <c r="A70" s="97" t="s">
        <v>133</v>
      </c>
      <c r="B70" s="99">
        <v>0</v>
      </c>
      <c r="C70" s="99">
        <v>12.983523878805221</v>
      </c>
      <c r="D70" s="99">
        <v>13.854821922909144</v>
      </c>
      <c r="E70" s="99">
        <v>13.367197209843045</v>
      </c>
      <c r="F70" s="99">
        <v>13.792005913908712</v>
      </c>
      <c r="G70" s="99">
        <v>14.697995438627149</v>
      </c>
      <c r="H70" s="99">
        <v>13.353486845362553</v>
      </c>
      <c r="I70" s="99">
        <v>14.553498789390487</v>
      </c>
      <c r="J70" s="99">
        <v>14.449083027961983</v>
      </c>
      <c r="K70" s="99">
        <v>14.764628218405617</v>
      </c>
      <c r="L70" s="99">
        <v>14.795862390742556</v>
      </c>
      <c r="M70" s="99">
        <v>14.251584665165446</v>
      </c>
      <c r="N70" s="99">
        <v>14.227376171990233</v>
      </c>
      <c r="O70" s="99">
        <v>13.331791294164479</v>
      </c>
      <c r="P70" s="99">
        <v>14.742577607353217</v>
      </c>
      <c r="Q70" s="99">
        <v>14.564435746183255</v>
      </c>
      <c r="R70" s="99">
        <v>15.227734044812557</v>
      </c>
      <c r="S70" s="99">
        <v>15.469756190567356</v>
      </c>
      <c r="T70" s="99">
        <v>15.313301126776544</v>
      </c>
      <c r="U70" s="99">
        <v>15.49206431597468</v>
      </c>
      <c r="V70" s="99">
        <v>16.690046928319273</v>
      </c>
      <c r="W70" s="99">
        <v>16.939882532836592</v>
      </c>
      <c r="DA70" s="63" t="s">
        <v>2979</v>
      </c>
    </row>
    <row r="71" spans="1:105" ht="12" customHeight="1" x14ac:dyDescent="0.25">
      <c r="A71" s="100" t="s">
        <v>217</v>
      </c>
      <c r="B71" s="102">
        <v>0</v>
      </c>
      <c r="C71" s="102">
        <v>2.9847140910358618</v>
      </c>
      <c r="D71" s="102">
        <v>3.1106132575670009</v>
      </c>
      <c r="E71" s="102">
        <v>3.6630804543303426</v>
      </c>
      <c r="F71" s="102">
        <v>3.2083831420653244</v>
      </c>
      <c r="G71" s="102">
        <v>2.9355529208242035</v>
      </c>
      <c r="H71" s="102">
        <v>3.5954323375450961</v>
      </c>
      <c r="I71" s="102">
        <v>3.2086502174731084</v>
      </c>
      <c r="J71" s="102">
        <v>3.6593342845080241</v>
      </c>
      <c r="K71" s="102">
        <v>3.4639837292295828</v>
      </c>
      <c r="L71" s="102">
        <v>3.3771615604289282</v>
      </c>
      <c r="M71" s="102">
        <v>3.828557824713255</v>
      </c>
      <c r="N71" s="102">
        <v>2.564407987185104</v>
      </c>
      <c r="O71" s="102">
        <v>2.5841800027973112</v>
      </c>
      <c r="P71" s="102">
        <v>2.8694580491362403</v>
      </c>
      <c r="Q71" s="102">
        <v>3.9518319905430079</v>
      </c>
      <c r="R71" s="102">
        <v>3.8947781412512907</v>
      </c>
      <c r="S71" s="102">
        <v>3.6806694181349746</v>
      </c>
      <c r="T71" s="102">
        <v>3.7258868954837689</v>
      </c>
      <c r="U71" s="102">
        <v>3.7014119315432974</v>
      </c>
      <c r="V71" s="102">
        <v>4.2616838846386971</v>
      </c>
      <c r="W71" s="102">
        <v>3.3656021073679279</v>
      </c>
      <c r="DA71" s="131" t="s">
        <v>2980</v>
      </c>
    </row>
    <row r="72" spans="1:105" ht="12" customHeight="1" x14ac:dyDescent="0.25">
      <c r="A72" s="103" t="s">
        <v>52</v>
      </c>
      <c r="B72" s="105">
        <v>0</v>
      </c>
      <c r="C72" s="105">
        <v>9.9988097877693605</v>
      </c>
      <c r="D72" s="105">
        <v>10.744208665342139</v>
      </c>
      <c r="E72" s="105">
        <v>9.7041167555127021</v>
      </c>
      <c r="F72" s="105">
        <v>10.583622771843386</v>
      </c>
      <c r="G72" s="105">
        <v>11.762442517802942</v>
      </c>
      <c r="H72" s="105">
        <v>9.7580545078174588</v>
      </c>
      <c r="I72" s="105">
        <v>11.344848571917378</v>
      </c>
      <c r="J72" s="105">
        <v>10.789748743453959</v>
      </c>
      <c r="K72" s="105">
        <v>11.300644489176033</v>
      </c>
      <c r="L72" s="105">
        <v>11.418700830313631</v>
      </c>
      <c r="M72" s="105">
        <v>10.423026840452192</v>
      </c>
      <c r="N72" s="105">
        <v>11.662968184805129</v>
      </c>
      <c r="O72" s="105">
        <v>10.747611291367168</v>
      </c>
      <c r="P72" s="105">
        <v>11.873119558216978</v>
      </c>
      <c r="Q72" s="105">
        <v>10.612603755640245</v>
      </c>
      <c r="R72" s="105">
        <v>11.332955903561267</v>
      </c>
      <c r="S72" s="105">
        <v>11.789086772432382</v>
      </c>
      <c r="T72" s="105">
        <v>11.587414231292781</v>
      </c>
      <c r="U72" s="105">
        <v>11.790652384431379</v>
      </c>
      <c r="V72" s="105">
        <v>12.428363043680578</v>
      </c>
      <c r="W72" s="105">
        <v>13.574280425468666</v>
      </c>
      <c r="DA72" s="132" t="s">
        <v>2981</v>
      </c>
    </row>
    <row r="73" spans="1:105" ht="12" customHeight="1" x14ac:dyDescent="0.25">
      <c r="A73" s="106" t="s">
        <v>122</v>
      </c>
      <c r="B73" s="102">
        <v>12.669563156620816</v>
      </c>
      <c r="C73" s="102">
        <v>13.119230325606638</v>
      </c>
      <c r="D73" s="102">
        <v>13.254108796084815</v>
      </c>
      <c r="E73" s="102">
        <v>14.561398615578261</v>
      </c>
      <c r="F73" s="102">
        <v>13.832442014583537</v>
      </c>
      <c r="G73" s="102">
        <v>13.306048046901632</v>
      </c>
      <c r="H73" s="102">
        <v>14.841238031864034</v>
      </c>
      <c r="I73" s="102">
        <v>14.179950140403484</v>
      </c>
      <c r="J73" s="102">
        <v>15.161320645494856</v>
      </c>
      <c r="K73" s="102">
        <v>14.663091924148389</v>
      </c>
      <c r="L73" s="102">
        <v>14.762730484056409</v>
      </c>
      <c r="M73" s="102">
        <v>15.218987966423501</v>
      </c>
      <c r="N73" s="102">
        <v>12.994882106622425</v>
      </c>
      <c r="O73" s="102">
        <v>13.201463368134826</v>
      </c>
      <c r="P73" s="102">
        <v>13.439839401006422</v>
      </c>
      <c r="Q73" s="102">
        <v>15.414859125356708</v>
      </c>
      <c r="R73" s="102">
        <v>15.175613136065396</v>
      </c>
      <c r="S73" s="102">
        <v>15.053454098131034</v>
      </c>
      <c r="T73" s="102">
        <v>15.236818743935368</v>
      </c>
      <c r="U73" s="102">
        <v>15.49514163751965</v>
      </c>
      <c r="V73" s="102">
        <v>17.0819786611466</v>
      </c>
      <c r="W73" s="102">
        <v>15.217976030420751</v>
      </c>
      <c r="DA73" s="131" t="s">
        <v>2982</v>
      </c>
    </row>
    <row r="74" spans="1:105" ht="12" customHeight="1" x14ac:dyDescent="0.25">
      <c r="A74" s="107" t="s">
        <v>121</v>
      </c>
      <c r="B74" s="105">
        <v>0</v>
      </c>
      <c r="C74" s="105">
        <v>13.11993542167942</v>
      </c>
      <c r="D74" s="105">
        <v>13.255804725755944</v>
      </c>
      <c r="E74" s="105">
        <v>14.563742421818034</v>
      </c>
      <c r="F74" s="105">
        <v>13.83532959057912</v>
      </c>
      <c r="G74" s="105">
        <v>13.308681522615533</v>
      </c>
      <c r="H74" s="105">
        <v>14.845705485221936</v>
      </c>
      <c r="I74" s="105">
        <v>14.18611860042126</v>
      </c>
      <c r="J74" s="105">
        <v>15.16439643585141</v>
      </c>
      <c r="K74" s="105">
        <v>14.662111524193014</v>
      </c>
      <c r="L74" s="105">
        <v>14.760724794286727</v>
      </c>
      <c r="M74" s="105">
        <v>15.220736126909314</v>
      </c>
      <c r="N74" s="105">
        <v>13.003667981052372</v>
      </c>
      <c r="O74" s="105">
        <v>13.205022637544381</v>
      </c>
      <c r="P74" s="105">
        <v>13.425558518852537</v>
      </c>
      <c r="Q74" s="105">
        <v>15.408932523072275</v>
      </c>
      <c r="R74" s="105">
        <v>15.168651874108907</v>
      </c>
      <c r="S74" s="105">
        <v>15.049518147609257</v>
      </c>
      <c r="T74" s="105">
        <v>15.234097016628946</v>
      </c>
      <c r="U74" s="105">
        <v>15.494282826361703</v>
      </c>
      <c r="V74" s="105">
        <v>17.087666374609597</v>
      </c>
      <c r="W74" s="105">
        <v>15.222271941696652</v>
      </c>
      <c r="DA74" s="132" t="s">
        <v>2983</v>
      </c>
    </row>
    <row r="75" spans="1:105" ht="12" customHeight="1" x14ac:dyDescent="0.25">
      <c r="A75" s="108" t="s">
        <v>53</v>
      </c>
      <c r="B75" s="99">
        <v>0</v>
      </c>
      <c r="C75" s="99">
        <v>3.0162055605033529</v>
      </c>
      <c r="D75" s="99">
        <v>2.9748504659683337</v>
      </c>
      <c r="E75" s="99">
        <v>3.9891135884239386</v>
      </c>
      <c r="F75" s="99">
        <v>3.2154913211147966</v>
      </c>
      <c r="G75" s="99">
        <v>2.6560762727727889</v>
      </c>
      <c r="H75" s="99">
        <v>3.9952877320210787</v>
      </c>
      <c r="I75" s="99">
        <v>3.1271098026265416</v>
      </c>
      <c r="J75" s="99">
        <v>3.8429167525509937</v>
      </c>
      <c r="K75" s="99">
        <v>3.4402151734611377</v>
      </c>
      <c r="L75" s="99">
        <v>3.3691180527557534</v>
      </c>
      <c r="M75" s="99">
        <v>4.0932245843268324</v>
      </c>
      <c r="N75" s="99">
        <v>2.3319177044816595</v>
      </c>
      <c r="O75" s="99">
        <v>2.557767309190579</v>
      </c>
      <c r="P75" s="99">
        <v>2.5970842324659391</v>
      </c>
      <c r="Q75" s="99">
        <v>4.1740247672038189</v>
      </c>
      <c r="R75" s="99">
        <v>3.8805009159940504</v>
      </c>
      <c r="S75" s="99">
        <v>3.5790331017208716</v>
      </c>
      <c r="T75" s="99">
        <v>3.7069452425748728</v>
      </c>
      <c r="U75" s="99">
        <v>3.7026234023037925</v>
      </c>
      <c r="V75" s="99">
        <v>4.3677023104221435</v>
      </c>
      <c r="W75" s="99">
        <v>2.9978828549278664</v>
      </c>
      <c r="DA75" s="63" t="s">
        <v>2984</v>
      </c>
    </row>
    <row r="76" spans="1:105" ht="12" customHeight="1" x14ac:dyDescent="0.25">
      <c r="A76" s="108" t="s">
        <v>52</v>
      </c>
      <c r="B76" s="99">
        <v>0</v>
      </c>
      <c r="C76" s="99">
        <v>10.103729861176065</v>
      </c>
      <c r="D76" s="99">
        <v>10.280954259787611</v>
      </c>
      <c r="E76" s="99">
        <v>10.574628833394097</v>
      </c>
      <c r="F76" s="99">
        <v>10.619838269464323</v>
      </c>
      <c r="G76" s="99">
        <v>10.652605249842743</v>
      </c>
      <c r="H76" s="99">
        <v>10.850417753200857</v>
      </c>
      <c r="I76" s="99">
        <v>11.059008797794718</v>
      </c>
      <c r="J76" s="99">
        <v>11.321479683300415</v>
      </c>
      <c r="K76" s="99">
        <v>11.221896350731877</v>
      </c>
      <c r="L76" s="99">
        <v>11.391606741530975</v>
      </c>
      <c r="M76" s="99">
        <v>11.127511542582482</v>
      </c>
      <c r="N76" s="99">
        <v>10.671750276570712</v>
      </c>
      <c r="O76" s="99">
        <v>10.647255328353802</v>
      </c>
      <c r="P76" s="99">
        <v>10.828474286386598</v>
      </c>
      <c r="Q76" s="99">
        <v>11.234907755868461</v>
      </c>
      <c r="R76" s="99">
        <v>11.288150958114855</v>
      </c>
      <c r="S76" s="99">
        <v>11.470485045888381</v>
      </c>
      <c r="T76" s="99">
        <v>11.527151774054074</v>
      </c>
      <c r="U76" s="99">
        <v>11.791659424057912</v>
      </c>
      <c r="V76" s="99">
        <v>12.719964064187456</v>
      </c>
      <c r="W76" s="99">
        <v>12.224389086768785</v>
      </c>
      <c r="DA76" s="63" t="s">
        <v>2985</v>
      </c>
    </row>
    <row r="77" spans="1:105" ht="12" customHeight="1" x14ac:dyDescent="0.25">
      <c r="A77" s="121" t="s">
        <v>54</v>
      </c>
      <c r="B77" s="123">
        <v>5.5654630247769115</v>
      </c>
      <c r="C77" s="123">
        <v>5.6946010809614469</v>
      </c>
      <c r="D77" s="123">
        <v>6.011815991948418</v>
      </c>
      <c r="E77" s="123">
        <v>5.8972137599711472</v>
      </c>
      <c r="F77" s="123">
        <v>5.9971972039931263</v>
      </c>
      <c r="G77" s="123">
        <v>5.8570500564572052</v>
      </c>
      <c r="H77" s="123">
        <v>5.620762247508253</v>
      </c>
      <c r="I77" s="123">
        <v>5.0828189170791171</v>
      </c>
      <c r="J77" s="123">
        <v>5.5810217399879836</v>
      </c>
      <c r="K77" s="123">
        <v>4.6053459944982</v>
      </c>
      <c r="L77" s="123">
        <v>4.9715620320635479</v>
      </c>
      <c r="M77" s="123">
        <v>4.2105022647476069</v>
      </c>
      <c r="N77" s="123">
        <v>3.5100046445227209</v>
      </c>
      <c r="O77" s="123">
        <v>3.4519210743354813</v>
      </c>
      <c r="P77" s="123">
        <v>3.5143960006566477</v>
      </c>
      <c r="Q77" s="123">
        <v>3.7546001742915447</v>
      </c>
      <c r="R77" s="123">
        <v>3.4941140701309079</v>
      </c>
      <c r="S77" s="123">
        <v>4.2778060068165145</v>
      </c>
      <c r="T77" s="123">
        <v>4.7067170675256209</v>
      </c>
      <c r="U77" s="123">
        <v>4.81408339829835</v>
      </c>
      <c r="V77" s="123">
        <v>6.7331609359190452</v>
      </c>
      <c r="W77" s="123">
        <v>6.6498116227742274</v>
      </c>
      <c r="DA77" s="130" t="s">
        <v>2986</v>
      </c>
    </row>
    <row r="78" spans="1:105" ht="12" customHeight="1" x14ac:dyDescent="0.25">
      <c r="A78" s="97" t="s">
        <v>192</v>
      </c>
      <c r="B78" s="99">
        <v>5.5731396470394694</v>
      </c>
      <c r="C78" s="99">
        <v>5.6796833785106191</v>
      </c>
      <c r="D78" s="99">
        <v>6.0801822389782636</v>
      </c>
      <c r="E78" s="99">
        <v>5.9820943245820759</v>
      </c>
      <c r="F78" s="99">
        <v>5.9783679134669629</v>
      </c>
      <c r="G78" s="99">
        <v>5.8667010859084439</v>
      </c>
      <c r="H78" s="99">
        <v>5.6306753755900001</v>
      </c>
      <c r="I78" s="99">
        <v>5.0672056443099383</v>
      </c>
      <c r="J78" s="99">
        <v>5.5823612106087799</v>
      </c>
      <c r="K78" s="99">
        <v>4.6130654764650432</v>
      </c>
      <c r="L78" s="99">
        <v>4.9851715161350985</v>
      </c>
      <c r="M78" s="99">
        <v>4.205224638857616</v>
      </c>
      <c r="N78" s="99">
        <v>3.4964308893281872</v>
      </c>
      <c r="O78" s="99">
        <v>3.4444135195100851</v>
      </c>
      <c r="P78" s="99">
        <v>3.5132080942233901</v>
      </c>
      <c r="Q78" s="99">
        <v>3.7548740097571147</v>
      </c>
      <c r="R78" s="99">
        <v>3.4872118301205819</v>
      </c>
      <c r="S78" s="99">
        <v>4.2795824407511525</v>
      </c>
      <c r="T78" s="99">
        <v>4.716588491954659</v>
      </c>
      <c r="U78" s="99">
        <v>4.8279651481834707</v>
      </c>
      <c r="V78" s="99">
        <v>6.69950244100625</v>
      </c>
      <c r="W78" s="99">
        <v>6.6677272947755446</v>
      </c>
      <c r="DA78" s="63" t="s">
        <v>2987</v>
      </c>
    </row>
    <row r="79" spans="1:105" ht="12" customHeight="1" x14ac:dyDescent="0.25">
      <c r="A79" s="109" t="s">
        <v>120</v>
      </c>
      <c r="B79" s="110">
        <v>5.1404088098214826</v>
      </c>
      <c r="C79" s="110">
        <v>6.3963438614996742</v>
      </c>
      <c r="D79" s="110">
        <v>4.5357765119160609</v>
      </c>
      <c r="E79" s="110">
        <v>4.5553604756406516</v>
      </c>
      <c r="F79" s="110">
        <v>6.3021076871419792</v>
      </c>
      <c r="G79" s="110">
        <v>5.6381114508680072</v>
      </c>
      <c r="H79" s="110">
        <v>5.3257623482675278</v>
      </c>
      <c r="I79" s="110">
        <v>5.5140336300208377</v>
      </c>
      <c r="J79" s="110">
        <v>5.5321214278469526</v>
      </c>
      <c r="K79" s="110">
        <v>4.3182893964806146</v>
      </c>
      <c r="L79" s="110">
        <v>4.4830725464195131</v>
      </c>
      <c r="M79" s="110">
        <v>4.402630526492759</v>
      </c>
      <c r="N79" s="110">
        <v>3.9151272385214648</v>
      </c>
      <c r="O79" s="110">
        <v>3.5877489023051576</v>
      </c>
      <c r="P79" s="110">
        <v>3.5434000835187449</v>
      </c>
      <c r="Q79" s="110">
        <v>3.7445166586038416</v>
      </c>
      <c r="R79" s="110">
        <v>3.7345395311315577</v>
      </c>
      <c r="S79" s="110">
        <v>4.2151353350004692</v>
      </c>
      <c r="T79" s="110">
        <v>4.3950417268695734</v>
      </c>
      <c r="U79" s="110">
        <v>4.4678658827545288</v>
      </c>
      <c r="V79" s="110">
        <v>7.2798952032114883</v>
      </c>
      <c r="W79" s="110">
        <v>6.3827125499564152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95.371142520177941</v>
      </c>
      <c r="C81" s="118">
        <f t="shared" si="28"/>
        <v>103.23180749916789</v>
      </c>
      <c r="D81" s="118">
        <f t="shared" si="28"/>
        <v>104.71110995484312</v>
      </c>
      <c r="E81" s="118">
        <f t="shared" si="28"/>
        <v>106.04145640791106</v>
      </c>
      <c r="F81" s="118">
        <f t="shared" si="28"/>
        <v>85.407132451320678</v>
      </c>
      <c r="G81" s="118">
        <f t="shared" si="28"/>
        <v>125.42085521338522</v>
      </c>
      <c r="H81" s="118">
        <f t="shared" si="28"/>
        <v>120.46662829364136</v>
      </c>
      <c r="I81" s="118">
        <f t="shared" si="28"/>
        <v>116.45783356605963</v>
      </c>
      <c r="J81" s="118">
        <f t="shared" si="28"/>
        <v>94.231773565755788</v>
      </c>
      <c r="K81" s="118">
        <f t="shared" si="28"/>
        <v>117.26233860425063</v>
      </c>
      <c r="L81" s="118">
        <f t="shared" si="28"/>
        <v>120.77693511915821</v>
      </c>
      <c r="M81" s="118">
        <f t="shared" si="28"/>
        <v>124.10727533237055</v>
      </c>
      <c r="N81" s="118">
        <f t="shared" si="28"/>
        <v>124.41510169856397</v>
      </c>
      <c r="O81" s="118">
        <f t="shared" si="28"/>
        <v>126.20104945518622</v>
      </c>
      <c r="P81" s="118">
        <f t="shared" si="28"/>
        <v>104.88089840735773</v>
      </c>
      <c r="Q81" s="118">
        <f t="shared" si="28"/>
        <v>115.56393968340871</v>
      </c>
      <c r="R81" s="118">
        <f t="shared" ref="R81:V81" si="29">R82+R85+R87+R100</f>
        <v>118.95839029924592</v>
      </c>
      <c r="S81" s="118">
        <f t="shared" si="29"/>
        <v>121.79482165506099</v>
      </c>
      <c r="T81" s="118">
        <f t="shared" si="29"/>
        <v>111.83471358514267</v>
      </c>
      <c r="U81" s="118">
        <f t="shared" si="29"/>
        <v>111.8046773259783</v>
      </c>
      <c r="V81" s="118">
        <f t="shared" si="29"/>
        <v>121.08121128309237</v>
      </c>
      <c r="W81" s="118">
        <f t="shared" ref="W81" si="30">W82+W85+W87+W100</f>
        <v>129.08725355825015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76.747959481092636</v>
      </c>
      <c r="C82" s="123">
        <f t="shared" si="31"/>
        <v>84.44714800367133</v>
      </c>
      <c r="D82" s="123">
        <f t="shared" si="31"/>
        <v>85.218680480037349</v>
      </c>
      <c r="E82" s="123">
        <f t="shared" si="31"/>
        <v>85.574296683027754</v>
      </c>
      <c r="F82" s="123">
        <f t="shared" si="31"/>
        <v>66.223965266197411</v>
      </c>
      <c r="G82" s="123">
        <f t="shared" si="31"/>
        <v>105.87600706536713</v>
      </c>
      <c r="H82" s="123">
        <f t="shared" si="31"/>
        <v>99.633443573800875</v>
      </c>
      <c r="I82" s="123">
        <f t="shared" si="31"/>
        <v>96.492936107322492</v>
      </c>
      <c r="J82" s="123">
        <f t="shared" si="31"/>
        <v>74.214597469454219</v>
      </c>
      <c r="K82" s="123">
        <f t="shared" si="31"/>
        <v>97.613224557413005</v>
      </c>
      <c r="L82" s="123">
        <f t="shared" si="31"/>
        <v>100.49977752750216</v>
      </c>
      <c r="M82" s="123">
        <f t="shared" si="31"/>
        <v>104.20164893879166</v>
      </c>
      <c r="N82" s="123">
        <f t="shared" si="31"/>
        <v>106.58985286641463</v>
      </c>
      <c r="O82" s="123">
        <f t="shared" si="31"/>
        <v>108.35226532410211</v>
      </c>
      <c r="P82" s="123">
        <f t="shared" si="31"/>
        <v>87.187500698909972</v>
      </c>
      <c r="Q82" s="123">
        <f t="shared" si="31"/>
        <v>95.549157652445771</v>
      </c>
      <c r="R82" s="123">
        <f t="shared" ref="R82:V82" si="32">SUM(R83:R84)</f>
        <v>99.489184549601021</v>
      </c>
      <c r="S82" s="123">
        <f t="shared" si="32"/>
        <v>101.50706937402862</v>
      </c>
      <c r="T82" s="123">
        <f t="shared" si="32"/>
        <v>90.942996885336441</v>
      </c>
      <c r="U82" s="123">
        <f t="shared" si="32"/>
        <v>90.326522261401635</v>
      </c>
      <c r="V82" s="123">
        <f t="shared" si="32"/>
        <v>96.765676120733929</v>
      </c>
      <c r="W82" s="123">
        <f t="shared" ref="W82" si="33">SUM(W83:W84)</f>
        <v>105.83190096348613</v>
      </c>
      <c r="DA82" s="130" t="s">
        <v>2990</v>
      </c>
    </row>
    <row r="83" spans="1:105" ht="12" customHeight="1" x14ac:dyDescent="0.25">
      <c r="A83" s="97" t="s">
        <v>204</v>
      </c>
      <c r="B83" s="99">
        <v>75.997341820327378</v>
      </c>
      <c r="C83" s="99">
        <v>83.635572499501833</v>
      </c>
      <c r="D83" s="99">
        <v>84.411720915961013</v>
      </c>
      <c r="E83" s="99">
        <v>84.785358281242836</v>
      </c>
      <c r="F83" s="99">
        <v>65.61854730406705</v>
      </c>
      <c r="G83" s="99">
        <v>104.92930137596089</v>
      </c>
      <c r="H83" s="99">
        <v>98.763050368589106</v>
      </c>
      <c r="I83" s="99">
        <v>95.662866899593439</v>
      </c>
      <c r="J83" s="99">
        <v>73.583305336556492</v>
      </c>
      <c r="K83" s="99">
        <v>96.796638873334345</v>
      </c>
      <c r="L83" s="99">
        <v>99.669956475416441</v>
      </c>
      <c r="M83" s="99">
        <v>103.35664677741877</v>
      </c>
      <c r="N83" s="99">
        <v>105.7539328892436</v>
      </c>
      <c r="O83" s="99">
        <v>107.50892815789088</v>
      </c>
      <c r="P83" s="99">
        <v>86.506110732073282</v>
      </c>
      <c r="Q83" s="99">
        <v>94.807587477664882</v>
      </c>
      <c r="R83" s="99">
        <v>98.720313056316428</v>
      </c>
      <c r="S83" s="99">
        <v>100.7199177019598</v>
      </c>
      <c r="T83" s="99">
        <v>90.238715482491031</v>
      </c>
      <c r="U83" s="99">
        <v>89.628132736380294</v>
      </c>
      <c r="V83" s="99">
        <v>96.006289950804998</v>
      </c>
      <c r="W83" s="99">
        <v>105.00187817289225</v>
      </c>
      <c r="DA83" s="63" t="s">
        <v>2991</v>
      </c>
    </row>
    <row r="84" spans="1:105" ht="12" customHeight="1" x14ac:dyDescent="0.25">
      <c r="A84" s="97" t="s">
        <v>53</v>
      </c>
      <c r="B84" s="99">
        <v>0.75061766076525449</v>
      </c>
      <c r="C84" s="99">
        <v>0.81157550416950341</v>
      </c>
      <c r="D84" s="99">
        <v>0.80695956407633951</v>
      </c>
      <c r="E84" s="99">
        <v>0.78893840178491947</v>
      </c>
      <c r="F84" s="99">
        <v>0.60541796213036292</v>
      </c>
      <c r="G84" s="99">
        <v>0.94670568940624578</v>
      </c>
      <c r="H84" s="99">
        <v>0.87039320521176466</v>
      </c>
      <c r="I84" s="99">
        <v>0.83006920772905823</v>
      </c>
      <c r="J84" s="99">
        <v>0.6312921328977199</v>
      </c>
      <c r="K84" s="99">
        <v>0.81658568407865328</v>
      </c>
      <c r="L84" s="99">
        <v>0.82982105208571266</v>
      </c>
      <c r="M84" s="99">
        <v>0.84500216137288808</v>
      </c>
      <c r="N84" s="99">
        <v>0.83591997717102495</v>
      </c>
      <c r="O84" s="99">
        <v>0.84333716621122423</v>
      </c>
      <c r="P84" s="99">
        <v>0.68138996683669106</v>
      </c>
      <c r="Q84" s="99">
        <v>0.74157017478089382</v>
      </c>
      <c r="R84" s="99">
        <v>0.76887149328459359</v>
      </c>
      <c r="S84" s="99">
        <v>0.78715167206881287</v>
      </c>
      <c r="T84" s="99">
        <v>0.70428140284541552</v>
      </c>
      <c r="U84" s="99">
        <v>0.69838952502133622</v>
      </c>
      <c r="V84" s="99">
        <v>0.7593861699289296</v>
      </c>
      <c r="W84" s="99">
        <v>0.83002279059388828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2.1198261806392338E-2</v>
      </c>
      <c r="C85" s="123">
        <f t="shared" si="34"/>
        <v>3.109611034147081E-2</v>
      </c>
      <c r="D85" s="123">
        <f t="shared" si="34"/>
        <v>5.4915861041017207E-2</v>
      </c>
      <c r="E85" s="123">
        <f t="shared" si="34"/>
        <v>0.10798121522542561</v>
      </c>
      <c r="F85" s="123">
        <f t="shared" si="34"/>
        <v>7.6040232416590026E-2</v>
      </c>
      <c r="G85" s="123">
        <f t="shared" si="34"/>
        <v>0.11776833475155031</v>
      </c>
      <c r="H85" s="123">
        <f t="shared" si="34"/>
        <v>0.24826227202959023</v>
      </c>
      <c r="I85" s="123">
        <f t="shared" si="34"/>
        <v>0.42902976590339531</v>
      </c>
      <c r="J85" s="123">
        <f t="shared" si="34"/>
        <v>0.31882010564774466</v>
      </c>
      <c r="K85" s="123">
        <f t="shared" si="34"/>
        <v>0.37437400962965411</v>
      </c>
      <c r="L85" s="123">
        <f t="shared" si="34"/>
        <v>0.49508015002287831</v>
      </c>
      <c r="M85" s="123">
        <f t="shared" si="34"/>
        <v>0.51721349549540085</v>
      </c>
      <c r="N85" s="123">
        <f t="shared" si="34"/>
        <v>1.0337717336658234</v>
      </c>
      <c r="O85" s="123">
        <f t="shared" si="34"/>
        <v>0.68268974279908656</v>
      </c>
      <c r="P85" s="123">
        <f t="shared" si="34"/>
        <v>0.46832580559522391</v>
      </c>
      <c r="Q85" s="123">
        <f t="shared" si="34"/>
        <v>0.70001301109512637</v>
      </c>
      <c r="R85" s="123">
        <f t="shared" si="34"/>
        <v>0.6483133872483412</v>
      </c>
      <c r="S85" s="123">
        <f t="shared" si="34"/>
        <v>0.63026077671352887</v>
      </c>
      <c r="T85" s="123">
        <f t="shared" si="34"/>
        <v>0.63521922691824961</v>
      </c>
      <c r="U85" s="123">
        <f t="shared" si="34"/>
        <v>0.66079815398468933</v>
      </c>
      <c r="V85" s="123">
        <f t="shared" si="34"/>
        <v>0.35428980024403889</v>
      </c>
      <c r="W85" s="123">
        <f t="shared" si="34"/>
        <v>1.2628335805129633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2.1198261806392338E-2</v>
      </c>
      <c r="C86" s="99">
        <f>RES_hhdet_tesh!C86/RES_summary!C$19</f>
        <v>3.109611034147081E-2</v>
      </c>
      <c r="D86" s="99">
        <f>RES_hhdet_tesh!D86/RES_summary!D$19</f>
        <v>5.4915861041017207E-2</v>
      </c>
      <c r="E86" s="99">
        <f>RES_hhdet_tesh!E86/RES_summary!E$19</f>
        <v>0.10798121522542561</v>
      </c>
      <c r="F86" s="99">
        <f>RES_hhdet_tesh!F86/RES_summary!F$19</f>
        <v>7.6040232416590026E-2</v>
      </c>
      <c r="G86" s="99">
        <f>RES_hhdet_tesh!G86/RES_summary!G$19</f>
        <v>0.11776833475155031</v>
      </c>
      <c r="H86" s="99">
        <f>RES_hhdet_tesh!H86/RES_summary!H$19</f>
        <v>0.24826227202959023</v>
      </c>
      <c r="I86" s="99">
        <f>RES_hhdet_tesh!I86/RES_summary!I$19</f>
        <v>0.42902976590339531</v>
      </c>
      <c r="J86" s="99">
        <f>RES_hhdet_tesh!J86/RES_summary!J$19</f>
        <v>0.31882010564774466</v>
      </c>
      <c r="K86" s="99">
        <f>RES_hhdet_tesh!K86/RES_summary!K$19</f>
        <v>0.37437400962965411</v>
      </c>
      <c r="L86" s="99">
        <f>RES_hhdet_tesh!L86/RES_summary!L$19</f>
        <v>0.49508015002287831</v>
      </c>
      <c r="M86" s="99">
        <f>RES_hhdet_tesh!M86/RES_summary!M$19</f>
        <v>0.51721349549540085</v>
      </c>
      <c r="N86" s="99">
        <f>RES_hhdet_tesh!N86/RES_summary!N$19</f>
        <v>1.0337717336658234</v>
      </c>
      <c r="O86" s="99">
        <f>RES_hhdet_tesh!O86/RES_summary!O$19</f>
        <v>0.68268974279908656</v>
      </c>
      <c r="P86" s="99">
        <f>RES_hhdet_tesh!P86/RES_summary!P$19</f>
        <v>0.46832580559522391</v>
      </c>
      <c r="Q86" s="99">
        <f>RES_hhdet_tesh!Q86/RES_summary!Q$19</f>
        <v>0.70001301109512637</v>
      </c>
      <c r="R86" s="99">
        <f>RES_hhdet_tesh!R86/RES_summary!R$19</f>
        <v>0.6483133872483412</v>
      </c>
      <c r="S86" s="99">
        <f>RES_hhdet_tesh!S86/RES_summary!S$19</f>
        <v>0.63026077671352887</v>
      </c>
      <c r="T86" s="99">
        <f>RES_hhdet_tesh!T86/RES_summary!T$19</f>
        <v>0.63521922691824961</v>
      </c>
      <c r="U86" s="99">
        <f>RES_hhdet_tesh!U86/RES_summary!U$19</f>
        <v>0.66079815398468933</v>
      </c>
      <c r="V86" s="99">
        <f>RES_hhdet_tesh!V86/RES_summary!V$19</f>
        <v>0.35428980024403889</v>
      </c>
      <c r="W86" s="99">
        <f>RES_hhdet_tesh!W86/RES_summary!W$19</f>
        <v>1.2628335805129633</v>
      </c>
      <c r="DA86" s="63" t="s">
        <v>2994</v>
      </c>
    </row>
    <row r="87" spans="1:105" ht="12" customHeight="1" x14ac:dyDescent="0.25">
      <c r="A87" s="121" t="s">
        <v>55</v>
      </c>
      <c r="B87" s="123">
        <v>12.968311787280413</v>
      </c>
      <c r="C87" s="123">
        <v>12.967519680597407</v>
      </c>
      <c r="D87" s="123">
        <v>13.499703076772199</v>
      </c>
      <c r="E87" s="123">
        <v>14.326598058703066</v>
      </c>
      <c r="F87" s="123">
        <v>13.306264144535326</v>
      </c>
      <c r="G87" s="123">
        <v>13.627563045331643</v>
      </c>
      <c r="H87" s="123">
        <v>14.852360081272309</v>
      </c>
      <c r="I87" s="123">
        <v>14.164599283114406</v>
      </c>
      <c r="J87" s="123">
        <v>14.773350471267683</v>
      </c>
      <c r="K87" s="123">
        <v>14.609967055983081</v>
      </c>
      <c r="L87" s="123">
        <v>14.888960414066329</v>
      </c>
      <c r="M87" s="123">
        <v>15.130696196945495</v>
      </c>
      <c r="N87" s="123">
        <v>13.116543212288629</v>
      </c>
      <c r="O87" s="123">
        <v>13.438855527774143</v>
      </c>
      <c r="P87" s="123">
        <v>13.673910941368575</v>
      </c>
      <c r="Q87" s="123">
        <v>15.557917557571379</v>
      </c>
      <c r="R87" s="123">
        <v>15.307825549309413</v>
      </c>
      <c r="S87" s="123">
        <v>15.362649170172718</v>
      </c>
      <c r="T87" s="123">
        <v>15.707991856530745</v>
      </c>
      <c r="U87" s="123">
        <v>16.165927033744719</v>
      </c>
      <c r="V87" s="123">
        <v>16.998758916306208</v>
      </c>
      <c r="W87" s="123">
        <v>15.547274228758315</v>
      </c>
      <c r="DA87" s="130" t="s">
        <v>2995</v>
      </c>
    </row>
    <row r="88" spans="1:105" ht="12" customHeight="1" x14ac:dyDescent="0.25">
      <c r="A88" s="97" t="s">
        <v>132</v>
      </c>
      <c r="B88" s="99">
        <v>13.06563892937967</v>
      </c>
      <c r="C88" s="99">
        <v>13.137555585072093</v>
      </c>
      <c r="D88" s="99">
        <v>13.918751787054298</v>
      </c>
      <c r="E88" s="99">
        <v>12.550326871710626</v>
      </c>
      <c r="F88" s="99">
        <v>9.84999925260691</v>
      </c>
      <c r="G88" s="99">
        <v>15.437347015446118</v>
      </c>
      <c r="H88" s="99">
        <v>14.468916044378306</v>
      </c>
      <c r="I88" s="99">
        <v>15.437540210434893</v>
      </c>
      <c r="J88" s="99">
        <v>11.940917667609957</v>
      </c>
      <c r="K88" s="99">
        <v>14.92063527602105</v>
      </c>
      <c r="L88" s="99">
        <v>14.191198457729804</v>
      </c>
      <c r="M88" s="99">
        <v>14.679629974186419</v>
      </c>
      <c r="N88" s="99">
        <v>14.9066410672249</v>
      </c>
      <c r="O88" s="99">
        <v>15.508020893722193</v>
      </c>
      <c r="P88" s="99">
        <v>15.345984208173169</v>
      </c>
      <c r="Q88" s="99">
        <v>15.281252268368705</v>
      </c>
      <c r="R88" s="99">
        <v>15.204468387561137</v>
      </c>
      <c r="S88" s="99">
        <v>15.072637787930018</v>
      </c>
      <c r="T88" s="99">
        <v>16.127207908397782</v>
      </c>
      <c r="U88" s="99">
        <v>18.087684417287917</v>
      </c>
      <c r="V88" s="99">
        <v>13.863922085221073</v>
      </c>
      <c r="W88" s="99">
        <v>16.511947228817665</v>
      </c>
      <c r="DA88" s="63" t="s">
        <v>2996</v>
      </c>
    </row>
    <row r="89" spans="1:105" ht="12" customHeight="1" x14ac:dyDescent="0.25">
      <c r="A89" s="97" t="s">
        <v>131</v>
      </c>
      <c r="B89" s="99">
        <v>0</v>
      </c>
      <c r="C89" s="99">
        <v>13.137785478572219</v>
      </c>
      <c r="D89" s="99">
        <v>13.919016040771936</v>
      </c>
      <c r="E89" s="99">
        <v>12.550627453801289</v>
      </c>
      <c r="F89" s="99">
        <v>9.8505560917438562</v>
      </c>
      <c r="G89" s="99">
        <v>15.439959895073642</v>
      </c>
      <c r="H89" s="99">
        <v>14.473690400787914</v>
      </c>
      <c r="I89" s="99">
        <v>15.43670735700675</v>
      </c>
      <c r="J89" s="99">
        <v>11.942162779355677</v>
      </c>
      <c r="K89" s="99">
        <v>14.917544753248301</v>
      </c>
      <c r="L89" s="99">
        <v>14.189638712869634</v>
      </c>
      <c r="M89" s="99">
        <v>14.674687298829539</v>
      </c>
      <c r="N89" s="99">
        <v>14.90307500846427</v>
      </c>
      <c r="O89" s="99">
        <v>15.503900593074164</v>
      </c>
      <c r="P89" s="99">
        <v>15.342249727587545</v>
      </c>
      <c r="Q89" s="99">
        <v>15.276675066547057</v>
      </c>
      <c r="R89" s="99">
        <v>15.201017293508091</v>
      </c>
      <c r="S89" s="99">
        <v>15.071056299512572</v>
      </c>
      <c r="T89" s="99">
        <v>16.126250263743223</v>
      </c>
      <c r="U89" s="99">
        <v>18.089374751715464</v>
      </c>
      <c r="V89" s="99">
        <v>13.870213464630664</v>
      </c>
      <c r="W89" s="99">
        <v>16.522340252638436</v>
      </c>
      <c r="DA89" s="63" t="s">
        <v>2997</v>
      </c>
    </row>
    <row r="90" spans="1:105" ht="12" customHeight="1" x14ac:dyDescent="0.25">
      <c r="A90" s="100" t="s">
        <v>204</v>
      </c>
      <c r="B90" s="102">
        <v>0</v>
      </c>
      <c r="C90" s="102">
        <v>3.0204018149027765</v>
      </c>
      <c r="D90" s="102">
        <v>3.1242904592694671</v>
      </c>
      <c r="E90" s="102">
        <v>3.4383831690291098</v>
      </c>
      <c r="F90" s="102">
        <v>2.2903952383480828</v>
      </c>
      <c r="G90" s="102">
        <v>3.0820103608088378</v>
      </c>
      <c r="H90" s="102">
        <v>3.9011832627171423</v>
      </c>
      <c r="I90" s="102">
        <v>3.4033604094882222</v>
      </c>
      <c r="J90" s="102">
        <v>1.8932437266874393</v>
      </c>
      <c r="K90" s="102">
        <v>3.4963205835259248</v>
      </c>
      <c r="L90" s="102">
        <v>3.235408880521673</v>
      </c>
      <c r="M90" s="102">
        <v>3.9424796721568427</v>
      </c>
      <c r="N90" s="102">
        <v>2.688687018275</v>
      </c>
      <c r="O90" s="102">
        <v>3.022763069663037</v>
      </c>
      <c r="P90" s="102">
        <v>2.9854649028725633</v>
      </c>
      <c r="Q90" s="102">
        <v>4.1514500603242137</v>
      </c>
      <c r="R90" s="102">
        <v>3.8996621599323937</v>
      </c>
      <c r="S90" s="102">
        <v>3.5947549601485806</v>
      </c>
      <c r="T90" s="102">
        <v>3.9321886038725404</v>
      </c>
      <c r="U90" s="102">
        <v>4.3284294471582632</v>
      </c>
      <c r="V90" s="102">
        <v>3.5398766467919955</v>
      </c>
      <c r="W90" s="102">
        <v>3.2574153860690718</v>
      </c>
      <c r="DA90" s="131" t="s">
        <v>2998</v>
      </c>
    </row>
    <row r="91" spans="1:105" ht="12" customHeight="1" x14ac:dyDescent="0.25">
      <c r="A91" s="103" t="s">
        <v>52</v>
      </c>
      <c r="B91" s="105">
        <v>0</v>
      </c>
      <c r="C91" s="105">
        <v>10.117383663669441</v>
      </c>
      <c r="D91" s="105">
        <v>10.794725581502469</v>
      </c>
      <c r="E91" s="105">
        <v>9.1122442847721778</v>
      </c>
      <c r="F91" s="105">
        <v>7.5601608533957725</v>
      </c>
      <c r="G91" s="105">
        <v>12.357949534264803</v>
      </c>
      <c r="H91" s="105">
        <v>10.572507138070771</v>
      </c>
      <c r="I91" s="105">
        <v>12.033346947518528</v>
      </c>
      <c r="J91" s="105">
        <v>10.048919052668236</v>
      </c>
      <c r="K91" s="105">
        <v>11.421224169722375</v>
      </c>
      <c r="L91" s="105">
        <v>10.954229832347963</v>
      </c>
      <c r="M91" s="105">
        <v>10.732207626672695</v>
      </c>
      <c r="N91" s="105">
        <v>12.214387990189271</v>
      </c>
      <c r="O91" s="105">
        <v>12.481137523411126</v>
      </c>
      <c r="P91" s="105">
        <v>12.356784824714982</v>
      </c>
      <c r="Q91" s="105">
        <v>11.125225006222843</v>
      </c>
      <c r="R91" s="105">
        <v>11.301355133575695</v>
      </c>
      <c r="S91" s="105">
        <v>11.476301339363989</v>
      </c>
      <c r="T91" s="105">
        <v>12.194061659870682</v>
      </c>
      <c r="U91" s="105">
        <v>13.7609453045572</v>
      </c>
      <c r="V91" s="105">
        <v>10.330336817838669</v>
      </c>
      <c r="W91" s="105">
        <v>13.264924866569368</v>
      </c>
      <c r="DA91" s="132" t="s">
        <v>2999</v>
      </c>
    </row>
    <row r="92" spans="1:105" ht="12" customHeight="1" x14ac:dyDescent="0.25">
      <c r="A92" s="106" t="s">
        <v>124</v>
      </c>
      <c r="B92" s="102">
        <v>13.702793141420461</v>
      </c>
      <c r="C92" s="102">
        <v>12.499525699890119</v>
      </c>
      <c r="D92" s="102">
        <v>14.100159507452867</v>
      </c>
      <c r="E92" s="102">
        <v>14.014860166094239</v>
      </c>
      <c r="F92" s="102">
        <v>12.205028072126696</v>
      </c>
      <c r="G92" s="102">
        <v>14.69202672869921</v>
      </c>
      <c r="H92" s="102">
        <v>15.227365933094561</v>
      </c>
      <c r="I92" s="102">
        <v>13.106065753457964</v>
      </c>
      <c r="J92" s="102">
        <v>13.085250072023259</v>
      </c>
      <c r="K92" s="102">
        <v>13.808825768090358</v>
      </c>
      <c r="L92" s="102">
        <v>18.285769913932111</v>
      </c>
      <c r="M92" s="102">
        <v>14.946603018004332</v>
      </c>
      <c r="N92" s="102">
        <v>12.261345733151463</v>
      </c>
      <c r="O92" s="102">
        <v>14.33034699554606</v>
      </c>
      <c r="P92" s="102">
        <v>13.573215552999747</v>
      </c>
      <c r="Q92" s="102">
        <v>13.844271274520839</v>
      </c>
      <c r="R92" s="102">
        <v>12.094952994636779</v>
      </c>
      <c r="S92" s="102">
        <v>16.42440332992738</v>
      </c>
      <c r="T92" s="102">
        <v>17.99351711095397</v>
      </c>
      <c r="U92" s="102">
        <v>19.018739833262984</v>
      </c>
      <c r="V92" s="102">
        <v>15.178143186317806</v>
      </c>
      <c r="W92" s="102">
        <v>16.226928567038208</v>
      </c>
      <c r="DA92" s="131" t="s">
        <v>3000</v>
      </c>
    </row>
    <row r="93" spans="1:105" ht="12" customHeight="1" x14ac:dyDescent="0.25">
      <c r="A93" s="107" t="s">
        <v>123</v>
      </c>
      <c r="B93" s="105">
        <v>0</v>
      </c>
      <c r="C93" s="105">
        <v>12.498166885628539</v>
      </c>
      <c r="D93" s="105">
        <v>14.098984478911133</v>
      </c>
      <c r="E93" s="105">
        <v>14.014248664519167</v>
      </c>
      <c r="F93" s="105">
        <v>12.206382021874397</v>
      </c>
      <c r="G93" s="105">
        <v>14.699111636126448</v>
      </c>
      <c r="H93" s="105">
        <v>15.241657316608864</v>
      </c>
      <c r="I93" s="105">
        <v>13.118180802630645</v>
      </c>
      <c r="J93" s="105">
        <v>13.083149407850478</v>
      </c>
      <c r="K93" s="105">
        <v>13.802873644012461</v>
      </c>
      <c r="L93" s="105">
        <v>18.277693998187715</v>
      </c>
      <c r="M93" s="105">
        <v>14.940231846360863</v>
      </c>
      <c r="N93" s="105">
        <v>12.257111910169288</v>
      </c>
      <c r="O93" s="105">
        <v>14.324840717652057</v>
      </c>
      <c r="P93" s="105">
        <v>13.569423479594521</v>
      </c>
      <c r="Q93" s="105">
        <v>13.841567827840596</v>
      </c>
      <c r="R93" s="105">
        <v>12.088132863866846</v>
      </c>
      <c r="S93" s="105">
        <v>16.409720024827806</v>
      </c>
      <c r="T93" s="105">
        <v>17.980477332688963</v>
      </c>
      <c r="U93" s="105">
        <v>19.000966018524561</v>
      </c>
      <c r="V93" s="105">
        <v>15.171235697183953</v>
      </c>
      <c r="W93" s="105">
        <v>16.218935750287976</v>
      </c>
      <c r="DA93" s="132" t="s">
        <v>3001</v>
      </c>
    </row>
    <row r="94" spans="1:105" ht="12" customHeight="1" x14ac:dyDescent="0.25">
      <c r="A94" s="108" t="s">
        <v>50</v>
      </c>
      <c r="B94" s="99">
        <v>0</v>
      </c>
      <c r="C94" s="99">
        <v>2.8726323571559753</v>
      </c>
      <c r="D94" s="99">
        <v>3.165079851652203</v>
      </c>
      <c r="E94" s="99">
        <v>3.840929051280864</v>
      </c>
      <c r="F94" s="99">
        <v>2.8387820108382535</v>
      </c>
      <c r="G94" s="99">
        <v>2.9276260464840145</v>
      </c>
      <c r="H94" s="99">
        <v>4.0854355208282191</v>
      </c>
      <c r="I94" s="99">
        <v>2.8840854876880555</v>
      </c>
      <c r="J94" s="99">
        <v>3.3107828861990614</v>
      </c>
      <c r="K94" s="99">
        <v>3.1864816418360622</v>
      </c>
      <c r="L94" s="99">
        <v>4.1913954158552924</v>
      </c>
      <c r="M94" s="99">
        <v>4.010604338407326</v>
      </c>
      <c r="N94" s="99">
        <v>2.1939444389869416</v>
      </c>
      <c r="O94" s="99">
        <v>2.7772642217761234</v>
      </c>
      <c r="P94" s="99">
        <v>2.6284587785290308</v>
      </c>
      <c r="Q94" s="99">
        <v>3.7520643659113908</v>
      </c>
      <c r="R94" s="99">
        <v>2.9658653193829192</v>
      </c>
      <c r="S94" s="99">
        <v>3.9023539675602867</v>
      </c>
      <c r="T94" s="99">
        <v>4.3759677605897371</v>
      </c>
      <c r="U94" s="99">
        <v>4.5492137978371021</v>
      </c>
      <c r="V94" s="99">
        <v>3.87610028209625</v>
      </c>
      <c r="W94" s="99">
        <v>3.20237164667564</v>
      </c>
      <c r="DA94" s="63" t="s">
        <v>3002</v>
      </c>
    </row>
    <row r="95" spans="1:105" ht="12" customHeight="1" x14ac:dyDescent="0.25">
      <c r="A95" s="108" t="s">
        <v>52</v>
      </c>
      <c r="B95" s="99">
        <v>0</v>
      </c>
      <c r="C95" s="99">
        <v>9.6255345284725653</v>
      </c>
      <c r="D95" s="99">
        <v>10.933904627258926</v>
      </c>
      <c r="E95" s="99">
        <v>10.173319613238304</v>
      </c>
      <c r="F95" s="99">
        <v>9.3676000110361439</v>
      </c>
      <c r="G95" s="99">
        <v>11.771485589642435</v>
      </c>
      <c r="H95" s="99">
        <v>11.156221795780645</v>
      </c>
      <c r="I95" s="99">
        <v>10.234095314942589</v>
      </c>
      <c r="J95" s="99">
        <v>9.7723665216514171</v>
      </c>
      <c r="K95" s="99">
        <v>10.616392002176397</v>
      </c>
      <c r="L95" s="99">
        <v>14.086298582332423</v>
      </c>
      <c r="M95" s="99">
        <v>10.929627507953539</v>
      </c>
      <c r="N95" s="99">
        <v>10.063167471182346</v>
      </c>
      <c r="O95" s="99">
        <v>11.547576495875935</v>
      </c>
      <c r="P95" s="99">
        <v>10.940964701065493</v>
      </c>
      <c r="Q95" s="99">
        <v>10.089503461929205</v>
      </c>
      <c r="R95" s="99">
        <v>9.1222675444839254</v>
      </c>
      <c r="S95" s="99">
        <v>12.50736605726752</v>
      </c>
      <c r="T95" s="99">
        <v>13.60450957209923</v>
      </c>
      <c r="U95" s="99">
        <v>14.451752220687458</v>
      </c>
      <c r="V95" s="99">
        <v>11.295135415087701</v>
      </c>
      <c r="W95" s="99">
        <v>13.016564103612337</v>
      </c>
      <c r="DA95" s="63" t="s">
        <v>3003</v>
      </c>
    </row>
    <row r="96" spans="1:105" ht="12" customHeight="1" x14ac:dyDescent="0.25">
      <c r="A96" s="106" t="s">
        <v>122</v>
      </c>
      <c r="B96" s="102">
        <v>12.669563156620814</v>
      </c>
      <c r="C96" s="102">
        <v>13.120282510241351</v>
      </c>
      <c r="D96" s="102">
        <v>13.259058664884249</v>
      </c>
      <c r="E96" s="102">
        <v>14.569161247733557</v>
      </c>
      <c r="F96" s="102">
        <v>13.83712746999281</v>
      </c>
      <c r="G96" s="102">
        <v>13.301135749815728</v>
      </c>
      <c r="H96" s="102">
        <v>14.833232856436586</v>
      </c>
      <c r="I96" s="102">
        <v>14.168833368543549</v>
      </c>
      <c r="J96" s="102">
        <v>15.146034602562208</v>
      </c>
      <c r="K96" s="102">
        <v>14.64111370107884</v>
      </c>
      <c r="L96" s="102">
        <v>14.736327357575536</v>
      </c>
      <c r="M96" s="102">
        <v>15.187491501885928</v>
      </c>
      <c r="N96" s="102">
        <v>12.968158617144267</v>
      </c>
      <c r="O96" s="102">
        <v>13.169658562197423</v>
      </c>
      <c r="P96" s="102">
        <v>13.499271618293086</v>
      </c>
      <c r="Q96" s="102">
        <v>15.665479146220829</v>
      </c>
      <c r="R96" s="102">
        <v>15.470120542884022</v>
      </c>
      <c r="S96" s="102">
        <v>15.344625149443468</v>
      </c>
      <c r="T96" s="102">
        <v>15.53847821896696</v>
      </c>
      <c r="U96" s="102">
        <v>15.79351368617672</v>
      </c>
      <c r="V96" s="102">
        <v>17.375661892172801</v>
      </c>
      <c r="W96" s="102">
        <v>15.440083776890564</v>
      </c>
      <c r="DA96" s="131" t="s">
        <v>3004</v>
      </c>
    </row>
    <row r="97" spans="1:105" ht="12" customHeight="1" x14ac:dyDescent="0.25">
      <c r="A97" s="107" t="s">
        <v>121</v>
      </c>
      <c r="B97" s="105">
        <v>0</v>
      </c>
      <c r="C97" s="105">
        <v>13.124278685469676</v>
      </c>
      <c r="D97" s="105">
        <v>13.261443940714599</v>
      </c>
      <c r="E97" s="105">
        <v>14.570394651454476</v>
      </c>
      <c r="F97" s="105">
        <v>13.841414666151961</v>
      </c>
      <c r="G97" s="105">
        <v>13.304094793141266</v>
      </c>
      <c r="H97" s="105">
        <v>14.835582381870944</v>
      </c>
      <c r="I97" s="105">
        <v>14.161527729374029</v>
      </c>
      <c r="J97" s="105">
        <v>15.139285337101503</v>
      </c>
      <c r="K97" s="105">
        <v>14.640515807060442</v>
      </c>
      <c r="L97" s="105">
        <v>14.737372952727545</v>
      </c>
      <c r="M97" s="105">
        <v>15.187005782416765</v>
      </c>
      <c r="N97" s="105">
        <v>12.969967100685858</v>
      </c>
      <c r="O97" s="105">
        <v>13.170534023987024</v>
      </c>
      <c r="P97" s="105">
        <v>13.501609408037169</v>
      </c>
      <c r="Q97" s="105">
        <v>15.665010696299102</v>
      </c>
      <c r="R97" s="105">
        <v>15.47043044243684</v>
      </c>
      <c r="S97" s="105">
        <v>15.342853838932697</v>
      </c>
      <c r="T97" s="105">
        <v>15.536892614779701</v>
      </c>
      <c r="U97" s="105">
        <v>15.792451586636581</v>
      </c>
      <c r="V97" s="105">
        <v>17.37049666532544</v>
      </c>
      <c r="W97" s="105">
        <v>15.433791869457879</v>
      </c>
      <c r="DA97" s="132" t="s">
        <v>3005</v>
      </c>
    </row>
    <row r="98" spans="1:105" ht="12" customHeight="1" x14ac:dyDescent="0.25">
      <c r="A98" s="108" t="s">
        <v>53</v>
      </c>
      <c r="B98" s="99">
        <v>0</v>
      </c>
      <c r="C98" s="99">
        <v>3.0172040544725585</v>
      </c>
      <c r="D98" s="99">
        <v>2.9761160112592098</v>
      </c>
      <c r="E98" s="99">
        <v>3.9909356818713118</v>
      </c>
      <c r="F98" s="99">
        <v>3.2169055633679133</v>
      </c>
      <c r="G98" s="99">
        <v>2.6551608775621109</v>
      </c>
      <c r="H98" s="99">
        <v>3.9925633946247565</v>
      </c>
      <c r="I98" s="99">
        <v>3.1216891265365612</v>
      </c>
      <c r="J98" s="99">
        <v>3.8365531717471515</v>
      </c>
      <c r="K98" s="99">
        <v>3.4351481056217854</v>
      </c>
      <c r="L98" s="99">
        <v>3.3637880224179106</v>
      </c>
      <c r="M98" s="99">
        <v>4.0841536777580876</v>
      </c>
      <c r="N98" s="99">
        <v>2.325874203548095</v>
      </c>
      <c r="O98" s="99">
        <v>2.5510869837782257</v>
      </c>
      <c r="P98" s="99">
        <v>2.6117957668046481</v>
      </c>
      <c r="Q98" s="99">
        <v>4.243392105647839</v>
      </c>
      <c r="R98" s="99">
        <v>3.9577030312870196</v>
      </c>
      <c r="S98" s="99">
        <v>3.6487933517744273</v>
      </c>
      <c r="T98" s="99">
        <v>3.7806251397694615</v>
      </c>
      <c r="U98" s="99">
        <v>3.773875917957588</v>
      </c>
      <c r="V98" s="99">
        <v>4.4399953015852125</v>
      </c>
      <c r="W98" s="99">
        <v>3.0395397092620726</v>
      </c>
      <c r="DA98" s="63" t="s">
        <v>3006</v>
      </c>
    </row>
    <row r="99" spans="1:105" ht="12" customHeight="1" x14ac:dyDescent="0.25">
      <c r="A99" s="108" t="s">
        <v>52</v>
      </c>
      <c r="B99" s="99">
        <v>0</v>
      </c>
      <c r="C99" s="99">
        <v>10.107074630997117</v>
      </c>
      <c r="D99" s="99">
        <v>10.285327929455388</v>
      </c>
      <c r="E99" s="99">
        <v>10.579458969583163</v>
      </c>
      <c r="F99" s="99">
        <v>10.624509102784044</v>
      </c>
      <c r="G99" s="99">
        <v>10.648933915579153</v>
      </c>
      <c r="H99" s="99">
        <v>10.843018987246186</v>
      </c>
      <c r="I99" s="99">
        <v>11.039838602837467</v>
      </c>
      <c r="J99" s="99">
        <v>11.302732165354351</v>
      </c>
      <c r="K99" s="99">
        <v>11.205367701438657</v>
      </c>
      <c r="L99" s="99">
        <v>11.373584930309635</v>
      </c>
      <c r="M99" s="99">
        <v>11.102852104658673</v>
      </c>
      <c r="N99" s="99">
        <v>10.644092897137764</v>
      </c>
      <c r="O99" s="99">
        <v>10.619447040208801</v>
      </c>
      <c r="P99" s="99">
        <v>10.88981364123252</v>
      </c>
      <c r="Q99" s="99">
        <v>11.42161859065126</v>
      </c>
      <c r="R99" s="99">
        <v>11.512727411149822</v>
      </c>
      <c r="S99" s="99">
        <v>11.694060487158266</v>
      </c>
      <c r="T99" s="99">
        <v>11.756267475010238</v>
      </c>
      <c r="U99" s="99">
        <v>12.018575668678993</v>
      </c>
      <c r="V99" s="99">
        <v>12.930501363740227</v>
      </c>
      <c r="W99" s="99">
        <v>12.394252160195807</v>
      </c>
      <c r="DA99" s="63" t="s">
        <v>3007</v>
      </c>
    </row>
    <row r="100" spans="1:105" ht="12" customHeight="1" x14ac:dyDescent="0.25">
      <c r="A100" s="121" t="s">
        <v>54</v>
      </c>
      <c r="B100" s="123">
        <v>5.6336729899984963</v>
      </c>
      <c r="C100" s="123">
        <v>5.7860437045576782</v>
      </c>
      <c r="D100" s="123">
        <v>5.9378105369925773</v>
      </c>
      <c r="E100" s="123">
        <v>6.0325804509548036</v>
      </c>
      <c r="F100" s="123">
        <v>5.8008628081713605</v>
      </c>
      <c r="G100" s="123">
        <v>5.7995167679349002</v>
      </c>
      <c r="H100" s="123">
        <v>5.7325623665385876</v>
      </c>
      <c r="I100" s="123">
        <v>5.3712684097193302</v>
      </c>
      <c r="J100" s="123">
        <v>4.9250055193861355</v>
      </c>
      <c r="K100" s="123">
        <v>4.664772981224905</v>
      </c>
      <c r="L100" s="123">
        <v>4.8931170275668467</v>
      </c>
      <c r="M100" s="123">
        <v>4.2577167011380004</v>
      </c>
      <c r="N100" s="123">
        <v>3.6749338861948728</v>
      </c>
      <c r="O100" s="123">
        <v>3.7272388605108908</v>
      </c>
      <c r="P100" s="123">
        <v>3.5511609614839621</v>
      </c>
      <c r="Q100" s="123">
        <v>3.7568514622964204</v>
      </c>
      <c r="R100" s="123">
        <v>3.5130668130871507</v>
      </c>
      <c r="S100" s="123">
        <v>4.2948423341461197</v>
      </c>
      <c r="T100" s="123">
        <v>4.5485056163572315</v>
      </c>
      <c r="U100" s="123">
        <v>4.6514298768472591</v>
      </c>
      <c r="V100" s="123">
        <v>6.9624864458082074</v>
      </c>
      <c r="W100" s="123">
        <v>6.4452447854927337</v>
      </c>
      <c r="DA100" s="130" t="s">
        <v>3008</v>
      </c>
    </row>
    <row r="101" spans="1:105" ht="12" customHeight="1" x14ac:dyDescent="0.25">
      <c r="A101" s="97" t="s">
        <v>207</v>
      </c>
      <c r="B101" s="99">
        <v>5.6910258815444292</v>
      </c>
      <c r="C101" s="99">
        <v>5.7309613572694369</v>
      </c>
      <c r="D101" s="99">
        <v>6.1392877871686071</v>
      </c>
      <c r="E101" s="99">
        <v>5.4770606118845233</v>
      </c>
      <c r="F101" s="99">
        <v>4.2521211196678212</v>
      </c>
      <c r="G101" s="99">
        <v>6.3650986693937259</v>
      </c>
      <c r="H101" s="99">
        <v>5.5910978211263567</v>
      </c>
      <c r="I101" s="99">
        <v>5.6396535903337339</v>
      </c>
      <c r="J101" s="99">
        <v>4.2071367299139046</v>
      </c>
      <c r="K101" s="99">
        <v>4.8895745512929221</v>
      </c>
      <c r="L101" s="99">
        <v>4.3954690624362422</v>
      </c>
      <c r="M101" s="99">
        <v>4.2229401229288959</v>
      </c>
      <c r="N101" s="99">
        <v>4.0829822769073054</v>
      </c>
      <c r="O101" s="99">
        <v>4.1561112347518412</v>
      </c>
      <c r="P101" s="99">
        <v>3.9988979010047552</v>
      </c>
      <c r="Q101" s="99">
        <v>4.0857846935813207</v>
      </c>
      <c r="R101" s="99">
        <v>4.2043010685676858</v>
      </c>
      <c r="S101" s="99">
        <v>4.2732352738877033</v>
      </c>
      <c r="T101" s="99">
        <v>4.6137924201549545</v>
      </c>
      <c r="U101" s="99">
        <v>5.4108669784920691</v>
      </c>
      <c r="V101" s="99">
        <v>5.580148737266609</v>
      </c>
      <c r="W101" s="99">
        <v>6.6496300523282921</v>
      </c>
      <c r="DA101" s="63" t="s">
        <v>3009</v>
      </c>
    </row>
    <row r="102" spans="1:105" ht="12" customHeight="1" x14ac:dyDescent="0.25">
      <c r="A102" s="97" t="s">
        <v>50</v>
      </c>
      <c r="B102" s="99">
        <v>5.6905483948516169</v>
      </c>
      <c r="C102" s="99">
        <v>5.7129030522648589</v>
      </c>
      <c r="D102" s="99">
        <v>6.0835972463207044</v>
      </c>
      <c r="E102" s="99">
        <v>6.1465757802352856</v>
      </c>
      <c r="F102" s="99">
        <v>5.7748377512833109</v>
      </c>
      <c r="G102" s="99">
        <v>5.8216367233371527</v>
      </c>
      <c r="H102" s="99">
        <v>5.8172753636391894</v>
      </c>
      <c r="I102" s="99">
        <v>5.334993991723687</v>
      </c>
      <c r="J102" s="99">
        <v>4.7665861141286623</v>
      </c>
      <c r="K102" s="99">
        <v>4.7855875098110303</v>
      </c>
      <c r="L102" s="99">
        <v>5.0709851683086917</v>
      </c>
      <c r="M102" s="99">
        <v>4.1822236978578555</v>
      </c>
      <c r="N102" s="99">
        <v>3.5271971704063176</v>
      </c>
      <c r="O102" s="99">
        <v>3.8075909767402925</v>
      </c>
      <c r="P102" s="99">
        <v>3.551523760174367</v>
      </c>
      <c r="Q102" s="99">
        <v>3.7624734929609946</v>
      </c>
      <c r="R102" s="99">
        <v>3.321745351856876</v>
      </c>
      <c r="S102" s="99">
        <v>4.3599028146365155</v>
      </c>
      <c r="T102" s="99">
        <v>4.6733212335867718</v>
      </c>
      <c r="U102" s="99">
        <v>4.7961291300676478</v>
      </c>
      <c r="V102" s="99">
        <v>6.6897364586318346</v>
      </c>
      <c r="W102" s="99">
        <v>6.5014736521136092</v>
      </c>
      <c r="DA102" s="63" t="s">
        <v>3010</v>
      </c>
    </row>
    <row r="103" spans="1:105" ht="12" customHeight="1" x14ac:dyDescent="0.25">
      <c r="A103" s="109" t="s">
        <v>120</v>
      </c>
      <c r="B103" s="110">
        <v>5.1404088098214826</v>
      </c>
      <c r="C103" s="110">
        <v>6.3963438614996733</v>
      </c>
      <c r="D103" s="110">
        <v>4.5357765119160609</v>
      </c>
      <c r="E103" s="110">
        <v>4.5553604756406525</v>
      </c>
      <c r="F103" s="110">
        <v>6.3021076871419801</v>
      </c>
      <c r="G103" s="110">
        <v>5.6381114508680081</v>
      </c>
      <c r="H103" s="110">
        <v>5.3257623482675305</v>
      </c>
      <c r="I103" s="110">
        <v>5.5140336300208315</v>
      </c>
      <c r="J103" s="110">
        <v>5.5321214278469517</v>
      </c>
      <c r="K103" s="110">
        <v>4.3182893964806119</v>
      </c>
      <c r="L103" s="110">
        <v>4.4830725464195122</v>
      </c>
      <c r="M103" s="110">
        <v>4.4026305264927599</v>
      </c>
      <c r="N103" s="110">
        <v>3.915127238521467</v>
      </c>
      <c r="O103" s="110">
        <v>3.5877489023051647</v>
      </c>
      <c r="P103" s="110">
        <v>3.5434000835187387</v>
      </c>
      <c r="Q103" s="110">
        <v>3.7445166586038487</v>
      </c>
      <c r="R103" s="110">
        <v>3.7345395311315626</v>
      </c>
      <c r="S103" s="110">
        <v>4.2151353350004737</v>
      </c>
      <c r="T103" s="110">
        <v>4.395041726869569</v>
      </c>
      <c r="U103" s="110">
        <v>4.4678658827545457</v>
      </c>
      <c r="V103" s="110">
        <v>7.2798952032114519</v>
      </c>
      <c r="W103" s="110">
        <v>6.3827125499564019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3013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3014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DA110" s="63" t="s">
        <v>3017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3018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3020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3022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3023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3024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3025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3026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3027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3028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94.615806267603773</v>
      </c>
      <c r="C124" s="118">
        <f t="shared" si="42"/>
        <v>108.43335626824361</v>
      </c>
      <c r="D124" s="118">
        <f t="shared" si="42"/>
        <v>96.794212879303814</v>
      </c>
      <c r="E124" s="118">
        <f t="shared" si="42"/>
        <v>105.6942811808911</v>
      </c>
      <c r="F124" s="118">
        <f t="shared" si="42"/>
        <v>111.31681076449264</v>
      </c>
      <c r="G124" s="118">
        <f t="shared" si="42"/>
        <v>118.58601645120909</v>
      </c>
      <c r="H124" s="118">
        <f t="shared" si="42"/>
        <v>115.18212852233765</v>
      </c>
      <c r="I124" s="118">
        <f t="shared" si="42"/>
        <v>111.96500370641321</v>
      </c>
      <c r="J124" s="118">
        <f t="shared" si="42"/>
        <v>106.24672170221963</v>
      </c>
      <c r="K124" s="118">
        <f t="shared" si="42"/>
        <v>110.46135078845467</v>
      </c>
      <c r="L124" s="118">
        <f t="shared" si="42"/>
        <v>122.71130351319157</v>
      </c>
      <c r="M124" s="118">
        <f t="shared" si="42"/>
        <v>118.37758511153137</v>
      </c>
      <c r="N124" s="118">
        <f t="shared" si="42"/>
        <v>121.57254865220155</v>
      </c>
      <c r="O124" s="118">
        <f t="shared" si="42"/>
        <v>120.44069248964512</v>
      </c>
      <c r="P124" s="118">
        <f t="shared" si="42"/>
        <v>102.19849798063993</v>
      </c>
      <c r="Q124" s="118">
        <f t="shared" si="42"/>
        <v>112.48126886618168</v>
      </c>
      <c r="R124" s="118">
        <f t="shared" ref="R124:V124" si="43">R125+R128+R130+R139</f>
        <v>118.34608730568311</v>
      </c>
      <c r="S124" s="118">
        <f t="shared" si="43"/>
        <v>121.53760347675313</v>
      </c>
      <c r="T124" s="118">
        <f t="shared" si="43"/>
        <v>114.92037724021682</v>
      </c>
      <c r="U124" s="118">
        <f t="shared" si="43"/>
        <v>113.6199206151023</v>
      </c>
      <c r="V124" s="118">
        <f t="shared" si="43"/>
        <v>121.03650211303639</v>
      </c>
      <c r="W124" s="118">
        <f t="shared" ref="W124" si="44">W125+W128+W130+W139</f>
        <v>131.29529327443348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76.174057302979946</v>
      </c>
      <c r="C125" s="123">
        <f t="shared" si="45"/>
        <v>88.733637465952611</v>
      </c>
      <c r="D125" s="123">
        <f t="shared" si="45"/>
        <v>78.108586867267931</v>
      </c>
      <c r="E125" s="123">
        <f t="shared" si="45"/>
        <v>86.689781129103437</v>
      </c>
      <c r="F125" s="123">
        <f t="shared" si="45"/>
        <v>90.643532091403287</v>
      </c>
      <c r="G125" s="123">
        <f t="shared" si="45"/>
        <v>99.009667954065563</v>
      </c>
      <c r="H125" s="123">
        <f t="shared" si="45"/>
        <v>95.327643993345191</v>
      </c>
      <c r="I125" s="123">
        <f t="shared" si="45"/>
        <v>91.340699169229609</v>
      </c>
      <c r="J125" s="123">
        <f t="shared" si="45"/>
        <v>86.417758075254014</v>
      </c>
      <c r="K125" s="123">
        <f t="shared" si="45"/>
        <v>91.346615590599981</v>
      </c>
      <c r="L125" s="123">
        <f t="shared" si="45"/>
        <v>102.55060776431688</v>
      </c>
      <c r="M125" s="123">
        <f t="shared" si="45"/>
        <v>99.569797641854791</v>
      </c>
      <c r="N125" s="123">
        <f t="shared" si="45"/>
        <v>103.31877207826967</v>
      </c>
      <c r="O125" s="123">
        <f t="shared" si="45"/>
        <v>102.36370680203997</v>
      </c>
      <c r="P125" s="123">
        <f t="shared" si="45"/>
        <v>84.382858314507374</v>
      </c>
      <c r="Q125" s="123">
        <f t="shared" si="45"/>
        <v>93.262078906577088</v>
      </c>
      <c r="R125" s="123">
        <f t="shared" ref="R125:V125" si="46">SUM(R126:R127)</f>
        <v>98.909090393470819</v>
      </c>
      <c r="S125" s="123">
        <f t="shared" si="46"/>
        <v>101.23385358881656</v>
      </c>
      <c r="T125" s="123">
        <f t="shared" si="46"/>
        <v>93.907236524343958</v>
      </c>
      <c r="U125" s="123">
        <f t="shared" si="46"/>
        <v>91.837270720815994</v>
      </c>
      <c r="V125" s="123">
        <f t="shared" si="46"/>
        <v>96.510426150638153</v>
      </c>
      <c r="W125" s="123">
        <f t="shared" ref="W125" si="47">SUM(W126:W127)</f>
        <v>106.66982494953406</v>
      </c>
      <c r="DA125" s="130" t="s">
        <v>3031</v>
      </c>
    </row>
    <row r="126" spans="1:105" ht="12" customHeight="1" x14ac:dyDescent="0.25">
      <c r="A126" s="97" t="s">
        <v>203</v>
      </c>
      <c r="B126" s="99">
        <v>75.799724395737655</v>
      </c>
      <c r="C126" s="99">
        <v>88.30519338587321</v>
      </c>
      <c r="D126" s="99">
        <v>77.737011544151841</v>
      </c>
      <c r="E126" s="99">
        <v>86.288319307703162</v>
      </c>
      <c r="F126" s="99">
        <v>90.227298955298352</v>
      </c>
      <c r="G126" s="99">
        <v>98.56502537532127</v>
      </c>
      <c r="H126" s="99">
        <v>94.909428268097813</v>
      </c>
      <c r="I126" s="99">
        <v>90.946128198140627</v>
      </c>
      <c r="J126" s="99">
        <v>86.048640179940094</v>
      </c>
      <c r="K126" s="99">
        <v>90.96292961261517</v>
      </c>
      <c r="L126" s="99">
        <v>102.12547529536045</v>
      </c>
      <c r="M126" s="99">
        <v>99.1644334817546</v>
      </c>
      <c r="N126" s="99">
        <v>102.91204378485784</v>
      </c>
      <c r="O126" s="99">
        <v>101.96378721934522</v>
      </c>
      <c r="P126" s="99">
        <v>84.051829253882687</v>
      </c>
      <c r="Q126" s="99">
        <v>92.898759098246117</v>
      </c>
      <c r="R126" s="99">
        <v>98.525413622434101</v>
      </c>
      <c r="S126" s="99">
        <v>100.83980926132794</v>
      </c>
      <c r="T126" s="99">
        <v>93.542204538431207</v>
      </c>
      <c r="U126" s="99">
        <v>91.48085766843478</v>
      </c>
      <c r="V126" s="99">
        <v>96.130242847192761</v>
      </c>
      <c r="W126" s="99">
        <v>106.24988092472245</v>
      </c>
      <c r="DA126" s="63" t="s">
        <v>3032</v>
      </c>
    </row>
    <row r="127" spans="1:105" ht="12" customHeight="1" x14ac:dyDescent="0.25">
      <c r="A127" s="97" t="s">
        <v>53</v>
      </c>
      <c r="B127" s="99">
        <v>0.37433290724229762</v>
      </c>
      <c r="C127" s="99">
        <v>0.42844408007939727</v>
      </c>
      <c r="D127" s="99">
        <v>0.37157532311608577</v>
      </c>
      <c r="E127" s="99">
        <v>0.40146182140028014</v>
      </c>
      <c r="F127" s="99">
        <v>0.41623313610493529</v>
      </c>
      <c r="G127" s="99">
        <v>0.44464257874428809</v>
      </c>
      <c r="H127" s="99">
        <v>0.41821572524737832</v>
      </c>
      <c r="I127" s="99">
        <v>0.39457097108897543</v>
      </c>
      <c r="J127" s="99">
        <v>0.36911789531392186</v>
      </c>
      <c r="K127" s="99">
        <v>0.3836859779848108</v>
      </c>
      <c r="L127" s="99">
        <v>0.42513246895644008</v>
      </c>
      <c r="M127" s="99">
        <v>0.40536416010018955</v>
      </c>
      <c r="N127" s="99">
        <v>0.40672829341182704</v>
      </c>
      <c r="O127" s="99">
        <v>0.39991958269474831</v>
      </c>
      <c r="P127" s="99">
        <v>0.33102906062468512</v>
      </c>
      <c r="Q127" s="99">
        <v>0.36331980833097421</v>
      </c>
      <c r="R127" s="99">
        <v>0.38367677103671954</v>
      </c>
      <c r="S127" s="99">
        <v>0.39404432748861351</v>
      </c>
      <c r="T127" s="99">
        <v>0.36503198591275265</v>
      </c>
      <c r="U127" s="99">
        <v>0.35641305238120763</v>
      </c>
      <c r="V127" s="99">
        <v>0.38018330344539902</v>
      </c>
      <c r="W127" s="99">
        <v>0.41994402481161514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2.118798641356812E-2</v>
      </c>
      <c r="C128" s="123">
        <f t="shared" si="48"/>
        <v>2.9544022009819964E-2</v>
      </c>
      <c r="D128" s="123">
        <f t="shared" si="48"/>
        <v>5.0001487788129892E-2</v>
      </c>
      <c r="E128" s="123">
        <f t="shared" si="48"/>
        <v>8.2829600795021371E-2</v>
      </c>
      <c r="F128" s="123">
        <f t="shared" si="48"/>
        <v>5.1483593774711033E-2</v>
      </c>
      <c r="G128" s="123">
        <f t="shared" si="48"/>
        <v>6.8661046191594022E-2</v>
      </c>
      <c r="H128" s="123">
        <f t="shared" si="48"/>
        <v>0.13969896509769777</v>
      </c>
      <c r="I128" s="123">
        <f t="shared" si="48"/>
        <v>0.23752923550477917</v>
      </c>
      <c r="J128" s="123">
        <f t="shared" si="48"/>
        <v>0.18226553506384122</v>
      </c>
      <c r="K128" s="123">
        <f t="shared" si="48"/>
        <v>0.22382667720300367</v>
      </c>
      <c r="L128" s="123">
        <f t="shared" si="48"/>
        <v>0.31377322913427891</v>
      </c>
      <c r="M128" s="123">
        <f t="shared" si="48"/>
        <v>0.35659543242767261</v>
      </c>
      <c r="N128" s="123">
        <f t="shared" si="48"/>
        <v>0.78110994033665004</v>
      </c>
      <c r="O128" s="123">
        <f t="shared" si="48"/>
        <v>0.57064778222085943</v>
      </c>
      <c r="P128" s="123">
        <f t="shared" si="48"/>
        <v>0.42515044705147798</v>
      </c>
      <c r="Q128" s="123">
        <f t="shared" si="48"/>
        <v>0.66942043478454272</v>
      </c>
      <c r="R128" s="123">
        <f t="shared" si="48"/>
        <v>0.63149501711881806</v>
      </c>
      <c r="S128" s="123">
        <f t="shared" si="48"/>
        <v>0.69424288988567362</v>
      </c>
      <c r="T128" s="123">
        <f t="shared" si="48"/>
        <v>0.92522324031749437</v>
      </c>
      <c r="U128" s="123">
        <f t="shared" si="48"/>
        <v>1.2950316323032578</v>
      </c>
      <c r="V128" s="123">
        <f t="shared" si="48"/>
        <v>0.76384378680010667</v>
      </c>
      <c r="W128" s="123">
        <f t="shared" si="48"/>
        <v>2.1652286171214934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2.118798641356812E-2</v>
      </c>
      <c r="C129" s="99">
        <f>RES_hhdet_tesh!C129/RES_summary!C$19</f>
        <v>2.9544022009819964E-2</v>
      </c>
      <c r="D129" s="99">
        <f>RES_hhdet_tesh!D129/RES_summary!D$19</f>
        <v>5.0001487788129892E-2</v>
      </c>
      <c r="E129" s="99">
        <f>RES_hhdet_tesh!E129/RES_summary!E$19</f>
        <v>8.2829600795021371E-2</v>
      </c>
      <c r="F129" s="99">
        <f>RES_hhdet_tesh!F129/RES_summary!F$19</f>
        <v>5.1483593774711033E-2</v>
      </c>
      <c r="G129" s="99">
        <f>RES_hhdet_tesh!G129/RES_summary!G$19</f>
        <v>6.8661046191594022E-2</v>
      </c>
      <c r="H129" s="99">
        <f>RES_hhdet_tesh!H129/RES_summary!H$19</f>
        <v>0.13969896509769777</v>
      </c>
      <c r="I129" s="99">
        <f>RES_hhdet_tesh!I129/RES_summary!I$19</f>
        <v>0.23752923550477917</v>
      </c>
      <c r="J129" s="99">
        <f>RES_hhdet_tesh!J129/RES_summary!J$19</f>
        <v>0.18226553506384122</v>
      </c>
      <c r="K129" s="99">
        <f>RES_hhdet_tesh!K129/RES_summary!K$19</f>
        <v>0.22382667720300367</v>
      </c>
      <c r="L129" s="99">
        <f>RES_hhdet_tesh!L129/RES_summary!L$19</f>
        <v>0.31377322913427891</v>
      </c>
      <c r="M129" s="99">
        <f>RES_hhdet_tesh!M129/RES_summary!M$19</f>
        <v>0.35659543242767261</v>
      </c>
      <c r="N129" s="99">
        <f>RES_hhdet_tesh!N129/RES_summary!N$19</f>
        <v>0.78110994033665004</v>
      </c>
      <c r="O129" s="99">
        <f>RES_hhdet_tesh!O129/RES_summary!O$19</f>
        <v>0.57064778222085943</v>
      </c>
      <c r="P129" s="99">
        <f>RES_hhdet_tesh!P129/RES_summary!P$19</f>
        <v>0.42515044705147798</v>
      </c>
      <c r="Q129" s="99">
        <f>RES_hhdet_tesh!Q129/RES_summary!Q$19</f>
        <v>0.66942043478454272</v>
      </c>
      <c r="R129" s="99">
        <f>RES_hhdet_tesh!R129/RES_summary!R$19</f>
        <v>0.63149501711881806</v>
      </c>
      <c r="S129" s="99">
        <f>RES_hhdet_tesh!S129/RES_summary!S$19</f>
        <v>0.69424288988567362</v>
      </c>
      <c r="T129" s="99">
        <f>RES_hhdet_tesh!T129/RES_summary!T$19</f>
        <v>0.92522324031749437</v>
      </c>
      <c r="U129" s="99">
        <f>RES_hhdet_tesh!U129/RES_summary!U$19</f>
        <v>1.2950316323032578</v>
      </c>
      <c r="V129" s="99">
        <f>RES_hhdet_tesh!V129/RES_summary!V$19</f>
        <v>0.76384378680010667</v>
      </c>
      <c r="W129" s="99">
        <f>RES_hhdet_tesh!W129/RES_summary!W$19</f>
        <v>2.1652286171214934</v>
      </c>
      <c r="DA129" s="63" t="s">
        <v>3035</v>
      </c>
    </row>
    <row r="130" spans="1:105" ht="12" customHeight="1" x14ac:dyDescent="0.25">
      <c r="A130" s="121" t="s">
        <v>55</v>
      </c>
      <c r="B130" s="123">
        <v>12.787148206276989</v>
      </c>
      <c r="C130" s="123">
        <v>13.884354603933524</v>
      </c>
      <c r="D130" s="123">
        <v>12.704494434919313</v>
      </c>
      <c r="E130" s="123">
        <v>12.897827238224163</v>
      </c>
      <c r="F130" s="123">
        <v>14.81004052398281</v>
      </c>
      <c r="G130" s="123">
        <v>13.704742296351801</v>
      </c>
      <c r="H130" s="123">
        <v>13.963458208244344</v>
      </c>
      <c r="I130" s="123">
        <v>15.024103599586088</v>
      </c>
      <c r="J130" s="123">
        <v>14.750056510751973</v>
      </c>
      <c r="K130" s="123">
        <v>14.200919670177031</v>
      </c>
      <c r="L130" s="123">
        <v>14.921796870985066</v>
      </c>
      <c r="M130" s="123">
        <v>14.200847174499584</v>
      </c>
      <c r="N130" s="123">
        <v>13.804133310338164</v>
      </c>
      <c r="O130" s="123">
        <v>13.781361113755684</v>
      </c>
      <c r="P130" s="123">
        <v>13.842243581251539</v>
      </c>
      <c r="Q130" s="123">
        <v>14.794966558369348</v>
      </c>
      <c r="R130" s="123">
        <v>15.300047165729024</v>
      </c>
      <c r="S130" s="123">
        <v>15.312759460536183</v>
      </c>
      <c r="T130" s="123">
        <v>15.535992437261843</v>
      </c>
      <c r="U130" s="123">
        <v>15.836669950753787</v>
      </c>
      <c r="V130" s="123">
        <v>16.798839489242599</v>
      </c>
      <c r="W130" s="123">
        <v>16.014965437279816</v>
      </c>
      <c r="DA130" s="130" t="s">
        <v>3036</v>
      </c>
    </row>
    <row r="131" spans="1:105" ht="12" customHeight="1" x14ac:dyDescent="0.25">
      <c r="A131" s="97" t="s">
        <v>128</v>
      </c>
      <c r="B131" s="99">
        <v>12.791823627442817</v>
      </c>
      <c r="C131" s="99">
        <v>13.914513952743375</v>
      </c>
      <c r="D131" s="99">
        <v>12.682825749186145</v>
      </c>
      <c r="E131" s="99">
        <v>12.832757993258333</v>
      </c>
      <c r="F131" s="99">
        <v>14.848208030537311</v>
      </c>
      <c r="G131" s="99">
        <v>13.720686334965265</v>
      </c>
      <c r="H131" s="99">
        <v>13.928542099806872</v>
      </c>
      <c r="I131" s="99">
        <v>15.058982311253354</v>
      </c>
      <c r="J131" s="99">
        <v>14.733758195117138</v>
      </c>
      <c r="K131" s="99">
        <v>14.182284586184108</v>
      </c>
      <c r="L131" s="99">
        <v>14.92959195562675</v>
      </c>
      <c r="M131" s="99">
        <v>14.156919656902287</v>
      </c>
      <c r="N131" s="99">
        <v>13.845002979632852</v>
      </c>
      <c r="O131" s="99">
        <v>13.81797198957709</v>
      </c>
      <c r="P131" s="99">
        <v>13.873585977445057</v>
      </c>
      <c r="Q131" s="99">
        <v>14.736346579438639</v>
      </c>
      <c r="R131" s="99">
        <v>15.299416766653666</v>
      </c>
      <c r="S131" s="99">
        <v>15.324785123051594</v>
      </c>
      <c r="T131" s="99">
        <v>15.554830050620392</v>
      </c>
      <c r="U131" s="99">
        <v>15.863837356534491</v>
      </c>
      <c r="V131" s="99">
        <v>16.771977245705607</v>
      </c>
      <c r="W131" s="99">
        <v>16.088788839425199</v>
      </c>
      <c r="DA131" s="63" t="s">
        <v>3037</v>
      </c>
    </row>
    <row r="132" spans="1:105" ht="12" customHeight="1" x14ac:dyDescent="0.25">
      <c r="A132" s="97" t="s">
        <v>127</v>
      </c>
      <c r="B132" s="99">
        <v>0</v>
      </c>
      <c r="C132" s="99">
        <v>13.91256450145454</v>
      </c>
      <c r="D132" s="99">
        <v>12.681084349328303</v>
      </c>
      <c r="E132" s="99">
        <v>12.830841410363961</v>
      </c>
      <c r="F132" s="99">
        <v>14.847287517215339</v>
      </c>
      <c r="G132" s="99">
        <v>13.720822985100734</v>
      </c>
      <c r="H132" s="99">
        <v>13.930057001073768</v>
      </c>
      <c r="I132" s="99">
        <v>15.061740685642958</v>
      </c>
      <c r="J132" s="99">
        <v>14.733069389895377</v>
      </c>
      <c r="K132" s="99">
        <v>14.180696269017185</v>
      </c>
      <c r="L132" s="99">
        <v>14.926298202620504</v>
      </c>
      <c r="M132" s="99">
        <v>14.152695606012966</v>
      </c>
      <c r="N132" s="99">
        <v>13.839891097693092</v>
      </c>
      <c r="O132" s="99">
        <v>13.815212185126182</v>
      </c>
      <c r="P132" s="99">
        <v>13.869940068821411</v>
      </c>
      <c r="Q132" s="99">
        <v>14.73167283930111</v>
      </c>
      <c r="R132" s="99">
        <v>15.293567213928517</v>
      </c>
      <c r="S132" s="99">
        <v>15.317726016829548</v>
      </c>
      <c r="T132" s="99">
        <v>15.550353361508414</v>
      </c>
      <c r="U132" s="99">
        <v>15.863334960804906</v>
      </c>
      <c r="V132" s="99">
        <v>16.777632671902452</v>
      </c>
      <c r="W132" s="99">
        <v>16.084920069864342</v>
      </c>
      <c r="DA132" s="63" t="s">
        <v>3038</v>
      </c>
    </row>
    <row r="133" spans="1:105" ht="12" customHeight="1" x14ac:dyDescent="0.25">
      <c r="A133" s="100" t="s">
        <v>203</v>
      </c>
      <c r="B133" s="102">
        <v>0</v>
      </c>
      <c r="C133" s="102">
        <v>3.2004373263000869</v>
      </c>
      <c r="D133" s="102">
        <v>2.8489961302907281</v>
      </c>
      <c r="E133" s="102">
        <v>3.5185946859457311</v>
      </c>
      <c r="F133" s="102">
        <v>3.4558751285304057</v>
      </c>
      <c r="G133" s="102">
        <v>2.7406895145559411</v>
      </c>
      <c r="H133" s="102">
        <v>3.7480263826063913</v>
      </c>
      <c r="I133" s="102">
        <v>3.3186533193596515</v>
      </c>
      <c r="J133" s="102">
        <v>3.7321822735444758</v>
      </c>
      <c r="K133" s="102">
        <v>3.3252546937779495</v>
      </c>
      <c r="L133" s="102">
        <v>3.4069724853941561</v>
      </c>
      <c r="M133" s="102">
        <v>3.7999855378046963</v>
      </c>
      <c r="N133" s="102">
        <v>2.4940874524532526</v>
      </c>
      <c r="O133" s="102">
        <v>2.6803389667637081</v>
      </c>
      <c r="P133" s="102">
        <v>2.6891391598961771</v>
      </c>
      <c r="Q133" s="102">
        <v>3.991928090389353</v>
      </c>
      <c r="R133" s="102">
        <v>3.9106565395184876</v>
      </c>
      <c r="S133" s="102">
        <v>3.6439160144426013</v>
      </c>
      <c r="T133" s="102">
        <v>3.7842138071351794</v>
      </c>
      <c r="U133" s="102">
        <v>3.7912244019793353</v>
      </c>
      <c r="V133" s="102">
        <v>4.2876435581605987</v>
      </c>
      <c r="W133" s="102">
        <v>3.1783684546207085</v>
      </c>
      <c r="DA133" s="131" t="s">
        <v>3039</v>
      </c>
    </row>
    <row r="134" spans="1:105" ht="12" customHeight="1" x14ac:dyDescent="0.25">
      <c r="A134" s="103" t="s">
        <v>52</v>
      </c>
      <c r="B134" s="105">
        <v>0</v>
      </c>
      <c r="C134" s="105">
        <v>10.712127175154453</v>
      </c>
      <c r="D134" s="105">
        <v>9.8320882190375762</v>
      </c>
      <c r="E134" s="105">
        <v>9.3122467244182285</v>
      </c>
      <c r="F134" s="105">
        <v>11.391412388684932</v>
      </c>
      <c r="G134" s="105">
        <v>10.980133470544793</v>
      </c>
      <c r="H134" s="105">
        <v>10.182030618467376</v>
      </c>
      <c r="I134" s="105">
        <v>11.743087366283307</v>
      </c>
      <c r="J134" s="105">
        <v>11.000887116350899</v>
      </c>
      <c r="K134" s="105">
        <v>10.855441575239233</v>
      </c>
      <c r="L134" s="105">
        <v>11.519325717226348</v>
      </c>
      <c r="M134" s="105">
        <v>10.352710068208273</v>
      </c>
      <c r="N134" s="105">
        <v>11.345803645239837</v>
      </c>
      <c r="O134" s="105">
        <v>11.134873218362475</v>
      </c>
      <c r="P134" s="105">
        <v>11.180800908925233</v>
      </c>
      <c r="Q134" s="105">
        <v>10.739744748911761</v>
      </c>
      <c r="R134" s="105">
        <v>11.382910674410033</v>
      </c>
      <c r="S134" s="105">
        <v>11.673810002386945</v>
      </c>
      <c r="T134" s="105">
        <v>11.766139554373233</v>
      </c>
      <c r="U134" s="105">
        <v>12.072110558825567</v>
      </c>
      <c r="V134" s="105">
        <v>12.489989113741856</v>
      </c>
      <c r="W134" s="105">
        <v>12.906551615243631</v>
      </c>
      <c r="DA134" s="132" t="s">
        <v>3040</v>
      </c>
    </row>
    <row r="135" spans="1:105" ht="12" customHeight="1" x14ac:dyDescent="0.25">
      <c r="A135" s="106" t="s">
        <v>122</v>
      </c>
      <c r="B135" s="102">
        <v>12.669563156620816</v>
      </c>
      <c r="C135" s="102">
        <v>13.120060993080914</v>
      </c>
      <c r="D135" s="102">
        <v>13.259647255806099</v>
      </c>
      <c r="E135" s="102">
        <v>14.568775170874405</v>
      </c>
      <c r="F135" s="102">
        <v>13.836455630091386</v>
      </c>
      <c r="G135" s="102">
        <v>13.303763082559449</v>
      </c>
      <c r="H135" s="102">
        <v>14.830754168960574</v>
      </c>
      <c r="I135" s="102">
        <v>14.166704424980471</v>
      </c>
      <c r="J135" s="102">
        <v>15.148663645040862</v>
      </c>
      <c r="K135" s="102">
        <v>14.646278023157688</v>
      </c>
      <c r="L135" s="102">
        <v>14.740389076191438</v>
      </c>
      <c r="M135" s="102">
        <v>15.185168688755885</v>
      </c>
      <c r="N135" s="102">
        <v>12.95423458265735</v>
      </c>
      <c r="O135" s="102">
        <v>13.131655654069165</v>
      </c>
      <c r="P135" s="102">
        <v>13.4124985558767</v>
      </c>
      <c r="Q135" s="102">
        <v>15.521125221735904</v>
      </c>
      <c r="R135" s="102">
        <v>15.307547188573574</v>
      </c>
      <c r="S135" s="102">
        <v>15.164095413036312</v>
      </c>
      <c r="T135" s="102">
        <v>15.317456419299727</v>
      </c>
      <c r="U135" s="102">
        <v>15.537195898513069</v>
      </c>
      <c r="V135" s="102">
        <v>17.080726005973208</v>
      </c>
      <c r="W135" s="102">
        <v>15.198509246997821</v>
      </c>
      <c r="DA135" s="131" t="s">
        <v>3041</v>
      </c>
    </row>
    <row r="136" spans="1:105" ht="12" customHeight="1" x14ac:dyDescent="0.25">
      <c r="A136" s="107" t="s">
        <v>121</v>
      </c>
      <c r="B136" s="105">
        <v>0</v>
      </c>
      <c r="C136" s="105">
        <v>13.119929989775148</v>
      </c>
      <c r="D136" s="105">
        <v>13.257745722488789</v>
      </c>
      <c r="E136" s="105">
        <v>14.565649562250019</v>
      </c>
      <c r="F136" s="105">
        <v>13.837146973003799</v>
      </c>
      <c r="G136" s="105">
        <v>13.305762006882937</v>
      </c>
      <c r="H136" s="105">
        <v>14.837820820158486</v>
      </c>
      <c r="I136" s="105">
        <v>14.171880840164013</v>
      </c>
      <c r="J136" s="105">
        <v>15.154720039095483</v>
      </c>
      <c r="K136" s="105">
        <v>14.639312148059917</v>
      </c>
      <c r="L136" s="105">
        <v>14.730819923554193</v>
      </c>
      <c r="M136" s="105">
        <v>15.170663731056221</v>
      </c>
      <c r="N136" s="105">
        <v>12.943474062166485</v>
      </c>
      <c r="O136" s="105">
        <v>13.129715586276316</v>
      </c>
      <c r="P136" s="105">
        <v>13.41283921370669</v>
      </c>
      <c r="Q136" s="105">
        <v>15.523596951420611</v>
      </c>
      <c r="R136" s="105">
        <v>15.310860545925314</v>
      </c>
      <c r="S136" s="105">
        <v>15.166171738539338</v>
      </c>
      <c r="T136" s="105">
        <v>15.315594330298245</v>
      </c>
      <c r="U136" s="105">
        <v>15.531983251513363</v>
      </c>
      <c r="V136" s="105">
        <v>17.075720510316522</v>
      </c>
      <c r="W136" s="105">
        <v>15.203434453238499</v>
      </c>
      <c r="DA136" s="132" t="s">
        <v>3042</v>
      </c>
    </row>
    <row r="137" spans="1:105" ht="12" customHeight="1" x14ac:dyDescent="0.25">
      <c r="A137" s="108" t="s">
        <v>53</v>
      </c>
      <c r="B137" s="99">
        <v>0</v>
      </c>
      <c r="C137" s="99">
        <v>3.016204311736546</v>
      </c>
      <c r="D137" s="99">
        <v>2.9752860619321106</v>
      </c>
      <c r="E137" s="99">
        <v>3.9896359678777835</v>
      </c>
      <c r="F137" s="99">
        <v>3.2159137019027222</v>
      </c>
      <c r="G137" s="99">
        <v>2.6554936112632945</v>
      </c>
      <c r="H137" s="99">
        <v>3.993165804866424</v>
      </c>
      <c r="I137" s="99">
        <v>3.1239713092216883</v>
      </c>
      <c r="J137" s="99">
        <v>3.8404645885393913</v>
      </c>
      <c r="K137" s="99">
        <v>3.4348656875027803</v>
      </c>
      <c r="L137" s="99">
        <v>3.3622923012256347</v>
      </c>
      <c r="M137" s="99">
        <v>4.0797589043496529</v>
      </c>
      <c r="N137" s="99">
        <v>2.321123268222856</v>
      </c>
      <c r="O137" s="99">
        <v>2.543180593274065</v>
      </c>
      <c r="P137" s="99">
        <v>2.5946237682107047</v>
      </c>
      <c r="Q137" s="99">
        <v>4.205085462883198</v>
      </c>
      <c r="R137" s="99">
        <v>3.916881267117263</v>
      </c>
      <c r="S137" s="99">
        <v>3.606775323051707</v>
      </c>
      <c r="T137" s="99">
        <v>3.7267761573221847</v>
      </c>
      <c r="U137" s="99">
        <v>3.7116325625216424</v>
      </c>
      <c r="V137" s="99">
        <v>4.3646488812452731</v>
      </c>
      <c r="W137" s="99">
        <v>2.9941729892852806</v>
      </c>
      <c r="DA137" s="63" t="s">
        <v>3043</v>
      </c>
    </row>
    <row r="138" spans="1:105" ht="12" customHeight="1" x14ac:dyDescent="0.25">
      <c r="A138" s="108" t="s">
        <v>52</v>
      </c>
      <c r="B138" s="99">
        <v>0</v>
      </c>
      <c r="C138" s="99">
        <v>10.103725678038602</v>
      </c>
      <c r="D138" s="99">
        <v>10.282459660556681</v>
      </c>
      <c r="E138" s="99">
        <v>10.576013594372235</v>
      </c>
      <c r="F138" s="99">
        <v>10.621233271101074</v>
      </c>
      <c r="G138" s="99">
        <v>10.650268395619642</v>
      </c>
      <c r="H138" s="99">
        <v>10.844655015292064</v>
      </c>
      <c r="I138" s="99">
        <v>11.047909530942324</v>
      </c>
      <c r="J138" s="99">
        <v>11.314255450556093</v>
      </c>
      <c r="K138" s="99">
        <v>11.204446460557135</v>
      </c>
      <c r="L138" s="99">
        <v>11.368527622328562</v>
      </c>
      <c r="M138" s="99">
        <v>11.090904826706568</v>
      </c>
      <c r="N138" s="99">
        <v>10.622350793943628</v>
      </c>
      <c r="O138" s="99">
        <v>10.586534993002248</v>
      </c>
      <c r="P138" s="99">
        <v>10.818215445495982</v>
      </c>
      <c r="Q138" s="99">
        <v>11.318511488537412</v>
      </c>
      <c r="R138" s="99">
        <v>11.39397927880805</v>
      </c>
      <c r="S138" s="99">
        <v>11.559396415487631</v>
      </c>
      <c r="T138" s="99">
        <v>11.58881817297606</v>
      </c>
      <c r="U138" s="99">
        <v>11.820350688991722</v>
      </c>
      <c r="V138" s="99">
        <v>12.711071629071249</v>
      </c>
      <c r="W138" s="99">
        <v>12.209261463953219</v>
      </c>
      <c r="DA138" s="63" t="s">
        <v>3044</v>
      </c>
    </row>
    <row r="139" spans="1:105" ht="12" customHeight="1" x14ac:dyDescent="0.25">
      <c r="A139" s="121" t="s">
        <v>54</v>
      </c>
      <c r="B139" s="123">
        <v>5.6334127719332869</v>
      </c>
      <c r="C139" s="123">
        <v>5.7858201763476647</v>
      </c>
      <c r="D139" s="123">
        <v>5.9311300893284322</v>
      </c>
      <c r="E139" s="123">
        <v>6.0238432127684653</v>
      </c>
      <c r="F139" s="123">
        <v>5.8117545553318442</v>
      </c>
      <c r="G139" s="123">
        <v>5.8029451546001418</v>
      </c>
      <c r="H139" s="123">
        <v>5.7513273556504201</v>
      </c>
      <c r="I139" s="123">
        <v>5.3626717020927384</v>
      </c>
      <c r="J139" s="123">
        <v>4.8966415811498019</v>
      </c>
      <c r="K139" s="123">
        <v>4.6899888504746547</v>
      </c>
      <c r="L139" s="123">
        <v>4.925125648755345</v>
      </c>
      <c r="M139" s="123">
        <v>4.250344862749329</v>
      </c>
      <c r="N139" s="123">
        <v>3.6685333232570638</v>
      </c>
      <c r="O139" s="123">
        <v>3.7249767916286007</v>
      </c>
      <c r="P139" s="123">
        <v>3.5482456378295368</v>
      </c>
      <c r="Q139" s="123">
        <v>3.7548029664506917</v>
      </c>
      <c r="R139" s="123">
        <v>3.5054547293644398</v>
      </c>
      <c r="S139" s="123">
        <v>4.2967475375147162</v>
      </c>
      <c r="T139" s="123">
        <v>4.5519250382935299</v>
      </c>
      <c r="U139" s="123">
        <v>4.6509483112292509</v>
      </c>
      <c r="V139" s="123">
        <v>6.9633926863555304</v>
      </c>
      <c r="W139" s="123">
        <v>6.4452742704980945</v>
      </c>
      <c r="DA139" s="130" t="s">
        <v>3045</v>
      </c>
    </row>
    <row r="140" spans="1:105" ht="12" customHeight="1" x14ac:dyDescent="0.25">
      <c r="A140" s="97" t="s">
        <v>50</v>
      </c>
      <c r="B140" s="99">
        <v>5.690548394851616</v>
      </c>
      <c r="C140" s="99">
        <v>5.7129030522648581</v>
      </c>
      <c r="D140" s="99">
        <v>6.0835972463207035</v>
      </c>
      <c r="E140" s="99">
        <v>6.1465757802352829</v>
      </c>
      <c r="F140" s="99">
        <v>5.7748377512833109</v>
      </c>
      <c r="G140" s="99">
        <v>5.8216367233371518</v>
      </c>
      <c r="H140" s="99">
        <v>5.8172753636391894</v>
      </c>
      <c r="I140" s="99">
        <v>5.3349939917236906</v>
      </c>
      <c r="J140" s="99">
        <v>4.7665861141286641</v>
      </c>
      <c r="K140" s="99">
        <v>4.7855875098110383</v>
      </c>
      <c r="L140" s="99">
        <v>5.0709851683086988</v>
      </c>
      <c r="M140" s="99">
        <v>4.1822236978578591</v>
      </c>
      <c r="N140" s="99">
        <v>3.5271971704063203</v>
      </c>
      <c r="O140" s="99">
        <v>3.8075909767402956</v>
      </c>
      <c r="P140" s="99">
        <v>3.5515237601743799</v>
      </c>
      <c r="Q140" s="99">
        <v>3.7624734929609969</v>
      </c>
      <c r="R140" s="99">
        <v>3.3217453518568907</v>
      </c>
      <c r="S140" s="99">
        <v>4.3599028146364871</v>
      </c>
      <c r="T140" s="99">
        <v>4.6733212335867229</v>
      </c>
      <c r="U140" s="99">
        <v>4.796129130067607</v>
      </c>
      <c r="V140" s="99">
        <v>6.6897364586317947</v>
      </c>
      <c r="W140" s="99">
        <v>6.5014736521136607</v>
      </c>
      <c r="DA140" s="63" t="s">
        <v>3046</v>
      </c>
    </row>
    <row r="141" spans="1:105" ht="12" customHeight="1" x14ac:dyDescent="0.25">
      <c r="A141" s="109" t="s">
        <v>120</v>
      </c>
      <c r="B141" s="110">
        <v>5.1404088098214826</v>
      </c>
      <c r="C141" s="110">
        <v>6.3963438614996742</v>
      </c>
      <c r="D141" s="110">
        <v>4.53577651191606</v>
      </c>
      <c r="E141" s="110">
        <v>4.5553604756406525</v>
      </c>
      <c r="F141" s="110">
        <v>6.3021076871419774</v>
      </c>
      <c r="G141" s="110">
        <v>5.6381114508680081</v>
      </c>
      <c r="H141" s="110">
        <v>5.3257623482675331</v>
      </c>
      <c r="I141" s="110">
        <v>5.5140336300208359</v>
      </c>
      <c r="J141" s="110">
        <v>5.5321214278469508</v>
      </c>
      <c r="K141" s="110">
        <v>4.3182893964806173</v>
      </c>
      <c r="L141" s="110">
        <v>4.4830725464195202</v>
      </c>
      <c r="M141" s="110">
        <v>4.4026305264927581</v>
      </c>
      <c r="N141" s="110">
        <v>3.9151272385214635</v>
      </c>
      <c r="O141" s="110">
        <v>3.587748902305151</v>
      </c>
      <c r="P141" s="110">
        <v>3.5434000835187498</v>
      </c>
      <c r="Q141" s="110">
        <v>3.7445166586038425</v>
      </c>
      <c r="R141" s="110">
        <v>3.7345395311315635</v>
      </c>
      <c r="S141" s="110">
        <v>4.215135335000479</v>
      </c>
      <c r="T141" s="110">
        <v>4.3950417268695778</v>
      </c>
      <c r="U141" s="110">
        <v>4.4678658827545554</v>
      </c>
      <c r="V141" s="110">
        <v>7.2798952032115034</v>
      </c>
      <c r="W141" s="110">
        <v>6.3827125499563708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92.065906501116444</v>
      </c>
      <c r="C143" s="118">
        <f t="shared" si="49"/>
        <v>99.044139058138441</v>
      </c>
      <c r="D143" s="118">
        <f t="shared" si="49"/>
        <v>102.72806716557707</v>
      </c>
      <c r="E143" s="118">
        <f t="shared" si="49"/>
        <v>115.63220600156633</v>
      </c>
      <c r="F143" s="118">
        <f t="shared" si="49"/>
        <v>109.1065623693066</v>
      </c>
      <c r="G143" s="118">
        <f t="shared" si="49"/>
        <v>114.09458300710536</v>
      </c>
      <c r="H143" s="118">
        <f t="shared" si="49"/>
        <v>121.10168460435429</v>
      </c>
      <c r="I143" s="118">
        <f t="shared" si="49"/>
        <v>107.45627734211189</v>
      </c>
      <c r="J143" s="118">
        <f t="shared" si="49"/>
        <v>109.1320215166041</v>
      </c>
      <c r="K143" s="118">
        <f t="shared" si="49"/>
        <v>108.79956363841013</v>
      </c>
      <c r="L143" s="118">
        <f t="shared" si="49"/>
        <v>128.26661405112836</v>
      </c>
      <c r="M143" s="118">
        <f t="shared" si="49"/>
        <v>120.47988149604109</v>
      </c>
      <c r="N143" s="118">
        <f t="shared" si="49"/>
        <v>112.08414106220286</v>
      </c>
      <c r="O143" s="118">
        <f t="shared" si="49"/>
        <v>102.62842157453021</v>
      </c>
      <c r="P143" s="118">
        <f t="shared" si="49"/>
        <v>92.357540125675527</v>
      </c>
      <c r="Q143" s="118">
        <f t="shared" si="49"/>
        <v>129.76680741530797</v>
      </c>
      <c r="R143" s="118">
        <f t="shared" ref="R143:V143" si="50">R144+R146+R148+R157</f>
        <v>117.67592216275648</v>
      </c>
      <c r="S143" s="118">
        <f t="shared" si="50"/>
        <v>108.94087767308449</v>
      </c>
      <c r="T143" s="118">
        <f t="shared" si="50"/>
        <v>113.33699270977003</v>
      </c>
      <c r="U143" s="118">
        <f t="shared" si="50"/>
        <v>114.6545720341893</v>
      </c>
      <c r="V143" s="118">
        <f t="shared" si="50"/>
        <v>114.64322626436478</v>
      </c>
      <c r="W143" s="118">
        <f t="shared" ref="W143" si="51">W144+W146+W148+W157</f>
        <v>148.69970248611057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73.254615389615552</v>
      </c>
      <c r="C144" s="123">
        <f t="shared" si="52"/>
        <v>80.036652193673135</v>
      </c>
      <c r="D144" s="123">
        <f t="shared" si="52"/>
        <v>82.932718103243957</v>
      </c>
      <c r="E144" s="123">
        <f t="shared" si="52"/>
        <v>94.556412131015463</v>
      </c>
      <c r="F144" s="123">
        <f t="shared" si="52"/>
        <v>89.449796807293069</v>
      </c>
      <c r="G144" s="123">
        <f t="shared" si="52"/>
        <v>94.451737704164202</v>
      </c>
      <c r="H144" s="123">
        <f t="shared" si="52"/>
        <v>99.928926593680387</v>
      </c>
      <c r="I144" s="123">
        <f t="shared" si="52"/>
        <v>87.290348417134126</v>
      </c>
      <c r="J144" s="123">
        <f t="shared" si="52"/>
        <v>88.764653941029295</v>
      </c>
      <c r="K144" s="123">
        <f t="shared" si="52"/>
        <v>88.998238305219786</v>
      </c>
      <c r="L144" s="123">
        <f t="shared" si="52"/>
        <v>107.7334652429935</v>
      </c>
      <c r="M144" s="123">
        <f t="shared" si="52"/>
        <v>100.33315270412568</v>
      </c>
      <c r="N144" s="123">
        <f t="shared" si="52"/>
        <v>94.059986956793907</v>
      </c>
      <c r="O144" s="123">
        <f t="shared" si="52"/>
        <v>84.714214510740334</v>
      </c>
      <c r="P144" s="123">
        <f t="shared" si="52"/>
        <v>74.433556257389142</v>
      </c>
      <c r="Q144" s="123">
        <f t="shared" si="52"/>
        <v>108.49799474838142</v>
      </c>
      <c r="R144" s="123">
        <f t="shared" si="52"/>
        <v>96.382695091190214</v>
      </c>
      <c r="S144" s="123">
        <f t="shared" si="52"/>
        <v>86.439336959531644</v>
      </c>
      <c r="T144" s="123">
        <f t="shared" si="52"/>
        <v>89.923724796548399</v>
      </c>
      <c r="U144" s="123">
        <f t="shared" si="52"/>
        <v>90.228454083983507</v>
      </c>
      <c r="V144" s="123">
        <f t="shared" si="52"/>
        <v>88.575652059963375</v>
      </c>
      <c r="W144" s="123">
        <f t="shared" si="52"/>
        <v>121.27320691432278</v>
      </c>
      <c r="DA144" s="130" t="s">
        <v>3049</v>
      </c>
    </row>
    <row r="145" spans="1:105" ht="12" customHeight="1" x14ac:dyDescent="0.25">
      <c r="A145" s="97" t="s">
        <v>53</v>
      </c>
      <c r="B145" s="99">
        <v>73.254615389615552</v>
      </c>
      <c r="C145" s="99">
        <v>80.036652193673135</v>
      </c>
      <c r="D145" s="99">
        <v>82.932718103243957</v>
      </c>
      <c r="E145" s="99">
        <v>94.556412131015463</v>
      </c>
      <c r="F145" s="99">
        <v>89.449796807293069</v>
      </c>
      <c r="G145" s="99">
        <v>94.451737704164202</v>
      </c>
      <c r="H145" s="99">
        <v>99.928926593680387</v>
      </c>
      <c r="I145" s="99">
        <v>87.290348417134126</v>
      </c>
      <c r="J145" s="99">
        <v>88.764653941029295</v>
      </c>
      <c r="K145" s="99">
        <v>88.998238305219786</v>
      </c>
      <c r="L145" s="99">
        <v>107.7334652429935</v>
      </c>
      <c r="M145" s="99">
        <v>100.33315270412568</v>
      </c>
      <c r="N145" s="99">
        <v>94.059986956793907</v>
      </c>
      <c r="O145" s="99">
        <v>84.714214510740334</v>
      </c>
      <c r="P145" s="99">
        <v>74.433556257389142</v>
      </c>
      <c r="Q145" s="99">
        <v>108.49799474838142</v>
      </c>
      <c r="R145" s="99">
        <v>96.382695091190214</v>
      </c>
      <c r="S145" s="99">
        <v>86.439336959531644</v>
      </c>
      <c r="T145" s="99">
        <v>89.923724796548399</v>
      </c>
      <c r="U145" s="99">
        <v>90.228454083983507</v>
      </c>
      <c r="V145" s="99">
        <v>88.575652059963375</v>
      </c>
      <c r="W145" s="99">
        <v>121.27320691432278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0.2167680469524087</v>
      </c>
      <c r="C146" s="123">
        <f t="shared" si="53"/>
        <v>0.25716461143902791</v>
      </c>
      <c r="D146" s="123">
        <f t="shared" si="53"/>
        <v>0.3813193977317258</v>
      </c>
      <c r="E146" s="123">
        <f t="shared" si="53"/>
        <v>0.55636288714963678</v>
      </c>
      <c r="F146" s="123">
        <f t="shared" si="53"/>
        <v>0.29716626087993553</v>
      </c>
      <c r="G146" s="123">
        <f t="shared" si="53"/>
        <v>0.32728730589551669</v>
      </c>
      <c r="H146" s="123">
        <f t="shared" si="53"/>
        <v>0.52200709480294671</v>
      </c>
      <c r="I146" s="123">
        <f t="shared" si="53"/>
        <v>0.73776453208615256</v>
      </c>
      <c r="J146" s="123">
        <f t="shared" si="53"/>
        <v>0.48590989429553166</v>
      </c>
      <c r="K146" s="123">
        <f t="shared" si="53"/>
        <v>0.51950944757454687</v>
      </c>
      <c r="L146" s="123">
        <f t="shared" si="53"/>
        <v>0.66068156259785238</v>
      </c>
      <c r="M146" s="123">
        <f t="shared" si="53"/>
        <v>0.68870794376293609</v>
      </c>
      <c r="N146" s="123">
        <f t="shared" si="53"/>
        <v>1.3980243783996256</v>
      </c>
      <c r="O146" s="123">
        <f t="shared" si="53"/>
        <v>0.97152316033763664</v>
      </c>
      <c r="P146" s="123">
        <f t="shared" si="53"/>
        <v>0.97036043209317335</v>
      </c>
      <c r="Q146" s="123">
        <f t="shared" si="53"/>
        <v>2.1118630893210688</v>
      </c>
      <c r="R146" s="123">
        <f t="shared" si="53"/>
        <v>2.6527742354086081</v>
      </c>
      <c r="S146" s="123">
        <f t="shared" si="53"/>
        <v>3.0387791395013211</v>
      </c>
      <c r="T146" s="123">
        <f t="shared" si="53"/>
        <v>3.4558412993108143</v>
      </c>
      <c r="U146" s="123">
        <f t="shared" si="53"/>
        <v>4.1022996868337334</v>
      </c>
      <c r="V146" s="123">
        <f t="shared" si="53"/>
        <v>2.1254075319552421</v>
      </c>
      <c r="W146" s="123">
        <f t="shared" si="53"/>
        <v>5.7584199724407803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0.2167680469524087</v>
      </c>
      <c r="C147" s="99">
        <f>RES_hhdet_tesh!C147/RES_summary!C$19</f>
        <v>0.25716461143902791</v>
      </c>
      <c r="D147" s="99">
        <f>RES_hhdet_tesh!D147/RES_summary!D$19</f>
        <v>0.3813193977317258</v>
      </c>
      <c r="E147" s="99">
        <f>RES_hhdet_tesh!E147/RES_summary!E$19</f>
        <v>0.55636288714963678</v>
      </c>
      <c r="F147" s="99">
        <f>RES_hhdet_tesh!F147/RES_summary!F$19</f>
        <v>0.29716626087993553</v>
      </c>
      <c r="G147" s="99">
        <f>RES_hhdet_tesh!G147/RES_summary!G$19</f>
        <v>0.32728730589551669</v>
      </c>
      <c r="H147" s="99">
        <f>RES_hhdet_tesh!H147/RES_summary!H$19</f>
        <v>0.52200709480294671</v>
      </c>
      <c r="I147" s="99">
        <f>RES_hhdet_tesh!I147/RES_summary!I$19</f>
        <v>0.73776453208615256</v>
      </c>
      <c r="J147" s="99">
        <f>RES_hhdet_tesh!J147/RES_summary!J$19</f>
        <v>0.48590989429553166</v>
      </c>
      <c r="K147" s="99">
        <f>RES_hhdet_tesh!K147/RES_summary!K$19</f>
        <v>0.51950944757454687</v>
      </c>
      <c r="L147" s="99">
        <f>RES_hhdet_tesh!L147/RES_summary!L$19</f>
        <v>0.66068156259785238</v>
      </c>
      <c r="M147" s="99">
        <f>RES_hhdet_tesh!M147/RES_summary!M$19</f>
        <v>0.68870794376293609</v>
      </c>
      <c r="N147" s="99">
        <f>RES_hhdet_tesh!N147/RES_summary!N$19</f>
        <v>1.3980243783996256</v>
      </c>
      <c r="O147" s="99">
        <f>RES_hhdet_tesh!O147/RES_summary!O$19</f>
        <v>0.97152316033763664</v>
      </c>
      <c r="P147" s="99">
        <f>RES_hhdet_tesh!P147/RES_summary!P$19</f>
        <v>0.97036043209317335</v>
      </c>
      <c r="Q147" s="99">
        <f>RES_hhdet_tesh!Q147/RES_summary!Q$19</f>
        <v>2.1118630893210688</v>
      </c>
      <c r="R147" s="99">
        <f>RES_hhdet_tesh!R147/RES_summary!R$19</f>
        <v>2.6527742354086081</v>
      </c>
      <c r="S147" s="99">
        <f>RES_hhdet_tesh!S147/RES_summary!S$19</f>
        <v>3.0387791395013211</v>
      </c>
      <c r="T147" s="99">
        <f>RES_hhdet_tesh!T147/RES_summary!T$19</f>
        <v>3.4558412993108143</v>
      </c>
      <c r="U147" s="99">
        <f>RES_hhdet_tesh!U147/RES_summary!U$19</f>
        <v>4.1022996868337334</v>
      </c>
      <c r="V147" s="99">
        <f>RES_hhdet_tesh!V147/RES_summary!V$19</f>
        <v>2.1254075319552421</v>
      </c>
      <c r="W147" s="99">
        <f>RES_hhdet_tesh!W147/RES_summary!W$19</f>
        <v>5.7584199724407803</v>
      </c>
      <c r="DA147" s="63" t="s">
        <v>3052</v>
      </c>
    </row>
    <row r="148" spans="1:105" ht="12" customHeight="1" x14ac:dyDescent="0.25">
      <c r="A148" s="121" t="s">
        <v>55</v>
      </c>
      <c r="B148" s="123">
        <v>12.960986998487382</v>
      </c>
      <c r="C148" s="123">
        <v>12.962538963537927</v>
      </c>
      <c r="D148" s="123">
        <v>13.447399062186534</v>
      </c>
      <c r="E148" s="123">
        <v>14.452959889102656</v>
      </c>
      <c r="F148" s="123">
        <v>13.56087229709294</v>
      </c>
      <c r="G148" s="123">
        <v>13.509001786635498</v>
      </c>
      <c r="H148" s="123">
        <v>14.891805578686533</v>
      </c>
      <c r="I148" s="123">
        <v>14.067055750268759</v>
      </c>
      <c r="J148" s="123">
        <v>14.982564179337864</v>
      </c>
      <c r="K148" s="123">
        <v>14.60148827955457</v>
      </c>
      <c r="L148" s="123">
        <v>14.967355964988558</v>
      </c>
      <c r="M148" s="123">
        <v>15.20257253379768</v>
      </c>
      <c r="N148" s="123">
        <v>12.955168873260869</v>
      </c>
      <c r="O148" s="123">
        <v>13.215512908039278</v>
      </c>
      <c r="P148" s="123">
        <v>13.40569265256824</v>
      </c>
      <c r="Q148" s="123">
        <v>15.40315643475506</v>
      </c>
      <c r="R148" s="123">
        <v>15.11349152461141</v>
      </c>
      <c r="S148" s="123">
        <v>15.170300783228081</v>
      </c>
      <c r="T148" s="123">
        <v>15.410060305871365</v>
      </c>
      <c r="U148" s="123">
        <v>15.677092684429889</v>
      </c>
      <c r="V148" s="123">
        <v>16.969612663037687</v>
      </c>
      <c r="W148" s="123">
        <v>15.223765914480914</v>
      </c>
      <c r="DA148" s="130" t="s">
        <v>3053</v>
      </c>
    </row>
    <row r="149" spans="1:105" ht="12" customHeight="1" x14ac:dyDescent="0.25">
      <c r="A149" s="97" t="s">
        <v>124</v>
      </c>
      <c r="B149" s="99">
        <v>13.702793141420457</v>
      </c>
      <c r="C149" s="99">
        <v>12.498782252375445</v>
      </c>
      <c r="D149" s="99">
        <v>14.095782953542077</v>
      </c>
      <c r="E149" s="99">
        <v>14.008721664801712</v>
      </c>
      <c r="F149" s="99">
        <v>12.199797864584587</v>
      </c>
      <c r="G149" s="99">
        <v>14.693700864069344</v>
      </c>
      <c r="H149" s="99">
        <v>15.23560743317816</v>
      </c>
      <c r="I149" s="99">
        <v>13.1157960121204</v>
      </c>
      <c r="J149" s="99">
        <v>13.096046607680851</v>
      </c>
      <c r="K149" s="99">
        <v>13.827478898888941</v>
      </c>
      <c r="L149" s="99">
        <v>18.312793644118461</v>
      </c>
      <c r="M149" s="99">
        <v>14.974873675724576</v>
      </c>
      <c r="N149" s="99">
        <v>12.280636697116533</v>
      </c>
      <c r="O149" s="99">
        <v>14.321524710096991</v>
      </c>
      <c r="P149" s="99">
        <v>13.483754504030161</v>
      </c>
      <c r="Q149" s="99">
        <v>13.696294879227752</v>
      </c>
      <c r="R149" s="99">
        <v>11.934408972895538</v>
      </c>
      <c r="S149" s="99">
        <v>16.186559850677604</v>
      </c>
      <c r="T149" s="99">
        <v>17.694040204540684</v>
      </c>
      <c r="U149" s="99">
        <v>18.680158923633613</v>
      </c>
      <c r="V149" s="99">
        <v>14.907944740918982</v>
      </c>
      <c r="W149" s="99">
        <v>15.945857051532755</v>
      </c>
      <c r="DA149" s="63" t="s">
        <v>3054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3055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3056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3057</v>
      </c>
    </row>
    <row r="153" spans="1:105" ht="12" customHeight="1" x14ac:dyDescent="0.25">
      <c r="A153" s="106" t="s">
        <v>122</v>
      </c>
      <c r="B153" s="102">
        <v>12.669563156620816</v>
      </c>
      <c r="C153" s="102">
        <v>13.11917146642101</v>
      </c>
      <c r="D153" s="102">
        <v>13.254038510885525</v>
      </c>
      <c r="E153" s="102">
        <v>14.561418403695257</v>
      </c>
      <c r="F153" s="102">
        <v>13.831922658757444</v>
      </c>
      <c r="G153" s="102">
        <v>13.305751365748012</v>
      </c>
      <c r="H153" s="102">
        <v>14.841727663950634</v>
      </c>
      <c r="I153" s="102">
        <v>14.180318323122185</v>
      </c>
      <c r="J153" s="102">
        <v>15.159371445728782</v>
      </c>
      <c r="K153" s="102">
        <v>14.661145032467171</v>
      </c>
      <c r="L153" s="102">
        <v>14.758359559056839</v>
      </c>
      <c r="M153" s="102">
        <v>15.21469646163662</v>
      </c>
      <c r="N153" s="102">
        <v>12.986412692742926</v>
      </c>
      <c r="O153" s="102">
        <v>13.16288021889233</v>
      </c>
      <c r="P153" s="102">
        <v>13.402751758857008</v>
      </c>
      <c r="Q153" s="102">
        <v>15.474703470039252</v>
      </c>
      <c r="R153" s="102">
        <v>15.254595779031026</v>
      </c>
      <c r="S153" s="102">
        <v>15.118157838885411</v>
      </c>
      <c r="T153" s="102">
        <v>15.282192599439041</v>
      </c>
      <c r="U153" s="102">
        <v>15.51135101144671</v>
      </c>
      <c r="V153" s="102">
        <v>17.071221213509556</v>
      </c>
      <c r="W153" s="102">
        <v>15.192040565895496</v>
      </c>
      <c r="DA153" s="131" t="s">
        <v>3058</v>
      </c>
    </row>
    <row r="154" spans="1:105" ht="12" customHeight="1" x14ac:dyDescent="0.25">
      <c r="A154" s="107" t="s">
        <v>121</v>
      </c>
      <c r="B154" s="105">
        <v>0</v>
      </c>
      <c r="C154" s="105">
        <v>13.12246275487813</v>
      </c>
      <c r="D154" s="105">
        <v>13.258259554474336</v>
      </c>
      <c r="E154" s="105">
        <v>14.568200285164862</v>
      </c>
      <c r="F154" s="105">
        <v>13.839878186340746</v>
      </c>
      <c r="G154" s="105">
        <v>13.308781480339178</v>
      </c>
      <c r="H154" s="105">
        <v>14.840081105022273</v>
      </c>
      <c r="I154" s="105">
        <v>14.176675004983494</v>
      </c>
      <c r="J154" s="105">
        <v>15.155337600831199</v>
      </c>
      <c r="K154" s="105">
        <v>14.665088185727802</v>
      </c>
      <c r="L154" s="105">
        <v>14.76549735992239</v>
      </c>
      <c r="M154" s="105">
        <v>15.218048982895537</v>
      </c>
      <c r="N154" s="105">
        <v>12.986019151411449</v>
      </c>
      <c r="O154" s="105">
        <v>13.166935077574536</v>
      </c>
      <c r="P154" s="105">
        <v>13.394340176219796</v>
      </c>
      <c r="Q154" s="105">
        <v>15.473063691735396</v>
      </c>
      <c r="R154" s="105">
        <v>15.252342031150402</v>
      </c>
      <c r="S154" s="105">
        <v>15.115685692185401</v>
      </c>
      <c r="T154" s="105">
        <v>15.275410771786131</v>
      </c>
      <c r="U154" s="105">
        <v>15.506035050115447</v>
      </c>
      <c r="V154" s="105">
        <v>17.070683920383619</v>
      </c>
      <c r="W154" s="105">
        <v>15.199576821662578</v>
      </c>
      <c r="DA154" s="132" t="s">
        <v>3059</v>
      </c>
    </row>
    <row r="155" spans="1:105" ht="12" customHeight="1" x14ac:dyDescent="0.25">
      <c r="A155" s="108" t="s">
        <v>53</v>
      </c>
      <c r="B155" s="99">
        <v>0</v>
      </c>
      <c r="C155" s="99">
        <v>3.0167865813851029</v>
      </c>
      <c r="D155" s="99">
        <v>2.9754013754384001</v>
      </c>
      <c r="E155" s="99">
        <v>3.9903346291933448</v>
      </c>
      <c r="F155" s="99">
        <v>3.2165484676105844</v>
      </c>
      <c r="G155" s="99">
        <v>2.6560962218066275</v>
      </c>
      <c r="H155" s="99">
        <v>3.9937740944755746</v>
      </c>
      <c r="I155" s="99">
        <v>3.1250281084931926</v>
      </c>
      <c r="J155" s="99">
        <v>3.8406210892184593</v>
      </c>
      <c r="K155" s="99">
        <v>3.4409135964789508</v>
      </c>
      <c r="L155" s="99">
        <v>3.3702073852421441</v>
      </c>
      <c r="M155" s="99">
        <v>4.0925019462200352</v>
      </c>
      <c r="N155" s="99">
        <v>2.3287527806799271</v>
      </c>
      <c r="O155" s="99">
        <v>2.5503898802794982</v>
      </c>
      <c r="P155" s="99">
        <v>2.5910452535064161</v>
      </c>
      <c r="Q155" s="99">
        <v>4.1913968392762175</v>
      </c>
      <c r="R155" s="99">
        <v>3.9019108431091616</v>
      </c>
      <c r="S155" s="99">
        <v>3.594768876778577</v>
      </c>
      <c r="T155" s="99">
        <v>3.7169982065257825</v>
      </c>
      <c r="U155" s="99">
        <v>3.7054317968056454</v>
      </c>
      <c r="V155" s="99">
        <v>4.3633615009205178</v>
      </c>
      <c r="W155" s="99">
        <v>2.9934132651385563</v>
      </c>
      <c r="DA155" s="63" t="s">
        <v>3060</v>
      </c>
    </row>
    <row r="156" spans="1:105" ht="12" customHeight="1" x14ac:dyDescent="0.25">
      <c r="A156" s="108" t="s">
        <v>52</v>
      </c>
      <c r="B156" s="99">
        <v>0</v>
      </c>
      <c r="C156" s="99">
        <v>10.105676173493027</v>
      </c>
      <c r="D156" s="99">
        <v>10.282858179035934</v>
      </c>
      <c r="E156" s="99">
        <v>10.577865655971516</v>
      </c>
      <c r="F156" s="99">
        <v>10.623329718730162</v>
      </c>
      <c r="G156" s="99">
        <v>10.652685258532552</v>
      </c>
      <c r="H156" s="99">
        <v>10.846307010546699</v>
      </c>
      <c r="I156" s="99">
        <v>11.051646896490299</v>
      </c>
      <c r="J156" s="99">
        <v>11.314716511612737</v>
      </c>
      <c r="K156" s="99">
        <v>11.22417458924885</v>
      </c>
      <c r="L156" s="99">
        <v>11.395289974680244</v>
      </c>
      <c r="M156" s="99">
        <v>11.125547036675499</v>
      </c>
      <c r="N156" s="99">
        <v>10.657266370731522</v>
      </c>
      <c r="O156" s="99">
        <v>10.616545197295039</v>
      </c>
      <c r="P156" s="99">
        <v>10.803294922713377</v>
      </c>
      <c r="Q156" s="99">
        <v>11.281666852459178</v>
      </c>
      <c r="R156" s="99">
        <v>11.350431188041236</v>
      </c>
      <c r="S156" s="99">
        <v>11.520916815406821</v>
      </c>
      <c r="T156" s="99">
        <v>11.558412565260348</v>
      </c>
      <c r="U156" s="99">
        <v>11.800603253309797</v>
      </c>
      <c r="V156" s="99">
        <v>12.707322419463098</v>
      </c>
      <c r="W156" s="99">
        <v>12.206163556524023</v>
      </c>
      <c r="DA156" s="63" t="s">
        <v>3061</v>
      </c>
    </row>
    <row r="157" spans="1:105" ht="12" customHeight="1" x14ac:dyDescent="0.25">
      <c r="A157" s="121" t="s">
        <v>54</v>
      </c>
      <c r="B157" s="123">
        <v>5.6335360660611</v>
      </c>
      <c r="C157" s="123">
        <v>5.7877832894883579</v>
      </c>
      <c r="D157" s="123">
        <v>5.9666306024148499</v>
      </c>
      <c r="E157" s="123">
        <v>6.066471094298576</v>
      </c>
      <c r="F157" s="123">
        <v>5.7987270040406589</v>
      </c>
      <c r="G157" s="123">
        <v>5.8065562104101556</v>
      </c>
      <c r="H157" s="123">
        <v>5.7589453371844259</v>
      </c>
      <c r="I157" s="123">
        <v>5.3611086426228498</v>
      </c>
      <c r="J157" s="123">
        <v>4.8988935019414024</v>
      </c>
      <c r="K157" s="123">
        <v>4.6803276060612209</v>
      </c>
      <c r="L157" s="123">
        <v>4.9051112805484358</v>
      </c>
      <c r="M157" s="123">
        <v>4.255448314354787</v>
      </c>
      <c r="N157" s="123">
        <v>3.6709608537484475</v>
      </c>
      <c r="O157" s="123">
        <v>3.7271709954129602</v>
      </c>
      <c r="P157" s="123">
        <v>3.5479307836249832</v>
      </c>
      <c r="Q157" s="123">
        <v>3.7537931428504341</v>
      </c>
      <c r="R157" s="123">
        <v>3.5269613115462413</v>
      </c>
      <c r="S157" s="123">
        <v>4.2924607908234407</v>
      </c>
      <c r="T157" s="123">
        <v>4.5473663080394395</v>
      </c>
      <c r="U157" s="123">
        <v>4.6467255789421706</v>
      </c>
      <c r="V157" s="123">
        <v>6.9725540094084701</v>
      </c>
      <c r="W157" s="123">
        <v>6.4443096848660835</v>
      </c>
      <c r="DA157" s="130" t="s">
        <v>3062</v>
      </c>
    </row>
    <row r="158" spans="1:105" ht="12" customHeight="1" x14ac:dyDescent="0.25">
      <c r="A158" s="97" t="s">
        <v>50</v>
      </c>
      <c r="B158" s="99">
        <v>5.690548394851616</v>
      </c>
      <c r="C158" s="99">
        <v>5.7129030522648581</v>
      </c>
      <c r="D158" s="99">
        <v>6.0835972463207044</v>
      </c>
      <c r="E158" s="99">
        <v>6.1465757802352856</v>
      </c>
      <c r="F158" s="99">
        <v>5.7748377512833082</v>
      </c>
      <c r="G158" s="99">
        <v>5.8216367233371509</v>
      </c>
      <c r="H158" s="99">
        <v>5.8172753636391903</v>
      </c>
      <c r="I158" s="99">
        <v>5.334993991723687</v>
      </c>
      <c r="J158" s="99">
        <v>4.7665861141286658</v>
      </c>
      <c r="K158" s="99">
        <v>4.7855875098110321</v>
      </c>
      <c r="L158" s="99">
        <v>5.0709851683086899</v>
      </c>
      <c r="M158" s="99">
        <v>4.18222369785786</v>
      </c>
      <c r="N158" s="99">
        <v>3.5271971704063083</v>
      </c>
      <c r="O158" s="99">
        <v>3.8075909767402818</v>
      </c>
      <c r="P158" s="99">
        <v>3.5515237601743816</v>
      </c>
      <c r="Q158" s="99">
        <v>3.7624734929609875</v>
      </c>
      <c r="R158" s="99">
        <v>3.3217453518568818</v>
      </c>
      <c r="S158" s="99">
        <v>4.3599028146365093</v>
      </c>
      <c r="T158" s="99">
        <v>4.6733212335867664</v>
      </c>
      <c r="U158" s="99">
        <v>4.7961291300676239</v>
      </c>
      <c r="V158" s="99">
        <v>6.689736458631824</v>
      </c>
      <c r="W158" s="99">
        <v>6.5014736521136332</v>
      </c>
      <c r="DA158" s="63" t="s">
        <v>3063</v>
      </c>
    </row>
    <row r="159" spans="1:105" ht="12" customHeight="1" x14ac:dyDescent="0.25">
      <c r="A159" s="109" t="s">
        <v>120</v>
      </c>
      <c r="B159" s="110">
        <v>5.1404088098214817</v>
      </c>
      <c r="C159" s="110">
        <v>6.396343861499675</v>
      </c>
      <c r="D159" s="110">
        <v>4.53577651191606</v>
      </c>
      <c r="E159" s="110">
        <v>4.5553604756406516</v>
      </c>
      <c r="F159" s="110">
        <v>6.3021076871419801</v>
      </c>
      <c r="G159" s="110">
        <v>5.6381114508680072</v>
      </c>
      <c r="H159" s="110">
        <v>5.3257623482675269</v>
      </c>
      <c r="I159" s="110">
        <v>5.5140336300208332</v>
      </c>
      <c r="J159" s="110">
        <v>5.5321214278469517</v>
      </c>
      <c r="K159" s="110">
        <v>4.3182893964806173</v>
      </c>
      <c r="L159" s="110">
        <v>4.4830725464195114</v>
      </c>
      <c r="M159" s="110">
        <v>4.4026305264927554</v>
      </c>
      <c r="N159" s="110">
        <v>3.915127238521467</v>
      </c>
      <c r="O159" s="110">
        <v>3.5877489023051581</v>
      </c>
      <c r="P159" s="110">
        <v>3.5434000835187414</v>
      </c>
      <c r="Q159" s="110">
        <v>3.7445166586038465</v>
      </c>
      <c r="R159" s="110">
        <v>3.7345395311315643</v>
      </c>
      <c r="S159" s="110">
        <v>4.2151353350004594</v>
      </c>
      <c r="T159" s="110">
        <v>4.3950417268695876</v>
      </c>
      <c r="U159" s="110">
        <v>4.4678658827545421</v>
      </c>
      <c r="V159" s="110">
        <v>7.2798952032114563</v>
      </c>
      <c r="W159" s="110">
        <v>6.3827125499563984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97.48475696126583</v>
      </c>
      <c r="C161" s="118">
        <f t="shared" si="54"/>
        <v>100.96625965664138</v>
      </c>
      <c r="D161" s="118">
        <f t="shared" si="54"/>
        <v>103.69806300749724</v>
      </c>
      <c r="E161" s="118">
        <f t="shared" si="54"/>
        <v>110.70807568177335</v>
      </c>
      <c r="F161" s="118">
        <f t="shared" si="54"/>
        <v>109.34546436881723</v>
      </c>
      <c r="G161" s="118">
        <f t="shared" si="54"/>
        <v>113.80407297253973</v>
      </c>
      <c r="H161" s="118">
        <f t="shared" si="54"/>
        <v>115.59085698376258</v>
      </c>
      <c r="I161" s="118">
        <f t="shared" si="54"/>
        <v>109.58801238775443</v>
      </c>
      <c r="J161" s="118">
        <f t="shared" si="54"/>
        <v>112.02982319047346</v>
      </c>
      <c r="K161" s="118">
        <f t="shared" si="54"/>
        <v>117.97823080713827</v>
      </c>
      <c r="L161" s="118">
        <f t="shared" si="54"/>
        <v>120.32843281828657</v>
      </c>
      <c r="M161" s="118">
        <f t="shared" si="54"/>
        <v>121.96191376476432</v>
      </c>
      <c r="N161" s="118">
        <f t="shared" si="54"/>
        <v>110.57776001538795</v>
      </c>
      <c r="O161" s="118">
        <f t="shared" si="54"/>
        <v>112.58677407240232</v>
      </c>
      <c r="P161" s="118">
        <f t="shared" si="54"/>
        <v>107.7716340840183</v>
      </c>
      <c r="Q161" s="118">
        <f t="shared" si="54"/>
        <v>112.85875563547643</v>
      </c>
      <c r="R161" s="118">
        <f t="shared" ref="R161:V161" si="55">R162+R164+R166+R175</f>
        <v>114.08374533508982</v>
      </c>
      <c r="S161" s="118">
        <f t="shared" si="55"/>
        <v>116.96294509992275</v>
      </c>
      <c r="T161" s="118">
        <f t="shared" si="55"/>
        <v>103.94524734078243</v>
      </c>
      <c r="U161" s="118">
        <f t="shared" si="55"/>
        <v>68.805572221944885</v>
      </c>
      <c r="V161" s="118">
        <f t="shared" si="55"/>
        <v>89.812134167112873</v>
      </c>
      <c r="W161" s="118">
        <f t="shared" ref="W161" si="56">W162+W164+W166+W175</f>
        <v>209.22759624844679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78.783892079679617</v>
      </c>
      <c r="C162" s="123">
        <f t="shared" si="57"/>
        <v>82.0894380705206</v>
      </c>
      <c r="D162" s="123">
        <f t="shared" si="57"/>
        <v>84.056084554896216</v>
      </c>
      <c r="E162" s="123">
        <f t="shared" si="57"/>
        <v>89.885703200872356</v>
      </c>
      <c r="F162" s="123">
        <f t="shared" si="57"/>
        <v>89.836084227427435</v>
      </c>
      <c r="G162" s="123">
        <f t="shared" si="57"/>
        <v>94.24574184884797</v>
      </c>
      <c r="H162" s="123">
        <f t="shared" si="57"/>
        <v>94.599384771405099</v>
      </c>
      <c r="I162" s="123">
        <f t="shared" si="57"/>
        <v>89.654733204867938</v>
      </c>
      <c r="J162" s="123">
        <f t="shared" si="57"/>
        <v>91.782752768259286</v>
      </c>
      <c r="K162" s="123">
        <f t="shared" si="57"/>
        <v>98.256631418107503</v>
      </c>
      <c r="L162" s="123">
        <f t="shared" si="57"/>
        <v>99.789415447935269</v>
      </c>
      <c r="M162" s="123">
        <f t="shared" si="57"/>
        <v>101.8660114955649</v>
      </c>
      <c r="N162" s="123">
        <f t="shared" si="57"/>
        <v>92.765570581669778</v>
      </c>
      <c r="O162" s="123">
        <f t="shared" si="57"/>
        <v>94.88323307540908</v>
      </c>
      <c r="P162" s="123">
        <f t="shared" si="57"/>
        <v>90.205824613395535</v>
      </c>
      <c r="Q162" s="123">
        <f t="shared" si="57"/>
        <v>92.649409737187369</v>
      </c>
      <c r="R162" s="123">
        <f t="shared" si="57"/>
        <v>94.310400096268197</v>
      </c>
      <c r="S162" s="123">
        <f t="shared" si="57"/>
        <v>96.100385514326035</v>
      </c>
      <c r="T162" s="123">
        <f t="shared" si="57"/>
        <v>82.062802722371629</v>
      </c>
      <c r="U162" s="123">
        <f t="shared" si="57"/>
        <v>45.921210404443613</v>
      </c>
      <c r="V162" s="123">
        <f t="shared" si="57"/>
        <v>64.299432875610435</v>
      </c>
      <c r="W162" s="123">
        <f t="shared" si="57"/>
        <v>182.98152081300103</v>
      </c>
      <c r="DA162" s="130" t="s">
        <v>3066</v>
      </c>
    </row>
    <row r="163" spans="1:105" ht="12" customHeight="1" x14ac:dyDescent="0.25">
      <c r="A163" s="97" t="s">
        <v>53</v>
      </c>
      <c r="B163" s="110">
        <v>78.783892079679617</v>
      </c>
      <c r="C163" s="110">
        <v>82.0894380705206</v>
      </c>
      <c r="D163" s="110">
        <v>84.056084554896216</v>
      </c>
      <c r="E163" s="110">
        <v>89.885703200872356</v>
      </c>
      <c r="F163" s="110">
        <v>89.836084227427435</v>
      </c>
      <c r="G163" s="110">
        <v>94.24574184884797</v>
      </c>
      <c r="H163" s="110">
        <v>94.599384771405099</v>
      </c>
      <c r="I163" s="110">
        <v>89.654733204867938</v>
      </c>
      <c r="J163" s="110">
        <v>91.782752768259286</v>
      </c>
      <c r="K163" s="110">
        <v>98.256631418107503</v>
      </c>
      <c r="L163" s="110">
        <v>99.789415447935269</v>
      </c>
      <c r="M163" s="110">
        <v>101.8660114955649</v>
      </c>
      <c r="N163" s="110">
        <v>92.765570581669778</v>
      </c>
      <c r="O163" s="110">
        <v>94.88323307540908</v>
      </c>
      <c r="P163" s="110">
        <v>90.205824613395535</v>
      </c>
      <c r="Q163" s="110">
        <v>92.649409737187369</v>
      </c>
      <c r="R163" s="110">
        <v>94.310400096268197</v>
      </c>
      <c r="S163" s="110">
        <v>96.100385514326035</v>
      </c>
      <c r="T163" s="110">
        <v>82.062802722371629</v>
      </c>
      <c r="U163" s="110">
        <v>45.921210404443613</v>
      </c>
      <c r="V163" s="110">
        <v>64.299432875610435</v>
      </c>
      <c r="W163" s="110">
        <v>182.98152081300103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0.1059311871851607</v>
      </c>
      <c r="C164" s="123">
        <f t="shared" si="58"/>
        <v>0.13645380397940365</v>
      </c>
      <c r="D164" s="123">
        <f t="shared" si="58"/>
        <v>0.22870379882645259</v>
      </c>
      <c r="E164" s="123">
        <f t="shared" si="58"/>
        <v>0.34694354221563056</v>
      </c>
      <c r="F164" s="123">
        <f t="shared" si="58"/>
        <v>0.18062123199311653</v>
      </c>
      <c r="G164" s="123">
        <f t="shared" si="58"/>
        <v>0.20036185877763915</v>
      </c>
      <c r="H164" s="123">
        <f t="shared" si="58"/>
        <v>0.32796865999398267</v>
      </c>
      <c r="I164" s="123">
        <f t="shared" si="58"/>
        <v>0.49012424067758875</v>
      </c>
      <c r="J164" s="123">
        <f t="shared" si="58"/>
        <v>0.36038909911781547</v>
      </c>
      <c r="K164" s="123">
        <f t="shared" si="58"/>
        <v>0.42236217509457435</v>
      </c>
      <c r="L164" s="123">
        <f t="shared" si="58"/>
        <v>0.58869527186341952</v>
      </c>
      <c r="M164" s="123">
        <f t="shared" si="58"/>
        <v>0.62319621586691609</v>
      </c>
      <c r="N164" s="123">
        <f t="shared" si="58"/>
        <v>1.1751886490487935</v>
      </c>
      <c r="O164" s="123">
        <f t="shared" si="58"/>
        <v>0.7124698647359341</v>
      </c>
      <c r="P164" s="123">
        <f t="shared" si="58"/>
        <v>0.48130937416874059</v>
      </c>
      <c r="Q164" s="123">
        <f t="shared" si="58"/>
        <v>0.84485361397084247</v>
      </c>
      <c r="R164" s="123">
        <f t="shared" si="58"/>
        <v>0.95303424934083358</v>
      </c>
      <c r="S164" s="123">
        <f t="shared" si="58"/>
        <v>1.2392616383482986</v>
      </c>
      <c r="T164" s="123">
        <f t="shared" si="58"/>
        <v>1.8207873936521954</v>
      </c>
      <c r="U164" s="123">
        <f t="shared" si="58"/>
        <v>2.553993013380238</v>
      </c>
      <c r="V164" s="123">
        <f t="shared" si="58"/>
        <v>1.584459436236564</v>
      </c>
      <c r="W164" s="123">
        <f t="shared" si="58"/>
        <v>4.6304778346612867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0.1059311871851607</v>
      </c>
      <c r="C165" s="99">
        <f>RES_hhdet_tesh!C165/RES_summary!C$19</f>
        <v>0.13645380397940365</v>
      </c>
      <c r="D165" s="99">
        <f>RES_hhdet_tesh!D165/RES_summary!D$19</f>
        <v>0.22870379882645259</v>
      </c>
      <c r="E165" s="99">
        <f>RES_hhdet_tesh!E165/RES_summary!E$19</f>
        <v>0.34694354221563056</v>
      </c>
      <c r="F165" s="99">
        <f>RES_hhdet_tesh!F165/RES_summary!F$19</f>
        <v>0.18062123199311653</v>
      </c>
      <c r="G165" s="99">
        <f>RES_hhdet_tesh!G165/RES_summary!G$19</f>
        <v>0.20036185877763915</v>
      </c>
      <c r="H165" s="99">
        <f>RES_hhdet_tesh!H165/RES_summary!H$19</f>
        <v>0.32796865999398267</v>
      </c>
      <c r="I165" s="99">
        <f>RES_hhdet_tesh!I165/RES_summary!I$19</f>
        <v>0.49012424067758875</v>
      </c>
      <c r="J165" s="99">
        <f>RES_hhdet_tesh!J165/RES_summary!J$19</f>
        <v>0.36038909911781547</v>
      </c>
      <c r="K165" s="99">
        <f>RES_hhdet_tesh!K165/RES_summary!K$19</f>
        <v>0.42236217509457435</v>
      </c>
      <c r="L165" s="99">
        <f>RES_hhdet_tesh!L165/RES_summary!L$19</f>
        <v>0.58869527186341952</v>
      </c>
      <c r="M165" s="99">
        <f>RES_hhdet_tesh!M165/RES_summary!M$19</f>
        <v>0.62319621586691609</v>
      </c>
      <c r="N165" s="99">
        <f>RES_hhdet_tesh!N165/RES_summary!N$19</f>
        <v>1.1751886490487935</v>
      </c>
      <c r="O165" s="99">
        <f>RES_hhdet_tesh!O165/RES_summary!O$19</f>
        <v>0.7124698647359341</v>
      </c>
      <c r="P165" s="99">
        <f>RES_hhdet_tesh!P165/RES_summary!P$19</f>
        <v>0.48130937416874059</v>
      </c>
      <c r="Q165" s="99">
        <f>RES_hhdet_tesh!Q165/RES_summary!Q$19</f>
        <v>0.84485361397084247</v>
      </c>
      <c r="R165" s="99">
        <f>RES_hhdet_tesh!R165/RES_summary!R$19</f>
        <v>0.95303424934083358</v>
      </c>
      <c r="S165" s="99">
        <f>RES_hhdet_tesh!S165/RES_summary!S$19</f>
        <v>1.2392616383482986</v>
      </c>
      <c r="T165" s="99">
        <f>RES_hhdet_tesh!T165/RES_summary!T$19</f>
        <v>1.8207873936521954</v>
      </c>
      <c r="U165" s="99">
        <f>RES_hhdet_tesh!U165/RES_summary!U$19</f>
        <v>2.553993013380238</v>
      </c>
      <c r="V165" s="99">
        <f>RES_hhdet_tesh!V165/RES_summary!V$19</f>
        <v>1.584459436236564</v>
      </c>
      <c r="W165" s="99">
        <f>RES_hhdet_tesh!W165/RES_summary!W$19</f>
        <v>4.6304778346612867</v>
      </c>
      <c r="DA165" s="63" t="s">
        <v>3069</v>
      </c>
    </row>
    <row r="166" spans="1:105" ht="12" customHeight="1" x14ac:dyDescent="0.25">
      <c r="A166" s="121" t="s">
        <v>55</v>
      </c>
      <c r="B166" s="123">
        <v>12.961477236645287</v>
      </c>
      <c r="C166" s="123">
        <v>12.954430368889653</v>
      </c>
      <c r="D166" s="123">
        <v>13.472476753187138</v>
      </c>
      <c r="E166" s="123">
        <v>14.443152190561285</v>
      </c>
      <c r="F166" s="123">
        <v>13.519437259354689</v>
      </c>
      <c r="G166" s="123">
        <v>13.553299438877664</v>
      </c>
      <c r="H166" s="123">
        <v>14.909382893360835</v>
      </c>
      <c r="I166" s="123">
        <v>14.08040884293432</v>
      </c>
      <c r="J166" s="123">
        <v>14.986263856014984</v>
      </c>
      <c r="K166" s="123">
        <v>14.610687884107341</v>
      </c>
      <c r="L166" s="123">
        <v>15.022161355170752</v>
      </c>
      <c r="M166" s="123">
        <v>15.228081826588868</v>
      </c>
      <c r="N166" s="123">
        <v>12.983550791947048</v>
      </c>
      <c r="O166" s="123">
        <v>13.258463706702853</v>
      </c>
      <c r="P166" s="123">
        <v>13.536207818571295</v>
      </c>
      <c r="Q166" s="123">
        <v>15.609970795019594</v>
      </c>
      <c r="R166" s="123">
        <v>15.303467955414536</v>
      </c>
      <c r="S166" s="123">
        <v>15.329740184458458</v>
      </c>
      <c r="T166" s="123">
        <v>15.513048811578519</v>
      </c>
      <c r="U166" s="123">
        <v>15.684040040895095</v>
      </c>
      <c r="V166" s="123">
        <v>16.943909048361711</v>
      </c>
      <c r="W166" s="123">
        <v>15.173009344416526</v>
      </c>
      <c r="DA166" s="130" t="s">
        <v>3070</v>
      </c>
    </row>
    <row r="167" spans="1:105" ht="12" customHeight="1" x14ac:dyDescent="0.25">
      <c r="A167" s="97" t="s">
        <v>124</v>
      </c>
      <c r="B167" s="99">
        <v>13.702793141420457</v>
      </c>
      <c r="C167" s="99">
        <v>12.499684063371685</v>
      </c>
      <c r="D167" s="99">
        <v>14.100159051762279</v>
      </c>
      <c r="E167" s="99">
        <v>14.015770423223451</v>
      </c>
      <c r="F167" s="99">
        <v>12.208088217880594</v>
      </c>
      <c r="G167" s="99">
        <v>14.706292639032672</v>
      </c>
      <c r="H167" s="99">
        <v>15.249141786953704</v>
      </c>
      <c r="I167" s="99">
        <v>13.1265762803272</v>
      </c>
      <c r="J167" s="99">
        <v>13.106492892215405</v>
      </c>
      <c r="K167" s="99">
        <v>13.8408559620277</v>
      </c>
      <c r="L167" s="99">
        <v>18.340574705839227</v>
      </c>
      <c r="M167" s="99">
        <v>15.00115759522353</v>
      </c>
      <c r="N167" s="99">
        <v>12.31084293385058</v>
      </c>
      <c r="O167" s="99">
        <v>14.368006973894452</v>
      </c>
      <c r="P167" s="99">
        <v>13.599182459460486</v>
      </c>
      <c r="Q167" s="99">
        <v>13.858239597553808</v>
      </c>
      <c r="R167" s="99">
        <v>12.076888049714823</v>
      </c>
      <c r="S167" s="99">
        <v>16.334395630820058</v>
      </c>
      <c r="T167" s="99">
        <v>17.78649061491846</v>
      </c>
      <c r="U167" s="99">
        <v>18.685950886012503</v>
      </c>
      <c r="V167" s="99">
        <v>14.87500358307366</v>
      </c>
      <c r="W167" s="99">
        <v>15.902190023617415</v>
      </c>
      <c r="DA167" s="63" t="s">
        <v>3071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3072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3073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3074</v>
      </c>
    </row>
    <row r="171" spans="1:105" ht="12" customHeight="1" x14ac:dyDescent="0.25">
      <c r="A171" s="106" t="s">
        <v>122</v>
      </c>
      <c r="B171" s="102">
        <v>12.669563156620818</v>
      </c>
      <c r="C171" s="102">
        <v>13.120569872159379</v>
      </c>
      <c r="D171" s="102">
        <v>13.259053658781774</v>
      </c>
      <c r="E171" s="102">
        <v>14.57118204868296</v>
      </c>
      <c r="F171" s="102">
        <v>13.843830649582083</v>
      </c>
      <c r="G171" s="102">
        <v>13.319509645752776</v>
      </c>
      <c r="H171" s="102">
        <v>14.857086495957057</v>
      </c>
      <c r="I171" s="102">
        <v>14.192505750025036</v>
      </c>
      <c r="J171" s="102">
        <v>15.171936239804426</v>
      </c>
      <c r="K171" s="102">
        <v>14.67546375068882</v>
      </c>
      <c r="L171" s="102">
        <v>14.780447972383193</v>
      </c>
      <c r="M171" s="102">
        <v>15.242756802457166</v>
      </c>
      <c r="N171" s="102">
        <v>13.018791785760461</v>
      </c>
      <c r="O171" s="102">
        <v>13.208463489162297</v>
      </c>
      <c r="P171" s="102">
        <v>13.533437451540692</v>
      </c>
      <c r="Q171" s="102">
        <v>15.682933715911958</v>
      </c>
      <c r="R171" s="102">
        <v>15.449481786803178</v>
      </c>
      <c r="S171" s="102">
        <v>15.278999466698558</v>
      </c>
      <c r="T171" s="102">
        <v>15.387000958442369</v>
      </c>
      <c r="U171" s="102">
        <v>15.524229225009023</v>
      </c>
      <c r="V171" s="102">
        <v>17.034432470725942</v>
      </c>
      <c r="W171" s="102">
        <v>15.14525131650494</v>
      </c>
      <c r="DA171" s="131" t="s">
        <v>3075</v>
      </c>
    </row>
    <row r="172" spans="1:105" ht="12" customHeight="1" x14ac:dyDescent="0.25">
      <c r="A172" s="107" t="s">
        <v>121</v>
      </c>
      <c r="B172" s="105">
        <v>0</v>
      </c>
      <c r="C172" s="105">
        <v>13.125276117864239</v>
      </c>
      <c r="D172" s="105">
        <v>13.261803160586059</v>
      </c>
      <c r="E172" s="105">
        <v>14.571970927935018</v>
      </c>
      <c r="F172" s="105">
        <v>13.843272652114511</v>
      </c>
      <c r="G172" s="105">
        <v>13.316200965634517</v>
      </c>
      <c r="H172" s="105">
        <v>14.853025873052907</v>
      </c>
      <c r="I172" s="105">
        <v>14.185126432541571</v>
      </c>
      <c r="J172" s="105">
        <v>15.163719506221561</v>
      </c>
      <c r="K172" s="105">
        <v>14.672514699088847</v>
      </c>
      <c r="L172" s="105">
        <v>14.775830124086745</v>
      </c>
      <c r="M172" s="105">
        <v>15.240114371967941</v>
      </c>
      <c r="N172" s="105">
        <v>13.019995379972315</v>
      </c>
      <c r="O172" s="105">
        <v>13.212009770805711</v>
      </c>
      <c r="P172" s="105">
        <v>13.535876759045848</v>
      </c>
      <c r="Q172" s="105">
        <v>15.686188545748045</v>
      </c>
      <c r="R172" s="105">
        <v>15.450937429893878</v>
      </c>
      <c r="S172" s="105">
        <v>15.282634754920183</v>
      </c>
      <c r="T172" s="105">
        <v>15.372349630022363</v>
      </c>
      <c r="U172" s="105">
        <v>15.506567020271913</v>
      </c>
      <c r="V172" s="105">
        <v>17.028753504116214</v>
      </c>
      <c r="W172" s="105">
        <v>15.152461210355387</v>
      </c>
      <c r="DA172" s="132" t="s">
        <v>3076</v>
      </c>
    </row>
    <row r="173" spans="1:105" ht="12" customHeight="1" x14ac:dyDescent="0.25">
      <c r="A173" s="108" t="s">
        <v>53</v>
      </c>
      <c r="B173" s="99">
        <v>0</v>
      </c>
      <c r="C173" s="99">
        <v>3.01743335904137</v>
      </c>
      <c r="D173" s="99">
        <v>2.9761966269158289</v>
      </c>
      <c r="E173" s="99">
        <v>3.9913674353139044</v>
      </c>
      <c r="F173" s="99">
        <v>3.2173373808897305</v>
      </c>
      <c r="G173" s="99">
        <v>2.6575769634425024</v>
      </c>
      <c r="H173" s="99">
        <v>3.9972578004508899</v>
      </c>
      <c r="I173" s="99">
        <v>3.1268910946071169</v>
      </c>
      <c r="J173" s="99">
        <v>3.8427452070347665</v>
      </c>
      <c r="K173" s="99">
        <v>3.4426561015682369</v>
      </c>
      <c r="L173" s="99">
        <v>3.3725658264952778</v>
      </c>
      <c r="M173" s="99">
        <v>4.0984358637560101</v>
      </c>
      <c r="N173" s="99">
        <v>2.3348456591683711</v>
      </c>
      <c r="O173" s="99">
        <v>2.5591206927879675</v>
      </c>
      <c r="P173" s="99">
        <v>2.6184245559807588</v>
      </c>
      <c r="Q173" s="99">
        <v>4.2491288345214127</v>
      </c>
      <c r="R173" s="99">
        <v>3.9527162563477454</v>
      </c>
      <c r="S173" s="99">
        <v>3.6344722224916062</v>
      </c>
      <c r="T173" s="99">
        <v>3.740586545169498</v>
      </c>
      <c r="U173" s="99">
        <v>3.7055589201564181</v>
      </c>
      <c r="V173" s="99">
        <v>4.3526438539350778</v>
      </c>
      <c r="W173" s="99">
        <v>2.984134289971232</v>
      </c>
      <c r="DA173" s="63" t="s">
        <v>3077</v>
      </c>
    </row>
    <row r="174" spans="1:105" ht="12" customHeight="1" x14ac:dyDescent="0.25">
      <c r="A174" s="115" t="s">
        <v>52</v>
      </c>
      <c r="B174" s="110">
        <v>0</v>
      </c>
      <c r="C174" s="110">
        <v>10.107842758822871</v>
      </c>
      <c r="D174" s="110">
        <v>10.285606533670226</v>
      </c>
      <c r="E174" s="110">
        <v>10.580603492621114</v>
      </c>
      <c r="F174" s="110">
        <v>10.62593527122478</v>
      </c>
      <c r="G174" s="110">
        <v>10.658624002192017</v>
      </c>
      <c r="H174" s="110">
        <v>10.855768072602018</v>
      </c>
      <c r="I174" s="110">
        <v>11.058235337934457</v>
      </c>
      <c r="J174" s="110">
        <v>11.320974299186794</v>
      </c>
      <c r="K174" s="110">
        <v>11.229858597520613</v>
      </c>
      <c r="L174" s="110">
        <v>11.403264297591466</v>
      </c>
      <c r="M174" s="110">
        <v>11.141678508211932</v>
      </c>
      <c r="N174" s="110">
        <v>10.685149720803944</v>
      </c>
      <c r="O174" s="110">
        <v>10.652889078017742</v>
      </c>
      <c r="P174" s="110">
        <v>10.917452203065089</v>
      </c>
      <c r="Q174" s="110">
        <v>11.437059711226636</v>
      </c>
      <c r="R174" s="110">
        <v>11.498221173546128</v>
      </c>
      <c r="S174" s="110">
        <v>11.648162532428575</v>
      </c>
      <c r="T174" s="110">
        <v>11.631763084852864</v>
      </c>
      <c r="U174" s="110">
        <v>11.801008100115492</v>
      </c>
      <c r="V174" s="110">
        <v>12.676109650181136</v>
      </c>
      <c r="W174" s="110">
        <v>12.168326920384157</v>
      </c>
      <c r="DA174" s="60" t="s">
        <v>3078</v>
      </c>
    </row>
    <row r="175" spans="1:105" ht="12" customHeight="1" x14ac:dyDescent="0.25">
      <c r="A175" s="121" t="s">
        <v>54</v>
      </c>
      <c r="B175" s="123">
        <v>5.6334564577557762</v>
      </c>
      <c r="C175" s="123">
        <v>5.7859374132517178</v>
      </c>
      <c r="D175" s="123">
        <v>5.9407979005874223</v>
      </c>
      <c r="E175" s="123">
        <v>6.0322767481240795</v>
      </c>
      <c r="F175" s="123">
        <v>5.8093216500420004</v>
      </c>
      <c r="G175" s="123">
        <v>5.804669826036462</v>
      </c>
      <c r="H175" s="123">
        <v>5.7541206590026501</v>
      </c>
      <c r="I175" s="123">
        <v>5.3627460992745917</v>
      </c>
      <c r="J175" s="123">
        <v>4.900417467081378</v>
      </c>
      <c r="K175" s="123">
        <v>4.6885493298288639</v>
      </c>
      <c r="L175" s="123">
        <v>4.9281607433171306</v>
      </c>
      <c r="M175" s="123">
        <v>4.2446242267436425</v>
      </c>
      <c r="N175" s="123">
        <v>3.6534499927223232</v>
      </c>
      <c r="O175" s="123">
        <v>3.7326074255544546</v>
      </c>
      <c r="P175" s="123">
        <v>3.5482922778827297</v>
      </c>
      <c r="Q175" s="123">
        <v>3.7545214892986185</v>
      </c>
      <c r="R175" s="123">
        <v>3.5168430340662575</v>
      </c>
      <c r="S175" s="123">
        <v>4.2935577627899599</v>
      </c>
      <c r="T175" s="123">
        <v>4.548608413180097</v>
      </c>
      <c r="U175" s="123">
        <v>4.6463287632259371</v>
      </c>
      <c r="V175" s="123">
        <v>6.9843328069041481</v>
      </c>
      <c r="W175" s="123">
        <v>6.4425882563679435</v>
      </c>
      <c r="DA175" s="130" t="s">
        <v>3079</v>
      </c>
    </row>
    <row r="176" spans="1:105" ht="12" customHeight="1" x14ac:dyDescent="0.25">
      <c r="A176" s="97" t="s">
        <v>50</v>
      </c>
      <c r="B176" s="99">
        <v>5.690548394851616</v>
      </c>
      <c r="C176" s="99">
        <v>5.7129030522648589</v>
      </c>
      <c r="D176" s="99">
        <v>6.0835972463207018</v>
      </c>
      <c r="E176" s="99">
        <v>6.1465757802352847</v>
      </c>
      <c r="F176" s="99">
        <v>5.7748377512833109</v>
      </c>
      <c r="G176" s="99">
        <v>5.8216367233371535</v>
      </c>
      <c r="H176" s="99">
        <v>5.8172753636391921</v>
      </c>
      <c r="I176" s="99">
        <v>5.3349939917236888</v>
      </c>
      <c r="J176" s="99">
        <v>4.7665861141286712</v>
      </c>
      <c r="K176" s="99">
        <v>4.7855875098110303</v>
      </c>
      <c r="L176" s="99">
        <v>5.0709851683086855</v>
      </c>
      <c r="M176" s="99">
        <v>4.1822236978578609</v>
      </c>
      <c r="N176" s="99">
        <v>3.5271971704063092</v>
      </c>
      <c r="O176" s="99">
        <v>3.8075909767402818</v>
      </c>
      <c r="P176" s="99">
        <v>3.551523760174375</v>
      </c>
      <c r="Q176" s="99">
        <v>3.762473492960992</v>
      </c>
      <c r="R176" s="99">
        <v>3.3217453518568822</v>
      </c>
      <c r="S176" s="99">
        <v>4.3599028146365173</v>
      </c>
      <c r="T176" s="99">
        <v>4.6733212335867576</v>
      </c>
      <c r="U176" s="99">
        <v>4.7961291300676443</v>
      </c>
      <c r="V176" s="99">
        <v>6.6897364586318044</v>
      </c>
      <c r="W176" s="99">
        <v>6.5014736521136234</v>
      </c>
      <c r="DA176" s="63" t="s">
        <v>3080</v>
      </c>
    </row>
    <row r="177" spans="1:105" ht="12" customHeight="1" x14ac:dyDescent="0.25">
      <c r="A177" s="109" t="s">
        <v>120</v>
      </c>
      <c r="B177" s="110">
        <v>5.1404088098214817</v>
      </c>
      <c r="C177" s="110">
        <v>6.3963438614996742</v>
      </c>
      <c r="D177" s="110">
        <v>4.53577651191606</v>
      </c>
      <c r="E177" s="110">
        <v>4.5553604756406525</v>
      </c>
      <c r="F177" s="110">
        <v>6.3021076871419792</v>
      </c>
      <c r="G177" s="110">
        <v>5.6381114508680064</v>
      </c>
      <c r="H177" s="110">
        <v>5.3257623482675287</v>
      </c>
      <c r="I177" s="110">
        <v>5.5140336300208332</v>
      </c>
      <c r="J177" s="110">
        <v>5.532121427846949</v>
      </c>
      <c r="K177" s="110">
        <v>4.318289396480619</v>
      </c>
      <c r="L177" s="110">
        <v>4.4830725464195114</v>
      </c>
      <c r="M177" s="110">
        <v>4.4026305264927572</v>
      </c>
      <c r="N177" s="110">
        <v>3.9151272385214644</v>
      </c>
      <c r="O177" s="110">
        <v>3.5877489023051603</v>
      </c>
      <c r="P177" s="110">
        <v>3.5434000835187391</v>
      </c>
      <c r="Q177" s="110">
        <v>3.7445166586038403</v>
      </c>
      <c r="R177" s="110">
        <v>3.7345395311315523</v>
      </c>
      <c r="S177" s="110">
        <v>4.2151353350004621</v>
      </c>
      <c r="T177" s="110">
        <v>4.3950417268695805</v>
      </c>
      <c r="U177" s="110">
        <v>4.4678658827545288</v>
      </c>
      <c r="V177" s="110">
        <v>7.2798952032114892</v>
      </c>
      <c r="W177" s="110">
        <v>6.3827125499564197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50.745790741961983</v>
      </c>
      <c r="C3" s="118">
        <f t="shared" si="0"/>
        <v>50.207652865899426</v>
      </c>
      <c r="D3" s="118">
        <f t="shared" si="0"/>
        <v>58.998576139489693</v>
      </c>
      <c r="E3" s="118">
        <f t="shared" si="0"/>
        <v>62.103518536369826</v>
      </c>
      <c r="F3" s="118">
        <f t="shared" si="0"/>
        <v>60.156607671984098</v>
      </c>
      <c r="G3" s="118">
        <f t="shared" si="0"/>
        <v>65.726818199443898</v>
      </c>
      <c r="H3" s="118">
        <f t="shared" si="0"/>
        <v>68.40703945810273</v>
      </c>
      <c r="I3" s="118">
        <f t="shared" si="0"/>
        <v>47.67613565692178</v>
      </c>
      <c r="J3" s="118">
        <f t="shared" si="0"/>
        <v>60.360784193936979</v>
      </c>
      <c r="K3" s="118">
        <f t="shared" si="0"/>
        <v>57.402140048787061</v>
      </c>
      <c r="L3" s="118">
        <f t="shared" si="0"/>
        <v>61.216713185348745</v>
      </c>
      <c r="M3" s="118">
        <f t="shared" si="0"/>
        <v>69.620356681165006</v>
      </c>
      <c r="N3" s="118">
        <f t="shared" si="0"/>
        <v>64.894983157266751</v>
      </c>
      <c r="O3" s="118">
        <f t="shared" si="0"/>
        <v>61.943336344656046</v>
      </c>
      <c r="P3" s="118">
        <f t="shared" si="0"/>
        <v>51.953708735760443</v>
      </c>
      <c r="Q3" s="118">
        <f t="shared" si="0"/>
        <v>50.333795599373246</v>
      </c>
      <c r="R3" s="118">
        <f t="shared" ref="R3:V3" si="1">R4+R7+R9+R19</f>
        <v>63.352606766581786</v>
      </c>
      <c r="S3" s="118">
        <f t="shared" si="1"/>
        <v>76.642702047937817</v>
      </c>
      <c r="T3" s="118">
        <f t="shared" si="1"/>
        <v>56.445968105120478</v>
      </c>
      <c r="U3" s="118">
        <f t="shared" si="1"/>
        <v>52.372039515503054</v>
      </c>
      <c r="V3" s="118">
        <f t="shared" si="1"/>
        <v>56.813566642542291</v>
      </c>
      <c r="W3" s="118">
        <f t="shared" ref="W3" si="2">W4+W7+W9+W19</f>
        <v>56.392169560334665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47.000727313780835</v>
      </c>
      <c r="C4" s="123">
        <f t="shared" si="3"/>
        <v>46.719341864685752</v>
      </c>
      <c r="D4" s="123">
        <f t="shared" si="3"/>
        <v>55.25160435970372</v>
      </c>
      <c r="E4" s="123">
        <f t="shared" si="3"/>
        <v>58.469289115236634</v>
      </c>
      <c r="F4" s="123">
        <f t="shared" si="3"/>
        <v>56.989165956787055</v>
      </c>
      <c r="G4" s="123">
        <f t="shared" si="3"/>
        <v>62.562352043137516</v>
      </c>
      <c r="H4" s="123">
        <f t="shared" si="3"/>
        <v>65.481733730422619</v>
      </c>
      <c r="I4" s="123">
        <f t="shared" si="3"/>
        <v>45.155838664086346</v>
      </c>
      <c r="J4" s="123">
        <f t="shared" si="3"/>
        <v>58.140745634937062</v>
      </c>
      <c r="K4" s="123">
        <f t="shared" si="3"/>
        <v>55.345066143467321</v>
      </c>
      <c r="L4" s="123">
        <f t="shared" si="3"/>
        <v>59.187667120382464</v>
      </c>
      <c r="M4" s="123">
        <f t="shared" si="3"/>
        <v>68.170217461595016</v>
      </c>
      <c r="N4" s="123">
        <f t="shared" si="3"/>
        <v>63.799894597381986</v>
      </c>
      <c r="O4" s="123">
        <f t="shared" si="3"/>
        <v>60.801698435129246</v>
      </c>
      <c r="P4" s="123">
        <f t="shared" si="3"/>
        <v>50.898936405143147</v>
      </c>
      <c r="Q4" s="123">
        <f t="shared" si="3"/>
        <v>49.251316428391313</v>
      </c>
      <c r="R4" s="123">
        <f t="shared" ref="R4:V4" si="4">SUM(R5:R6)</f>
        <v>62.431015395119083</v>
      </c>
      <c r="S4" s="123">
        <f t="shared" si="4"/>
        <v>75.402701149265866</v>
      </c>
      <c r="T4" s="123">
        <f t="shared" si="4"/>
        <v>55.11565385005116</v>
      </c>
      <c r="U4" s="123">
        <f t="shared" si="4"/>
        <v>51.004158973375212</v>
      </c>
      <c r="V4" s="123">
        <f t="shared" si="4"/>
        <v>55.122103768219965</v>
      </c>
      <c r="W4" s="123">
        <f t="shared" ref="W4" si="5">SUM(W5:W6)</f>
        <v>54.760976890941485</v>
      </c>
      <c r="DA4" s="130" t="s">
        <v>3084</v>
      </c>
    </row>
    <row r="5" spans="1:105" ht="12" customHeight="1" x14ac:dyDescent="0.25">
      <c r="A5" s="97" t="s">
        <v>51</v>
      </c>
      <c r="B5" s="99">
        <v>47.000727313780835</v>
      </c>
      <c r="C5" s="99">
        <v>46.719341864685752</v>
      </c>
      <c r="D5" s="99">
        <v>55.25160435970372</v>
      </c>
      <c r="E5" s="99">
        <v>58.469289115236634</v>
      </c>
      <c r="F5" s="99">
        <v>56.989165956787055</v>
      </c>
      <c r="G5" s="99">
        <v>62.562352043137516</v>
      </c>
      <c r="H5" s="99">
        <v>65.481733730422619</v>
      </c>
      <c r="I5" s="99">
        <v>45.155838664086346</v>
      </c>
      <c r="J5" s="99">
        <v>58.140745634937062</v>
      </c>
      <c r="K5" s="99">
        <v>55.345066143467321</v>
      </c>
      <c r="L5" s="99">
        <v>59.187667120382464</v>
      </c>
      <c r="M5" s="99">
        <v>68.170217461595016</v>
      </c>
      <c r="N5" s="99">
        <v>63.799894597381986</v>
      </c>
      <c r="O5" s="99">
        <v>60.801698435129246</v>
      </c>
      <c r="P5" s="99">
        <v>50.898936405143147</v>
      </c>
      <c r="Q5" s="99">
        <v>49.251316428391313</v>
      </c>
      <c r="R5" s="99">
        <v>62.431015395119083</v>
      </c>
      <c r="S5" s="99">
        <v>75.402701149265866</v>
      </c>
      <c r="T5" s="99">
        <v>55.11565385005116</v>
      </c>
      <c r="U5" s="99">
        <v>51.004158973375212</v>
      </c>
      <c r="V5" s="99">
        <v>55.122103768219965</v>
      </c>
      <c r="W5" s="99">
        <v>54.760976890941485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1.7434082501331472</v>
      </c>
      <c r="C9" s="123">
        <v>1.4896293232681697</v>
      </c>
      <c r="D9" s="123">
        <v>1.5883140078194455</v>
      </c>
      <c r="E9" s="123">
        <v>1.4027205137914551</v>
      </c>
      <c r="F9" s="123">
        <v>1.0627223124011473</v>
      </c>
      <c r="G9" s="123">
        <v>1.0944812523154539</v>
      </c>
      <c r="H9" s="123">
        <v>0.91157275973615925</v>
      </c>
      <c r="I9" s="123">
        <v>0.68788995693353172</v>
      </c>
      <c r="J9" s="123">
        <v>0.61473891261019453</v>
      </c>
      <c r="K9" s="123">
        <v>0.54369004157119882</v>
      </c>
      <c r="L9" s="123">
        <v>0.57085971068875418</v>
      </c>
      <c r="M9" s="123">
        <v>0.37446554407123844</v>
      </c>
      <c r="N9" s="123">
        <v>0.25183467681620048</v>
      </c>
      <c r="O9" s="123">
        <v>0.25003183921830813</v>
      </c>
      <c r="P9" s="123">
        <v>0.23334915259794586</v>
      </c>
      <c r="Q9" s="123">
        <v>0.23293902445450615</v>
      </c>
      <c r="R9" s="123">
        <v>0.20100454764541201</v>
      </c>
      <c r="S9" s="123">
        <v>0.27453506306515219</v>
      </c>
      <c r="T9" s="123">
        <v>0.29858876265535728</v>
      </c>
      <c r="U9" s="123">
        <v>0.3128286880754807</v>
      </c>
      <c r="V9" s="123">
        <v>0.24385461912710765</v>
      </c>
      <c r="W9" s="123">
        <v>0.25160829192809553</v>
      </c>
      <c r="DA9" s="130" t="s">
        <v>3089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3090</v>
      </c>
    </row>
    <row r="11" spans="1:105" ht="12" customHeight="1" x14ac:dyDescent="0.25">
      <c r="A11" s="97" t="s">
        <v>124</v>
      </c>
      <c r="B11" s="99">
        <v>6.1705988774625</v>
      </c>
      <c r="C11" s="99">
        <v>5.6094528921988402</v>
      </c>
      <c r="D11" s="99">
        <v>6.2990786480273417</v>
      </c>
      <c r="E11" s="99">
        <v>6.2310566972494144</v>
      </c>
      <c r="F11" s="99">
        <v>5.3963585886254144</v>
      </c>
      <c r="G11" s="99">
        <v>6.4469459431521283</v>
      </c>
      <c r="H11" s="99">
        <v>6.5896441976926665</v>
      </c>
      <c r="I11" s="99">
        <v>5.622874044760187</v>
      </c>
      <c r="J11" s="99">
        <v>5.6036674936260162</v>
      </c>
      <c r="K11" s="99">
        <v>5.8721336982630028</v>
      </c>
      <c r="L11" s="99">
        <v>7.6786939714826721</v>
      </c>
      <c r="M11" s="99">
        <v>6.1672010504545707</v>
      </c>
      <c r="N11" s="99">
        <v>4.9354443142873672</v>
      </c>
      <c r="O11" s="99">
        <v>5.5673950567589925</v>
      </c>
      <c r="P11" s="99">
        <v>5.2410683937967635</v>
      </c>
      <c r="Q11" s="99">
        <v>5.2726511559120279</v>
      </c>
      <c r="R11" s="99">
        <v>4.3578066295372864</v>
      </c>
      <c r="S11" s="99">
        <v>5.3788156968128709</v>
      </c>
      <c r="T11" s="99">
        <v>5.4837180844577933</v>
      </c>
      <c r="U11" s="99">
        <v>5.5300026816856445</v>
      </c>
      <c r="V11" s="99">
        <v>4.2867636249884837</v>
      </c>
      <c r="W11" s="99">
        <v>4.5052219098962176</v>
      </c>
      <c r="DA11" s="63" t="s">
        <v>3091</v>
      </c>
    </row>
    <row r="12" spans="1:105" ht="12" customHeight="1" x14ac:dyDescent="0.25">
      <c r="A12" s="97" t="s">
        <v>123</v>
      </c>
      <c r="B12" s="99">
        <v>0</v>
      </c>
      <c r="C12" s="99">
        <v>1.2475501525649291</v>
      </c>
      <c r="D12" s="99">
        <v>1.3745296688273709</v>
      </c>
      <c r="E12" s="99">
        <v>1.6680372010489968</v>
      </c>
      <c r="F12" s="99">
        <v>1.2328251671734998</v>
      </c>
      <c r="G12" s="99">
        <v>1.2714259900326086</v>
      </c>
      <c r="H12" s="99">
        <v>1.7740241977095257</v>
      </c>
      <c r="I12" s="99">
        <v>1.25239831036254</v>
      </c>
      <c r="J12" s="99">
        <v>1.4427727823095973</v>
      </c>
      <c r="K12" s="99">
        <v>0</v>
      </c>
      <c r="L12" s="99">
        <v>1.6943017997439851</v>
      </c>
      <c r="M12" s="99">
        <v>1.6218636856100961</v>
      </c>
      <c r="N12" s="99">
        <v>0.85440202639124485</v>
      </c>
      <c r="O12" s="99">
        <v>1.0817659813635319</v>
      </c>
      <c r="P12" s="99">
        <v>1.0242672906681869</v>
      </c>
      <c r="Q12" s="99">
        <v>1.4619657237096033</v>
      </c>
      <c r="R12" s="99">
        <v>1.1563898950221676</v>
      </c>
      <c r="S12" s="99">
        <v>1.2830004114357167</v>
      </c>
      <c r="T12" s="99">
        <v>1.4379646639013473</v>
      </c>
      <c r="U12" s="99">
        <v>1.2867363862206305</v>
      </c>
      <c r="V12" s="99">
        <v>1.0962777407816282</v>
      </c>
      <c r="W12" s="99">
        <v>0.90766829252990022</v>
      </c>
      <c r="DA12" s="63" t="s">
        <v>3092</v>
      </c>
    </row>
    <row r="13" spans="1:105" ht="12" customHeight="1" x14ac:dyDescent="0.25">
      <c r="A13" s="100" t="s">
        <v>50</v>
      </c>
      <c r="B13" s="102">
        <v>0</v>
      </c>
      <c r="C13" s="102">
        <v>1.2475501525649291</v>
      </c>
      <c r="D13" s="102">
        <v>1.3745296688273709</v>
      </c>
      <c r="E13" s="102">
        <v>1.6680372010489968</v>
      </c>
      <c r="F13" s="102">
        <v>1.2328251671734998</v>
      </c>
      <c r="G13" s="102">
        <v>1.2714259900326086</v>
      </c>
      <c r="H13" s="102">
        <v>1.7740241977095257</v>
      </c>
      <c r="I13" s="102">
        <v>1.25239831036254</v>
      </c>
      <c r="J13" s="102">
        <v>1.4427727823095973</v>
      </c>
      <c r="K13" s="102">
        <v>0</v>
      </c>
      <c r="L13" s="102">
        <v>1.6943017997439851</v>
      </c>
      <c r="M13" s="102">
        <v>1.6218636856100961</v>
      </c>
      <c r="N13" s="102">
        <v>0.85440202639124485</v>
      </c>
      <c r="O13" s="102">
        <v>1.0817659813635319</v>
      </c>
      <c r="P13" s="102">
        <v>1.0242672906681869</v>
      </c>
      <c r="Q13" s="102">
        <v>1.4619657237096033</v>
      </c>
      <c r="R13" s="102">
        <v>1.1563898950221676</v>
      </c>
      <c r="S13" s="102">
        <v>1.2830004114357167</v>
      </c>
      <c r="T13" s="102">
        <v>1.4379646639013473</v>
      </c>
      <c r="U13" s="102">
        <v>1.2867363862206305</v>
      </c>
      <c r="V13" s="102">
        <v>1.0962777407816282</v>
      </c>
      <c r="W13" s="102">
        <v>0.90766829252990022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2.0016551780480007</v>
      </c>
      <c r="C19" s="123">
        <v>1.9986816779455043</v>
      </c>
      <c r="D19" s="123">
        <v>2.1586577719665243</v>
      </c>
      <c r="E19" s="123">
        <v>2.2315089073417367</v>
      </c>
      <c r="F19" s="123">
        <v>2.1047194027958938</v>
      </c>
      <c r="G19" s="123">
        <v>2.0699849039909304</v>
      </c>
      <c r="H19" s="123">
        <v>2.0137329679439477</v>
      </c>
      <c r="I19" s="123">
        <v>1.8324070359019005</v>
      </c>
      <c r="J19" s="123">
        <v>1.6052996463897253</v>
      </c>
      <c r="K19" s="123">
        <v>1.5133838637485415</v>
      </c>
      <c r="L19" s="123">
        <v>1.4581863542775324</v>
      </c>
      <c r="M19" s="123">
        <v>1.0756736754987535</v>
      </c>
      <c r="N19" s="123">
        <v>0.8432538830685703</v>
      </c>
      <c r="O19" s="123">
        <v>0.89160607030848738</v>
      </c>
      <c r="P19" s="123">
        <v>0.82142317801935172</v>
      </c>
      <c r="Q19" s="123">
        <v>0.84954014652742293</v>
      </c>
      <c r="R19" s="123">
        <v>0.72058682381729511</v>
      </c>
      <c r="S19" s="123">
        <v>0.96546583560679777</v>
      </c>
      <c r="T19" s="123">
        <v>1.0317254924139623</v>
      </c>
      <c r="U19" s="123">
        <v>1.0550518540523586</v>
      </c>
      <c r="V19" s="123">
        <v>1.4476082551952207</v>
      </c>
      <c r="W19" s="123">
        <v>1.3795843774650873</v>
      </c>
      <c r="DA19" s="130" t="s">
        <v>3099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3100</v>
      </c>
    </row>
    <row r="21" spans="1:105" ht="12" customHeight="1" x14ac:dyDescent="0.25">
      <c r="A21" s="97" t="s">
        <v>50</v>
      </c>
      <c r="B21" s="99">
        <v>2.233632346773275</v>
      </c>
      <c r="C21" s="99">
        <v>2.238840355331627</v>
      </c>
      <c r="D21" s="99">
        <v>2.3798607356522226</v>
      </c>
      <c r="E21" s="99">
        <v>2.3993473469365858</v>
      </c>
      <c r="F21" s="99">
        <v>2.2498409374594468</v>
      </c>
      <c r="G21" s="99">
        <v>2.2637963518441433</v>
      </c>
      <c r="H21" s="99">
        <v>2.2567011707057554</v>
      </c>
      <c r="I21" s="99">
        <v>2.0672885080261096</v>
      </c>
      <c r="J21" s="99">
        <v>1.8463028034190518</v>
      </c>
      <c r="K21" s="99">
        <v>1.8522450073232255</v>
      </c>
      <c r="L21" s="99">
        <v>1.960609581904772</v>
      </c>
      <c r="M21" s="99">
        <v>1.6151873752443773</v>
      </c>
      <c r="N21" s="99">
        <v>1.3610482467673244</v>
      </c>
      <c r="O21" s="99">
        <v>1.4684124658890372</v>
      </c>
      <c r="P21" s="99">
        <v>1.3695308402795103</v>
      </c>
      <c r="Q21" s="99">
        <v>1.450737424675917</v>
      </c>
      <c r="R21" s="99">
        <v>1.2801924227454409</v>
      </c>
      <c r="S21" s="99">
        <v>1.6775105035143238</v>
      </c>
      <c r="T21" s="99">
        <v>1.7946422015879344</v>
      </c>
      <c r="U21" s="99">
        <v>1.8385906448623666</v>
      </c>
      <c r="V21" s="99">
        <v>2.5607275405138941</v>
      </c>
      <c r="W21" s="99">
        <v>2.485116564444585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48.161941917661856</v>
      </c>
      <c r="C24" s="118">
        <f t="shared" si="7"/>
        <v>43.38843394850992</v>
      </c>
      <c r="D24" s="118">
        <f t="shared" si="7"/>
        <v>51.481173661720369</v>
      </c>
      <c r="E24" s="118">
        <f t="shared" si="7"/>
        <v>52.571683201919043</v>
      </c>
      <c r="F24" s="118">
        <f t="shared" si="7"/>
        <v>39.875989166264702</v>
      </c>
      <c r="G24" s="118">
        <f t="shared" si="7"/>
        <v>59.620065044612268</v>
      </c>
      <c r="H24" s="118">
        <f t="shared" si="7"/>
        <v>58.837192200591353</v>
      </c>
      <c r="I24" s="118">
        <f t="shared" si="7"/>
        <v>32.837471263192569</v>
      </c>
      <c r="J24" s="118">
        <f t="shared" si="7"/>
        <v>37.870307138273681</v>
      </c>
      <c r="K24" s="118">
        <f t="shared" si="7"/>
        <v>41.43701634911244</v>
      </c>
      <c r="L24" s="118">
        <f t="shared" si="7"/>
        <v>87.644435201370371</v>
      </c>
      <c r="M24" s="118">
        <f t="shared" si="7"/>
        <v>57.390865029791982</v>
      </c>
      <c r="N24" s="118">
        <f t="shared" si="7"/>
        <v>35.852130266997762</v>
      </c>
      <c r="O24" s="118">
        <f t="shared" si="7"/>
        <v>41.70686216480496</v>
      </c>
      <c r="P24" s="118">
        <f t="shared" si="7"/>
        <v>34.077241912491068</v>
      </c>
      <c r="Q24" s="118">
        <f t="shared" si="7"/>
        <v>37.724556072130326</v>
      </c>
      <c r="R24" s="118">
        <f t="shared" ref="R24:V24" si="8">R25+R28+R30+R39</f>
        <v>33.06665776327192</v>
      </c>
      <c r="S24" s="118">
        <f t="shared" si="8"/>
        <v>39.951882816568784</v>
      </c>
      <c r="T24" s="118">
        <f t="shared" si="8"/>
        <v>41.729943987010849</v>
      </c>
      <c r="U24" s="118">
        <f t="shared" si="8"/>
        <v>46.897946014331929</v>
      </c>
      <c r="V24" s="118">
        <f t="shared" si="8"/>
        <v>22.265215990833163</v>
      </c>
      <c r="W24" s="118">
        <f t="shared" ref="W24" si="9">W25+W28+W30+W39</f>
        <v>39.664561280496088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44.416902969849041</v>
      </c>
      <c r="C25" s="123">
        <f t="shared" si="10"/>
        <v>39.818914398495885</v>
      </c>
      <c r="D25" s="123">
        <f t="shared" si="10"/>
        <v>47.603912928625391</v>
      </c>
      <c r="E25" s="123">
        <f t="shared" si="10"/>
        <v>48.678785359773919</v>
      </c>
      <c r="F25" s="123">
        <f t="shared" si="10"/>
        <v>36.386034875641734</v>
      </c>
      <c r="G25" s="123">
        <f t="shared" si="10"/>
        <v>56.124740906470848</v>
      </c>
      <c r="H25" s="123">
        <f t="shared" si="10"/>
        <v>55.893966191091316</v>
      </c>
      <c r="I25" s="123">
        <f t="shared" si="10"/>
        <v>30.529389809445107</v>
      </c>
      <c r="J25" s="123">
        <f t="shared" si="10"/>
        <v>35.777436820202212</v>
      </c>
      <c r="K25" s="123">
        <f t="shared" si="10"/>
        <v>39.3961846714042</v>
      </c>
      <c r="L25" s="123">
        <f t="shared" si="10"/>
        <v>85.483910927100169</v>
      </c>
      <c r="M25" s="123">
        <f t="shared" si="10"/>
        <v>55.681705395097431</v>
      </c>
      <c r="N25" s="123">
        <f t="shared" si="10"/>
        <v>34.592928571597149</v>
      </c>
      <c r="O25" s="123">
        <f t="shared" si="10"/>
        <v>40.516886586820725</v>
      </c>
      <c r="P25" s="123">
        <f t="shared" si="10"/>
        <v>32.962123327602356</v>
      </c>
      <c r="Q25" s="123">
        <f t="shared" si="10"/>
        <v>36.551998963747536</v>
      </c>
      <c r="R25" s="123">
        <f t="shared" ref="R25:V25" si="11">SUM(R26:R27)</f>
        <v>32.03275684353072</v>
      </c>
      <c r="S25" s="123">
        <f t="shared" si="11"/>
        <v>38.582437838902166</v>
      </c>
      <c r="T25" s="123">
        <f t="shared" si="11"/>
        <v>40.258352730185059</v>
      </c>
      <c r="U25" s="123">
        <f t="shared" si="11"/>
        <v>45.409566234879243</v>
      </c>
      <c r="V25" s="123">
        <f t="shared" si="11"/>
        <v>20.424408021026967</v>
      </c>
      <c r="W25" s="123">
        <f t="shared" ref="W25" si="12">SUM(W26:W27)</f>
        <v>38.156270284184551</v>
      </c>
      <c r="DA25" s="130" t="s">
        <v>3104</v>
      </c>
    </row>
    <row r="26" spans="1:105" ht="12" customHeight="1" x14ac:dyDescent="0.25">
      <c r="A26" s="97" t="s">
        <v>74</v>
      </c>
      <c r="B26" s="99">
        <v>44.416902969849041</v>
      </c>
      <c r="C26" s="99">
        <v>39.818914398495885</v>
      </c>
      <c r="D26" s="99">
        <v>47.603912928625391</v>
      </c>
      <c r="E26" s="99">
        <v>48.678785359773919</v>
      </c>
      <c r="F26" s="99">
        <v>36.386034875641734</v>
      </c>
      <c r="G26" s="99">
        <v>56.124740906470848</v>
      </c>
      <c r="H26" s="99">
        <v>55.893966191091316</v>
      </c>
      <c r="I26" s="99">
        <v>30.529389809445107</v>
      </c>
      <c r="J26" s="99">
        <v>35.777436820202212</v>
      </c>
      <c r="K26" s="99">
        <v>39.3961846714042</v>
      </c>
      <c r="L26" s="99">
        <v>85.483910927100169</v>
      </c>
      <c r="M26" s="99">
        <v>55.681705395097431</v>
      </c>
      <c r="N26" s="99">
        <v>34.592928571597149</v>
      </c>
      <c r="O26" s="99">
        <v>40.516886586820725</v>
      </c>
      <c r="P26" s="99">
        <v>32.962123327602356</v>
      </c>
      <c r="Q26" s="99">
        <v>36.551998963747536</v>
      </c>
      <c r="R26" s="99">
        <v>32.03275684353072</v>
      </c>
      <c r="S26" s="99">
        <v>38.582437838902166</v>
      </c>
      <c r="T26" s="99">
        <v>40.258352730185059</v>
      </c>
      <c r="U26" s="99">
        <v>45.409566234879243</v>
      </c>
      <c r="V26" s="99">
        <v>20.424408021026967</v>
      </c>
      <c r="W26" s="99">
        <v>38.156270284184551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1.7433893793132755</v>
      </c>
      <c r="C30" s="123">
        <v>1.5629426716567549</v>
      </c>
      <c r="D30" s="123">
        <v>1.7322078262763365</v>
      </c>
      <c r="E30" s="123">
        <v>1.7064754126876416</v>
      </c>
      <c r="F30" s="123">
        <v>1.4469610577534397</v>
      </c>
      <c r="G30" s="123">
        <v>1.5039218759442001</v>
      </c>
      <c r="H30" s="123">
        <v>1.0786824765986833</v>
      </c>
      <c r="I30" s="123">
        <v>0.66675600748803365</v>
      </c>
      <c r="J30" s="123">
        <v>0.64248322240089883</v>
      </c>
      <c r="K30" s="123">
        <v>0.62274669309121666</v>
      </c>
      <c r="L30" s="123">
        <v>0.72851328976485552</v>
      </c>
      <c r="M30" s="123">
        <v>0.5604632449824638</v>
      </c>
      <c r="N30" s="123">
        <v>0.36406558646254572</v>
      </c>
      <c r="O30" s="123">
        <v>0.25655018838666238</v>
      </c>
      <c r="P30" s="123">
        <v>0.24448369394739991</v>
      </c>
      <c r="Q30" s="123">
        <v>0.25044602254500109</v>
      </c>
      <c r="R30" s="123">
        <v>0.21996730195957942</v>
      </c>
      <c r="S30" s="123">
        <v>0.29790727181575583</v>
      </c>
      <c r="T30" s="123">
        <v>0.32490799368482126</v>
      </c>
      <c r="U30" s="123">
        <v>0.33282254750993961</v>
      </c>
      <c r="V30" s="123">
        <v>0.25958055878250219</v>
      </c>
      <c r="W30" s="123">
        <v>0.17483944755048894</v>
      </c>
      <c r="DA30" s="130" t="s">
        <v>3109</v>
      </c>
    </row>
    <row r="31" spans="1:105" ht="12" customHeight="1" x14ac:dyDescent="0.25">
      <c r="A31" s="97" t="s">
        <v>141</v>
      </c>
      <c r="B31" s="99">
        <v>6.1705988774624991</v>
      </c>
      <c r="C31" s="99">
        <v>5.6239301225165441</v>
      </c>
      <c r="D31" s="99">
        <v>6.3361889367861517</v>
      </c>
      <c r="E31" s="99">
        <v>6.2950097081671101</v>
      </c>
      <c r="F31" s="99">
        <v>5.476898265704321</v>
      </c>
      <c r="G31" s="99">
        <v>6.5588752490539326</v>
      </c>
      <c r="H31" s="99">
        <v>6.6657912459015352</v>
      </c>
      <c r="I31" s="99">
        <v>5.5959426206418588</v>
      </c>
      <c r="J31" s="99">
        <v>5.5781853229486362</v>
      </c>
      <c r="K31" s="99">
        <v>5.8659660115425831</v>
      </c>
      <c r="L31" s="99">
        <v>7.7289142756885205</v>
      </c>
      <c r="M31" s="99">
        <v>6.2997167683568112</v>
      </c>
      <c r="N31" s="99">
        <v>5.0498092212725716</v>
      </c>
      <c r="O31" s="99">
        <v>5.0392297166030593</v>
      </c>
      <c r="P31" s="99">
        <v>4.7778472566043444</v>
      </c>
      <c r="Q31" s="99">
        <v>4.8748789177069218</v>
      </c>
      <c r="R31" s="99">
        <v>4.259719439459059</v>
      </c>
      <c r="S31" s="99">
        <v>5.6986319417739457</v>
      </c>
      <c r="T31" s="99">
        <v>6.0926120647115152</v>
      </c>
      <c r="U31" s="99">
        <v>6.2049618676435259</v>
      </c>
      <c r="V31" s="99">
        <v>4.6826798338006057</v>
      </c>
      <c r="W31" s="99">
        <v>4.3071934173586666</v>
      </c>
      <c r="DA31" s="63" t="s">
        <v>3110</v>
      </c>
    </row>
    <row r="32" spans="1:105" ht="12" customHeight="1" x14ac:dyDescent="0.25">
      <c r="A32" s="97" t="s">
        <v>140</v>
      </c>
      <c r="B32" s="99">
        <v>0</v>
      </c>
      <c r="C32" s="99">
        <v>1.2478274475532745</v>
      </c>
      <c r="D32" s="99">
        <v>1.3748351877579839</v>
      </c>
      <c r="E32" s="99">
        <v>1.6684079583730795</v>
      </c>
      <c r="F32" s="99">
        <v>1.2330991892155476</v>
      </c>
      <c r="G32" s="99">
        <v>1.2717439260141121</v>
      </c>
      <c r="H32" s="99">
        <v>1.7745312066257044</v>
      </c>
      <c r="I32" s="99">
        <v>1.2528159156677627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3111</v>
      </c>
    </row>
    <row r="33" spans="1:105" ht="12" customHeight="1" x14ac:dyDescent="0.25">
      <c r="A33" s="100" t="s">
        <v>50</v>
      </c>
      <c r="B33" s="102">
        <v>0</v>
      </c>
      <c r="C33" s="102">
        <v>1.2478274475532745</v>
      </c>
      <c r="D33" s="102">
        <v>1.3748351877579839</v>
      </c>
      <c r="E33" s="102">
        <v>1.6684079583730795</v>
      </c>
      <c r="F33" s="102">
        <v>1.2330991892155476</v>
      </c>
      <c r="G33" s="102">
        <v>1.2717439260141121</v>
      </c>
      <c r="H33" s="102">
        <v>1.7745312066257044</v>
      </c>
      <c r="I33" s="102">
        <v>1.2528159156677627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2.0016495684995386</v>
      </c>
      <c r="C39" s="123">
        <v>2.0065768783572788</v>
      </c>
      <c r="D39" s="123">
        <v>2.1450529068186412</v>
      </c>
      <c r="E39" s="123">
        <v>2.1864224294574797</v>
      </c>
      <c r="F39" s="123">
        <v>2.0429932328695304</v>
      </c>
      <c r="G39" s="123">
        <v>1.9914022621972194</v>
      </c>
      <c r="H39" s="123">
        <v>1.8645435329013502</v>
      </c>
      <c r="I39" s="123">
        <v>1.6413254462594318</v>
      </c>
      <c r="J39" s="123">
        <v>1.4503870956705722</v>
      </c>
      <c r="K39" s="123">
        <v>1.4180849846170249</v>
      </c>
      <c r="L39" s="123">
        <v>1.4320109845053444</v>
      </c>
      <c r="M39" s="123">
        <v>1.1486963897120834</v>
      </c>
      <c r="N39" s="123">
        <v>0.89513610893807127</v>
      </c>
      <c r="O39" s="123">
        <v>0.93342538959757537</v>
      </c>
      <c r="P39" s="123">
        <v>0.87063489094130853</v>
      </c>
      <c r="Q39" s="123">
        <v>0.92211108583779067</v>
      </c>
      <c r="R39" s="123">
        <v>0.81393361778162265</v>
      </c>
      <c r="S39" s="123">
        <v>1.0715377058508619</v>
      </c>
      <c r="T39" s="123">
        <v>1.1466832631409674</v>
      </c>
      <c r="U39" s="123">
        <v>1.155557231942741</v>
      </c>
      <c r="V39" s="123">
        <v>1.5812274110236919</v>
      </c>
      <c r="W39" s="123">
        <v>1.333451548761047</v>
      </c>
      <c r="DA39" s="130" t="s">
        <v>3118</v>
      </c>
    </row>
    <row r="40" spans="1:105" ht="12" customHeight="1" x14ac:dyDescent="0.25">
      <c r="A40" s="97" t="s">
        <v>50</v>
      </c>
      <c r="B40" s="99">
        <v>2.2336323467732755</v>
      </c>
      <c r="C40" s="99">
        <v>2.2414394046899089</v>
      </c>
      <c r="D40" s="99">
        <v>2.3854824647387076</v>
      </c>
      <c r="E40" s="99">
        <v>2.4095591320526566</v>
      </c>
      <c r="F40" s="99">
        <v>2.2623728622762846</v>
      </c>
      <c r="G40" s="99">
        <v>2.2751343008397273</v>
      </c>
      <c r="H40" s="99">
        <v>2.261217946402208</v>
      </c>
      <c r="I40" s="99">
        <v>2.065974234694036</v>
      </c>
      <c r="J40" s="99">
        <v>1.8455016152214494</v>
      </c>
      <c r="K40" s="99">
        <v>1.8520344881063877</v>
      </c>
      <c r="L40" s="99">
        <v>1.9613766298073594</v>
      </c>
      <c r="M40" s="99">
        <v>1.6170843067286242</v>
      </c>
      <c r="N40" s="99">
        <v>1.3624479981782802</v>
      </c>
      <c r="O40" s="99">
        <v>1.4677225781111241</v>
      </c>
      <c r="P40" s="99">
        <v>1.3690156430533005</v>
      </c>
      <c r="Q40" s="99">
        <v>1.4503310174064794</v>
      </c>
      <c r="R40" s="99">
        <v>1.2804423272979566</v>
      </c>
      <c r="S40" s="99">
        <v>1.6800420016421476</v>
      </c>
      <c r="T40" s="99">
        <v>1.7994533482079063</v>
      </c>
      <c r="U40" s="99">
        <v>1.843218435031641</v>
      </c>
      <c r="V40" s="99">
        <v>2.5644175284184052</v>
      </c>
      <c r="W40" s="99">
        <v>2.4653977417762563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44.143094154711605</v>
      </c>
      <c r="C43" s="118">
        <f t="shared" si="14"/>
        <v>68.32854574454268</v>
      </c>
      <c r="D43" s="118">
        <f t="shared" si="14"/>
        <v>61.56027505506048</v>
      </c>
      <c r="E43" s="118">
        <f t="shared" si="14"/>
        <v>37.914058107214508</v>
      </c>
      <c r="F43" s="118">
        <f t="shared" si="14"/>
        <v>59.330870602759539</v>
      </c>
      <c r="G43" s="118">
        <f t="shared" si="14"/>
        <v>34.128756664287835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42.141470359409027</v>
      </c>
      <c r="C44" s="123">
        <f t="shared" si="17"/>
        <v>66.328522829742411</v>
      </c>
      <c r="D44" s="123">
        <f t="shared" si="17"/>
        <v>59.432228257938554</v>
      </c>
      <c r="E44" s="123">
        <f t="shared" si="17"/>
        <v>35.746182569045942</v>
      </c>
      <c r="F44" s="123">
        <f t="shared" si="17"/>
        <v>57.294104781452219</v>
      </c>
      <c r="G44" s="123">
        <f t="shared" si="17"/>
        <v>32.076479113062064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3122</v>
      </c>
    </row>
    <row r="45" spans="1:105" ht="12" customHeight="1" x14ac:dyDescent="0.25">
      <c r="A45" s="97" t="s">
        <v>216</v>
      </c>
      <c r="B45" s="99">
        <v>42.141470359409027</v>
      </c>
      <c r="C45" s="99">
        <v>66.328522829742411</v>
      </c>
      <c r="D45" s="99">
        <v>59.432228257938554</v>
      </c>
      <c r="E45" s="99">
        <v>35.746182569045942</v>
      </c>
      <c r="F45" s="99">
        <v>57.294104781452219</v>
      </c>
      <c r="G45" s="99">
        <v>32.076479113062064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0</v>
      </c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3127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3128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3129</v>
      </c>
    </row>
    <row r="52" spans="1:105" ht="12" customHeight="1" x14ac:dyDescent="0.25">
      <c r="A52" s="100" t="s">
        <v>216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2.0016237953025815</v>
      </c>
      <c r="C58" s="123">
        <v>2.0000229148002746</v>
      </c>
      <c r="D58" s="123">
        <v>2.1280467971219257</v>
      </c>
      <c r="E58" s="123">
        <v>2.1678755381685662</v>
      </c>
      <c r="F58" s="123">
        <v>2.0367658213073176</v>
      </c>
      <c r="G58" s="123">
        <v>2.0522775512257705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3136</v>
      </c>
    </row>
    <row r="59" spans="1:105" ht="12" customHeight="1" x14ac:dyDescent="0.25">
      <c r="A59" s="97" t="s">
        <v>50</v>
      </c>
      <c r="B59" s="99">
        <v>2.2336323467732755</v>
      </c>
      <c r="C59" s="99">
        <v>2.2393023032085204</v>
      </c>
      <c r="D59" s="99">
        <v>2.384092494509956</v>
      </c>
      <c r="E59" s="99">
        <v>2.4084243668692866</v>
      </c>
      <c r="F59" s="99">
        <v>2.2627592550168671</v>
      </c>
      <c r="G59" s="99">
        <v>2.2811092009234639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39.287272683367576</v>
      </c>
      <c r="C62" s="118">
        <f t="shared" si="21"/>
        <v>41.410927193105429</v>
      </c>
      <c r="D62" s="118">
        <f t="shared" si="21"/>
        <v>40.261358185283626</v>
      </c>
      <c r="E62" s="118">
        <f t="shared" si="21"/>
        <v>44.905007669438596</v>
      </c>
      <c r="F62" s="118">
        <f t="shared" si="21"/>
        <v>40.278312377712567</v>
      </c>
      <c r="G62" s="118">
        <f t="shared" si="21"/>
        <v>45.338023309099334</v>
      </c>
      <c r="H62" s="118">
        <f t="shared" si="21"/>
        <v>43.062059830448369</v>
      </c>
      <c r="I62" s="118">
        <f t="shared" si="21"/>
        <v>38.117843169878512</v>
      </c>
      <c r="J62" s="118">
        <f t="shared" si="21"/>
        <v>40.192442346624418</v>
      </c>
      <c r="K62" s="118">
        <f t="shared" si="21"/>
        <v>40.634660214261828</v>
      </c>
      <c r="L62" s="118">
        <f t="shared" si="21"/>
        <v>43.719072076122629</v>
      </c>
      <c r="M62" s="118">
        <f t="shared" si="21"/>
        <v>42.559778461652897</v>
      </c>
      <c r="N62" s="118">
        <f t="shared" si="21"/>
        <v>40.399861140321164</v>
      </c>
      <c r="O62" s="118">
        <f t="shared" si="21"/>
        <v>37.021695572895595</v>
      </c>
      <c r="P62" s="118">
        <f t="shared" si="21"/>
        <v>33.429595807569889</v>
      </c>
      <c r="Q62" s="118">
        <f t="shared" si="21"/>
        <v>36.156398357397215</v>
      </c>
      <c r="R62" s="118">
        <f t="shared" ref="R62:V62" si="22">R63+R66+R68+R77</f>
        <v>36.374237242738438</v>
      </c>
      <c r="S62" s="118">
        <f t="shared" si="22"/>
        <v>36.628583797923966</v>
      </c>
      <c r="T62" s="118">
        <f t="shared" si="22"/>
        <v>33.421636027703116</v>
      </c>
      <c r="U62" s="118">
        <f t="shared" si="22"/>
        <v>31.894151567595195</v>
      </c>
      <c r="V62" s="118">
        <f t="shared" si="22"/>
        <v>33.812852776150308</v>
      </c>
      <c r="W62" s="118">
        <f t="shared" ref="W62" si="23">W63+W66+W68+W77</f>
        <v>36.762164473536188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33.765682803655018</v>
      </c>
      <c r="C63" s="123">
        <f t="shared" si="24"/>
        <v>36.004703222894356</v>
      </c>
      <c r="D63" s="123">
        <f t="shared" si="24"/>
        <v>34.795728891462922</v>
      </c>
      <c r="E63" s="123">
        <f t="shared" si="24"/>
        <v>39.808432301619654</v>
      </c>
      <c r="F63" s="123">
        <f t="shared" si="24"/>
        <v>35.146829828712711</v>
      </c>
      <c r="G63" s="123">
        <f t="shared" si="24"/>
        <v>39.953828619987767</v>
      </c>
      <c r="H63" s="123">
        <f t="shared" si="24"/>
        <v>38.087408197599004</v>
      </c>
      <c r="I63" s="123">
        <f t="shared" si="24"/>
        <v>33.002764117421037</v>
      </c>
      <c r="J63" s="123">
        <f t="shared" si="24"/>
        <v>34.881891467062893</v>
      </c>
      <c r="K63" s="123">
        <f t="shared" si="24"/>
        <v>35.346150688542188</v>
      </c>
      <c r="L63" s="123">
        <f t="shared" si="24"/>
        <v>38.044491757638355</v>
      </c>
      <c r="M63" s="123">
        <f t="shared" si="24"/>
        <v>36.954222855386597</v>
      </c>
      <c r="N63" s="123">
        <f t="shared" si="24"/>
        <v>34.754828530057281</v>
      </c>
      <c r="O63" s="123">
        <f t="shared" si="24"/>
        <v>31.762365896092113</v>
      </c>
      <c r="P63" s="123">
        <f t="shared" si="24"/>
        <v>27.756503041267379</v>
      </c>
      <c r="Q63" s="123">
        <f t="shared" si="24"/>
        <v>30.74986611881971</v>
      </c>
      <c r="R63" s="123">
        <f t="shared" ref="R63:V63" si="25">SUM(R64:R65)</f>
        <v>31.218990944434566</v>
      </c>
      <c r="S63" s="123">
        <f t="shared" si="25"/>
        <v>31.45339000795666</v>
      </c>
      <c r="T63" s="123">
        <f t="shared" si="25"/>
        <v>28.395722949162952</v>
      </c>
      <c r="U63" s="123">
        <f t="shared" si="25"/>
        <v>26.972997730559751</v>
      </c>
      <c r="V63" s="123">
        <f t="shared" si="25"/>
        <v>28.161634271209586</v>
      </c>
      <c r="W63" s="123">
        <f t="shared" ref="W63" si="26">SUM(W64:W65)</f>
        <v>31.185024077410386</v>
      </c>
      <c r="DA63" s="130" t="s">
        <v>3140</v>
      </c>
    </row>
    <row r="64" spans="1:105" ht="12" customHeight="1" x14ac:dyDescent="0.25">
      <c r="A64" s="97" t="s">
        <v>217</v>
      </c>
      <c r="B64" s="99">
        <v>33.765682803655018</v>
      </c>
      <c r="C64" s="99">
        <v>36.004703222894356</v>
      </c>
      <c r="D64" s="99">
        <v>34.795728891462922</v>
      </c>
      <c r="E64" s="99">
        <v>39.808432301619654</v>
      </c>
      <c r="F64" s="99">
        <v>35.146829828712711</v>
      </c>
      <c r="G64" s="99">
        <v>39.953828619987767</v>
      </c>
      <c r="H64" s="99">
        <v>38.087408197599004</v>
      </c>
      <c r="I64" s="99">
        <v>33.002764117421037</v>
      </c>
      <c r="J64" s="99">
        <v>34.881891467062893</v>
      </c>
      <c r="K64" s="99">
        <v>35.346150688542188</v>
      </c>
      <c r="L64" s="99">
        <v>38.044491757638355</v>
      </c>
      <c r="M64" s="99">
        <v>36.954222855386597</v>
      </c>
      <c r="N64" s="99">
        <v>34.754828530057281</v>
      </c>
      <c r="O64" s="99">
        <v>31.762365896092113</v>
      </c>
      <c r="P64" s="99">
        <v>27.756503041267379</v>
      </c>
      <c r="Q64" s="99">
        <v>30.74986611881971</v>
      </c>
      <c r="R64" s="99">
        <v>31.218990944434566</v>
      </c>
      <c r="S64" s="99">
        <v>31.45339000795666</v>
      </c>
      <c r="T64" s="99">
        <v>28.395722949162952</v>
      </c>
      <c r="U64" s="99">
        <v>26.972997730559751</v>
      </c>
      <c r="V64" s="99">
        <v>28.161634271209586</v>
      </c>
      <c r="W64" s="99">
        <v>31.185024077410386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3.5947420296553085</v>
      </c>
      <c r="C68" s="123">
        <v>3.4526767619766776</v>
      </c>
      <c r="D68" s="123">
        <v>3.42896966939976</v>
      </c>
      <c r="E68" s="123">
        <v>3.1291237590034364</v>
      </c>
      <c r="F68" s="123">
        <v>3.1671701752215329</v>
      </c>
      <c r="G68" s="123">
        <v>3.429008677128071</v>
      </c>
      <c r="H68" s="123">
        <v>3.0847160635287061</v>
      </c>
      <c r="I68" s="123">
        <v>3.4213546764615352</v>
      </c>
      <c r="J68" s="123">
        <v>3.4306054710533274</v>
      </c>
      <c r="K68" s="123">
        <v>3.7363787652858167</v>
      </c>
      <c r="L68" s="123">
        <v>4.0011702844652772</v>
      </c>
      <c r="M68" s="123">
        <v>4.1951834993501054</v>
      </c>
      <c r="N68" s="123">
        <v>4.4806476913944993</v>
      </c>
      <c r="O68" s="123">
        <v>4.1371014572429496</v>
      </c>
      <c r="P68" s="123">
        <v>4.5133167862412877</v>
      </c>
      <c r="Q68" s="123">
        <v>4.1508298674593025</v>
      </c>
      <c r="R68" s="123">
        <v>3.9920925408650523</v>
      </c>
      <c r="S68" s="123">
        <v>3.75031715470009</v>
      </c>
      <c r="T68" s="123">
        <v>3.4656304680182402</v>
      </c>
      <c r="U68" s="123">
        <v>3.3432785292872231</v>
      </c>
      <c r="V68" s="123">
        <v>3.5157682147929066</v>
      </c>
      <c r="W68" s="123">
        <v>3.4748911293279416</v>
      </c>
      <c r="DA68" s="130" t="s">
        <v>3145</v>
      </c>
    </row>
    <row r="69" spans="1:105" ht="12" customHeight="1" x14ac:dyDescent="0.25">
      <c r="A69" s="97" t="s">
        <v>134</v>
      </c>
      <c r="B69" s="99">
        <v>5.6152514498825257</v>
      </c>
      <c r="C69" s="99">
        <v>5.5306449143237995</v>
      </c>
      <c r="D69" s="99">
        <v>5.8575121433234774</v>
      </c>
      <c r="E69" s="99">
        <v>5.6076979306811934</v>
      </c>
      <c r="F69" s="99">
        <v>5.7274830172737925</v>
      </c>
      <c r="G69" s="99">
        <v>6.0296485002369646</v>
      </c>
      <c r="H69" s="99">
        <v>5.4202275966997071</v>
      </c>
      <c r="I69" s="99">
        <v>5.8048304807623001</v>
      </c>
      <c r="J69" s="99">
        <v>5.6317473628611658</v>
      </c>
      <c r="K69" s="99">
        <v>5.6087138496055218</v>
      </c>
      <c r="L69" s="99">
        <v>5.477357067263906</v>
      </c>
      <c r="M69" s="99">
        <v>5.1317774098337976</v>
      </c>
      <c r="N69" s="99">
        <v>4.9604060579934348</v>
      </c>
      <c r="O69" s="99">
        <v>4.5199814253990711</v>
      </c>
      <c r="P69" s="99">
        <v>4.9460133903605561</v>
      </c>
      <c r="Q69" s="99">
        <v>4.8255856997068811</v>
      </c>
      <c r="R69" s="99">
        <v>4.9540607361993443</v>
      </c>
      <c r="S69" s="99">
        <v>4.9051016816333268</v>
      </c>
      <c r="T69" s="99">
        <v>4.7279831247348589</v>
      </c>
      <c r="U69" s="99">
        <v>4.6662101703532421</v>
      </c>
      <c r="V69" s="99">
        <v>4.914135271211082</v>
      </c>
      <c r="W69" s="99">
        <v>4.900419768093129</v>
      </c>
      <c r="DA69" s="63" t="s">
        <v>3146</v>
      </c>
    </row>
    <row r="70" spans="1:105" ht="12" customHeight="1" x14ac:dyDescent="0.25">
      <c r="A70" s="97" t="s">
        <v>133</v>
      </c>
      <c r="B70" s="99">
        <v>0</v>
      </c>
      <c r="C70" s="99">
        <v>1.1561293192401518</v>
      </c>
      <c r="D70" s="99">
        <v>1.2034945505987209</v>
      </c>
      <c r="E70" s="99">
        <v>1.4172438037634441</v>
      </c>
      <c r="F70" s="99">
        <v>1.2413154572216725</v>
      </c>
      <c r="G70" s="99">
        <v>1.1357407991573425</v>
      </c>
      <c r="H70" s="99">
        <v>1.3910281444484853</v>
      </c>
      <c r="I70" s="99">
        <v>1.2301269704997397</v>
      </c>
      <c r="J70" s="99">
        <v>1.3658965364586506</v>
      </c>
      <c r="K70" s="99">
        <v>1.2649158400791771</v>
      </c>
      <c r="L70" s="99">
        <v>1.2118885963873975</v>
      </c>
      <c r="M70" s="99">
        <v>1.3438366739038528</v>
      </c>
      <c r="N70" s="99">
        <v>0.86399401590441349</v>
      </c>
      <c r="O70" s="99">
        <v>0.86276843959414307</v>
      </c>
      <c r="P70" s="99">
        <v>0.93710792734128301</v>
      </c>
      <c r="Q70" s="99">
        <v>1.2863256824803078</v>
      </c>
      <c r="R70" s="99">
        <v>1.2592073541424811</v>
      </c>
      <c r="S70" s="99">
        <v>1.1597144632492595</v>
      </c>
      <c r="T70" s="99">
        <v>1.146225785984774</v>
      </c>
      <c r="U70" s="99">
        <v>1.1109365316136199</v>
      </c>
      <c r="V70" s="99">
        <v>1.2501922583313338</v>
      </c>
      <c r="W70" s="99">
        <v>0.94915381370143648</v>
      </c>
      <c r="DA70" s="63" t="s">
        <v>3147</v>
      </c>
    </row>
    <row r="71" spans="1:105" ht="12" customHeight="1" x14ac:dyDescent="0.25">
      <c r="A71" s="100" t="s">
        <v>217</v>
      </c>
      <c r="B71" s="102">
        <v>0</v>
      </c>
      <c r="C71" s="102">
        <v>1.1561293192401518</v>
      </c>
      <c r="D71" s="102">
        <v>1.2034945505987209</v>
      </c>
      <c r="E71" s="102">
        <v>1.4172438037634441</v>
      </c>
      <c r="F71" s="102">
        <v>1.2413154572216725</v>
      </c>
      <c r="G71" s="102">
        <v>1.1357407991573425</v>
      </c>
      <c r="H71" s="102">
        <v>1.3910281444484853</v>
      </c>
      <c r="I71" s="102">
        <v>1.2301269704997397</v>
      </c>
      <c r="J71" s="102">
        <v>1.3658965364586506</v>
      </c>
      <c r="K71" s="102">
        <v>1.2649158400791771</v>
      </c>
      <c r="L71" s="102">
        <v>1.2118885963873975</v>
      </c>
      <c r="M71" s="102">
        <v>1.3438366739038528</v>
      </c>
      <c r="N71" s="102">
        <v>0.86399401590441349</v>
      </c>
      <c r="O71" s="102">
        <v>0.86276843959414307</v>
      </c>
      <c r="P71" s="102">
        <v>0.93710792734128301</v>
      </c>
      <c r="Q71" s="102">
        <v>1.2863256824803078</v>
      </c>
      <c r="R71" s="102">
        <v>1.2592073541424811</v>
      </c>
      <c r="S71" s="102">
        <v>1.1597144632492595</v>
      </c>
      <c r="T71" s="102">
        <v>1.146225785984774</v>
      </c>
      <c r="U71" s="102">
        <v>1.1109365316136199</v>
      </c>
      <c r="V71" s="102">
        <v>1.2501922583313338</v>
      </c>
      <c r="W71" s="102">
        <v>0.94915381370143648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1.9268478500572528</v>
      </c>
      <c r="C77" s="123">
        <v>1.9535472082343992</v>
      </c>
      <c r="D77" s="123">
        <v>2.0366596244209405</v>
      </c>
      <c r="E77" s="123">
        <v>1.967451608815511</v>
      </c>
      <c r="F77" s="123">
        <v>1.9643123737783197</v>
      </c>
      <c r="G77" s="123">
        <v>1.9551860119834956</v>
      </c>
      <c r="H77" s="123">
        <v>1.8899355693206639</v>
      </c>
      <c r="I77" s="123">
        <v>1.6937243759959395</v>
      </c>
      <c r="J77" s="123">
        <v>1.8799454085082021</v>
      </c>
      <c r="K77" s="123">
        <v>1.5521307604338284</v>
      </c>
      <c r="L77" s="123">
        <v>1.673410034019001</v>
      </c>
      <c r="M77" s="123">
        <v>1.4103721069161956</v>
      </c>
      <c r="N77" s="123">
        <v>1.1643849188693802</v>
      </c>
      <c r="O77" s="123">
        <v>1.122228219560534</v>
      </c>
      <c r="P77" s="123">
        <v>1.1597759800612208</v>
      </c>
      <c r="Q77" s="123">
        <v>1.2557023711182016</v>
      </c>
      <c r="R77" s="123">
        <v>1.1631537574388213</v>
      </c>
      <c r="S77" s="123">
        <v>1.424876635267216</v>
      </c>
      <c r="T77" s="123">
        <v>1.5602826105219234</v>
      </c>
      <c r="U77" s="123">
        <v>1.5778753077482239</v>
      </c>
      <c r="V77" s="123">
        <v>2.1354502901478143</v>
      </c>
      <c r="W77" s="123">
        <v>2.1022492667978638</v>
      </c>
      <c r="DA77" s="130" t="s">
        <v>3154</v>
      </c>
    </row>
    <row r="78" spans="1:105" ht="12" customHeight="1" x14ac:dyDescent="0.25">
      <c r="A78" s="97" t="s">
        <v>192</v>
      </c>
      <c r="B78" s="99">
        <v>1.9616473711109701</v>
      </c>
      <c r="C78" s="99">
        <v>1.9950758662901802</v>
      </c>
      <c r="D78" s="99">
        <v>2.1309923146250145</v>
      </c>
      <c r="E78" s="99">
        <v>2.0919051577623788</v>
      </c>
      <c r="F78" s="99">
        <v>2.0856155444271134</v>
      </c>
      <c r="G78" s="99">
        <v>2.0413725378066592</v>
      </c>
      <c r="H78" s="99">
        <v>1.9534446532666054</v>
      </c>
      <c r="I78" s="99">
        <v>1.7550501607722291</v>
      </c>
      <c r="J78" s="99">
        <v>1.9314406144310778</v>
      </c>
      <c r="K78" s="99">
        <v>1.5938704225704821</v>
      </c>
      <c r="L78" s="99">
        <v>1.7200318096609652</v>
      </c>
      <c r="M78" s="99">
        <v>1.4491140196279018</v>
      </c>
      <c r="N78" s="99">
        <v>1.2033979881848618</v>
      </c>
      <c r="O78" s="99">
        <v>1.1842566713947096</v>
      </c>
      <c r="P78" s="99">
        <v>1.2072763735197232</v>
      </c>
      <c r="Q78" s="99">
        <v>1.2898031603729292</v>
      </c>
      <c r="R78" s="99">
        <v>1.1965460877242333</v>
      </c>
      <c r="S78" s="99">
        <v>1.4652655306502347</v>
      </c>
      <c r="T78" s="99">
        <v>1.6097000968244646</v>
      </c>
      <c r="U78" s="99">
        <v>1.6411409410240596</v>
      </c>
      <c r="V78" s="99">
        <v>2.2669145992781194</v>
      </c>
      <c r="W78" s="99">
        <v>2.2432576496859955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3.6217211078974891</v>
      </c>
      <c r="C81" s="118">
        <f t="shared" si="28"/>
        <v>3.3800431351582541</v>
      </c>
      <c r="D81" s="118">
        <f t="shared" si="28"/>
        <v>3.6373191661854656</v>
      </c>
      <c r="E81" s="118">
        <f t="shared" si="28"/>
        <v>3.5267016439997878</v>
      </c>
      <c r="F81" s="118">
        <f t="shared" si="28"/>
        <v>3.0225396329240035</v>
      </c>
      <c r="G81" s="118">
        <f t="shared" si="28"/>
        <v>2.8006466628600863</v>
      </c>
      <c r="H81" s="118">
        <f t="shared" si="28"/>
        <v>2.5756918954555656</v>
      </c>
      <c r="I81" s="118">
        <f t="shared" si="28"/>
        <v>2.1358470051814753</v>
      </c>
      <c r="J81" s="118">
        <f t="shared" si="28"/>
        <v>1.8470890520245267</v>
      </c>
      <c r="K81" s="118">
        <f t="shared" si="28"/>
        <v>1.7241433290861332</v>
      </c>
      <c r="L81" s="118">
        <f t="shared" si="28"/>
        <v>1.7900175092795989</v>
      </c>
      <c r="M81" s="118">
        <f t="shared" si="28"/>
        <v>1.3500020904444145</v>
      </c>
      <c r="N81" s="118">
        <f t="shared" si="28"/>
        <v>1.0587608738492178</v>
      </c>
      <c r="O81" s="118">
        <f t="shared" si="28"/>
        <v>1.1350649993298527</v>
      </c>
      <c r="P81" s="118">
        <f t="shared" si="28"/>
        <v>1.0039578201193073</v>
      </c>
      <c r="Q81" s="118">
        <f t="shared" si="28"/>
        <v>1.0137708623649802</v>
      </c>
      <c r="R81" s="118">
        <f t="shared" ref="R81:V81" si="29">R82+R85+R87+R100</f>
        <v>0.86981571988504425</v>
      </c>
      <c r="S81" s="118">
        <f t="shared" si="29"/>
        <v>1.151827024673729</v>
      </c>
      <c r="T81" s="118">
        <f t="shared" si="29"/>
        <v>1.2334167858945841</v>
      </c>
      <c r="U81" s="118">
        <f t="shared" si="29"/>
        <v>1.2560467839908003</v>
      </c>
      <c r="V81" s="118">
        <f t="shared" si="29"/>
        <v>1.5334983118914876</v>
      </c>
      <c r="W81" s="118">
        <f t="shared" ref="W81" si="30">W82+W85+W87+W100</f>
        <v>1.4662019260397416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1.6291245297971602</v>
      </c>
      <c r="C87" s="123">
        <v>1.3904330030206931</v>
      </c>
      <c r="D87" s="123">
        <v>1.4917045406656801</v>
      </c>
      <c r="E87" s="123">
        <v>1.305009430253105</v>
      </c>
      <c r="F87" s="123">
        <v>0.92017693540321865</v>
      </c>
      <c r="G87" s="123">
        <v>0.84931983026529112</v>
      </c>
      <c r="H87" s="123">
        <v>0.71510277720756654</v>
      </c>
      <c r="I87" s="123">
        <v>0.48275400673726138</v>
      </c>
      <c r="J87" s="123">
        <v>0.39874341025082405</v>
      </c>
      <c r="K87" s="123">
        <v>0.36331598531213816</v>
      </c>
      <c r="L87" s="123">
        <v>0.42190374566285288</v>
      </c>
      <c r="M87" s="123">
        <v>0.29624904545579361</v>
      </c>
      <c r="N87" s="123">
        <v>0.21220605953706195</v>
      </c>
      <c r="O87" s="123">
        <v>0.2282438006306774</v>
      </c>
      <c r="P87" s="123">
        <v>0.2025318366256855</v>
      </c>
      <c r="Q87" s="123">
        <v>0.20008814580637474</v>
      </c>
      <c r="R87" s="123">
        <v>0.17314144553026306</v>
      </c>
      <c r="S87" s="123">
        <v>0.23199391454276813</v>
      </c>
      <c r="T87" s="123">
        <v>0.25202488300664738</v>
      </c>
      <c r="U87" s="123">
        <v>0.25940229069564641</v>
      </c>
      <c r="V87" s="123">
        <v>0.19273629472298515</v>
      </c>
      <c r="W87" s="123">
        <v>0.18480704011219318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6.1705988774625</v>
      </c>
      <c r="C92" s="102">
        <v>5.6086868391115212</v>
      </c>
      <c r="D92" s="102">
        <v>6.3008528027500814</v>
      </c>
      <c r="E92" s="102">
        <v>6.2307378110766267</v>
      </c>
      <c r="F92" s="102">
        <v>5.3823073129069927</v>
      </c>
      <c r="G92" s="102">
        <v>6.3869073794735778</v>
      </c>
      <c r="H92" s="102">
        <v>6.5139966848733293</v>
      </c>
      <c r="I92" s="102">
        <v>5.5664723081417531</v>
      </c>
      <c r="J92" s="102">
        <v>5.544047032509881</v>
      </c>
      <c r="K92" s="102">
        <v>5.7958675939220274</v>
      </c>
      <c r="L92" s="102">
        <v>7.5992144499352356</v>
      </c>
      <c r="M92" s="102">
        <v>6.1239151035679606</v>
      </c>
      <c r="N92" s="102">
        <v>4.9158289029613726</v>
      </c>
      <c r="O92" s="102">
        <v>5.5502931570338321</v>
      </c>
      <c r="P92" s="102">
        <v>5.1015566214389088</v>
      </c>
      <c r="Q92" s="102">
        <v>5.0843116623202214</v>
      </c>
      <c r="R92" s="102">
        <v>4.288104794859894</v>
      </c>
      <c r="S92" s="102">
        <v>5.4869032165384688</v>
      </c>
      <c r="T92" s="102">
        <v>5.6658905382623992</v>
      </c>
      <c r="U92" s="102">
        <v>5.657779788788992</v>
      </c>
      <c r="V92" s="102">
        <v>4.3153001267587277</v>
      </c>
      <c r="W92" s="102">
        <v>4.4598593097165296</v>
      </c>
      <c r="DA92" s="131" t="s">
        <v>3168</v>
      </c>
    </row>
    <row r="93" spans="1:105" ht="12" customHeight="1" x14ac:dyDescent="0.25">
      <c r="A93" s="107" t="s">
        <v>123</v>
      </c>
      <c r="B93" s="105">
        <v>0</v>
      </c>
      <c r="C93" s="105">
        <v>1.2473870378659024</v>
      </c>
      <c r="D93" s="105">
        <v>1.3739542406357657</v>
      </c>
      <c r="E93" s="105">
        <v>1.6673388999123255</v>
      </c>
      <c r="F93" s="105">
        <v>1.2323090616483878</v>
      </c>
      <c r="G93" s="105">
        <v>1.2708271750049582</v>
      </c>
      <c r="H93" s="105">
        <v>1.7733227786112278</v>
      </c>
      <c r="I93" s="105">
        <v>1.2517300908690514</v>
      </c>
      <c r="J93" s="105">
        <v>1.4001597307731677</v>
      </c>
      <c r="K93" s="105">
        <v>1.3019046170515505</v>
      </c>
      <c r="L93" s="105">
        <v>1.7005078494497665</v>
      </c>
      <c r="M93" s="105">
        <v>1.6215004858102877</v>
      </c>
      <c r="N93" s="105">
        <v>0.86880912633701279</v>
      </c>
      <c r="O93" s="105">
        <v>1.0806070399014587</v>
      </c>
      <c r="P93" s="105">
        <v>1.0070422550134366</v>
      </c>
      <c r="Q93" s="105">
        <v>1.4257164034408083</v>
      </c>
      <c r="R93" s="105">
        <v>1.1110045383053324</v>
      </c>
      <c r="S93" s="105">
        <v>1.2747544172301637</v>
      </c>
      <c r="T93" s="105">
        <v>1.3239686611391082</v>
      </c>
      <c r="U93" s="105">
        <v>1.309097522376151</v>
      </c>
      <c r="V93" s="105">
        <v>1.0738539371840219</v>
      </c>
      <c r="W93" s="105">
        <v>0.87063078898044055</v>
      </c>
      <c r="DA93" s="132" t="s">
        <v>3169</v>
      </c>
    </row>
    <row r="94" spans="1:105" ht="12" customHeight="1" x14ac:dyDescent="0.25">
      <c r="A94" s="108" t="s">
        <v>50</v>
      </c>
      <c r="B94" s="99">
        <v>0</v>
      </c>
      <c r="C94" s="99">
        <v>1.2473870378659024</v>
      </c>
      <c r="D94" s="99">
        <v>1.3739542406357657</v>
      </c>
      <c r="E94" s="99">
        <v>1.6673388999123255</v>
      </c>
      <c r="F94" s="99">
        <v>1.2323090616483878</v>
      </c>
      <c r="G94" s="99">
        <v>1.2708271750049582</v>
      </c>
      <c r="H94" s="99">
        <v>1.7733227786112278</v>
      </c>
      <c r="I94" s="99">
        <v>1.2517300908690514</v>
      </c>
      <c r="J94" s="99">
        <v>1.4001597307731677</v>
      </c>
      <c r="K94" s="99">
        <v>1.3019046170515505</v>
      </c>
      <c r="L94" s="99">
        <v>1.7005078494497665</v>
      </c>
      <c r="M94" s="99">
        <v>1.6215004858102877</v>
      </c>
      <c r="N94" s="99">
        <v>0.86880912633701279</v>
      </c>
      <c r="O94" s="99">
        <v>1.0806070399014587</v>
      </c>
      <c r="P94" s="99">
        <v>1.0070422550134366</v>
      </c>
      <c r="Q94" s="99">
        <v>1.4257164034408083</v>
      </c>
      <c r="R94" s="99">
        <v>1.1110045383053324</v>
      </c>
      <c r="S94" s="99">
        <v>1.2747544172301637</v>
      </c>
      <c r="T94" s="99">
        <v>1.3239686611391082</v>
      </c>
      <c r="U94" s="99">
        <v>1.309097522376151</v>
      </c>
      <c r="V94" s="99">
        <v>1.0738539371840219</v>
      </c>
      <c r="W94" s="99">
        <v>0.87063078898044055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1.9925965781003288</v>
      </c>
      <c r="C100" s="123">
        <v>1.9896101321375612</v>
      </c>
      <c r="D100" s="123">
        <v>2.1456146255197854</v>
      </c>
      <c r="E100" s="123">
        <v>2.221692213746683</v>
      </c>
      <c r="F100" s="123">
        <v>2.102362697520785</v>
      </c>
      <c r="G100" s="123">
        <v>1.951326832594795</v>
      </c>
      <c r="H100" s="123">
        <v>1.860589118247999</v>
      </c>
      <c r="I100" s="123">
        <v>1.6530929984442138</v>
      </c>
      <c r="J100" s="123">
        <v>1.4483456417737026</v>
      </c>
      <c r="K100" s="123">
        <v>1.3608273437739951</v>
      </c>
      <c r="L100" s="123">
        <v>1.368113763616746</v>
      </c>
      <c r="M100" s="123">
        <v>1.053753044988621</v>
      </c>
      <c r="N100" s="123">
        <v>0.84655481431215596</v>
      </c>
      <c r="O100" s="123">
        <v>0.90682119869917532</v>
      </c>
      <c r="P100" s="123">
        <v>0.80142598349362193</v>
      </c>
      <c r="Q100" s="123">
        <v>0.81368271655860536</v>
      </c>
      <c r="R100" s="123">
        <v>0.69667427435478113</v>
      </c>
      <c r="S100" s="123">
        <v>0.91983311013096081</v>
      </c>
      <c r="T100" s="123">
        <v>0.98139190288793687</v>
      </c>
      <c r="U100" s="123">
        <v>0.99664449329515392</v>
      </c>
      <c r="V100" s="123">
        <v>1.3407620171685024</v>
      </c>
      <c r="W100" s="123">
        <v>1.2813948859275484</v>
      </c>
      <c r="DA100" s="130" t="s">
        <v>3176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2.2336323467732755</v>
      </c>
      <c r="C102" s="99">
        <v>2.2387352484108862</v>
      </c>
      <c r="D102" s="99">
        <v>2.3801440678820391</v>
      </c>
      <c r="E102" s="99">
        <v>2.3992506263860136</v>
      </c>
      <c r="F102" s="99">
        <v>2.2480654649397778</v>
      </c>
      <c r="G102" s="99">
        <v>2.2603868709877277</v>
      </c>
      <c r="H102" s="99">
        <v>2.2540475647250391</v>
      </c>
      <c r="I102" s="99">
        <v>2.0651331912887194</v>
      </c>
      <c r="J102" s="99">
        <v>1.8441784719279597</v>
      </c>
      <c r="K102" s="99">
        <v>1.8502763126453685</v>
      </c>
      <c r="L102" s="99">
        <v>1.9593280831505984</v>
      </c>
      <c r="M102" s="99">
        <v>1.6148417608329728</v>
      </c>
      <c r="N102" s="99">
        <v>1.3611549167401746</v>
      </c>
      <c r="O102" s="99">
        <v>1.4686981058966728</v>
      </c>
      <c r="P102" s="99">
        <v>1.3695885774858902</v>
      </c>
      <c r="Q102" s="99">
        <v>1.4506761083157067</v>
      </c>
      <c r="R102" s="99">
        <v>1.2803264602056645</v>
      </c>
      <c r="S102" s="99">
        <v>1.6788427805959025</v>
      </c>
      <c r="T102" s="99">
        <v>1.7966509955904406</v>
      </c>
      <c r="U102" s="99">
        <v>1.8391157843932477</v>
      </c>
      <c r="V102" s="99">
        <v>2.5573955281208809</v>
      </c>
      <c r="W102" s="99">
        <v>2.4765387897566922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3195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2.0016549014555918</v>
      </c>
      <c r="C124" s="118">
        <f t="shared" si="42"/>
        <v>2.0005189164617296</v>
      </c>
      <c r="D124" s="118">
        <f t="shared" si="42"/>
        <v>2.1473612168890091</v>
      </c>
      <c r="E124" s="118">
        <f t="shared" si="42"/>
        <v>2.2166076604004412</v>
      </c>
      <c r="F124" s="118">
        <f t="shared" si="42"/>
        <v>2.0935116776237637</v>
      </c>
      <c r="G124" s="118">
        <f t="shared" si="42"/>
        <v>2.0335467463107868</v>
      </c>
      <c r="H124" s="118">
        <f t="shared" si="42"/>
        <v>1.9533940593029191</v>
      </c>
      <c r="I124" s="118">
        <f t="shared" si="42"/>
        <v>1.7467635156276515</v>
      </c>
      <c r="J124" s="118">
        <f t="shared" si="42"/>
        <v>1.5318377217145194</v>
      </c>
      <c r="K124" s="118">
        <f t="shared" si="42"/>
        <v>1.4728741136634178</v>
      </c>
      <c r="L124" s="118">
        <f t="shared" si="42"/>
        <v>1.4743814548345644</v>
      </c>
      <c r="M124" s="118">
        <f t="shared" si="42"/>
        <v>1.1164329553938701</v>
      </c>
      <c r="N124" s="118">
        <f t="shared" si="42"/>
        <v>0.8654360090267107</v>
      </c>
      <c r="O124" s="118">
        <f t="shared" si="42"/>
        <v>0.91673565497727583</v>
      </c>
      <c r="P124" s="118">
        <f t="shared" si="42"/>
        <v>0.81688436343556958</v>
      </c>
      <c r="Q124" s="118">
        <f t="shared" si="42"/>
        <v>0.83096094460477588</v>
      </c>
      <c r="R124" s="118">
        <f t="shared" ref="R124:V124" si="43">R125+R128+R130+R139</f>
        <v>0.71046708979489115</v>
      </c>
      <c r="S124" s="118">
        <f t="shared" si="43"/>
        <v>0.94618026892616691</v>
      </c>
      <c r="T124" s="118">
        <f t="shared" si="43"/>
        <v>1.0122723433205134</v>
      </c>
      <c r="U124" s="118">
        <f t="shared" si="43"/>
        <v>1.0250043804290336</v>
      </c>
      <c r="V124" s="118">
        <f t="shared" si="43"/>
        <v>1.3705558817993972</v>
      </c>
      <c r="W124" s="118">
        <f t="shared" ref="W124" si="44">W125+W128+W130+W139</f>
        <v>1.3042393496679341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2.0016549014555918</v>
      </c>
      <c r="C139" s="123">
        <v>2.0005189164617296</v>
      </c>
      <c r="D139" s="123">
        <v>2.1473612168890091</v>
      </c>
      <c r="E139" s="123">
        <v>2.2166076604004412</v>
      </c>
      <c r="F139" s="123">
        <v>2.0935116776237637</v>
      </c>
      <c r="G139" s="123">
        <v>2.0335467463107868</v>
      </c>
      <c r="H139" s="123">
        <v>1.9533940593029191</v>
      </c>
      <c r="I139" s="123">
        <v>1.7467635156276515</v>
      </c>
      <c r="J139" s="123">
        <v>1.5318377217145194</v>
      </c>
      <c r="K139" s="123">
        <v>1.4728741136634178</v>
      </c>
      <c r="L139" s="123">
        <v>1.4743814548345644</v>
      </c>
      <c r="M139" s="123">
        <v>1.1164329553938701</v>
      </c>
      <c r="N139" s="123">
        <v>0.8654360090267107</v>
      </c>
      <c r="O139" s="123">
        <v>0.91673565497727583</v>
      </c>
      <c r="P139" s="123">
        <v>0.81688436343556958</v>
      </c>
      <c r="Q139" s="123">
        <v>0.83096094460477588</v>
      </c>
      <c r="R139" s="123">
        <v>0.71046708979489115</v>
      </c>
      <c r="S139" s="123">
        <v>0.94618026892616691</v>
      </c>
      <c r="T139" s="123">
        <v>1.0122723433205134</v>
      </c>
      <c r="U139" s="123">
        <v>1.0250043804290336</v>
      </c>
      <c r="V139" s="123">
        <v>1.3705558817993972</v>
      </c>
      <c r="W139" s="123">
        <v>1.3042393496679341</v>
      </c>
      <c r="DA139" s="130" t="s">
        <v>3213</v>
      </c>
    </row>
    <row r="140" spans="1:105" ht="12" customHeight="1" x14ac:dyDescent="0.25">
      <c r="A140" s="97" t="s">
        <v>50</v>
      </c>
      <c r="B140" s="99">
        <v>2.2336323467732755</v>
      </c>
      <c r="C140" s="99">
        <v>2.2394483627866819</v>
      </c>
      <c r="D140" s="99">
        <v>2.3819985626302111</v>
      </c>
      <c r="E140" s="99">
        <v>2.4018668686630216</v>
      </c>
      <c r="F140" s="99">
        <v>2.2511241315115424</v>
      </c>
      <c r="G140" s="99">
        <v>2.2641438749803022</v>
      </c>
      <c r="H140" s="99">
        <v>2.2561032689260205</v>
      </c>
      <c r="I140" s="99">
        <v>2.0661728633450576</v>
      </c>
      <c r="J140" s="99">
        <v>1.8453391983288097</v>
      </c>
      <c r="K140" s="99">
        <v>1.8516876661841239</v>
      </c>
      <c r="L140" s="99">
        <v>1.9608672853924711</v>
      </c>
      <c r="M140" s="99">
        <v>1.6158411831623682</v>
      </c>
      <c r="N140" s="99">
        <v>1.3614636418382742</v>
      </c>
      <c r="O140" s="99">
        <v>1.4686305319747122</v>
      </c>
      <c r="P140" s="99">
        <v>1.3695243119694096</v>
      </c>
      <c r="Q140" s="99">
        <v>1.4506106818593432</v>
      </c>
      <c r="R140" s="99">
        <v>1.2802101098425496</v>
      </c>
      <c r="S140" s="99">
        <v>1.6783780929067236</v>
      </c>
      <c r="T140" s="99">
        <v>1.7955679658074459</v>
      </c>
      <c r="U140" s="99">
        <v>1.8378129962168448</v>
      </c>
      <c r="V140" s="99">
        <v>2.5555737964230394</v>
      </c>
      <c r="W140" s="99">
        <v>2.4758414778597775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3.7425808147359803</v>
      </c>
      <c r="C143" s="118">
        <f t="shared" si="49"/>
        <v>3.4034060062970557</v>
      </c>
      <c r="D143" s="118">
        <f t="shared" si="49"/>
        <v>3.6277663957623414</v>
      </c>
      <c r="E143" s="118">
        <f t="shared" si="49"/>
        <v>3.4827220813348809</v>
      </c>
      <c r="F143" s="118">
        <f t="shared" si="49"/>
        <v>3.0282778781683737</v>
      </c>
      <c r="G143" s="118">
        <f t="shared" si="49"/>
        <v>3.007035013045523</v>
      </c>
      <c r="H143" s="118">
        <f t="shared" si="49"/>
        <v>2.8188044993795467</v>
      </c>
      <c r="I143" s="118">
        <f t="shared" si="49"/>
        <v>2.360635309740732</v>
      </c>
      <c r="J143" s="118">
        <f t="shared" si="49"/>
        <v>2.0038774149481631</v>
      </c>
      <c r="K143" s="118">
        <f t="shared" si="49"/>
        <v>1.8528531502252599</v>
      </c>
      <c r="L143" s="118">
        <f t="shared" si="49"/>
        <v>1.8544687098842703</v>
      </c>
      <c r="M143" s="118">
        <f t="shared" si="49"/>
        <v>1.3935315617453734</v>
      </c>
      <c r="N143" s="118">
        <f t="shared" si="49"/>
        <v>1.0742835578668317</v>
      </c>
      <c r="O143" s="118">
        <f t="shared" si="49"/>
        <v>1.1758362436981851</v>
      </c>
      <c r="P143" s="118">
        <f t="shared" si="49"/>
        <v>0.97362195720780165</v>
      </c>
      <c r="Q143" s="118">
        <f t="shared" si="49"/>
        <v>0.93760654873041127</v>
      </c>
      <c r="R143" s="118">
        <f t="shared" ref="R143:V143" si="50">R144+R146+R148+R157</f>
        <v>0.80773490536166126</v>
      </c>
      <c r="S143" s="118">
        <f t="shared" si="50"/>
        <v>1.1381355909365352</v>
      </c>
      <c r="T143" s="118">
        <f t="shared" si="50"/>
        <v>1.2550800397421633</v>
      </c>
      <c r="U143" s="118">
        <f t="shared" si="50"/>
        <v>1.2739330760844021</v>
      </c>
      <c r="V143" s="118">
        <f t="shared" si="50"/>
        <v>1.5195836274413295</v>
      </c>
      <c r="W143" s="118">
        <f t="shared" ref="W143" si="51">W144+W146+W148+W157</f>
        <v>1.4570612960054359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1.7404253244124996</v>
      </c>
      <c r="C148" s="123">
        <v>1.4123315318499141</v>
      </c>
      <c r="D148" s="123">
        <v>1.4338426306295473</v>
      </c>
      <c r="E148" s="123">
        <v>1.2105591784652336</v>
      </c>
      <c r="F148" s="123">
        <v>0.88581030797389215</v>
      </c>
      <c r="G148" s="123">
        <v>0.93313859937416377</v>
      </c>
      <c r="H148" s="123">
        <v>0.83159199500665493</v>
      </c>
      <c r="I148" s="123">
        <v>0.59572367205762755</v>
      </c>
      <c r="J148" s="123">
        <v>0.47776786289085504</v>
      </c>
      <c r="K148" s="123">
        <v>0.41879898551851363</v>
      </c>
      <c r="L148" s="123">
        <v>0.44775484342562683</v>
      </c>
      <c r="M148" s="123">
        <v>0.31508160138361241</v>
      </c>
      <c r="N148" s="123">
        <v>0.21756970753320792</v>
      </c>
      <c r="O148" s="123">
        <v>0.24449841728758687</v>
      </c>
      <c r="P148" s="123">
        <v>0.20988736113366688</v>
      </c>
      <c r="Q148" s="123">
        <v>0.18827793861656383</v>
      </c>
      <c r="R148" s="123">
        <v>0.16417129799386002</v>
      </c>
      <c r="S148" s="123">
        <v>0.24249514632340813</v>
      </c>
      <c r="T148" s="123">
        <v>0.27392920895860484</v>
      </c>
      <c r="U148" s="123">
        <v>0.27495894596168269</v>
      </c>
      <c r="V148" s="123">
        <v>0.19184142582884925</v>
      </c>
      <c r="W148" s="123">
        <v>0.17638329356490098</v>
      </c>
      <c r="DA148" s="130" t="s">
        <v>3221</v>
      </c>
    </row>
    <row r="149" spans="1:105" ht="12" customHeight="1" x14ac:dyDescent="0.25">
      <c r="A149" s="97" t="s">
        <v>124</v>
      </c>
      <c r="B149" s="99">
        <v>6.1705988774624991</v>
      </c>
      <c r="C149" s="99">
        <v>5.5922097786851381</v>
      </c>
      <c r="D149" s="99">
        <v>6.2438578452015117</v>
      </c>
      <c r="E149" s="99">
        <v>6.1638915131346863</v>
      </c>
      <c r="F149" s="99">
        <v>5.3321178928038826</v>
      </c>
      <c r="G149" s="99">
        <v>6.3732731549092545</v>
      </c>
      <c r="H149" s="99">
        <v>6.5385384677811995</v>
      </c>
      <c r="I149" s="99">
        <v>5.6016862285576918</v>
      </c>
      <c r="J149" s="99">
        <v>5.5790256353027576</v>
      </c>
      <c r="K149" s="99">
        <v>5.8391921053805254</v>
      </c>
      <c r="L149" s="99">
        <v>7.6250795229523911</v>
      </c>
      <c r="M149" s="99">
        <v>6.1522751646787182</v>
      </c>
      <c r="N149" s="99">
        <v>4.9188394689602282</v>
      </c>
      <c r="O149" s="99">
        <v>5.4093691285906518</v>
      </c>
      <c r="P149" s="99">
        <v>4.8224317401976506</v>
      </c>
      <c r="Q149" s="99">
        <v>4.6873485538230968</v>
      </c>
      <c r="R149" s="99">
        <v>3.8672802573994822</v>
      </c>
      <c r="S149" s="99">
        <v>4.952115044457722</v>
      </c>
      <c r="T149" s="99">
        <v>5.1460727379511377</v>
      </c>
      <c r="U149" s="99">
        <v>5.2430290460830307</v>
      </c>
      <c r="V149" s="99">
        <v>4.0863280263292179</v>
      </c>
      <c r="W149" s="99">
        <v>4.2902755970910427</v>
      </c>
      <c r="DA149" s="63" t="s">
        <v>3222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3223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2.0021554903234806</v>
      </c>
      <c r="C157" s="123">
        <v>1.9910744744471414</v>
      </c>
      <c r="D157" s="123">
        <v>2.1939237651327943</v>
      </c>
      <c r="E157" s="123">
        <v>2.2721629028696473</v>
      </c>
      <c r="F157" s="123">
        <v>2.1424675701944818</v>
      </c>
      <c r="G157" s="123">
        <v>2.0738964136713594</v>
      </c>
      <c r="H157" s="123">
        <v>1.9872125043728919</v>
      </c>
      <c r="I157" s="123">
        <v>1.7649116376831042</v>
      </c>
      <c r="J157" s="123">
        <v>1.5261095520573078</v>
      </c>
      <c r="K157" s="123">
        <v>1.4340541647067462</v>
      </c>
      <c r="L157" s="123">
        <v>1.4067138664586434</v>
      </c>
      <c r="M157" s="123">
        <v>1.078449960361761</v>
      </c>
      <c r="N157" s="123">
        <v>0.85671385033362379</v>
      </c>
      <c r="O157" s="123">
        <v>0.93133782641059826</v>
      </c>
      <c r="P157" s="123">
        <v>0.76373459607413474</v>
      </c>
      <c r="Q157" s="123">
        <v>0.74932861011384744</v>
      </c>
      <c r="R157" s="123">
        <v>0.64356360736780127</v>
      </c>
      <c r="S157" s="123">
        <v>0.89564044461312697</v>
      </c>
      <c r="T157" s="123">
        <v>0.98115083078355836</v>
      </c>
      <c r="U157" s="123">
        <v>0.99897413012271941</v>
      </c>
      <c r="V157" s="123">
        <v>1.3277422016124802</v>
      </c>
      <c r="W157" s="123">
        <v>1.2806780024405349</v>
      </c>
      <c r="DA157" s="130" t="s">
        <v>3230</v>
      </c>
    </row>
    <row r="158" spans="1:105" ht="12" customHeight="1" x14ac:dyDescent="0.25">
      <c r="A158" s="97" t="s">
        <v>50</v>
      </c>
      <c r="B158" s="99">
        <v>2.2336323467732755</v>
      </c>
      <c r="C158" s="99">
        <v>2.2360659113447041</v>
      </c>
      <c r="D158" s="99">
        <v>2.3732683268857127</v>
      </c>
      <c r="E158" s="99">
        <v>2.3926113290034436</v>
      </c>
      <c r="F158" s="99">
        <v>2.2441439972545592</v>
      </c>
      <c r="G158" s="99">
        <v>2.2595680947651058</v>
      </c>
      <c r="H158" s="99">
        <v>2.254799553996274</v>
      </c>
      <c r="I158" s="99">
        <v>2.0663015679370593</v>
      </c>
      <c r="J158" s="99">
        <v>1.8449766772871643</v>
      </c>
      <c r="K158" s="99">
        <v>1.8509946957183991</v>
      </c>
      <c r="L158" s="99">
        <v>1.9595946310106367</v>
      </c>
      <c r="M158" s="99">
        <v>1.6149895571752066</v>
      </c>
      <c r="N158" s="99">
        <v>1.3611417584123005</v>
      </c>
      <c r="O158" s="99">
        <v>1.4685422890595474</v>
      </c>
      <c r="P158" s="99">
        <v>1.3693982748238573</v>
      </c>
      <c r="Q158" s="99">
        <v>1.4505031618882716</v>
      </c>
      <c r="R158" s="99">
        <v>1.2798033996300306</v>
      </c>
      <c r="S158" s="99">
        <v>1.6768036922223548</v>
      </c>
      <c r="T158" s="99">
        <v>1.7924498272616094</v>
      </c>
      <c r="U158" s="99">
        <v>1.8334286534392974</v>
      </c>
      <c r="V158" s="99">
        <v>2.5495400116500941</v>
      </c>
      <c r="W158" s="99">
        <v>2.4691851544940868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3.7451853686880598</v>
      </c>
      <c r="C161" s="118">
        <f t="shared" si="54"/>
        <v>3.5019737491991614</v>
      </c>
      <c r="D161" s="118">
        <f t="shared" si="54"/>
        <v>3.7594441736166591</v>
      </c>
      <c r="E161" s="118">
        <f t="shared" si="54"/>
        <v>3.6659720225097954</v>
      </c>
      <c r="F161" s="118">
        <f t="shared" si="54"/>
        <v>3.1740362915176181</v>
      </c>
      <c r="G161" s="118">
        <f t="shared" si="54"/>
        <v>3.1414976285707996</v>
      </c>
      <c r="H161" s="118">
        <f t="shared" si="54"/>
        <v>2.8435643646107547</v>
      </c>
      <c r="I161" s="118">
        <f t="shared" si="54"/>
        <v>2.3343710274149037</v>
      </c>
      <c r="J161" s="118">
        <f t="shared" si="54"/>
        <v>2.0235612252293409</v>
      </c>
      <c r="K161" s="118">
        <f t="shared" si="54"/>
        <v>1.92082633722287</v>
      </c>
      <c r="L161" s="118">
        <f t="shared" si="54"/>
        <v>2.0081997290532492</v>
      </c>
      <c r="M161" s="118">
        <f t="shared" si="54"/>
        <v>1.5362694692364414</v>
      </c>
      <c r="N161" s="118">
        <f t="shared" si="54"/>
        <v>1.1706049967169914</v>
      </c>
      <c r="O161" s="118">
        <f t="shared" si="54"/>
        <v>1.2075034844276993</v>
      </c>
      <c r="P161" s="118">
        <f t="shared" si="54"/>
        <v>1.0235403813674768</v>
      </c>
      <c r="Q161" s="118">
        <f t="shared" si="54"/>
        <v>1.0075460967809995</v>
      </c>
      <c r="R161" s="118">
        <f t="shared" ref="R161:V161" si="55">R162+R164+R166+R175</f>
        <v>0.85323171438936773</v>
      </c>
      <c r="S161" s="118">
        <f t="shared" si="55"/>
        <v>1.1573376022537265</v>
      </c>
      <c r="T161" s="118">
        <f t="shared" si="55"/>
        <v>1.2690975243468519</v>
      </c>
      <c r="U161" s="118">
        <f t="shared" si="55"/>
        <v>1.2587577174393134</v>
      </c>
      <c r="V161" s="118">
        <f t="shared" si="55"/>
        <v>1.4385644253953347</v>
      </c>
      <c r="W161" s="118">
        <f t="shared" ref="W161" si="56">W162+W164+W166+W175</f>
        <v>1.3906696601748938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1.74335309758145</v>
      </c>
      <c r="C166" s="123">
        <v>1.5020040970593367</v>
      </c>
      <c r="D166" s="123">
        <v>1.5988157664634943</v>
      </c>
      <c r="E166" s="123">
        <v>1.4380685796089208</v>
      </c>
      <c r="F166" s="123">
        <v>1.0709751554330467</v>
      </c>
      <c r="G166" s="123">
        <v>1.0869814147554298</v>
      </c>
      <c r="H166" s="123">
        <v>0.87740822432864607</v>
      </c>
      <c r="I166" s="123">
        <v>0.58848704590035139</v>
      </c>
      <c r="J166" s="123">
        <v>0.50101848730438248</v>
      </c>
      <c r="K166" s="123">
        <v>0.45382949422341745</v>
      </c>
      <c r="L166" s="123">
        <v>0.52369958609996636</v>
      </c>
      <c r="M166" s="123">
        <v>0.37755278991648722</v>
      </c>
      <c r="N166" s="123">
        <v>0.2517196291474742</v>
      </c>
      <c r="O166" s="123">
        <v>0.23933050685432464</v>
      </c>
      <c r="P166" s="123">
        <v>0.19856549858448355</v>
      </c>
      <c r="Q166" s="123">
        <v>0.1992399900769439</v>
      </c>
      <c r="R166" s="123">
        <v>0.17815856756009868</v>
      </c>
      <c r="S166" s="123">
        <v>0.24843682501316722</v>
      </c>
      <c r="T166" s="123">
        <v>0.27970091363324273</v>
      </c>
      <c r="U166" s="123">
        <v>0.26411205921702779</v>
      </c>
      <c r="V166" s="123">
        <v>0.16592090392368505</v>
      </c>
      <c r="W166" s="123">
        <v>0.14948000621630692</v>
      </c>
      <c r="DA166" s="130" t="s">
        <v>3238</v>
      </c>
    </row>
    <row r="167" spans="1:105" ht="12" customHeight="1" x14ac:dyDescent="0.25">
      <c r="A167" s="97" t="s">
        <v>124</v>
      </c>
      <c r="B167" s="99">
        <v>6.1705988774625</v>
      </c>
      <c r="C167" s="99">
        <v>5.6118834395623569</v>
      </c>
      <c r="D167" s="99">
        <v>6.3017355032308169</v>
      </c>
      <c r="E167" s="99">
        <v>6.2381435033941317</v>
      </c>
      <c r="F167" s="99">
        <v>5.4004491880347238</v>
      </c>
      <c r="G167" s="99">
        <v>6.446679591689187</v>
      </c>
      <c r="H167" s="99">
        <v>6.5719596410498591</v>
      </c>
      <c r="I167" s="99">
        <v>5.6014801807523193</v>
      </c>
      <c r="J167" s="99">
        <v>5.5791380704911742</v>
      </c>
      <c r="K167" s="99">
        <v>5.8544004754820858</v>
      </c>
      <c r="L167" s="99">
        <v>7.7088579073915051</v>
      </c>
      <c r="M167" s="99">
        <v>6.2585867238537274</v>
      </c>
      <c r="N167" s="99">
        <v>5.0474447118682413</v>
      </c>
      <c r="O167" s="99">
        <v>5.57486382479936</v>
      </c>
      <c r="P167" s="99">
        <v>5.0217214592015891</v>
      </c>
      <c r="Q167" s="99">
        <v>4.9670529526182117</v>
      </c>
      <c r="R167" s="99">
        <v>4.1122236639553691</v>
      </c>
      <c r="S167" s="99">
        <v>5.1940629229497048</v>
      </c>
      <c r="T167" s="99">
        <v>5.2778346311664066</v>
      </c>
      <c r="U167" s="99">
        <v>5.175375033212279</v>
      </c>
      <c r="V167" s="99">
        <v>3.9827536427103807</v>
      </c>
      <c r="W167" s="99">
        <v>4.1886154029468088</v>
      </c>
      <c r="DA167" s="63" t="s">
        <v>3239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3240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2.0018322711066099</v>
      </c>
      <c r="C175" s="123">
        <v>1.9999696521398247</v>
      </c>
      <c r="D175" s="123">
        <v>2.160628407153165</v>
      </c>
      <c r="E175" s="123">
        <v>2.2279034429008746</v>
      </c>
      <c r="F175" s="123">
        <v>2.1030611360845715</v>
      </c>
      <c r="G175" s="123">
        <v>2.0545162138153699</v>
      </c>
      <c r="H175" s="123">
        <v>1.9661561402821088</v>
      </c>
      <c r="I175" s="123">
        <v>1.7458839815145522</v>
      </c>
      <c r="J175" s="123">
        <v>1.5225427379249585</v>
      </c>
      <c r="K175" s="123">
        <v>1.4669968429994527</v>
      </c>
      <c r="L175" s="123">
        <v>1.4845001429532827</v>
      </c>
      <c r="M175" s="123">
        <v>1.1587166793199541</v>
      </c>
      <c r="N175" s="123">
        <v>0.91888536756951722</v>
      </c>
      <c r="O175" s="123">
        <v>0.96817297757337462</v>
      </c>
      <c r="P175" s="123">
        <v>0.82497488278299336</v>
      </c>
      <c r="Q175" s="123">
        <v>0.80830610670405556</v>
      </c>
      <c r="R175" s="123">
        <v>0.675073146829269</v>
      </c>
      <c r="S175" s="123">
        <v>0.90890077724055929</v>
      </c>
      <c r="T175" s="123">
        <v>0.98939661071360907</v>
      </c>
      <c r="U175" s="123">
        <v>0.99464565822228568</v>
      </c>
      <c r="V175" s="123">
        <v>1.2726435214716496</v>
      </c>
      <c r="W175" s="123">
        <v>1.2411896539585869</v>
      </c>
      <c r="DA175" s="130" t="s">
        <v>3247</v>
      </c>
    </row>
    <row r="176" spans="1:105" ht="12" customHeight="1" x14ac:dyDescent="0.25">
      <c r="A176" s="97" t="s">
        <v>50</v>
      </c>
      <c r="B176" s="99">
        <v>2.2336323467732755</v>
      </c>
      <c r="C176" s="99">
        <v>2.2392634963585305</v>
      </c>
      <c r="D176" s="99">
        <v>2.3802238705403624</v>
      </c>
      <c r="E176" s="99">
        <v>2.400321617109626</v>
      </c>
      <c r="F176" s="99">
        <v>2.2502279424471485</v>
      </c>
      <c r="G176" s="99">
        <v>2.2638047924722833</v>
      </c>
      <c r="H176" s="99">
        <v>2.2560349804889079</v>
      </c>
      <c r="I176" s="99">
        <v>2.0661480494611704</v>
      </c>
      <c r="J176" s="99">
        <v>1.8451051519675588</v>
      </c>
      <c r="K176" s="99">
        <v>1.8514691848943581</v>
      </c>
      <c r="L176" s="99">
        <v>1.9608616389332665</v>
      </c>
      <c r="M176" s="99">
        <v>1.6163220642517435</v>
      </c>
      <c r="N176" s="99">
        <v>1.3622249123826307</v>
      </c>
      <c r="O176" s="99">
        <v>1.4693312552652706</v>
      </c>
      <c r="P176" s="99">
        <v>1.3699024809968421</v>
      </c>
      <c r="Q176" s="99">
        <v>1.4507610684040391</v>
      </c>
      <c r="R176" s="99">
        <v>1.2800677519040433</v>
      </c>
      <c r="S176" s="99">
        <v>1.6778271021340099</v>
      </c>
      <c r="T176" s="99">
        <v>1.7928940670133877</v>
      </c>
      <c r="U176" s="99">
        <v>1.8295435601592775</v>
      </c>
      <c r="V176" s="99">
        <v>2.5411273975062292</v>
      </c>
      <c r="W176" s="99">
        <v>2.4618507258542452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6.536012756358625</v>
      </c>
      <c r="D3" s="117">
        <f t="shared" si="0"/>
        <v>5.9955875624137773</v>
      </c>
      <c r="E3" s="117">
        <f t="shared" si="0"/>
        <v>8.5737594965015678</v>
      </c>
      <c r="F3" s="117">
        <f t="shared" si="0"/>
        <v>5.509182472032597</v>
      </c>
      <c r="G3" s="117">
        <f t="shared" si="0"/>
        <v>2.084044736048126</v>
      </c>
      <c r="H3" s="117">
        <f t="shared" si="0"/>
        <v>0.521907550059585</v>
      </c>
      <c r="I3" s="117">
        <f t="shared" si="0"/>
        <v>0</v>
      </c>
      <c r="J3" s="117">
        <f t="shared" si="0"/>
        <v>0.7253759049430224</v>
      </c>
      <c r="K3" s="117">
        <f t="shared" si="0"/>
        <v>1.9137449286584662</v>
      </c>
      <c r="L3" s="117">
        <f t="shared" si="0"/>
        <v>5.7813062068353549</v>
      </c>
      <c r="M3" s="117">
        <f t="shared" si="0"/>
        <v>7.4161307629106474</v>
      </c>
      <c r="N3" s="117">
        <f t="shared" si="0"/>
        <v>4.8890190698275902</v>
      </c>
      <c r="O3" s="117">
        <f t="shared" si="0"/>
        <v>3.0814573943530394</v>
      </c>
      <c r="P3" s="117">
        <f t="shared" si="0"/>
        <v>9.4844392133657223E-4</v>
      </c>
      <c r="Q3" s="117">
        <f t="shared" si="0"/>
        <v>5.4355715403629823E-2</v>
      </c>
      <c r="R3" s="117">
        <f t="shared" ref="R3:V3" si="1">R4+R7+R9+R19</f>
        <v>2.2523590709079033</v>
      </c>
      <c r="S3" s="117">
        <f t="shared" si="1"/>
        <v>3.0239642241266025</v>
      </c>
      <c r="T3" s="117">
        <f t="shared" si="1"/>
        <v>9.6500104652844462E-2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5.3616662116721443</v>
      </c>
      <c r="D4" s="122">
        <f t="shared" si="3"/>
        <v>5.0401021354338695</v>
      </c>
      <c r="E4" s="122">
        <f t="shared" si="3"/>
        <v>7.19257753205786</v>
      </c>
      <c r="F4" s="122">
        <f t="shared" si="3"/>
        <v>4.611548766355277</v>
      </c>
      <c r="G4" s="122">
        <f t="shared" si="3"/>
        <v>1.7612161983944592</v>
      </c>
      <c r="H4" s="122">
        <f t="shared" si="3"/>
        <v>0.43394461892137093</v>
      </c>
      <c r="I4" s="122">
        <f t="shared" si="3"/>
        <v>0</v>
      </c>
      <c r="J4" s="122">
        <f t="shared" si="3"/>
        <v>0.5843163289203831</v>
      </c>
      <c r="K4" s="122">
        <f t="shared" si="3"/>
        <v>1.5308716470005661</v>
      </c>
      <c r="L4" s="122">
        <f t="shared" si="3"/>
        <v>4.6513495832459624</v>
      </c>
      <c r="M4" s="122">
        <f t="shared" si="3"/>
        <v>6.1761775149177129</v>
      </c>
      <c r="N4" s="122">
        <f t="shared" si="3"/>
        <v>4.1493034563521043</v>
      </c>
      <c r="O4" s="122">
        <f t="shared" si="3"/>
        <v>2.5920539344046243</v>
      </c>
      <c r="P4" s="122">
        <f t="shared" si="3"/>
        <v>7.793407977969921E-4</v>
      </c>
      <c r="Q4" s="122">
        <f t="shared" si="3"/>
        <v>4.2588873298452568E-2</v>
      </c>
      <c r="R4" s="122">
        <f t="shared" ref="R4:V4" si="4">SUM(R5:R6)</f>
        <v>1.8388665393036623</v>
      </c>
      <c r="S4" s="122">
        <f t="shared" si="4"/>
        <v>2.4699487728273621</v>
      </c>
      <c r="T4" s="122">
        <f t="shared" si="4"/>
        <v>7.1487763031501853E-2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5.3319674545888214</v>
      </c>
      <c r="D5" s="98">
        <v>5.0123703337811074</v>
      </c>
      <c r="E5" s="98">
        <v>7.1537216420134753</v>
      </c>
      <c r="F5" s="98">
        <v>4.5866294809653416</v>
      </c>
      <c r="G5" s="98">
        <v>1.7518243895216621</v>
      </c>
      <c r="H5" s="98">
        <v>0.4316630537091658</v>
      </c>
      <c r="I5" s="98">
        <v>0</v>
      </c>
      <c r="J5" s="98">
        <v>0.58126755583710676</v>
      </c>
      <c r="K5" s="98">
        <v>1.5229389957446653</v>
      </c>
      <c r="L5" s="98">
        <v>4.6273226787181239</v>
      </c>
      <c r="M5" s="98">
        <v>6.1445284298302365</v>
      </c>
      <c r="N5" s="98">
        <v>4.1285416885063322</v>
      </c>
      <c r="O5" s="98">
        <v>2.5790629160616865</v>
      </c>
      <c r="P5" s="98">
        <v>7.753811153059974E-4</v>
      </c>
      <c r="Q5" s="98">
        <v>4.2371006800143912E-2</v>
      </c>
      <c r="R5" s="98">
        <v>1.8292786422273872</v>
      </c>
      <c r="S5" s="98">
        <v>2.4566482672648164</v>
      </c>
      <c r="T5" s="98">
        <v>7.1091874192458673E-2</v>
      </c>
      <c r="U5" s="98">
        <v>0</v>
      </c>
      <c r="V5" s="98">
        <v>0</v>
      </c>
      <c r="W5" s="98">
        <v>0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2.9698757083322997E-2</v>
      </c>
      <c r="D6" s="98">
        <v>2.7731801652761717E-2</v>
      </c>
      <c r="E6" s="98">
        <v>3.8855890044385027E-2</v>
      </c>
      <c r="F6" s="98">
        <v>2.4919285389935059E-2</v>
      </c>
      <c r="G6" s="98">
        <v>9.3918088727971503E-3</v>
      </c>
      <c r="H6" s="98">
        <v>2.2815652122051542E-3</v>
      </c>
      <c r="I6" s="98">
        <v>0</v>
      </c>
      <c r="J6" s="98">
        <v>3.04877308327638E-3</v>
      </c>
      <c r="K6" s="98">
        <v>7.9326512559009035E-3</v>
      </c>
      <c r="L6" s="98">
        <v>2.4026904527838382E-2</v>
      </c>
      <c r="M6" s="98">
        <v>3.1649085087476415E-2</v>
      </c>
      <c r="N6" s="98">
        <v>2.0761767845772407E-2</v>
      </c>
      <c r="O6" s="98">
        <v>1.2991018342937848E-2</v>
      </c>
      <c r="P6" s="98">
        <v>3.9596824909947362E-6</v>
      </c>
      <c r="Q6" s="98">
        <v>2.1786649830865315E-4</v>
      </c>
      <c r="R6" s="98">
        <v>9.5878970762749496E-3</v>
      </c>
      <c r="S6" s="98">
        <v>1.330050556254579E-2</v>
      </c>
      <c r="T6" s="98">
        <v>3.9588883904317825E-4</v>
      </c>
      <c r="U6" s="98">
        <v>0</v>
      </c>
      <c r="V6" s="98">
        <v>0</v>
      </c>
      <c r="W6" s="98">
        <v>0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3.228376811786701E-3</v>
      </c>
      <c r="D7" s="122">
        <f t="shared" si="6"/>
        <v>4.4938096867614043E-3</v>
      </c>
      <c r="E7" s="122">
        <f t="shared" si="6"/>
        <v>1.1381629099851603E-2</v>
      </c>
      <c r="F7" s="122">
        <f t="shared" si="6"/>
        <v>4.6452125618005021E-3</v>
      </c>
      <c r="G7" s="122">
        <f t="shared" si="6"/>
        <v>2.0028324073218242E-3</v>
      </c>
      <c r="H7" s="122">
        <f t="shared" si="6"/>
        <v>8.7286505107554712E-4</v>
      </c>
      <c r="I7" s="122">
        <f t="shared" si="6"/>
        <v>0</v>
      </c>
      <c r="J7" s="122">
        <f t="shared" si="6"/>
        <v>1.6181725300220657E-3</v>
      </c>
      <c r="K7" s="122">
        <f t="shared" si="6"/>
        <v>4.9609099078044517E-3</v>
      </c>
      <c r="L7" s="122">
        <f t="shared" si="6"/>
        <v>1.6188164799121368E-2</v>
      </c>
      <c r="M7" s="122">
        <f t="shared" si="6"/>
        <v>1.7751365073878179E-2</v>
      </c>
      <c r="N7" s="122">
        <f t="shared" si="6"/>
        <v>2.4256251902358271E-2</v>
      </c>
      <c r="O7" s="122">
        <f t="shared" si="6"/>
        <v>8.9784108817647316E-3</v>
      </c>
      <c r="P7" s="122">
        <f t="shared" si="6"/>
        <v>0</v>
      </c>
      <c r="Q7" s="122">
        <f t="shared" si="6"/>
        <v>1.6747183596117583E-4</v>
      </c>
      <c r="R7" s="122">
        <f t="shared" si="6"/>
        <v>6.0459077100951603E-3</v>
      </c>
      <c r="S7" s="122">
        <f t="shared" si="6"/>
        <v>1.1103211785664828E-2</v>
      </c>
      <c r="T7" s="122">
        <f t="shared" si="6"/>
        <v>1.0372799578875853E-3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3.228376811786701E-3</v>
      </c>
      <c r="D8" s="98">
        <v>4.4938096867614043E-3</v>
      </c>
      <c r="E8" s="98">
        <v>1.1381629099851603E-2</v>
      </c>
      <c r="F8" s="98">
        <v>4.6452125618005021E-3</v>
      </c>
      <c r="G8" s="98">
        <v>2.0028324073218242E-3</v>
      </c>
      <c r="H8" s="98">
        <v>8.7286505107554712E-4</v>
      </c>
      <c r="I8" s="98">
        <v>0</v>
      </c>
      <c r="J8" s="98">
        <v>1.6181725300220657E-3</v>
      </c>
      <c r="K8" s="98">
        <v>4.9609099078044517E-3</v>
      </c>
      <c r="L8" s="98">
        <v>1.6188164799121368E-2</v>
      </c>
      <c r="M8" s="98">
        <v>1.7751365073878179E-2</v>
      </c>
      <c r="N8" s="98">
        <v>2.4256251902358271E-2</v>
      </c>
      <c r="O8" s="98">
        <v>8.9784108817647316E-3</v>
      </c>
      <c r="P8" s="98">
        <v>0</v>
      </c>
      <c r="Q8" s="98">
        <v>1.6747183596117583E-4</v>
      </c>
      <c r="R8" s="98">
        <v>6.0459077100951603E-3</v>
      </c>
      <c r="S8" s="98">
        <v>1.1103211785664828E-2</v>
      </c>
      <c r="T8" s="98">
        <v>1.0372799578875853E-3</v>
      </c>
      <c r="U8" s="98">
        <v>0</v>
      </c>
      <c r="V8" s="98">
        <v>0</v>
      </c>
      <c r="W8" s="98">
        <v>0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0.81698833171878049</v>
      </c>
      <c r="D9" s="122">
        <v>0.65704574239151103</v>
      </c>
      <c r="E9" s="122">
        <v>0.96195614435274968</v>
      </c>
      <c r="F9" s="122">
        <v>0.62764258347724378</v>
      </c>
      <c r="G9" s="122">
        <v>0.22781906525178935</v>
      </c>
      <c r="H9" s="122">
        <v>6.3645862016642837E-2</v>
      </c>
      <c r="I9" s="122">
        <v>0</v>
      </c>
      <c r="J9" s="122">
        <v>0.1050187349026462</v>
      </c>
      <c r="K9" s="122">
        <v>0.28924169840776581</v>
      </c>
      <c r="L9" s="122">
        <v>0.84589565120469745</v>
      </c>
      <c r="M9" s="122">
        <v>0.95947896896287044</v>
      </c>
      <c r="N9" s="122">
        <v>0.55560081727454091</v>
      </c>
      <c r="O9" s="122">
        <v>0.37046872572086803</v>
      </c>
      <c r="P9" s="122">
        <v>1.3761198602808803E-4</v>
      </c>
      <c r="Q9" s="122">
        <v>9.2715609090333658E-3</v>
      </c>
      <c r="R9" s="122">
        <v>0.32653181169857554</v>
      </c>
      <c r="S9" s="122">
        <v>0.41012308340253262</v>
      </c>
      <c r="T9" s="122">
        <v>1.7914500853488551E-2</v>
      </c>
      <c r="U9" s="122">
        <v>0</v>
      </c>
      <c r="V9" s="122">
        <v>0</v>
      </c>
      <c r="W9" s="122">
        <v>0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0.14906063467037942</v>
      </c>
      <c r="D11" s="98">
        <v>0.14233227799296555</v>
      </c>
      <c r="E11" s="98">
        <v>0.11653535090361643</v>
      </c>
      <c r="F11" s="98">
        <v>5.7769446230970856E-2</v>
      </c>
      <c r="G11" s="98">
        <v>2.7020963494190465E-2</v>
      </c>
      <c r="H11" s="98">
        <v>7.1325494224870932E-3</v>
      </c>
      <c r="I11" s="98">
        <v>0</v>
      </c>
      <c r="J11" s="98">
        <v>1.5742278285771382E-3</v>
      </c>
      <c r="K11" s="98">
        <v>1.6202205403743765E-2</v>
      </c>
      <c r="L11" s="98">
        <v>5.4756949461266018E-2</v>
      </c>
      <c r="M11" s="98">
        <v>4.0665167682715025E-2</v>
      </c>
      <c r="N11" s="98">
        <v>2.2822757872630196E-2</v>
      </c>
      <c r="O11" s="98">
        <v>2.2094986695447728E-2</v>
      </c>
      <c r="P11" s="98">
        <v>0</v>
      </c>
      <c r="Q11" s="98">
        <v>2.427709088793524E-4</v>
      </c>
      <c r="R11" s="98">
        <v>1.2071504641085834E-2</v>
      </c>
      <c r="S11" s="98">
        <v>2.6106113548463577E-2</v>
      </c>
      <c r="T11" s="98">
        <v>1.1097293308674854E-3</v>
      </c>
      <c r="U11" s="98">
        <v>0</v>
      </c>
      <c r="V11" s="98">
        <v>0</v>
      </c>
      <c r="W11" s="98">
        <v>0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9.9196413722470579E-5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3.6033511542337486E-5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6.3162902180133093E-5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0.63378814988562882</v>
      </c>
      <c r="D15" s="101">
        <v>0.51177588857316691</v>
      </c>
      <c r="E15" s="101">
        <v>0.84265874424125431</v>
      </c>
      <c r="F15" s="101">
        <v>0.56955231439734288</v>
      </c>
      <c r="G15" s="101">
        <v>0.19958701760638545</v>
      </c>
      <c r="H15" s="101">
        <v>5.6279170785343148E-2</v>
      </c>
      <c r="I15" s="101">
        <v>0</v>
      </c>
      <c r="J15" s="101">
        <v>9.661245411962037E-2</v>
      </c>
      <c r="K15" s="101">
        <v>0.26080685412449695</v>
      </c>
      <c r="L15" s="101">
        <v>0.76974160637760181</v>
      </c>
      <c r="M15" s="101">
        <v>0.87405175963701598</v>
      </c>
      <c r="N15" s="101">
        <v>0.48698713425139556</v>
      </c>
      <c r="O15" s="101">
        <v>0.33454529308902553</v>
      </c>
      <c r="P15" s="101">
        <v>1.3761198602808803E-4</v>
      </c>
      <c r="Q15" s="101">
        <v>8.558913319700481E-3</v>
      </c>
      <c r="R15" s="101">
        <v>0.29585324645641248</v>
      </c>
      <c r="S15" s="101">
        <v>0.3614692282219073</v>
      </c>
      <c r="T15" s="101">
        <v>1.5580217788200691E-2</v>
      </c>
      <c r="U15" s="101">
        <v>0</v>
      </c>
      <c r="V15" s="101">
        <v>0</v>
      </c>
      <c r="W15" s="101">
        <v>0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3.4040350749049715E-2</v>
      </c>
      <c r="D16" s="104">
        <v>2.9375758253786213E-3</v>
      </c>
      <c r="E16" s="104">
        <v>2.762049207878908E-3</v>
      </c>
      <c r="F16" s="104">
        <v>3.2082284893014223E-4</v>
      </c>
      <c r="G16" s="104">
        <v>1.2110841512134192E-3</v>
      </c>
      <c r="H16" s="104">
        <v>2.3414180881259345E-4</v>
      </c>
      <c r="I16" s="104">
        <v>0</v>
      </c>
      <c r="J16" s="104">
        <v>6.8320529544486867E-3</v>
      </c>
      <c r="K16" s="104">
        <v>1.2232638879525092E-2</v>
      </c>
      <c r="L16" s="104">
        <v>2.1397095365829687E-2</v>
      </c>
      <c r="M16" s="104">
        <v>4.4762041643139412E-2</v>
      </c>
      <c r="N16" s="104">
        <v>4.5790925150515242E-2</v>
      </c>
      <c r="O16" s="104">
        <v>1.3828445936394772E-2</v>
      </c>
      <c r="P16" s="104">
        <v>0</v>
      </c>
      <c r="Q16" s="104">
        <v>4.6987668045353324E-4</v>
      </c>
      <c r="R16" s="104">
        <v>1.8607060601077263E-2</v>
      </c>
      <c r="S16" s="104">
        <v>2.2547741632161732E-2</v>
      </c>
      <c r="T16" s="104">
        <v>1.2245537344203767E-3</v>
      </c>
      <c r="U16" s="104">
        <v>0</v>
      </c>
      <c r="V16" s="104">
        <v>0</v>
      </c>
      <c r="W16" s="104">
        <v>0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1.1490409795344261E-2</v>
      </c>
      <c r="D17" s="98">
        <v>9.6948549920208111E-4</v>
      </c>
      <c r="E17" s="98">
        <v>1.0782735612957098E-3</v>
      </c>
      <c r="F17" s="98">
        <v>1.0871347086167424E-4</v>
      </c>
      <c r="G17" s="98">
        <v>3.5868010353816421E-4</v>
      </c>
      <c r="H17" s="98">
        <v>8.9559002181296214E-5</v>
      </c>
      <c r="I17" s="98">
        <v>0</v>
      </c>
      <c r="J17" s="98">
        <v>2.4719641158792434E-3</v>
      </c>
      <c r="K17" s="98">
        <v>4.1308625152521638E-3</v>
      </c>
      <c r="L17" s="98">
        <v>7.0321797359569468E-3</v>
      </c>
      <c r="M17" s="98">
        <v>1.6849120550485285E-2</v>
      </c>
      <c r="N17" s="98">
        <v>1.196347480360443E-2</v>
      </c>
      <c r="O17" s="98">
        <v>3.8143594771230561E-3</v>
      </c>
      <c r="P17" s="98">
        <v>0</v>
      </c>
      <c r="Q17" s="98">
        <v>1.6862302439303681E-4</v>
      </c>
      <c r="R17" s="98">
        <v>6.2757032742094742E-3</v>
      </c>
      <c r="S17" s="98">
        <v>7.041540158065733E-3</v>
      </c>
      <c r="T17" s="98">
        <v>3.860946578446026E-4</v>
      </c>
      <c r="U17" s="98">
        <v>0</v>
      </c>
      <c r="V17" s="98">
        <v>0</v>
      </c>
      <c r="W17" s="98">
        <v>0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2.2549940953705456E-2</v>
      </c>
      <c r="D18" s="98">
        <v>1.9680903261765402E-3</v>
      </c>
      <c r="E18" s="98">
        <v>1.6837756465831982E-3</v>
      </c>
      <c r="F18" s="98">
        <v>2.1210937806846798E-4</v>
      </c>
      <c r="G18" s="98">
        <v>8.5240404767525509E-4</v>
      </c>
      <c r="H18" s="98">
        <v>1.4458280663129724E-4</v>
      </c>
      <c r="I18" s="98">
        <v>0</v>
      </c>
      <c r="J18" s="98">
        <v>4.3600888385694437E-3</v>
      </c>
      <c r="K18" s="98">
        <v>8.1017763642729276E-3</v>
      </c>
      <c r="L18" s="98">
        <v>1.436491562987274E-2</v>
      </c>
      <c r="M18" s="98">
        <v>2.7912921092654128E-2</v>
      </c>
      <c r="N18" s="98">
        <v>3.3827450346910815E-2</v>
      </c>
      <c r="O18" s="98">
        <v>1.0014086459271716E-2</v>
      </c>
      <c r="P18" s="98">
        <v>0</v>
      </c>
      <c r="Q18" s="98">
        <v>3.0125365606049643E-4</v>
      </c>
      <c r="R18" s="98">
        <v>1.2331357326867787E-2</v>
      </c>
      <c r="S18" s="98">
        <v>1.5506201474095999E-2</v>
      </c>
      <c r="T18" s="98">
        <v>8.3845907657577421E-4</v>
      </c>
      <c r="U18" s="98">
        <v>0</v>
      </c>
      <c r="V18" s="98">
        <v>0</v>
      </c>
      <c r="W18" s="98">
        <v>0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0.35412983615591309</v>
      </c>
      <c r="D19" s="122">
        <v>0.29394587490163548</v>
      </c>
      <c r="E19" s="122">
        <v>0.40784419099110619</v>
      </c>
      <c r="F19" s="122">
        <v>0.26534590963827615</v>
      </c>
      <c r="G19" s="122">
        <v>9.3006639994555898E-2</v>
      </c>
      <c r="H19" s="122">
        <v>2.3444204070495724E-2</v>
      </c>
      <c r="I19" s="122">
        <v>0</v>
      </c>
      <c r="J19" s="122">
        <v>3.4422668589971048E-2</v>
      </c>
      <c r="K19" s="122">
        <v>8.8670673342329642E-2</v>
      </c>
      <c r="L19" s="122">
        <v>0.26787280758557364</v>
      </c>
      <c r="M19" s="122">
        <v>0.26272291395618541</v>
      </c>
      <c r="N19" s="122">
        <v>0.15985854429858742</v>
      </c>
      <c r="O19" s="122">
        <v>0.10995632334578267</v>
      </c>
      <c r="P19" s="122">
        <v>3.149113751149213E-5</v>
      </c>
      <c r="Q19" s="122">
        <v>2.3278093601827136E-3</v>
      </c>
      <c r="R19" s="122">
        <v>8.091481219557034E-2</v>
      </c>
      <c r="S19" s="122">
        <v>0.13278915611104289</v>
      </c>
      <c r="T19" s="122">
        <v>6.060560809966458E-3</v>
      </c>
      <c r="U19" s="122">
        <v>0</v>
      </c>
      <c r="V19" s="122">
        <v>0</v>
      </c>
      <c r="W19" s="122">
        <v>0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0.31430287274313606</v>
      </c>
      <c r="D21" s="98">
        <v>0.29394587490163548</v>
      </c>
      <c r="E21" s="98">
        <v>0.40784419099110619</v>
      </c>
      <c r="F21" s="98">
        <v>0.25719139743280706</v>
      </c>
      <c r="G21" s="98">
        <v>7.2072488979701019E-2</v>
      </c>
      <c r="H21" s="98">
        <v>1.8820444569697396E-2</v>
      </c>
      <c r="I21" s="98">
        <v>0</v>
      </c>
      <c r="J21" s="98">
        <v>2.6518384342056434E-2</v>
      </c>
      <c r="K21" s="98">
        <v>6.1025384539690482E-2</v>
      </c>
      <c r="L21" s="98">
        <v>0.18698482369855457</v>
      </c>
      <c r="M21" s="98">
        <v>0.15872798188328435</v>
      </c>
      <c r="N21" s="98">
        <v>9.6815404826814694E-2</v>
      </c>
      <c r="O21" s="98">
        <v>8.141961596974559E-2</v>
      </c>
      <c r="P21" s="98">
        <v>0</v>
      </c>
      <c r="Q21" s="98">
        <v>1.2008976802716487E-3</v>
      </c>
      <c r="R21" s="98">
        <v>4.3512021445327856E-2</v>
      </c>
      <c r="S21" s="98">
        <v>9.5031150908833448E-2</v>
      </c>
      <c r="T21" s="98">
        <v>4.0783277324091937E-3</v>
      </c>
      <c r="U21" s="98">
        <v>0</v>
      </c>
      <c r="V21" s="98">
        <v>0</v>
      </c>
      <c r="W21" s="98">
        <v>0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3.9826963412777014E-2</v>
      </c>
      <c r="D22" s="33">
        <v>0</v>
      </c>
      <c r="E22" s="33">
        <v>0</v>
      </c>
      <c r="F22" s="33">
        <v>8.1545122054690923E-3</v>
      </c>
      <c r="G22" s="33">
        <v>2.0934151014854879E-2</v>
      </c>
      <c r="H22" s="33">
        <v>4.6237595007983263E-3</v>
      </c>
      <c r="I22" s="33">
        <v>0</v>
      </c>
      <c r="J22" s="33">
        <v>7.9042842479146117E-3</v>
      </c>
      <c r="K22" s="33">
        <v>2.764528880263916E-2</v>
      </c>
      <c r="L22" s="33">
        <v>8.088798388701908E-2</v>
      </c>
      <c r="M22" s="33">
        <v>0.10399493207290103</v>
      </c>
      <c r="N22" s="33">
        <v>6.3043139471772744E-2</v>
      </c>
      <c r="O22" s="33">
        <v>2.8536707376037085E-2</v>
      </c>
      <c r="P22" s="33">
        <v>3.149113751149213E-5</v>
      </c>
      <c r="Q22" s="33">
        <v>1.1269116799110651E-3</v>
      </c>
      <c r="R22" s="33">
        <v>3.7402790750242478E-2</v>
      </c>
      <c r="S22" s="33">
        <v>3.7758005202209441E-2</v>
      </c>
      <c r="T22" s="33">
        <v>1.9822330775572639E-3</v>
      </c>
      <c r="U22" s="33">
        <v>0</v>
      </c>
      <c r="V22" s="33">
        <v>0</v>
      </c>
      <c r="W22" s="33">
        <v>0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0.79365814870777007</v>
      </c>
      <c r="O24" s="117">
        <f t="shared" si="7"/>
        <v>2.4057404915324385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8.3894549575875568E-2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1.284464141637657E-3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0.64346095037337303</v>
      </c>
      <c r="O25" s="122">
        <f t="shared" si="10"/>
        <v>2.0700027098052352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6.620770147353236E-2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8.6664590997034949E-4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0.63629023304387911</v>
      </c>
      <c r="O26" s="98">
        <v>2.0461354446188027</v>
      </c>
      <c r="P26" s="98">
        <v>0</v>
      </c>
      <c r="Q26" s="98">
        <v>0</v>
      </c>
      <c r="R26" s="98">
        <v>0</v>
      </c>
      <c r="S26" s="98">
        <v>6.5357802389283265E-2</v>
      </c>
      <c r="T26" s="98">
        <v>0</v>
      </c>
      <c r="U26" s="98">
        <v>0</v>
      </c>
      <c r="V26" s="98">
        <v>0</v>
      </c>
      <c r="W26" s="98">
        <v>8.5510735333442175E-4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7.1707173294939279E-3</v>
      </c>
      <c r="O27" s="98">
        <v>2.3867265186432597E-2</v>
      </c>
      <c r="P27" s="98">
        <v>0</v>
      </c>
      <c r="Q27" s="98">
        <v>0</v>
      </c>
      <c r="R27" s="98">
        <v>0</v>
      </c>
      <c r="S27" s="98">
        <v>8.4989908424909835E-4</v>
      </c>
      <c r="T27" s="98">
        <v>0</v>
      </c>
      <c r="U27" s="98">
        <v>0</v>
      </c>
      <c r="V27" s="98">
        <v>0</v>
      </c>
      <c r="W27" s="98">
        <v>1.1538556635927701E-5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4.9195778506191425E-3</v>
      </c>
      <c r="O28" s="122">
        <f t="shared" si="13"/>
        <v>6.1648996377094232E-3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3.4945730942006608E-4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2.0615795338398776E-5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4.9195778506191425E-3</v>
      </c>
      <c r="O29" s="98">
        <v>6.1648996377094232E-3</v>
      </c>
      <c r="P29" s="98">
        <v>0</v>
      </c>
      <c r="Q29" s="98">
        <v>0</v>
      </c>
      <c r="R29" s="98">
        <v>0</v>
      </c>
      <c r="S29" s="98">
        <v>3.4945730942006608E-4</v>
      </c>
      <c r="T29" s="98">
        <v>0</v>
      </c>
      <c r="U29" s="98">
        <v>0</v>
      </c>
      <c r="V29" s="98">
        <v>0</v>
      </c>
      <c r="W29" s="98">
        <v>2.0615795338398776E-5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0.11281867662115327</v>
      </c>
      <c r="O30" s="122">
        <v>0.25414088775710797</v>
      </c>
      <c r="P30" s="122">
        <v>0</v>
      </c>
      <c r="Q30" s="122">
        <v>0</v>
      </c>
      <c r="R30" s="122">
        <v>0</v>
      </c>
      <c r="S30" s="122">
        <v>1.3092440062859936E-2</v>
      </c>
      <c r="T30" s="122">
        <v>0</v>
      </c>
      <c r="U30" s="122">
        <v>0</v>
      </c>
      <c r="V30" s="122">
        <v>0</v>
      </c>
      <c r="W30" s="122">
        <v>2.6899160545485861E-4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4.617320956890502E-3</v>
      </c>
      <c r="O31" s="98">
        <v>1.5163226163542556E-2</v>
      </c>
      <c r="P31" s="98">
        <v>0</v>
      </c>
      <c r="Q31" s="98">
        <v>0</v>
      </c>
      <c r="R31" s="98">
        <v>0</v>
      </c>
      <c r="S31" s="98">
        <v>7.9109434995344177E-4</v>
      </c>
      <c r="T31" s="98">
        <v>0</v>
      </c>
      <c r="U31" s="98">
        <v>0</v>
      </c>
      <c r="V31" s="98">
        <v>0</v>
      </c>
      <c r="W31" s="98">
        <v>0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9.8891167563120663E-2</v>
      </c>
      <c r="O35" s="101">
        <v>0.22950082451827392</v>
      </c>
      <c r="P35" s="101">
        <v>0</v>
      </c>
      <c r="Q35" s="101">
        <v>0</v>
      </c>
      <c r="R35" s="101">
        <v>0</v>
      </c>
      <c r="S35" s="101">
        <v>1.1523837380762986E-2</v>
      </c>
      <c r="T35" s="101">
        <v>0</v>
      </c>
      <c r="U35" s="101">
        <v>0</v>
      </c>
      <c r="V35" s="101">
        <v>0</v>
      </c>
      <c r="W35" s="101">
        <v>2.6899160545485861E-4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9.3101881011421039E-3</v>
      </c>
      <c r="O36" s="104">
        <v>9.4768370752915249E-3</v>
      </c>
      <c r="P36" s="104">
        <v>0</v>
      </c>
      <c r="Q36" s="104">
        <v>0</v>
      </c>
      <c r="R36" s="104">
        <v>0</v>
      </c>
      <c r="S36" s="104">
        <v>7.7750833214350812E-4</v>
      </c>
      <c r="T36" s="104">
        <v>0</v>
      </c>
      <c r="U36" s="104">
        <v>0</v>
      </c>
      <c r="V36" s="104">
        <v>0</v>
      </c>
      <c r="W36" s="104">
        <v>0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2.4324077401519381E-3</v>
      </c>
      <c r="O37" s="98">
        <v>2.6140365647416746E-3</v>
      </c>
      <c r="P37" s="98">
        <v>0</v>
      </c>
      <c r="Q37" s="98">
        <v>0</v>
      </c>
      <c r="R37" s="98">
        <v>0</v>
      </c>
      <c r="S37" s="98">
        <v>2.4281172958847357E-4</v>
      </c>
      <c r="T37" s="98">
        <v>0</v>
      </c>
      <c r="U37" s="98">
        <v>0</v>
      </c>
      <c r="V37" s="98">
        <v>0</v>
      </c>
      <c r="W37" s="98">
        <v>0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6.8777803609901657E-3</v>
      </c>
      <c r="O38" s="98">
        <v>6.8628005105498494E-3</v>
      </c>
      <c r="P38" s="98">
        <v>0</v>
      </c>
      <c r="Q38" s="98">
        <v>0</v>
      </c>
      <c r="R38" s="98">
        <v>0</v>
      </c>
      <c r="S38" s="98">
        <v>5.3469660255503449E-4</v>
      </c>
      <c r="T38" s="98">
        <v>0</v>
      </c>
      <c r="U38" s="98">
        <v>0</v>
      </c>
      <c r="V38" s="98">
        <v>0</v>
      </c>
      <c r="W38" s="98">
        <v>0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3.2458943862624635E-2</v>
      </c>
      <c r="O39" s="122">
        <v>7.5431994332386357E-2</v>
      </c>
      <c r="P39" s="122">
        <v>0</v>
      </c>
      <c r="Q39" s="122">
        <v>0</v>
      </c>
      <c r="R39" s="122">
        <v>0</v>
      </c>
      <c r="S39" s="122">
        <v>4.2449507300632008E-3</v>
      </c>
      <c r="T39" s="122">
        <v>0</v>
      </c>
      <c r="U39" s="122">
        <v>0</v>
      </c>
      <c r="V39" s="122">
        <v>0</v>
      </c>
      <c r="W39" s="122">
        <v>1.2821083087405033E-4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1.9641333185490727E-2</v>
      </c>
      <c r="O40" s="98">
        <v>5.5864878424656234E-2</v>
      </c>
      <c r="P40" s="98">
        <v>0</v>
      </c>
      <c r="Q40" s="98">
        <v>0</v>
      </c>
      <c r="R40" s="98">
        <v>0</v>
      </c>
      <c r="S40" s="98">
        <v>3.0422343481395411E-3</v>
      </c>
      <c r="T40" s="98">
        <v>0</v>
      </c>
      <c r="U40" s="98">
        <v>0</v>
      </c>
      <c r="V40" s="98">
        <v>0</v>
      </c>
      <c r="W40" s="98">
        <v>7.5891754423725296E-5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1.2817610677133906E-2</v>
      </c>
      <c r="O41" s="33">
        <v>1.9567115907730127E-2</v>
      </c>
      <c r="P41" s="33">
        <v>0</v>
      </c>
      <c r="Q41" s="33">
        <v>0</v>
      </c>
      <c r="R41" s="33">
        <v>0</v>
      </c>
      <c r="S41" s="33">
        <v>1.2027163819236597E-3</v>
      </c>
      <c r="T41" s="33">
        <v>0</v>
      </c>
      <c r="U41" s="33">
        <v>0</v>
      </c>
      <c r="V41" s="33">
        <v>0</v>
      </c>
      <c r="W41" s="33">
        <v>5.2319076450325025E-5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0.83910110807520832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0.74790818487921873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3290</v>
      </c>
    </row>
    <row r="45" spans="1:105" ht="12" customHeight="1" x14ac:dyDescent="0.25">
      <c r="A45" s="97" t="s">
        <v>216</v>
      </c>
      <c r="B45" s="98"/>
      <c r="C45" s="98">
        <v>0.73967600684024726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8.2321780389714456E-3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2.5622038188783346E-4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2.5622038188783346E-4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6.3144818847213763E-2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3297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5.9941021129656137E-2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3.2037977175576205E-3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1.08145033367946E-3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2.1223473838781603E-3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2.7791883966887962E-2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2.4646171765032514E-2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3.1457122018554479E-3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123.15104654285237</v>
      </c>
      <c r="D62" s="117">
        <f t="shared" si="21"/>
        <v>148.09346710928531</v>
      </c>
      <c r="E62" s="117">
        <f t="shared" si="21"/>
        <v>136.60726891489537</v>
      </c>
      <c r="F62" s="117">
        <f t="shared" si="21"/>
        <v>88.713613264680731</v>
      </c>
      <c r="G62" s="117">
        <f t="shared" si="21"/>
        <v>59.991268593795141</v>
      </c>
      <c r="H62" s="117">
        <f t="shared" si="21"/>
        <v>51.837199982444226</v>
      </c>
      <c r="I62" s="117">
        <f t="shared" si="21"/>
        <v>50.737215643065042</v>
      </c>
      <c r="J62" s="117">
        <f t="shared" si="21"/>
        <v>56.877373598320254</v>
      </c>
      <c r="K62" s="117">
        <f t="shared" si="21"/>
        <v>35.263338073612339</v>
      </c>
      <c r="L62" s="117">
        <f t="shared" si="21"/>
        <v>39.746900736494396</v>
      </c>
      <c r="M62" s="117">
        <f t="shared" si="21"/>
        <v>30.119262269357943</v>
      </c>
      <c r="N62" s="117">
        <f t="shared" si="21"/>
        <v>48.900764943288884</v>
      </c>
      <c r="O62" s="117">
        <f t="shared" si="21"/>
        <v>78.941293638505215</v>
      </c>
      <c r="P62" s="117">
        <f t="shared" si="21"/>
        <v>76.676859952386167</v>
      </c>
      <c r="Q62" s="117">
        <f t="shared" si="21"/>
        <v>105.6659879848481</v>
      </c>
      <c r="R62" s="117">
        <f t="shared" ref="R62:V62" si="22">R63+R66+R68+R77</f>
        <v>100.01895190132721</v>
      </c>
      <c r="S62" s="117">
        <f t="shared" si="22"/>
        <v>76.838373630616118</v>
      </c>
      <c r="T62" s="117">
        <f t="shared" si="22"/>
        <v>68.530170645570706</v>
      </c>
      <c r="U62" s="117">
        <f t="shared" si="22"/>
        <v>52.506460513605774</v>
      </c>
      <c r="V62" s="117">
        <f t="shared" si="22"/>
        <v>41.637042889392823</v>
      </c>
      <c r="W62" s="117">
        <f t="shared" ref="W62" si="23">W63+W66+W68+W77</f>
        <v>34.954179748194491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104.3684311449462</v>
      </c>
      <c r="D63" s="122">
        <f t="shared" si="24"/>
        <v>125.06848562202279</v>
      </c>
      <c r="E63" s="122">
        <f t="shared" si="24"/>
        <v>116.55888890918321</v>
      </c>
      <c r="F63" s="122">
        <f t="shared" si="24"/>
        <v>73.743149562685247</v>
      </c>
      <c r="G63" s="122">
        <f t="shared" si="24"/>
        <v>50.714850898732706</v>
      </c>
      <c r="H63" s="122">
        <f t="shared" si="24"/>
        <v>42.724922006200984</v>
      </c>
      <c r="I63" s="122">
        <f t="shared" si="24"/>
        <v>40.391100273816271</v>
      </c>
      <c r="J63" s="122">
        <f t="shared" si="24"/>
        <v>45.329580367126823</v>
      </c>
      <c r="K63" s="122">
        <f t="shared" si="24"/>
        <v>28.344006466955559</v>
      </c>
      <c r="L63" s="122">
        <f t="shared" si="24"/>
        <v>32.25524409759263</v>
      </c>
      <c r="M63" s="122">
        <f t="shared" si="24"/>
        <v>24.749408154117916</v>
      </c>
      <c r="N63" s="122">
        <f t="shared" si="24"/>
        <v>40.35586718417634</v>
      </c>
      <c r="O63" s="122">
        <f t="shared" si="24"/>
        <v>65.460282729319815</v>
      </c>
      <c r="P63" s="122">
        <f t="shared" si="24"/>
        <v>61.361426225314027</v>
      </c>
      <c r="Q63" s="122">
        <f t="shared" si="24"/>
        <v>84.169053211637276</v>
      </c>
      <c r="R63" s="122">
        <f t="shared" ref="R63:V63" si="25">SUM(R64:R65)</f>
        <v>79.487492367403391</v>
      </c>
      <c r="S63" s="122">
        <f t="shared" si="25"/>
        <v>59.756030069969121</v>
      </c>
      <c r="T63" s="122">
        <f t="shared" si="25"/>
        <v>50.889935295768531</v>
      </c>
      <c r="U63" s="122">
        <f t="shared" si="25"/>
        <v>37.785259256109214</v>
      </c>
      <c r="V63" s="122">
        <f t="shared" si="25"/>
        <v>28.490956740491598</v>
      </c>
      <c r="W63" s="122">
        <f t="shared" ref="W63" si="26">SUM(W64:W65)</f>
        <v>23.589306908517301</v>
      </c>
      <c r="DA63" s="130" t="s">
        <v>3308</v>
      </c>
    </row>
    <row r="64" spans="1:105" ht="12" customHeight="1" x14ac:dyDescent="0.25">
      <c r="A64" s="97" t="s">
        <v>217</v>
      </c>
      <c r="B64" s="98"/>
      <c r="C64" s="98">
        <v>103.02728078492819</v>
      </c>
      <c r="D64" s="98">
        <v>123.45975977586731</v>
      </c>
      <c r="E64" s="98">
        <v>115.0762674236296</v>
      </c>
      <c r="F64" s="98">
        <v>72.798864800865488</v>
      </c>
      <c r="G64" s="98">
        <v>50.070131420573631</v>
      </c>
      <c r="H64" s="98">
        <v>42.186425226676882</v>
      </c>
      <c r="I64" s="98">
        <v>39.882505115312512</v>
      </c>
      <c r="J64" s="98">
        <v>44.756978808754866</v>
      </c>
      <c r="K64" s="98">
        <v>27.986723791448998</v>
      </c>
      <c r="L64" s="98">
        <v>31.847986523854779</v>
      </c>
      <c r="M64" s="98">
        <v>24.436767717770344</v>
      </c>
      <c r="N64" s="98">
        <v>39.851210098529911</v>
      </c>
      <c r="O64" s="98">
        <v>64.624524618081267</v>
      </c>
      <c r="P64" s="98">
        <v>60.550438257398262</v>
      </c>
      <c r="Q64" s="98">
        <v>83.036109633235185</v>
      </c>
      <c r="R64" s="98">
        <v>78.40694424439809</v>
      </c>
      <c r="S64" s="98">
        <v>58.932078073868006</v>
      </c>
      <c r="T64" s="98">
        <v>50.183110492456443</v>
      </c>
      <c r="U64" s="98">
        <v>37.257499793044971</v>
      </c>
      <c r="V64" s="98">
        <v>28.084548120463243</v>
      </c>
      <c r="W64" s="98">
        <v>23.251523173781351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1.3411503600180026</v>
      </c>
      <c r="D65" s="98">
        <v>1.6087258461554854</v>
      </c>
      <c r="E65" s="98">
        <v>1.4826214855536113</v>
      </c>
      <c r="F65" s="98">
        <v>0.94428476181975651</v>
      </c>
      <c r="G65" s="98">
        <v>0.64471947815907493</v>
      </c>
      <c r="H65" s="98">
        <v>0.53849677952410191</v>
      </c>
      <c r="I65" s="98">
        <v>0.50859515850376202</v>
      </c>
      <c r="J65" s="98">
        <v>0.57260155837195714</v>
      </c>
      <c r="K65" s="98">
        <v>0.35728267550656062</v>
      </c>
      <c r="L65" s="98">
        <v>0.40725757373784988</v>
      </c>
      <c r="M65" s="98">
        <v>0.31264043634757105</v>
      </c>
      <c r="N65" s="98">
        <v>0.50465708564643197</v>
      </c>
      <c r="O65" s="98">
        <v>0.8357581112385426</v>
      </c>
      <c r="P65" s="98">
        <v>0.81098796791576144</v>
      </c>
      <c r="Q65" s="98">
        <v>1.1329435784020876</v>
      </c>
      <c r="R65" s="98">
        <v>1.0805481230052973</v>
      </c>
      <c r="S65" s="98">
        <v>0.82395199610111525</v>
      </c>
      <c r="T65" s="98">
        <v>0.70682480331208908</v>
      </c>
      <c r="U65" s="98">
        <v>0.52775946306424071</v>
      </c>
      <c r="V65" s="98">
        <v>0.40640862002835343</v>
      </c>
      <c r="W65" s="98">
        <v>0.33778373473595202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5.0885367842923725E-2</v>
      </c>
      <c r="D66" s="122">
        <f t="shared" si="27"/>
        <v>0.11250020112375106</v>
      </c>
      <c r="E66" s="122">
        <f t="shared" si="27"/>
        <v>0.17190039817598751</v>
      </c>
      <c r="F66" s="122">
        <f t="shared" si="27"/>
        <v>7.570185837503339E-2</v>
      </c>
      <c r="G66" s="122">
        <f t="shared" si="27"/>
        <v>5.6781154658858905E-2</v>
      </c>
      <c r="H66" s="122">
        <f t="shared" si="27"/>
        <v>9.2110233021393262E-2</v>
      </c>
      <c r="I66" s="122">
        <f t="shared" si="27"/>
        <v>0.16169581754329998</v>
      </c>
      <c r="J66" s="122">
        <f t="shared" si="27"/>
        <v>0.12644628982071415</v>
      </c>
      <c r="K66" s="122">
        <f t="shared" si="27"/>
        <v>8.5608333474809714E-2</v>
      </c>
      <c r="L66" s="122">
        <f t="shared" si="27"/>
        <v>0.1034328506165037</v>
      </c>
      <c r="M66" s="122">
        <f t="shared" si="27"/>
        <v>7.817148267164796E-2</v>
      </c>
      <c r="N66" s="122">
        <f t="shared" si="27"/>
        <v>0.253597405452402</v>
      </c>
      <c r="O66" s="122">
        <f t="shared" si="27"/>
        <v>0.25106450336658248</v>
      </c>
      <c r="P66" s="122">
        <f t="shared" si="27"/>
        <v>0.18221692810413473</v>
      </c>
      <c r="Q66" s="122">
        <f t="shared" si="27"/>
        <v>0.31559137087794908</v>
      </c>
      <c r="R66" s="122">
        <f t="shared" si="27"/>
        <v>0.29480688855552484</v>
      </c>
      <c r="S66" s="122">
        <f t="shared" si="27"/>
        <v>0.34114975610976178</v>
      </c>
      <c r="T66" s="122">
        <f t="shared" si="27"/>
        <v>0.73140543742439534</v>
      </c>
      <c r="U66" s="122">
        <f t="shared" si="27"/>
        <v>0.61874328488956354</v>
      </c>
      <c r="V66" s="122">
        <f t="shared" si="27"/>
        <v>0.31355189639137382</v>
      </c>
      <c r="W66" s="122">
        <f t="shared" si="27"/>
        <v>0.70660638522361796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5.0885367842923725E-2</v>
      </c>
      <c r="D67" s="98">
        <v>0.11250020112375106</v>
      </c>
      <c r="E67" s="98">
        <v>0.17190039817598751</v>
      </c>
      <c r="F67" s="98">
        <v>7.570185837503339E-2</v>
      </c>
      <c r="G67" s="98">
        <v>5.6781154658858905E-2</v>
      </c>
      <c r="H67" s="98">
        <v>9.2110233021393262E-2</v>
      </c>
      <c r="I67" s="98">
        <v>0.16169581754329998</v>
      </c>
      <c r="J67" s="98">
        <v>0.12644628982071415</v>
      </c>
      <c r="K67" s="98">
        <v>8.5608333474809714E-2</v>
      </c>
      <c r="L67" s="98">
        <v>0.1034328506165037</v>
      </c>
      <c r="M67" s="98">
        <v>7.817148267164796E-2</v>
      </c>
      <c r="N67" s="98">
        <v>0.253597405452402</v>
      </c>
      <c r="O67" s="98">
        <v>0.25106450336658248</v>
      </c>
      <c r="P67" s="98">
        <v>0.18221692810413473</v>
      </c>
      <c r="Q67" s="98">
        <v>0.31559137087794908</v>
      </c>
      <c r="R67" s="98">
        <v>0.29480688855552484</v>
      </c>
      <c r="S67" s="98">
        <v>0.34114975610976178</v>
      </c>
      <c r="T67" s="98">
        <v>0.73140543742439534</v>
      </c>
      <c r="U67" s="98">
        <v>0.61874328488956354</v>
      </c>
      <c r="V67" s="98">
        <v>0.31355189639137382</v>
      </c>
      <c r="W67" s="98">
        <v>0.70660638522361796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13.086745506869642</v>
      </c>
      <c r="D68" s="122">
        <v>16.181282081767243</v>
      </c>
      <c r="E68" s="122">
        <v>14.410879558596944</v>
      </c>
      <c r="F68" s="122">
        <v>10.380931742537376</v>
      </c>
      <c r="G68" s="122">
        <v>6.6060308488740773</v>
      </c>
      <c r="H68" s="122">
        <v>6.5683506266269891</v>
      </c>
      <c r="I68" s="122">
        <v>7.5231371113303611</v>
      </c>
      <c r="J68" s="122">
        <v>8.2894864241451192</v>
      </c>
      <c r="K68" s="122">
        <v>5.2203159549707738</v>
      </c>
      <c r="L68" s="122">
        <v>5.4811401258031447</v>
      </c>
      <c r="M68" s="122">
        <v>4.0534913122624889</v>
      </c>
      <c r="N68" s="122">
        <v>6.5290081273010019</v>
      </c>
      <c r="O68" s="122">
        <v>10.258823251539999</v>
      </c>
      <c r="P68" s="122">
        <v>11.675965485427621</v>
      </c>
      <c r="Q68" s="122">
        <v>16.288325672946016</v>
      </c>
      <c r="R68" s="122">
        <v>15.729378623425175</v>
      </c>
      <c r="S68" s="122">
        <v>12.300915845847978</v>
      </c>
      <c r="T68" s="122">
        <v>12.064675486211648</v>
      </c>
      <c r="U68" s="122">
        <v>10.039815762864546</v>
      </c>
      <c r="V68" s="122">
        <v>8.4568546558151017</v>
      </c>
      <c r="W68" s="122">
        <v>6.8762774298215996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3.2620221911406198</v>
      </c>
      <c r="D69" s="98">
        <v>2.0151167267899357</v>
      </c>
      <c r="E69" s="98">
        <v>1.4046877737284733</v>
      </c>
      <c r="F69" s="98">
        <v>1.833253537341883</v>
      </c>
      <c r="G69" s="98">
        <v>1.898858971118081</v>
      </c>
      <c r="H69" s="98">
        <v>0.56404420263092103</v>
      </c>
      <c r="I69" s="98">
        <v>4.4657159072117354</v>
      </c>
      <c r="J69" s="98">
        <v>5.1568737948721415</v>
      </c>
      <c r="K69" s="98">
        <v>4.2387079183352228</v>
      </c>
      <c r="L69" s="98">
        <v>4.6555065176865948</v>
      </c>
      <c r="M69" s="98">
        <v>4.0513981192496766</v>
      </c>
      <c r="N69" s="98">
        <v>6.5201902646555627</v>
      </c>
      <c r="O69" s="98">
        <v>10.112212735823649</v>
      </c>
      <c r="P69" s="98">
        <v>8.0867912404171509</v>
      </c>
      <c r="Q69" s="98">
        <v>4.5455943989126011</v>
      </c>
      <c r="R69" s="98">
        <v>6.2310168301316615</v>
      </c>
      <c r="S69" s="98">
        <v>6.6035053953300249</v>
      </c>
      <c r="T69" s="98">
        <v>6.8200712076270209</v>
      </c>
      <c r="U69" s="98">
        <v>6.1753472643109122</v>
      </c>
      <c r="V69" s="98">
        <v>5.4609948348206236</v>
      </c>
      <c r="W69" s="98">
        <v>3.1872169788179647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3.5079015575347448E-3</v>
      </c>
      <c r="D70" s="98">
        <v>3.2930386452918406E-4</v>
      </c>
      <c r="E70" s="98">
        <v>0</v>
      </c>
      <c r="F70" s="98">
        <v>0</v>
      </c>
      <c r="G70" s="98">
        <v>0</v>
      </c>
      <c r="H70" s="98">
        <v>0</v>
      </c>
      <c r="I70" s="98">
        <v>5.6575039213388543E-4</v>
      </c>
      <c r="J70" s="98">
        <v>1.9365371232367349E-3</v>
      </c>
      <c r="K70" s="98">
        <v>1.5971761136398073E-3</v>
      </c>
      <c r="L70" s="98">
        <v>1.6939749176508485E-3</v>
      </c>
      <c r="M70" s="98">
        <v>2.0931930128119426E-3</v>
      </c>
      <c r="N70" s="98">
        <v>8.8178626454387433E-3</v>
      </c>
      <c r="O70" s="98">
        <v>2.1307291874566804E-3</v>
      </c>
      <c r="P70" s="98">
        <v>1.3171621179681655E-2</v>
      </c>
      <c r="Q70" s="98">
        <v>0</v>
      </c>
      <c r="R70" s="98">
        <v>7.6805678388557801E-4</v>
      </c>
      <c r="S70" s="98">
        <v>5.3727137969600712E-3</v>
      </c>
      <c r="T70" s="98">
        <v>5.3772553156697976E-3</v>
      </c>
      <c r="U70" s="98">
        <v>5.5914730383116156E-3</v>
      </c>
      <c r="V70" s="98">
        <v>5.0648823975025662E-3</v>
      </c>
      <c r="W70" s="98">
        <v>1.0474726623761907E-2</v>
      </c>
      <c r="DA70" s="63" t="s">
        <v>3315</v>
      </c>
    </row>
    <row r="71" spans="1:105" ht="12" customHeight="1" x14ac:dyDescent="0.25">
      <c r="A71" s="100" t="s">
        <v>217</v>
      </c>
      <c r="B71" s="101"/>
      <c r="C71" s="101">
        <v>1.2771538214186096E-3</v>
      </c>
      <c r="D71" s="101">
        <v>1.1663080494900056E-4</v>
      </c>
      <c r="E71" s="101">
        <v>0</v>
      </c>
      <c r="F71" s="101">
        <v>0</v>
      </c>
      <c r="G71" s="101">
        <v>0</v>
      </c>
      <c r="H71" s="101">
        <v>0</v>
      </c>
      <c r="I71" s="101">
        <v>1.8901044417714649E-4</v>
      </c>
      <c r="J71" s="101">
        <v>7.2093384854228807E-4</v>
      </c>
      <c r="K71" s="101">
        <v>5.518614831493356E-4</v>
      </c>
      <c r="L71" s="101">
        <v>5.6558522013288378E-4</v>
      </c>
      <c r="M71" s="101">
        <v>7.9129280833586718E-4</v>
      </c>
      <c r="N71" s="101">
        <v>2.2955319120758115E-3</v>
      </c>
      <c r="O71" s="101">
        <v>5.7393716974722946E-4</v>
      </c>
      <c r="P71" s="101">
        <v>3.4383245423873499E-3</v>
      </c>
      <c r="Q71" s="101">
        <v>0</v>
      </c>
      <c r="R71" s="101">
        <v>2.4557001213131865E-4</v>
      </c>
      <c r="S71" s="101">
        <v>1.581795928546718E-3</v>
      </c>
      <c r="T71" s="101">
        <v>1.593959196181195E-3</v>
      </c>
      <c r="U71" s="101">
        <v>1.6111058207727202E-3</v>
      </c>
      <c r="V71" s="101">
        <v>1.5399964752537325E-3</v>
      </c>
      <c r="W71" s="101">
        <v>2.5030152841214355E-3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2.2307477361161354E-3</v>
      </c>
      <c r="D72" s="104">
        <v>2.1267305958018348E-4</v>
      </c>
      <c r="E72" s="104">
        <v>0</v>
      </c>
      <c r="F72" s="104">
        <v>0</v>
      </c>
      <c r="G72" s="104">
        <v>0</v>
      </c>
      <c r="H72" s="104">
        <v>0</v>
      </c>
      <c r="I72" s="104">
        <v>3.7673994795673894E-4</v>
      </c>
      <c r="J72" s="104">
        <v>1.2156032746944469E-3</v>
      </c>
      <c r="K72" s="104">
        <v>1.0453146304904718E-3</v>
      </c>
      <c r="L72" s="104">
        <v>1.1283896975179647E-3</v>
      </c>
      <c r="M72" s="104">
        <v>1.3019002044760753E-3</v>
      </c>
      <c r="N72" s="104">
        <v>6.5223307333629318E-3</v>
      </c>
      <c r="O72" s="104">
        <v>1.5567920177094511E-3</v>
      </c>
      <c r="P72" s="104">
        <v>9.7332966372943048E-3</v>
      </c>
      <c r="Q72" s="104">
        <v>0</v>
      </c>
      <c r="R72" s="104">
        <v>5.2248677175425941E-4</v>
      </c>
      <c r="S72" s="104">
        <v>3.7909178684133534E-3</v>
      </c>
      <c r="T72" s="104">
        <v>3.7832961194886028E-3</v>
      </c>
      <c r="U72" s="104">
        <v>3.9803672175388952E-3</v>
      </c>
      <c r="V72" s="104">
        <v>3.5248859222488339E-3</v>
      </c>
      <c r="W72" s="104">
        <v>7.9717113396404714E-3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9.3211226141964776</v>
      </c>
      <c r="D73" s="101">
        <v>14.083887815156528</v>
      </c>
      <c r="E73" s="101">
        <v>12.963955449064654</v>
      </c>
      <c r="F73" s="101">
        <v>8.5429728034111854</v>
      </c>
      <c r="G73" s="101">
        <v>4.6783077054854099</v>
      </c>
      <c r="H73" s="101">
        <v>5.9737509179460249</v>
      </c>
      <c r="I73" s="101">
        <v>2.9618735450312283</v>
      </c>
      <c r="J73" s="101">
        <v>2.9232408291707044</v>
      </c>
      <c r="K73" s="101">
        <v>0.93613047701829333</v>
      </c>
      <c r="L73" s="101">
        <v>0.80164632441460548</v>
      </c>
      <c r="M73" s="101">
        <v>0</v>
      </c>
      <c r="N73" s="101">
        <v>0</v>
      </c>
      <c r="O73" s="101">
        <v>0.13877434379989209</v>
      </c>
      <c r="P73" s="101">
        <v>3.363924998456612</v>
      </c>
      <c r="Q73" s="101">
        <v>11.123786216705998</v>
      </c>
      <c r="R73" s="101">
        <v>8.9345874611445169</v>
      </c>
      <c r="S73" s="101">
        <v>5.357709153899286</v>
      </c>
      <c r="T73" s="101">
        <v>4.8431395517173472</v>
      </c>
      <c r="U73" s="101">
        <v>3.5487303268822949</v>
      </c>
      <c r="V73" s="101">
        <v>2.7109040365576482</v>
      </c>
      <c r="W73" s="101">
        <v>3.3432966641984372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0.50009279997500988</v>
      </c>
      <c r="D74" s="104">
        <v>8.1948235956251891E-2</v>
      </c>
      <c r="E74" s="104">
        <v>4.2236335803814973E-2</v>
      </c>
      <c r="F74" s="104">
        <v>4.7054017843087522E-3</v>
      </c>
      <c r="G74" s="104">
        <v>2.8864172270586495E-2</v>
      </c>
      <c r="H74" s="104">
        <v>3.0555506050043452E-2</v>
      </c>
      <c r="I74" s="104">
        <v>9.4981908695262712E-2</v>
      </c>
      <c r="J74" s="104">
        <v>0.20743526297903692</v>
      </c>
      <c r="K74" s="104">
        <v>4.3880383503617525E-2</v>
      </c>
      <c r="L74" s="104">
        <v>2.2293308784293753E-2</v>
      </c>
      <c r="M74" s="104">
        <v>0</v>
      </c>
      <c r="N74" s="104">
        <v>0</v>
      </c>
      <c r="O74" s="104">
        <v>5.7054427290020374E-3</v>
      </c>
      <c r="P74" s="104">
        <v>0.21207762537417585</v>
      </c>
      <c r="Q74" s="104">
        <v>0.61894505732741689</v>
      </c>
      <c r="R74" s="104">
        <v>0.56300627536511072</v>
      </c>
      <c r="S74" s="104">
        <v>0.33432858282170841</v>
      </c>
      <c r="T74" s="104">
        <v>0.39608747155160917</v>
      </c>
      <c r="U74" s="104">
        <v>0.31014669863302646</v>
      </c>
      <c r="V74" s="104">
        <v>0.27989090203932609</v>
      </c>
      <c r="W74" s="104">
        <v>0.33528906018143512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0.16880763802277823</v>
      </c>
      <c r="D75" s="98">
        <v>2.7045302374292538E-2</v>
      </c>
      <c r="E75" s="98">
        <v>1.6488599874813561E-2</v>
      </c>
      <c r="F75" s="98">
        <v>1.5944642393045554E-3</v>
      </c>
      <c r="G75" s="98">
        <v>8.5485424676595805E-3</v>
      </c>
      <c r="H75" s="98">
        <v>1.168744978465916E-2</v>
      </c>
      <c r="I75" s="98">
        <v>3.0546910116492763E-2</v>
      </c>
      <c r="J75" s="98">
        <v>7.5053944966609443E-2</v>
      </c>
      <c r="K75" s="98">
        <v>1.4818048105170607E-2</v>
      </c>
      <c r="L75" s="98">
        <v>7.3267212955781796E-3</v>
      </c>
      <c r="M75" s="98">
        <v>0</v>
      </c>
      <c r="N75" s="98">
        <v>0</v>
      </c>
      <c r="O75" s="98">
        <v>1.5737567073444776E-3</v>
      </c>
      <c r="P75" s="98">
        <v>5.7330684619570894E-2</v>
      </c>
      <c r="Q75" s="98">
        <v>0.22211867888172776</v>
      </c>
      <c r="R75" s="98">
        <v>0.18988815060368788</v>
      </c>
      <c r="S75" s="98">
        <v>0.10440904372304363</v>
      </c>
      <c r="T75" s="98">
        <v>0.12488407205555416</v>
      </c>
      <c r="U75" s="98">
        <v>9.5202535327760823E-2</v>
      </c>
      <c r="V75" s="98">
        <v>9.052048991410197E-2</v>
      </c>
      <c r="W75" s="98">
        <v>8.4682946813514764E-2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0.33128516195223168</v>
      </c>
      <c r="D76" s="98">
        <v>5.490293358195935E-2</v>
      </c>
      <c r="E76" s="98">
        <v>2.5747735929001408E-2</v>
      </c>
      <c r="F76" s="98">
        <v>3.110937545004197E-3</v>
      </c>
      <c r="G76" s="98">
        <v>2.0315629802926914E-2</v>
      </c>
      <c r="H76" s="98">
        <v>1.8868056265384292E-2</v>
      </c>
      <c r="I76" s="98">
        <v>6.4434998578769942E-2</v>
      </c>
      <c r="J76" s="98">
        <v>0.13238131801242747</v>
      </c>
      <c r="K76" s="98">
        <v>2.9062335398446916E-2</v>
      </c>
      <c r="L76" s="98">
        <v>1.4966587488715575E-2</v>
      </c>
      <c r="M76" s="98">
        <v>0</v>
      </c>
      <c r="N76" s="98">
        <v>0</v>
      </c>
      <c r="O76" s="98">
        <v>4.1316860216575602E-3</v>
      </c>
      <c r="P76" s="98">
        <v>0.15474694075460496</v>
      </c>
      <c r="Q76" s="98">
        <v>0.39682637844568908</v>
      </c>
      <c r="R76" s="98">
        <v>0.37311812476142286</v>
      </c>
      <c r="S76" s="98">
        <v>0.2299195390986648</v>
      </c>
      <c r="T76" s="98">
        <v>0.27120339949605499</v>
      </c>
      <c r="U76" s="98">
        <v>0.21494416330526561</v>
      </c>
      <c r="V76" s="98">
        <v>0.18937041212522415</v>
      </c>
      <c r="W76" s="98">
        <v>0.25060611336792038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5.6449845231936004</v>
      </c>
      <c r="D77" s="122">
        <v>6.7311992043715358</v>
      </c>
      <c r="E77" s="122">
        <v>5.4656000489392298</v>
      </c>
      <c r="F77" s="122">
        <v>4.5138301010830917</v>
      </c>
      <c r="G77" s="122">
        <v>2.6136056915295014</v>
      </c>
      <c r="H77" s="122">
        <v>2.451817116594861</v>
      </c>
      <c r="I77" s="122">
        <v>2.6612824403751132</v>
      </c>
      <c r="J77" s="122">
        <v>3.1318605172276008</v>
      </c>
      <c r="K77" s="122">
        <v>1.6134073182111968</v>
      </c>
      <c r="L77" s="122">
        <v>1.907083662482117</v>
      </c>
      <c r="M77" s="122">
        <v>1.2381913203058903</v>
      </c>
      <c r="N77" s="122">
        <v>1.7622922263591394</v>
      </c>
      <c r="O77" s="122">
        <v>2.9711231542788341</v>
      </c>
      <c r="P77" s="122">
        <v>3.4572513135403806</v>
      </c>
      <c r="Q77" s="122">
        <v>4.8930177293868482</v>
      </c>
      <c r="R77" s="122">
        <v>4.5072740219431129</v>
      </c>
      <c r="S77" s="122">
        <v>4.440277958689248</v>
      </c>
      <c r="T77" s="122">
        <v>4.844154426166142</v>
      </c>
      <c r="U77" s="122">
        <v>4.0626422097424504</v>
      </c>
      <c r="V77" s="122">
        <v>4.3756795966947521</v>
      </c>
      <c r="W77" s="122">
        <v>3.7819890246319749</v>
      </c>
      <c r="DA77" s="130" t="s">
        <v>3322</v>
      </c>
    </row>
    <row r="78" spans="1:105" ht="12" customHeight="1" x14ac:dyDescent="0.25">
      <c r="A78" s="97" t="s">
        <v>192</v>
      </c>
      <c r="B78" s="98"/>
      <c r="C78" s="98">
        <v>5.3460295171529806</v>
      </c>
      <c r="D78" s="98">
        <v>5.7918902076569596</v>
      </c>
      <c r="E78" s="98">
        <v>4.6566959838623339</v>
      </c>
      <c r="F78" s="98">
        <v>4.482899192717519</v>
      </c>
      <c r="G78" s="98">
        <v>1.9049720687423173</v>
      </c>
      <c r="H78" s="98">
        <v>2.0925462366204588</v>
      </c>
      <c r="I78" s="98">
        <v>2.5891419658784987</v>
      </c>
      <c r="J78" s="98">
        <v>2.8277431807890863</v>
      </c>
      <c r="K78" s="98">
        <v>1.4507313499783967</v>
      </c>
      <c r="L78" s="98">
        <v>1.8721493160353542</v>
      </c>
      <c r="M78" s="98">
        <v>1.093930177245817</v>
      </c>
      <c r="N78" s="98">
        <v>1.6920740113452755</v>
      </c>
      <c r="O78" s="98">
        <v>2.5904741213266615</v>
      </c>
      <c r="P78" s="98">
        <v>3.4547635136769728</v>
      </c>
      <c r="Q78" s="98">
        <v>4.8364069897019037</v>
      </c>
      <c r="R78" s="98">
        <v>4.4089525001986054</v>
      </c>
      <c r="S78" s="98">
        <v>4.3777367068292179</v>
      </c>
      <c r="T78" s="98">
        <v>4.6616767811585591</v>
      </c>
      <c r="U78" s="98">
        <v>3.7383010274732391</v>
      </c>
      <c r="V78" s="98">
        <v>3.504392867801696</v>
      </c>
      <c r="W78" s="98">
        <v>3.4388282021942933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0.29895500604061959</v>
      </c>
      <c r="D79" s="33">
        <v>0.93930899671457635</v>
      </c>
      <c r="E79" s="33">
        <v>0.8089040650768955</v>
      </c>
      <c r="F79" s="33">
        <v>3.0930908365572427E-2</v>
      </c>
      <c r="G79" s="33">
        <v>0.708633622787184</v>
      </c>
      <c r="H79" s="33">
        <v>0.35927087997440199</v>
      </c>
      <c r="I79" s="33">
        <v>7.2140474496614621E-2</v>
      </c>
      <c r="J79" s="33">
        <v>0.30411733643851468</v>
      </c>
      <c r="K79" s="33">
        <v>0.16267596823280009</v>
      </c>
      <c r="L79" s="33">
        <v>3.4934346446762923E-2</v>
      </c>
      <c r="M79" s="33">
        <v>0.14426114306007323</v>
      </c>
      <c r="N79" s="33">
        <v>7.0218215013864008E-2</v>
      </c>
      <c r="O79" s="33">
        <v>0.38064903295217256</v>
      </c>
      <c r="P79" s="33">
        <v>2.4877998634078784E-3</v>
      </c>
      <c r="Q79" s="33">
        <v>5.6610739684944102E-2</v>
      </c>
      <c r="R79" s="33">
        <v>9.8321521744507798E-2</v>
      </c>
      <c r="S79" s="33">
        <v>6.2541251860030303E-2</v>
      </c>
      <c r="T79" s="33">
        <v>0.18247764500758282</v>
      </c>
      <c r="U79" s="33">
        <v>0.32434118226921155</v>
      </c>
      <c r="V79" s="33">
        <v>0.87128672889305636</v>
      </c>
      <c r="W79" s="33">
        <v>0.34316082243768176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17.306863722469874</v>
      </c>
      <c r="D81" s="117">
        <f t="shared" si="28"/>
        <v>8.817012632546021</v>
      </c>
      <c r="E81" s="117">
        <f t="shared" si="28"/>
        <v>20.544757264831357</v>
      </c>
      <c r="F81" s="117">
        <f t="shared" si="28"/>
        <v>32.754438393543289</v>
      </c>
      <c r="G81" s="117">
        <f t="shared" si="28"/>
        <v>97.959730240532366</v>
      </c>
      <c r="H81" s="117">
        <f t="shared" si="28"/>
        <v>67.019126983391843</v>
      </c>
      <c r="I81" s="117">
        <f t="shared" si="28"/>
        <v>53.347111095789622</v>
      </c>
      <c r="J81" s="117">
        <f t="shared" si="28"/>
        <v>38.396347782906247</v>
      </c>
      <c r="K81" s="117">
        <f t="shared" si="28"/>
        <v>74.293118120274343</v>
      </c>
      <c r="L81" s="117">
        <f t="shared" si="28"/>
        <v>69.208952368283633</v>
      </c>
      <c r="M81" s="117">
        <f t="shared" si="28"/>
        <v>79.109240818208193</v>
      </c>
      <c r="N81" s="117">
        <f t="shared" si="28"/>
        <v>55.48854530554209</v>
      </c>
      <c r="O81" s="117">
        <f t="shared" si="28"/>
        <v>31.726949284503718</v>
      </c>
      <c r="P81" s="117">
        <f t="shared" si="28"/>
        <v>27.025503964142565</v>
      </c>
      <c r="Q81" s="117">
        <f t="shared" si="28"/>
        <v>8.0273043533152322</v>
      </c>
      <c r="R81" s="117">
        <f t="shared" ref="R81:V81" si="29">R82+R85+R87+R100</f>
        <v>0</v>
      </c>
      <c r="S81" s="117">
        <f t="shared" si="29"/>
        <v>0</v>
      </c>
      <c r="T81" s="117">
        <f t="shared" si="29"/>
        <v>0</v>
      </c>
      <c r="U81" s="117">
        <f t="shared" si="29"/>
        <v>8.3428518830843519</v>
      </c>
      <c r="V81" s="117">
        <f t="shared" si="29"/>
        <v>19.156696108518258</v>
      </c>
      <c r="W81" s="117">
        <f t="shared" ref="W81" si="30">W82+W85+W87+W100</f>
        <v>24.199873749681061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14.848397439180571</v>
      </c>
      <c r="D82" s="122">
        <f t="shared" si="31"/>
        <v>7.5068454356777616</v>
      </c>
      <c r="E82" s="122">
        <f t="shared" si="31"/>
        <v>17.270138170790993</v>
      </c>
      <c r="F82" s="122">
        <f t="shared" si="31"/>
        <v>26.321269806919375</v>
      </c>
      <c r="G82" s="122">
        <f t="shared" si="31"/>
        <v>84.355547547890865</v>
      </c>
      <c r="H82" s="122">
        <f t="shared" si="31"/>
        <v>55.938924778508941</v>
      </c>
      <c r="I82" s="122">
        <f t="shared" si="31"/>
        <v>44.245167702620982</v>
      </c>
      <c r="J82" s="122">
        <f t="shared" si="31"/>
        <v>29.973917004850083</v>
      </c>
      <c r="K82" s="122">
        <f t="shared" si="31"/>
        <v>61.281265134132873</v>
      </c>
      <c r="L82" s="122">
        <f t="shared" si="31"/>
        <v>56.880718772661176</v>
      </c>
      <c r="M82" s="122">
        <f t="shared" si="31"/>
        <v>65.732026962061923</v>
      </c>
      <c r="N82" s="122">
        <f t="shared" si="31"/>
        <v>47.538002005139212</v>
      </c>
      <c r="O82" s="122">
        <f t="shared" si="31"/>
        <v>27.161973480345971</v>
      </c>
      <c r="P82" s="122">
        <f t="shared" si="31"/>
        <v>22.452669675749025</v>
      </c>
      <c r="Q82" s="122">
        <f t="shared" si="31"/>
        <v>6.5500249177273213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6.0400629868701179</v>
      </c>
      <c r="V82" s="122">
        <f t="shared" si="32"/>
        <v>13.207099335173888</v>
      </c>
      <c r="W82" s="122">
        <f t="shared" ref="W82" si="33">SUM(W83:W84)</f>
        <v>16.683874858216178</v>
      </c>
      <c r="DA82" s="130" t="s">
        <v>3326</v>
      </c>
    </row>
    <row r="83" spans="1:105" ht="12" customHeight="1" x14ac:dyDescent="0.25">
      <c r="A83" s="97" t="s">
        <v>204</v>
      </c>
      <c r="B83" s="98"/>
      <c r="C83" s="98">
        <v>14.77552688599733</v>
      </c>
      <c r="D83" s="98">
        <v>7.4698459058818214</v>
      </c>
      <c r="E83" s="98">
        <v>17.18568650258775</v>
      </c>
      <c r="F83" s="98">
        <v>26.191222851851656</v>
      </c>
      <c r="G83" s="98">
        <v>83.940298651115228</v>
      </c>
      <c r="H83" s="98">
        <v>55.664939354160325</v>
      </c>
      <c r="I83" s="98">
        <v>44.027887272820422</v>
      </c>
      <c r="J83" s="98">
        <v>29.825756398581888</v>
      </c>
      <c r="K83" s="98">
        <v>60.978142524280869</v>
      </c>
      <c r="L83" s="98">
        <v>56.598256284387134</v>
      </c>
      <c r="M83" s="98">
        <v>65.406479599704952</v>
      </c>
      <c r="N83" s="98">
        <v>47.307295990692765</v>
      </c>
      <c r="O83" s="98">
        <v>27.029725729292721</v>
      </c>
      <c r="P83" s="98">
        <v>22.341865232287368</v>
      </c>
      <c r="Q83" s="98">
        <v>6.5175675449273127</v>
      </c>
      <c r="R83" s="98">
        <v>0</v>
      </c>
      <c r="S83" s="98">
        <v>0</v>
      </c>
      <c r="T83" s="98">
        <v>0</v>
      </c>
      <c r="U83" s="98">
        <v>6.0081737947225573</v>
      </c>
      <c r="V83" s="98">
        <v>13.135390613642944</v>
      </c>
      <c r="W83" s="98">
        <v>16.592397488679939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7.2870553183242079E-2</v>
      </c>
      <c r="D84" s="98">
        <v>3.6999529795940178E-2</v>
      </c>
      <c r="E84" s="98">
        <v>8.4451668203241945E-2</v>
      </c>
      <c r="F84" s="98">
        <v>0.13004695506771752</v>
      </c>
      <c r="G84" s="98">
        <v>0.41524889677562987</v>
      </c>
      <c r="H84" s="98">
        <v>0.27398542434861411</v>
      </c>
      <c r="I84" s="98">
        <v>0.21728042980055753</v>
      </c>
      <c r="J84" s="98">
        <v>0.14816060626819488</v>
      </c>
      <c r="K84" s="98">
        <v>0.3031226098520039</v>
      </c>
      <c r="L84" s="98">
        <v>0.28246248827403975</v>
      </c>
      <c r="M84" s="98">
        <v>0.32554736235697612</v>
      </c>
      <c r="N84" s="98">
        <v>0.23070601444645036</v>
      </c>
      <c r="O84" s="98">
        <v>0.1322477510532491</v>
      </c>
      <c r="P84" s="98">
        <v>0.11080444346165676</v>
      </c>
      <c r="Q84" s="98">
        <v>3.2457372800008343E-2</v>
      </c>
      <c r="R84" s="98">
        <v>0</v>
      </c>
      <c r="S84" s="98">
        <v>0</v>
      </c>
      <c r="T84" s="98">
        <v>0</v>
      </c>
      <c r="U84" s="98">
        <v>3.1889192147560967E-2</v>
      </c>
      <c r="V84" s="98">
        <v>7.1708721530944888E-2</v>
      </c>
      <c r="W84" s="98">
        <v>9.1477369536238431E-2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6.7385960436500188E-3</v>
      </c>
      <c r="D85" s="122">
        <f t="shared" si="34"/>
        <v>6.16736639769324E-3</v>
      </c>
      <c r="E85" s="122">
        <f t="shared" si="34"/>
        <v>2.700511996754458E-2</v>
      </c>
      <c r="F85" s="122">
        <f t="shared" si="34"/>
        <v>3.3441753849384914E-2</v>
      </c>
      <c r="G85" s="122">
        <f t="shared" si="34"/>
        <v>8.4427089170181532E-2</v>
      </c>
      <c r="H85" s="122">
        <f t="shared" si="34"/>
        <v>0.11067010042321014</v>
      </c>
      <c r="I85" s="122">
        <f t="shared" si="34"/>
        <v>0.14784176235216562</v>
      </c>
      <c r="J85" s="122">
        <f t="shared" si="34"/>
        <v>9.7711468530019288E-2</v>
      </c>
      <c r="K85" s="122">
        <f t="shared" si="34"/>
        <v>0.16896467495199766</v>
      </c>
      <c r="L85" s="122">
        <f t="shared" si="34"/>
        <v>0.17736515149907917</v>
      </c>
      <c r="M85" s="122">
        <f t="shared" si="34"/>
        <v>0.19224582872017659</v>
      </c>
      <c r="N85" s="122">
        <f t="shared" si="34"/>
        <v>0.26012267885148715</v>
      </c>
      <c r="O85" s="122">
        <f t="shared" si="34"/>
        <v>8.3577834014584129E-2</v>
      </c>
      <c r="P85" s="122">
        <f t="shared" si="34"/>
        <v>5.7878617446298228E-2</v>
      </c>
      <c r="Q85" s="122">
        <f t="shared" si="34"/>
        <v>2.186437858382018E-2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9.635560701442486E-2</v>
      </c>
      <c r="V85" s="122">
        <f t="shared" si="34"/>
        <v>0.14071225268278131</v>
      </c>
      <c r="W85" s="122">
        <f t="shared" si="34"/>
        <v>0.4935215246059283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6.7385960436500188E-3</v>
      </c>
      <c r="D86" s="98">
        <v>6.16736639769324E-3</v>
      </c>
      <c r="E86" s="98">
        <v>2.700511996754458E-2</v>
      </c>
      <c r="F86" s="98">
        <v>3.3441753849384914E-2</v>
      </c>
      <c r="G86" s="98">
        <v>8.4427089170181532E-2</v>
      </c>
      <c r="H86" s="98">
        <v>0.11067010042321014</v>
      </c>
      <c r="I86" s="98">
        <v>0.14784176235216562</v>
      </c>
      <c r="J86" s="98">
        <v>9.7711468530019288E-2</v>
      </c>
      <c r="K86" s="98">
        <v>0.16896467495199766</v>
      </c>
      <c r="L86" s="98">
        <v>0.17736515149907917</v>
      </c>
      <c r="M86" s="98">
        <v>0.19224582872017659</v>
      </c>
      <c r="N86" s="98">
        <v>0.26012267885148715</v>
      </c>
      <c r="O86" s="98">
        <v>8.3577834014584129E-2</v>
      </c>
      <c r="P86" s="98">
        <v>5.7878617446298228E-2</v>
      </c>
      <c r="Q86" s="98">
        <v>2.186437858382018E-2</v>
      </c>
      <c r="R86" s="98">
        <v>0</v>
      </c>
      <c r="S86" s="98">
        <v>0</v>
      </c>
      <c r="T86" s="98">
        <v>0</v>
      </c>
      <c r="U86" s="98">
        <v>9.635560701442486E-2</v>
      </c>
      <c r="V86" s="98">
        <v>0.14071225268278131</v>
      </c>
      <c r="W86" s="98">
        <v>0.4935215246059283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1.710549038228028</v>
      </c>
      <c r="D87" s="122">
        <v>0.900964589160686</v>
      </c>
      <c r="E87" s="122">
        <v>2.2802146432054422</v>
      </c>
      <c r="F87" s="122">
        <v>4.4929128003126655</v>
      </c>
      <c r="G87" s="122">
        <v>9.6119120257950268</v>
      </c>
      <c r="H87" s="122">
        <v>8.0129353103078973</v>
      </c>
      <c r="I87" s="122">
        <v>6.5261229587976013</v>
      </c>
      <c r="J87" s="122">
        <v>6.257180035299184</v>
      </c>
      <c r="K87" s="122">
        <v>9.8258196601454646</v>
      </c>
      <c r="L87" s="122">
        <v>9.2161385688049542</v>
      </c>
      <c r="M87" s="122">
        <v>10.338982853625851</v>
      </c>
      <c r="N87" s="122">
        <v>5.9756843835507665</v>
      </c>
      <c r="O87" s="122">
        <v>3.4573247076569915</v>
      </c>
      <c r="P87" s="122">
        <v>3.5637586046145975</v>
      </c>
      <c r="Q87" s="122">
        <v>1.1627138267285932</v>
      </c>
      <c r="R87" s="122">
        <v>0</v>
      </c>
      <c r="S87" s="122">
        <v>0</v>
      </c>
      <c r="T87" s="122">
        <v>0</v>
      </c>
      <c r="U87" s="122">
        <v>1.6484848684219784</v>
      </c>
      <c r="V87" s="122">
        <v>3.9717525988784459</v>
      </c>
      <c r="W87" s="122">
        <v>4.7065822978670839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7.0563030084770427E-3</v>
      </c>
      <c r="D88" s="98">
        <v>1.3354071377705476E-3</v>
      </c>
      <c r="E88" s="98">
        <v>1.4488975778767368E-2</v>
      </c>
      <c r="F88" s="98">
        <v>5.0553884929859141E-2</v>
      </c>
      <c r="G88" s="98">
        <v>0.33751193983469441</v>
      </c>
      <c r="H88" s="98">
        <v>0.19566972982906816</v>
      </c>
      <c r="I88" s="98">
        <v>0.20456845507006363</v>
      </c>
      <c r="J88" s="98">
        <v>0.17306438507888056</v>
      </c>
      <c r="K88" s="98">
        <v>0.41608757603990953</v>
      </c>
      <c r="L88" s="98">
        <v>0.38972465254667676</v>
      </c>
      <c r="M88" s="98">
        <v>0.45623864867231884</v>
      </c>
      <c r="N88" s="98">
        <v>0.23149224597302445</v>
      </c>
      <c r="O88" s="98">
        <v>9.1086687814503159E-2</v>
      </c>
      <c r="P88" s="98">
        <v>1.5030554812268716E-2</v>
      </c>
      <c r="Q88" s="98">
        <v>1.1033049256448182E-2</v>
      </c>
      <c r="R88" s="98">
        <v>0</v>
      </c>
      <c r="S88" s="98">
        <v>0</v>
      </c>
      <c r="T88" s="98">
        <v>0</v>
      </c>
      <c r="U88" s="98">
        <v>6.8137861377758374E-2</v>
      </c>
      <c r="V88" s="98">
        <v>0.11975451138092341</v>
      </c>
      <c r="W88" s="98">
        <v>0.22528464951713514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1.1684333847016657E-4</v>
      </c>
      <c r="J89" s="98">
        <v>0</v>
      </c>
      <c r="K89" s="98">
        <v>2.2342020351510966E-4</v>
      </c>
      <c r="L89" s="98">
        <v>1.0493927549952946E-4</v>
      </c>
      <c r="M89" s="98">
        <v>3.2930063011789724E-4</v>
      </c>
      <c r="N89" s="98">
        <v>4.2664262713247846E-4</v>
      </c>
      <c r="O89" s="98">
        <v>1.1136376537822103E-4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1.0950807316091196E-4</v>
      </c>
      <c r="DA89" s="63" t="s">
        <v>3333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3.6825618177167151E-5</v>
      </c>
      <c r="J90" s="101">
        <v>0</v>
      </c>
      <c r="K90" s="101">
        <v>7.2235382180989996E-5</v>
      </c>
      <c r="L90" s="101">
        <v>3.265892216748352E-5</v>
      </c>
      <c r="M90" s="101">
        <v>1.1710615907114201E-4</v>
      </c>
      <c r="N90" s="101">
        <v>1.0479463698734591E-4</v>
      </c>
      <c r="O90" s="101">
        <v>2.909937442866001E-5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2.6254254186180144E-5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8.0017720292999416E-5</v>
      </c>
      <c r="J91" s="104">
        <v>0</v>
      </c>
      <c r="K91" s="104">
        <v>1.5118482133411965E-4</v>
      </c>
      <c r="L91" s="104">
        <v>7.2280353332045946E-5</v>
      </c>
      <c r="M91" s="104">
        <v>2.1219447104675525E-4</v>
      </c>
      <c r="N91" s="104">
        <v>3.2184799014513255E-4</v>
      </c>
      <c r="O91" s="104">
        <v>8.2264390949561024E-5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8.3253818974731819E-5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0.31081728554296784</v>
      </c>
      <c r="D92" s="101">
        <v>0.19484493210962492</v>
      </c>
      <c r="E92" s="101">
        <v>0.2744898927910483</v>
      </c>
      <c r="F92" s="101">
        <v>0.40911132898133451</v>
      </c>
      <c r="G92" s="101">
        <v>1.0994610956892903</v>
      </c>
      <c r="H92" s="101">
        <v>0.87805437364196359</v>
      </c>
      <c r="I92" s="101">
        <v>0.16091298937287227</v>
      </c>
      <c r="J92" s="101">
        <v>8.6425107788884889E-2</v>
      </c>
      <c r="K92" s="101">
        <v>0.52436228397570706</v>
      </c>
      <c r="L92" s="101">
        <v>0.56972794886935918</v>
      </c>
      <c r="M92" s="101">
        <v>0.41812566604882917</v>
      </c>
      <c r="N92" s="101">
        <v>0.23535144534550448</v>
      </c>
      <c r="O92" s="101">
        <v>0.20001017368101373</v>
      </c>
      <c r="P92" s="101">
        <v>0.13650588169137023</v>
      </c>
      <c r="Q92" s="101">
        <v>2.8525581793323908E-2</v>
      </c>
      <c r="R92" s="101">
        <v>0</v>
      </c>
      <c r="S92" s="101">
        <v>0</v>
      </c>
      <c r="T92" s="101">
        <v>0</v>
      </c>
      <c r="U92" s="101">
        <v>7.8471352479844256E-2</v>
      </c>
      <c r="V92" s="101">
        <v>9.011384105177285E-2</v>
      </c>
      <c r="W92" s="101">
        <v>9.526769747280861E-2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2.9758924116741168E-4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2.0941917407971887E-4</v>
      </c>
      <c r="K93" s="104">
        <v>4.3372768789620524E-4</v>
      </c>
      <c r="L93" s="104">
        <v>4.266624080209089E-4</v>
      </c>
      <c r="M93" s="104">
        <v>1.1753956923749839E-4</v>
      </c>
      <c r="N93" s="104">
        <v>1.8003798319867666E-4</v>
      </c>
      <c r="O93" s="104">
        <v>1.0417946841821202E-4</v>
      </c>
      <c r="P93" s="104">
        <v>9.6796273079591966E-5</v>
      </c>
      <c r="Q93" s="104">
        <v>0</v>
      </c>
      <c r="R93" s="104">
        <v>0</v>
      </c>
      <c r="S93" s="104">
        <v>0</v>
      </c>
      <c r="T93" s="104">
        <v>0</v>
      </c>
      <c r="U93" s="104">
        <v>1.2700001693861739E-4</v>
      </c>
      <c r="V93" s="104">
        <v>0</v>
      </c>
      <c r="W93" s="104">
        <v>1.0465052157283475E-4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1.0810053462701245E-4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7.9687737073549152E-5</v>
      </c>
      <c r="K94" s="98">
        <v>1.5162909904874389E-4</v>
      </c>
      <c r="L94" s="98">
        <v>1.4691968782466245E-4</v>
      </c>
      <c r="M94" s="98">
        <v>4.5370933082216284E-5</v>
      </c>
      <c r="N94" s="98">
        <v>4.7276382433848078E-5</v>
      </c>
      <c r="O94" s="98">
        <v>2.8002608838529621E-5</v>
      </c>
      <c r="P94" s="98">
        <v>2.458941166369384E-5</v>
      </c>
      <c r="Q94" s="98">
        <v>0</v>
      </c>
      <c r="R94" s="98">
        <v>0</v>
      </c>
      <c r="S94" s="98">
        <v>0</v>
      </c>
      <c r="T94" s="98">
        <v>0</v>
      </c>
      <c r="U94" s="98">
        <v>3.3921043888545632E-5</v>
      </c>
      <c r="V94" s="98">
        <v>0</v>
      </c>
      <c r="W94" s="98">
        <v>2.2701692478563428E-5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1.8948870654039927E-4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1.297314370061697E-4</v>
      </c>
      <c r="K95" s="98">
        <v>2.8209858884746135E-4</v>
      </c>
      <c r="L95" s="98">
        <v>2.7974272019624648E-4</v>
      </c>
      <c r="M95" s="98">
        <v>7.2168636155282116E-5</v>
      </c>
      <c r="N95" s="98">
        <v>1.3276160076482858E-4</v>
      </c>
      <c r="O95" s="98">
        <v>7.61768595796824E-5</v>
      </c>
      <c r="P95" s="98">
        <v>7.2206861415898118E-5</v>
      </c>
      <c r="Q95" s="98">
        <v>0</v>
      </c>
      <c r="R95" s="98">
        <v>0</v>
      </c>
      <c r="S95" s="98">
        <v>0</v>
      </c>
      <c r="T95" s="98">
        <v>0</v>
      </c>
      <c r="U95" s="98">
        <v>9.3078973050071757E-5</v>
      </c>
      <c r="V95" s="98">
        <v>0</v>
      </c>
      <c r="W95" s="98">
        <v>8.1948829094271314E-5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1.3214938359344532</v>
      </c>
      <c r="D96" s="101">
        <v>0.70073242118863044</v>
      </c>
      <c r="E96" s="101">
        <v>1.9847909931505761</v>
      </c>
      <c r="F96" s="101">
        <v>4.0310018264589607</v>
      </c>
      <c r="G96" s="101">
        <v>8.1247799216749534</v>
      </c>
      <c r="H96" s="101">
        <v>6.903855793706164</v>
      </c>
      <c r="I96" s="101">
        <v>5.9691513047523381</v>
      </c>
      <c r="J96" s="101">
        <v>5.6001619057512109</v>
      </c>
      <c r="K96" s="101">
        <v>8.4874324537657859</v>
      </c>
      <c r="L96" s="101">
        <v>8.0332212778624594</v>
      </c>
      <c r="M96" s="101">
        <v>9.0032754011566958</v>
      </c>
      <c r="N96" s="101">
        <v>5.0344594395770521</v>
      </c>
      <c r="O96" s="101">
        <v>3.0407826701470402</v>
      </c>
      <c r="P96" s="101">
        <v>3.2097995741051535</v>
      </c>
      <c r="Q96" s="101">
        <v>1.0639507339416761</v>
      </c>
      <c r="R96" s="101">
        <v>0</v>
      </c>
      <c r="S96" s="101">
        <v>0</v>
      </c>
      <c r="T96" s="101">
        <v>0</v>
      </c>
      <c r="U96" s="101">
        <v>1.3809934447881949</v>
      </c>
      <c r="V96" s="101">
        <v>3.4097594915220388</v>
      </c>
      <c r="W96" s="101">
        <v>3.9860521054328224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7.0884024500962359E-2</v>
      </c>
      <c r="D97" s="104">
        <v>4.0518287246601673E-3</v>
      </c>
      <c r="E97" s="104">
        <v>6.4447814850507861E-3</v>
      </c>
      <c r="F97" s="104">
        <v>2.2457599425109954E-3</v>
      </c>
      <c r="G97" s="104">
        <v>5.015906859608911E-2</v>
      </c>
      <c r="H97" s="104">
        <v>3.5355413130701618E-2</v>
      </c>
      <c r="I97" s="104">
        <v>0.19137336626385693</v>
      </c>
      <c r="J97" s="104">
        <v>0.39731921750612798</v>
      </c>
      <c r="K97" s="104">
        <v>0.39728019847264973</v>
      </c>
      <c r="L97" s="104">
        <v>0.22293308784293756</v>
      </c>
      <c r="M97" s="104">
        <v>0.46089629754865069</v>
      </c>
      <c r="N97" s="104">
        <v>0.47377457204485379</v>
      </c>
      <c r="O97" s="104">
        <v>0.12522963278063798</v>
      </c>
      <c r="P97" s="104">
        <v>0.20232579773272513</v>
      </c>
      <c r="Q97" s="104">
        <v>5.9204461737145192E-2</v>
      </c>
      <c r="R97" s="104">
        <v>0</v>
      </c>
      <c r="S97" s="104">
        <v>0</v>
      </c>
      <c r="T97" s="104">
        <v>0</v>
      </c>
      <c r="U97" s="104">
        <v>0.12075520975924237</v>
      </c>
      <c r="V97" s="104">
        <v>0.3521247549237112</v>
      </c>
      <c r="W97" s="104">
        <v>0.39976368684958452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2.392708863265805E-2</v>
      </c>
      <c r="D98" s="98">
        <v>1.3372213782097669E-3</v>
      </c>
      <c r="E98" s="98">
        <v>2.515971643023323E-3</v>
      </c>
      <c r="F98" s="98">
        <v>7.6099429603171973E-4</v>
      </c>
      <c r="G98" s="98">
        <v>1.4855334288205633E-2</v>
      </c>
      <c r="H98" s="98">
        <v>1.3523409329375733E-2</v>
      </c>
      <c r="I98" s="98">
        <v>6.1547141958458583E-2</v>
      </c>
      <c r="J98" s="98">
        <v>0.143757499359667</v>
      </c>
      <c r="K98" s="98">
        <v>0.13415828719259321</v>
      </c>
      <c r="L98" s="98">
        <v>7.3267212955781785E-2</v>
      </c>
      <c r="M98" s="98">
        <v>0.1734884512324246</v>
      </c>
      <c r="N98" s="98">
        <v>0.12377976938916035</v>
      </c>
      <c r="O98" s="98">
        <v>3.4542626034086414E-2</v>
      </c>
      <c r="P98" s="98">
        <v>5.4694485001671442E-2</v>
      </c>
      <c r="Q98" s="98">
        <v>2.1246501073522637E-2</v>
      </c>
      <c r="R98" s="98">
        <v>0</v>
      </c>
      <c r="S98" s="98">
        <v>0</v>
      </c>
      <c r="T98" s="98">
        <v>0</v>
      </c>
      <c r="U98" s="98">
        <v>3.7066982088750346E-2</v>
      </c>
      <c r="V98" s="98">
        <v>0.11388189145961912</v>
      </c>
      <c r="W98" s="98">
        <v>0.10096710883778598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4.6956935868304309E-2</v>
      </c>
      <c r="D99" s="98">
        <v>2.7146073464504004E-3</v>
      </c>
      <c r="E99" s="98">
        <v>3.9288098420274635E-3</v>
      </c>
      <c r="F99" s="98">
        <v>1.4847656464792758E-3</v>
      </c>
      <c r="G99" s="98">
        <v>3.5303734307883479E-2</v>
      </c>
      <c r="H99" s="98">
        <v>2.1832003801325887E-2</v>
      </c>
      <c r="I99" s="98">
        <v>0.12982622430539834</v>
      </c>
      <c r="J99" s="98">
        <v>0.253561718146461</v>
      </c>
      <c r="K99" s="98">
        <v>0.26312191128005652</v>
      </c>
      <c r="L99" s="98">
        <v>0.14966587488715577</v>
      </c>
      <c r="M99" s="98">
        <v>0.28740784631622607</v>
      </c>
      <c r="N99" s="98">
        <v>0.34999480265569344</v>
      </c>
      <c r="O99" s="98">
        <v>9.0687006746551557E-2</v>
      </c>
      <c r="P99" s="98">
        <v>0.14763131273105368</v>
      </c>
      <c r="Q99" s="98">
        <v>3.7957960663622552E-2</v>
      </c>
      <c r="R99" s="98">
        <v>0</v>
      </c>
      <c r="S99" s="98">
        <v>0</v>
      </c>
      <c r="T99" s="98">
        <v>0</v>
      </c>
      <c r="U99" s="98">
        <v>8.3688227670492027E-2</v>
      </c>
      <c r="V99" s="98">
        <v>0.2382428634640921</v>
      </c>
      <c r="W99" s="98">
        <v>0.29879657801179854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0.74117864901762254</v>
      </c>
      <c r="D100" s="122">
        <v>0.40303524130987967</v>
      </c>
      <c r="E100" s="122">
        <v>0.96739933086737695</v>
      </c>
      <c r="F100" s="122">
        <v>1.9068140324618665</v>
      </c>
      <c r="G100" s="122">
        <v>3.9078435776763074</v>
      </c>
      <c r="H100" s="122">
        <v>2.9565967941517908</v>
      </c>
      <c r="I100" s="122">
        <v>2.4279786720188756</v>
      </c>
      <c r="J100" s="122">
        <v>2.067539274226958</v>
      </c>
      <c r="K100" s="122">
        <v>3.0170686510439975</v>
      </c>
      <c r="L100" s="122">
        <v>2.9347298753184283</v>
      </c>
      <c r="M100" s="122">
        <v>2.8459851738002451</v>
      </c>
      <c r="N100" s="122">
        <v>1.7147362380006221</v>
      </c>
      <c r="O100" s="122">
        <v>1.0240732624861737</v>
      </c>
      <c r="P100" s="122">
        <v>0.95119706633264378</v>
      </c>
      <c r="Q100" s="122">
        <v>0.29270123027549744</v>
      </c>
      <c r="R100" s="122">
        <v>0</v>
      </c>
      <c r="S100" s="122">
        <v>0</v>
      </c>
      <c r="T100" s="122">
        <v>0</v>
      </c>
      <c r="U100" s="122">
        <v>0.55794842077783091</v>
      </c>
      <c r="V100" s="122">
        <v>1.837131921783143</v>
      </c>
      <c r="W100" s="122">
        <v>2.3158950689918703</v>
      </c>
      <c r="DA100" s="130" t="s">
        <v>3344</v>
      </c>
    </row>
    <row r="101" spans="1:105" ht="12" customHeight="1" x14ac:dyDescent="0.25">
      <c r="A101" s="97" t="s">
        <v>207</v>
      </c>
      <c r="B101" s="98"/>
      <c r="C101" s="98">
        <v>3.9348038400502909E-4</v>
      </c>
      <c r="D101" s="98">
        <v>1.4150408811099604E-4</v>
      </c>
      <c r="E101" s="98">
        <v>5.7198418386051784E-4</v>
      </c>
      <c r="F101" s="98">
        <v>1.4389485976311189E-3</v>
      </c>
      <c r="G101" s="98">
        <v>7.3073776480457285E-3</v>
      </c>
      <c r="H101" s="98">
        <v>3.5430256383231196E-3</v>
      </c>
      <c r="I101" s="98">
        <v>3.1122481469279348E-3</v>
      </c>
      <c r="J101" s="98">
        <v>3.1619198885058067E-3</v>
      </c>
      <c r="K101" s="98">
        <v>7.7531360562623766E-3</v>
      </c>
      <c r="L101" s="98">
        <v>6.1998616834390433E-3</v>
      </c>
      <c r="M101" s="98">
        <v>7.8591171060369402E-3</v>
      </c>
      <c r="N101" s="98">
        <v>3.961087243171544E-3</v>
      </c>
      <c r="O101" s="98">
        <v>1.830481106447054E-3</v>
      </c>
      <c r="P101" s="98">
        <v>1.8210619966963072E-3</v>
      </c>
      <c r="Q101" s="98">
        <v>7.3885395368323019E-4</v>
      </c>
      <c r="R101" s="98">
        <v>0</v>
      </c>
      <c r="S101" s="98">
        <v>0</v>
      </c>
      <c r="T101" s="98">
        <v>0</v>
      </c>
      <c r="U101" s="98">
        <v>1.2352514522300259E-3</v>
      </c>
      <c r="V101" s="98">
        <v>6.6864137329337645E-4</v>
      </c>
      <c r="W101" s="98">
        <v>2.3046310226502642E-3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0.65742379528444816</v>
      </c>
      <c r="D102" s="98">
        <v>0.40289373722176869</v>
      </c>
      <c r="E102" s="98">
        <v>0.96682734668351644</v>
      </c>
      <c r="F102" s="98">
        <v>1.8468313100304883</v>
      </c>
      <c r="G102" s="98">
        <v>3.0221594009399051</v>
      </c>
      <c r="H102" s="98">
        <v>2.3711750857686722</v>
      </c>
      <c r="I102" s="98">
        <v>1.8704745204095838</v>
      </c>
      <c r="J102" s="98">
        <v>1.590169701240125</v>
      </c>
      <c r="K102" s="98">
        <v>2.0708388168324054</v>
      </c>
      <c r="L102" s="98">
        <v>2.04403228657032</v>
      </c>
      <c r="M102" s="98">
        <v>1.7147066040452914</v>
      </c>
      <c r="N102" s="98">
        <v>1.0360394060904994</v>
      </c>
      <c r="O102" s="98">
        <v>0.75695354759645583</v>
      </c>
      <c r="P102" s="98">
        <v>0.4654202030593364</v>
      </c>
      <c r="Q102" s="98">
        <v>0.15229161693518981</v>
      </c>
      <c r="R102" s="98">
        <v>0</v>
      </c>
      <c r="S102" s="98">
        <v>0</v>
      </c>
      <c r="T102" s="98">
        <v>0</v>
      </c>
      <c r="U102" s="98">
        <v>0.35367701193832929</v>
      </c>
      <c r="V102" s="98">
        <v>0.96059875743481116</v>
      </c>
      <c r="W102" s="98">
        <v>1.396332389642122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8.3361373349169363E-2</v>
      </c>
      <c r="D103" s="33">
        <v>0</v>
      </c>
      <c r="E103" s="33">
        <v>0</v>
      </c>
      <c r="F103" s="33">
        <v>5.8543773833747086E-2</v>
      </c>
      <c r="G103" s="33">
        <v>0.87837679908835675</v>
      </c>
      <c r="H103" s="33">
        <v>0.58187868274479559</v>
      </c>
      <c r="I103" s="33">
        <v>0.55439190346236367</v>
      </c>
      <c r="J103" s="33">
        <v>0.4742076530983273</v>
      </c>
      <c r="K103" s="33">
        <v>0.93847669815532986</v>
      </c>
      <c r="L103" s="33">
        <v>0.88449772706466967</v>
      </c>
      <c r="M103" s="33">
        <v>1.1234194526489167</v>
      </c>
      <c r="N103" s="33">
        <v>0.67473574466695119</v>
      </c>
      <c r="O103" s="33">
        <v>0.26528923378327096</v>
      </c>
      <c r="P103" s="33">
        <v>0.48395580127661109</v>
      </c>
      <c r="Q103" s="33">
        <v>0.13967075938662438</v>
      </c>
      <c r="R103" s="33">
        <v>0</v>
      </c>
      <c r="S103" s="33">
        <v>0</v>
      </c>
      <c r="T103" s="33">
        <v>0</v>
      </c>
      <c r="U103" s="33">
        <v>0.20303615738727163</v>
      </c>
      <c r="V103" s="33">
        <v>0.87586452297503847</v>
      </c>
      <c r="W103" s="33">
        <v>0.91725804832709812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3349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3356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13.486171678858891</v>
      </c>
      <c r="D124" s="117">
        <f t="shared" si="42"/>
        <v>0</v>
      </c>
      <c r="E124" s="117">
        <f t="shared" si="42"/>
        <v>8.8094062465257768</v>
      </c>
      <c r="F124" s="117">
        <f t="shared" si="42"/>
        <v>23.106080242236892</v>
      </c>
      <c r="G124" s="117">
        <f t="shared" si="42"/>
        <v>18.679399649481844</v>
      </c>
      <c r="H124" s="117">
        <f t="shared" si="42"/>
        <v>15.829305763758924</v>
      </c>
      <c r="I124" s="117">
        <f t="shared" si="42"/>
        <v>11.94704651449827</v>
      </c>
      <c r="J124" s="117">
        <f t="shared" si="42"/>
        <v>8.0480679646742281</v>
      </c>
      <c r="K124" s="117">
        <f t="shared" si="42"/>
        <v>7.8133830502692065</v>
      </c>
      <c r="L124" s="117">
        <f t="shared" si="42"/>
        <v>12.39394631083494</v>
      </c>
      <c r="M124" s="117">
        <f t="shared" si="42"/>
        <v>13.898696057607745</v>
      </c>
      <c r="N124" s="117">
        <f t="shared" si="42"/>
        <v>17.81905600567714</v>
      </c>
      <c r="O124" s="117">
        <f t="shared" si="42"/>
        <v>16.649208753307644</v>
      </c>
      <c r="P124" s="117">
        <f t="shared" si="42"/>
        <v>3.214743455634741</v>
      </c>
      <c r="Q124" s="117">
        <f t="shared" si="42"/>
        <v>5.0590746198802945</v>
      </c>
      <c r="R124" s="117">
        <f t="shared" ref="R124:V124" si="43">R125+R128+R130+R139</f>
        <v>7.007690247861099</v>
      </c>
      <c r="S124" s="117">
        <f t="shared" si="43"/>
        <v>7.2551410443384414</v>
      </c>
      <c r="T124" s="117">
        <f t="shared" si="43"/>
        <v>7.6069726488669662</v>
      </c>
      <c r="U124" s="117">
        <f t="shared" si="43"/>
        <v>7.6656382309941105</v>
      </c>
      <c r="V124" s="117">
        <f t="shared" si="43"/>
        <v>7.4328992826604914</v>
      </c>
      <c r="W124" s="117">
        <f t="shared" ref="W124" si="44">W125+W128+W130+W139</f>
        <v>6.3124110509764835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11.302527905987485</v>
      </c>
      <c r="D125" s="122">
        <f t="shared" si="45"/>
        <v>0</v>
      </c>
      <c r="E125" s="122">
        <f t="shared" si="45"/>
        <v>7.3383595562342245</v>
      </c>
      <c r="F125" s="122">
        <f t="shared" si="45"/>
        <v>19.137758047119586</v>
      </c>
      <c r="G125" s="122">
        <f t="shared" si="45"/>
        <v>15.711187233085509</v>
      </c>
      <c r="H125" s="122">
        <f t="shared" si="45"/>
        <v>13.045401839450903</v>
      </c>
      <c r="I125" s="122">
        <f t="shared" si="45"/>
        <v>9.6364275485173483</v>
      </c>
      <c r="J125" s="122">
        <f t="shared" si="45"/>
        <v>6.4384423733847775</v>
      </c>
      <c r="K125" s="122">
        <f t="shared" si="45"/>
        <v>6.3455303246498271</v>
      </c>
      <c r="L125" s="122">
        <f t="shared" si="45"/>
        <v>10.180568506792303</v>
      </c>
      <c r="M125" s="122">
        <f t="shared" si="45"/>
        <v>11.514391924104046</v>
      </c>
      <c r="N125" s="122">
        <f t="shared" si="45"/>
        <v>15.040549450367816</v>
      </c>
      <c r="O125" s="122">
        <f t="shared" si="45"/>
        <v>14.032403364005416</v>
      </c>
      <c r="P125" s="122">
        <f t="shared" si="45"/>
        <v>2.5862259222381669</v>
      </c>
      <c r="Q125" s="122">
        <f t="shared" si="45"/>
        <v>4.0698977702133661</v>
      </c>
      <c r="R125" s="122">
        <f t="shared" ref="R125:V125" si="46">SUM(R126:R127)</f>
        <v>5.6657844660517451</v>
      </c>
      <c r="S125" s="122">
        <f t="shared" si="46"/>
        <v>5.7066900342623823</v>
      </c>
      <c r="T125" s="122">
        <f t="shared" si="46"/>
        <v>5.6996566283317112</v>
      </c>
      <c r="U125" s="122">
        <f t="shared" si="46"/>
        <v>5.5722245088632514</v>
      </c>
      <c r="V125" s="122">
        <f t="shared" si="46"/>
        <v>5.1272051860969512</v>
      </c>
      <c r="W125" s="122">
        <f t="shared" ref="W125" si="47">SUM(W126:W127)</f>
        <v>4.3286065859317135</v>
      </c>
      <c r="DA125" s="130" t="s">
        <v>3367</v>
      </c>
    </row>
    <row r="126" spans="1:105" ht="12" customHeight="1" x14ac:dyDescent="0.25">
      <c r="A126" s="97" t="s">
        <v>203</v>
      </c>
      <c r="B126" s="98"/>
      <c r="C126" s="98">
        <v>11.263978296269459</v>
      </c>
      <c r="D126" s="98">
        <v>0</v>
      </c>
      <c r="E126" s="98">
        <v>7.3142790992598172</v>
      </c>
      <c r="F126" s="98">
        <v>19.075388383835641</v>
      </c>
      <c r="G126" s="98">
        <v>15.661030879229354</v>
      </c>
      <c r="H126" s="98">
        <v>13.004650951012229</v>
      </c>
      <c r="I126" s="98">
        <v>9.6067374565821257</v>
      </c>
      <c r="J126" s="98">
        <v>6.4187930245418316</v>
      </c>
      <c r="K126" s="98">
        <v>6.3264507777296641</v>
      </c>
      <c r="L126" s="98">
        <v>10.150296943277624</v>
      </c>
      <c r="M126" s="98">
        <v>11.480676869073688</v>
      </c>
      <c r="N126" s="98">
        <v>14.997807674072254</v>
      </c>
      <c r="O126" s="98">
        <v>13.99263618906811</v>
      </c>
      <c r="P126" s="98">
        <v>2.578824961363448</v>
      </c>
      <c r="Q126" s="98">
        <v>4.0582708341790994</v>
      </c>
      <c r="R126" s="98">
        <v>5.6496024451063862</v>
      </c>
      <c r="S126" s="98">
        <v>5.6902712185088724</v>
      </c>
      <c r="T126" s="98">
        <v>5.6832187178546958</v>
      </c>
      <c r="U126" s="98">
        <v>5.5561224413178545</v>
      </c>
      <c r="V126" s="98">
        <v>5.112115102769188</v>
      </c>
      <c r="W126" s="98">
        <v>4.3158352300525422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3.8549609718027331E-2</v>
      </c>
      <c r="D127" s="98">
        <v>0</v>
      </c>
      <c r="E127" s="98">
        <v>2.4080456974407506E-2</v>
      </c>
      <c r="F127" s="98">
        <v>6.2369663283946344E-2</v>
      </c>
      <c r="G127" s="98">
        <v>5.0156353856154856E-2</v>
      </c>
      <c r="H127" s="98">
        <v>4.0750888438674068E-2</v>
      </c>
      <c r="I127" s="98">
        <v>2.9690091935223099E-2</v>
      </c>
      <c r="J127" s="98">
        <v>1.964934884294595E-2</v>
      </c>
      <c r="K127" s="98">
        <v>1.9079546920163171E-2</v>
      </c>
      <c r="L127" s="98">
        <v>3.0271563514679807E-2</v>
      </c>
      <c r="M127" s="98">
        <v>3.3715055030357127E-2</v>
      </c>
      <c r="N127" s="98">
        <v>4.2741776295563146E-2</v>
      </c>
      <c r="O127" s="98">
        <v>3.9767174937306596E-2</v>
      </c>
      <c r="P127" s="98">
        <v>7.400960874718812E-3</v>
      </c>
      <c r="Q127" s="98">
        <v>1.1626936034267042E-2</v>
      </c>
      <c r="R127" s="98">
        <v>1.6182020945358554E-2</v>
      </c>
      <c r="S127" s="98">
        <v>1.6418815753510299E-2</v>
      </c>
      <c r="T127" s="98">
        <v>1.643791047701508E-2</v>
      </c>
      <c r="U127" s="98">
        <v>1.6102067545396566E-2</v>
      </c>
      <c r="V127" s="98">
        <v>1.5090083327763569E-2</v>
      </c>
      <c r="W127" s="98">
        <v>1.277135587917138E-2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6.7385960436500188E-3</v>
      </c>
      <c r="D128" s="122">
        <f t="shared" si="48"/>
        <v>0</v>
      </c>
      <c r="E128" s="122">
        <f t="shared" si="48"/>
        <v>1.5035510028586252E-2</v>
      </c>
      <c r="F128" s="122">
        <f t="shared" si="48"/>
        <v>2.3093881963748022E-2</v>
      </c>
      <c r="G128" s="122">
        <f t="shared" si="48"/>
        <v>2.1483373258024699E-2</v>
      </c>
      <c r="H128" s="122">
        <f t="shared" si="48"/>
        <v>3.4018766859023296E-2</v>
      </c>
      <c r="I128" s="122">
        <f t="shared" si="48"/>
        <v>4.2372180897078254E-2</v>
      </c>
      <c r="J128" s="122">
        <f t="shared" si="48"/>
        <v>2.2180405285251951E-2</v>
      </c>
      <c r="K128" s="122">
        <f t="shared" si="48"/>
        <v>2.2781020497680965E-2</v>
      </c>
      <c r="L128" s="122">
        <f t="shared" si="48"/>
        <v>3.7442272935379543E-2</v>
      </c>
      <c r="M128" s="122">
        <f t="shared" si="48"/>
        <v>4.1941237561847422E-2</v>
      </c>
      <c r="N128" s="122">
        <f t="shared" si="48"/>
        <v>9.9928925090701309E-2</v>
      </c>
      <c r="O128" s="122">
        <f t="shared" si="48"/>
        <v>5.3394650889020207E-2</v>
      </c>
      <c r="P128" s="122">
        <f t="shared" si="48"/>
        <v>8.0170613956937458E-3</v>
      </c>
      <c r="Q128" s="122">
        <f t="shared" si="48"/>
        <v>1.6077296252272878E-2</v>
      </c>
      <c r="R128" s="122">
        <f t="shared" si="48"/>
        <v>2.1687465190636256E-2</v>
      </c>
      <c r="S128" s="122">
        <f t="shared" si="48"/>
        <v>3.4024434398990069E-2</v>
      </c>
      <c r="T128" s="122">
        <f t="shared" si="48"/>
        <v>8.532067179031276E-2</v>
      </c>
      <c r="U128" s="122">
        <f t="shared" si="48"/>
        <v>9.3771357017869414E-2</v>
      </c>
      <c r="V128" s="122">
        <f t="shared" si="48"/>
        <v>5.809623765913749E-2</v>
      </c>
      <c r="W128" s="122">
        <f t="shared" si="48"/>
        <v>0.134621143559744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6.7385960436500188E-3</v>
      </c>
      <c r="D129" s="98">
        <v>0</v>
      </c>
      <c r="E129" s="98">
        <v>1.5035510028586252E-2</v>
      </c>
      <c r="F129" s="98">
        <v>2.3093881963748022E-2</v>
      </c>
      <c r="G129" s="98">
        <v>2.1483373258024699E-2</v>
      </c>
      <c r="H129" s="98">
        <v>3.4018766859023296E-2</v>
      </c>
      <c r="I129" s="98">
        <v>4.2372180897078254E-2</v>
      </c>
      <c r="J129" s="98">
        <v>2.2180405285251951E-2</v>
      </c>
      <c r="K129" s="98">
        <v>2.2781020497680965E-2</v>
      </c>
      <c r="L129" s="98">
        <v>3.7442272935379543E-2</v>
      </c>
      <c r="M129" s="98">
        <v>4.1941237561847422E-2</v>
      </c>
      <c r="N129" s="98">
        <v>9.9928925090701309E-2</v>
      </c>
      <c r="O129" s="98">
        <v>5.3394650889020207E-2</v>
      </c>
      <c r="P129" s="98">
        <v>8.0170613956937458E-3</v>
      </c>
      <c r="Q129" s="98">
        <v>1.6077296252272878E-2</v>
      </c>
      <c r="R129" s="98">
        <v>2.1687465190636256E-2</v>
      </c>
      <c r="S129" s="98">
        <v>3.4024434398990069E-2</v>
      </c>
      <c r="T129" s="98">
        <v>8.532067179031276E-2</v>
      </c>
      <c r="U129" s="98">
        <v>9.3771357017869414E-2</v>
      </c>
      <c r="V129" s="98">
        <v>5.809623765913749E-2</v>
      </c>
      <c r="W129" s="98">
        <v>0.134621143559744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1.4356145555891606</v>
      </c>
      <c r="D130" s="122">
        <v>0</v>
      </c>
      <c r="E130" s="122">
        <v>0.91809927439690742</v>
      </c>
      <c r="F130" s="122">
        <v>2.6281047138548956</v>
      </c>
      <c r="G130" s="122">
        <v>1.9521788021645312</v>
      </c>
      <c r="H130" s="122">
        <v>1.8407714895566447</v>
      </c>
      <c r="I130" s="122">
        <v>1.5722354700695647</v>
      </c>
      <c r="J130" s="122">
        <v>1.1178475320129844</v>
      </c>
      <c r="K130" s="122">
        <v>1.0382697333887054</v>
      </c>
      <c r="L130" s="122">
        <v>1.5561712602695856</v>
      </c>
      <c r="M130" s="122">
        <v>1.7216664321510462</v>
      </c>
      <c r="N130" s="122">
        <v>2.019970209226011</v>
      </c>
      <c r="O130" s="122">
        <v>1.9094395803867701</v>
      </c>
      <c r="P130" s="122">
        <v>0.48882999442974456</v>
      </c>
      <c r="Q130" s="122">
        <v>0.75796878490223063</v>
      </c>
      <c r="R130" s="122">
        <v>1.0294663945585718</v>
      </c>
      <c r="S130" s="122">
        <v>1.1075327599328464</v>
      </c>
      <c r="T130" s="122">
        <v>1.3253895309794823</v>
      </c>
      <c r="U130" s="122">
        <v>1.4570201478672427</v>
      </c>
      <c r="V130" s="122">
        <v>1.4890881537460614</v>
      </c>
      <c r="W130" s="122">
        <v>1.2175799391233986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1.2594691943031198</v>
      </c>
      <c r="D131" s="98">
        <v>0</v>
      </c>
      <c r="E131" s="98">
        <v>0.72240657312980505</v>
      </c>
      <c r="F131" s="98">
        <v>2.3670829257018693</v>
      </c>
      <c r="G131" s="98">
        <v>1.6977348525914464</v>
      </c>
      <c r="H131" s="98">
        <v>1.5716243114172843</v>
      </c>
      <c r="I131" s="98">
        <v>1.4527444797466267</v>
      </c>
      <c r="J131" s="98">
        <v>1.0699871433324761</v>
      </c>
      <c r="K131" s="98">
        <v>0.92390920288016398</v>
      </c>
      <c r="L131" s="98">
        <v>1.4215019342109769</v>
      </c>
      <c r="M131" s="98">
        <v>1.535688507634267</v>
      </c>
      <c r="N131" s="98">
        <v>1.827487027371445</v>
      </c>
      <c r="O131" s="98">
        <v>1.6293364286872727</v>
      </c>
      <c r="P131" s="98">
        <v>3.2708950849128629E-2</v>
      </c>
      <c r="Q131" s="98">
        <v>0.38848715619056567</v>
      </c>
      <c r="R131" s="98">
        <v>0.8772352935991915</v>
      </c>
      <c r="S131" s="98">
        <v>0.97270042453987171</v>
      </c>
      <c r="T131" s="98">
        <v>1.0352509499852958</v>
      </c>
      <c r="U131" s="98">
        <v>1.156533304887972</v>
      </c>
      <c r="V131" s="98">
        <v>1.1596686012106412</v>
      </c>
      <c r="W131" s="98">
        <v>1.0618032933205197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3.5255093285254833E-3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9.4409116531105519E-4</v>
      </c>
      <c r="K132" s="98">
        <v>6.0051329930835165E-4</v>
      </c>
      <c r="L132" s="98">
        <v>1.0485761430266574E-3</v>
      </c>
      <c r="M132" s="98">
        <v>1.1023524637806571E-3</v>
      </c>
      <c r="N132" s="98">
        <v>3.3511970583843778E-3</v>
      </c>
      <c r="O132" s="98">
        <v>4.791307259831412E-4</v>
      </c>
      <c r="P132" s="98">
        <v>9.6073015924638981E-5</v>
      </c>
      <c r="Q132" s="98">
        <v>0</v>
      </c>
      <c r="R132" s="98">
        <v>8.5427183580845238E-4</v>
      </c>
      <c r="S132" s="98">
        <v>1.059196419770025E-3</v>
      </c>
      <c r="T132" s="98">
        <v>7.4753147727336206E-4</v>
      </c>
      <c r="U132" s="98">
        <v>7.550772448329542E-4</v>
      </c>
      <c r="V132" s="98">
        <v>5.6667289211597164E-4</v>
      </c>
      <c r="W132" s="98">
        <v>2.3384961809451905E-3</v>
      </c>
      <c r="DA132" s="63" t="s">
        <v>3374</v>
      </c>
    </row>
    <row r="133" spans="1:105" ht="12" customHeight="1" x14ac:dyDescent="0.25">
      <c r="A133" s="100" t="s">
        <v>203</v>
      </c>
      <c r="B133" s="101"/>
      <c r="C133" s="101">
        <v>9.9420751913255724E-4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2.8784807370939628E-4</v>
      </c>
      <c r="K133" s="101">
        <v>1.7002914738026479E-4</v>
      </c>
      <c r="L133" s="101">
        <v>2.8888598888925402E-4</v>
      </c>
      <c r="M133" s="101">
        <v>3.5248971977168842E-4</v>
      </c>
      <c r="N133" s="101">
        <v>7.3314052483323131E-4</v>
      </c>
      <c r="O133" s="101">
        <v>1.1184966413508542E-4</v>
      </c>
      <c r="P133" s="101">
        <v>2.2276101918378771E-5</v>
      </c>
      <c r="Q133" s="101">
        <v>0</v>
      </c>
      <c r="R133" s="101">
        <v>2.5500712259137495E-4</v>
      </c>
      <c r="S133" s="101">
        <v>2.9415921883636488E-4</v>
      </c>
      <c r="T133" s="101">
        <v>2.1131424844815117E-4</v>
      </c>
      <c r="U133" s="101">
        <v>2.0905645933375256E-4</v>
      </c>
      <c r="V133" s="101">
        <v>1.6663097842611749E-4</v>
      </c>
      <c r="W133" s="101">
        <v>5.3619415148559841E-4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2.5313018093929261E-3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6.5624309160165891E-4</v>
      </c>
      <c r="K134" s="104">
        <v>4.3048415192808689E-4</v>
      </c>
      <c r="L134" s="104">
        <v>7.596901541374034E-4</v>
      </c>
      <c r="M134" s="104">
        <v>7.4986274400896859E-4</v>
      </c>
      <c r="N134" s="104">
        <v>2.6180565335511465E-3</v>
      </c>
      <c r="O134" s="104">
        <v>3.6728106184805577E-4</v>
      </c>
      <c r="P134" s="104">
        <v>7.3796914006260214E-5</v>
      </c>
      <c r="Q134" s="104">
        <v>0</v>
      </c>
      <c r="R134" s="104">
        <v>5.9926471321707748E-4</v>
      </c>
      <c r="S134" s="104">
        <v>7.6503720093366011E-4</v>
      </c>
      <c r="T134" s="104">
        <v>5.3621722882521091E-4</v>
      </c>
      <c r="U134" s="104">
        <v>5.4602078549920163E-4</v>
      </c>
      <c r="V134" s="104">
        <v>4.0004191368985415E-4</v>
      </c>
      <c r="W134" s="104">
        <v>1.8023020294595921E-3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0.16380940823423185</v>
      </c>
      <c r="D135" s="101">
        <v>0</v>
      </c>
      <c r="E135" s="101">
        <v>0.19500218896513263</v>
      </c>
      <c r="F135" s="101">
        <v>0.26091484720338298</v>
      </c>
      <c r="G135" s="101">
        <v>0.25293009438406805</v>
      </c>
      <c r="H135" s="101">
        <v>0.26774232728648462</v>
      </c>
      <c r="I135" s="101">
        <v>0.11580447788499408</v>
      </c>
      <c r="J135" s="101">
        <v>4.3853653087340724E-2</v>
      </c>
      <c r="K135" s="101">
        <v>0.10870984519475013</v>
      </c>
      <c r="L135" s="101">
        <v>0.13003589624172596</v>
      </c>
      <c r="M135" s="101">
        <v>0.17582917518548732</v>
      </c>
      <c r="N135" s="101">
        <v>0.17288665657888228</v>
      </c>
      <c r="O135" s="101">
        <v>0.26859994519205299</v>
      </c>
      <c r="P135" s="101">
        <v>0.42893656044955036</v>
      </c>
      <c r="Q135" s="101">
        <v>0.3499817464728433</v>
      </c>
      <c r="R135" s="101">
        <v>0.14235868318808048</v>
      </c>
      <c r="S135" s="101">
        <v>0.12588698303289186</v>
      </c>
      <c r="T135" s="101">
        <v>0.26746040536411181</v>
      </c>
      <c r="U135" s="101">
        <v>0.27562536526494019</v>
      </c>
      <c r="V135" s="101">
        <v>0.29805265810884596</v>
      </c>
      <c r="W135" s="101">
        <v>0.13947214742834418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8.8104437232834551E-3</v>
      </c>
      <c r="D136" s="104">
        <v>0</v>
      </c>
      <c r="E136" s="104">
        <v>6.9051230196972701E-4</v>
      </c>
      <c r="F136" s="104">
        <v>1.0694094964338073E-4</v>
      </c>
      <c r="G136" s="104">
        <v>1.5138551890167737E-3</v>
      </c>
      <c r="H136" s="104">
        <v>1.404850852875561E-3</v>
      </c>
      <c r="I136" s="104">
        <v>3.6865124379439869E-3</v>
      </c>
      <c r="J136" s="104">
        <v>3.0626444278563083E-3</v>
      </c>
      <c r="K136" s="104">
        <v>5.0501720144828354E-3</v>
      </c>
      <c r="L136" s="104">
        <v>3.5848536738562822E-3</v>
      </c>
      <c r="M136" s="104">
        <v>9.046396867511115E-3</v>
      </c>
      <c r="N136" s="104">
        <v>1.6245328217298974E-2</v>
      </c>
      <c r="O136" s="104">
        <v>1.1024075781461567E-2</v>
      </c>
      <c r="P136" s="104">
        <v>2.7088410115140907E-2</v>
      </c>
      <c r="Q136" s="104">
        <v>1.9499882238821632E-2</v>
      </c>
      <c r="R136" s="104">
        <v>9.0181459354914308E-3</v>
      </c>
      <c r="S136" s="104">
        <v>7.8861559403127224E-3</v>
      </c>
      <c r="T136" s="104">
        <v>2.1930644152801295E-2</v>
      </c>
      <c r="U136" s="104">
        <v>2.4106400469497559E-2</v>
      </c>
      <c r="V136" s="104">
        <v>3.0800221534458591E-2</v>
      </c>
      <c r="W136" s="104">
        <v>1.396600219358937E-2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2.9739884176185143E-3</v>
      </c>
      <c r="D137" s="98">
        <v>0</v>
      </c>
      <c r="E137" s="98">
        <v>2.6956839032392745E-4</v>
      </c>
      <c r="F137" s="98">
        <v>3.6237823620558079E-5</v>
      </c>
      <c r="G137" s="98">
        <v>4.4835012942270517E-4</v>
      </c>
      <c r="H137" s="98">
        <v>5.3735401308777748E-4</v>
      </c>
      <c r="I137" s="98">
        <v>1.1856106666218655E-3</v>
      </c>
      <c r="J137" s="98">
        <v>1.1081218450493162E-3</v>
      </c>
      <c r="K137" s="98">
        <v>1.7054019558380494E-3</v>
      </c>
      <c r="L137" s="98">
        <v>1.1781662384849334E-3</v>
      </c>
      <c r="M137" s="98">
        <v>3.4052028409117243E-3</v>
      </c>
      <c r="N137" s="98">
        <v>4.2443033016936879E-3</v>
      </c>
      <c r="O137" s="98">
        <v>3.0408180446994987E-3</v>
      </c>
      <c r="P137" s="98">
        <v>7.3227767163873657E-3</v>
      </c>
      <c r="Q137" s="98">
        <v>6.9978555123110268E-3</v>
      </c>
      <c r="R137" s="98">
        <v>3.0415985194021376E-3</v>
      </c>
      <c r="S137" s="98">
        <v>2.4628046858259458E-3</v>
      </c>
      <c r="T137" s="98">
        <v>6.9146043268533373E-3</v>
      </c>
      <c r="U137" s="98">
        <v>7.3996932820425826E-3</v>
      </c>
      <c r="V137" s="98">
        <v>9.9612067503727919E-3</v>
      </c>
      <c r="W137" s="98">
        <v>3.5273510573747137E-3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5.8364553056649412E-3</v>
      </c>
      <c r="D138" s="98">
        <v>0</v>
      </c>
      <c r="E138" s="98">
        <v>4.2094391164579955E-4</v>
      </c>
      <c r="F138" s="98">
        <v>7.0703126022822647E-5</v>
      </c>
      <c r="G138" s="98">
        <v>1.0655050595940686E-3</v>
      </c>
      <c r="H138" s="98">
        <v>8.6749683978778341E-4</v>
      </c>
      <c r="I138" s="98">
        <v>2.5009017713221214E-3</v>
      </c>
      <c r="J138" s="98">
        <v>1.9545225828069921E-3</v>
      </c>
      <c r="K138" s="98">
        <v>3.3447700586447856E-3</v>
      </c>
      <c r="L138" s="98">
        <v>2.406687435371349E-3</v>
      </c>
      <c r="M138" s="98">
        <v>5.6411940265993906E-3</v>
      </c>
      <c r="N138" s="98">
        <v>1.2001024915605287E-2</v>
      </c>
      <c r="O138" s="98">
        <v>7.9832577367620686E-3</v>
      </c>
      <c r="P138" s="98">
        <v>1.9765633398753542E-2</v>
      </c>
      <c r="Q138" s="98">
        <v>1.2502026726510605E-2</v>
      </c>
      <c r="R138" s="98">
        <v>5.9765474160892937E-3</v>
      </c>
      <c r="S138" s="98">
        <v>5.423351254486777E-3</v>
      </c>
      <c r="T138" s="98">
        <v>1.5016039825947958E-2</v>
      </c>
      <c r="U138" s="98">
        <v>1.6706707187454976E-2</v>
      </c>
      <c r="V138" s="98">
        <v>2.0839014784085799E-2</v>
      </c>
      <c r="W138" s="98">
        <v>1.0438651136214656E-2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0.74129062123859368</v>
      </c>
      <c r="D139" s="122">
        <v>0</v>
      </c>
      <c r="E139" s="122">
        <v>0.53791190586605908</v>
      </c>
      <c r="F139" s="122">
        <v>1.3171235992986612</v>
      </c>
      <c r="G139" s="122">
        <v>0.99455024097378042</v>
      </c>
      <c r="H139" s="122">
        <v>0.90911366789235171</v>
      </c>
      <c r="I139" s="122">
        <v>0.69601131501427882</v>
      </c>
      <c r="J139" s="122">
        <v>0.46959765399121423</v>
      </c>
      <c r="K139" s="122">
        <v>0.40680197173299332</v>
      </c>
      <c r="L139" s="122">
        <v>0.61976427083767016</v>
      </c>
      <c r="M139" s="122">
        <v>0.6206964637908059</v>
      </c>
      <c r="N139" s="122">
        <v>0.65860742099261194</v>
      </c>
      <c r="O139" s="122">
        <v>0.6539711580264379</v>
      </c>
      <c r="P139" s="122">
        <v>0.13167047757113548</v>
      </c>
      <c r="Q139" s="122">
        <v>0.2151307685124256</v>
      </c>
      <c r="R139" s="122">
        <v>0.29075192206014538</v>
      </c>
      <c r="S139" s="122">
        <v>0.40689381574422245</v>
      </c>
      <c r="T139" s="122">
        <v>0.49660581776546064</v>
      </c>
      <c r="U139" s="122">
        <v>0.542622217245746</v>
      </c>
      <c r="V139" s="122">
        <v>0.75850970515834071</v>
      </c>
      <c r="W139" s="122">
        <v>0.63160338236162772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0.6578730744572483</v>
      </c>
      <c r="D140" s="98">
        <v>0</v>
      </c>
      <c r="E140" s="98">
        <v>0.53791190586605908</v>
      </c>
      <c r="F140" s="98">
        <v>1.2766322283473663</v>
      </c>
      <c r="G140" s="98">
        <v>0.77058004698352578</v>
      </c>
      <c r="H140" s="98">
        <v>0.7299787379542062</v>
      </c>
      <c r="I140" s="98">
        <v>0.5368880674404064</v>
      </c>
      <c r="J140" s="98">
        <v>0.36170417400717975</v>
      </c>
      <c r="K140" s="98">
        <v>0.27993396810528298</v>
      </c>
      <c r="L140" s="98">
        <v>0.4325960238177563</v>
      </c>
      <c r="M140" s="98">
        <v>0.37498640394398552</v>
      </c>
      <c r="N140" s="98">
        <v>0.39884182199787105</v>
      </c>
      <c r="O140" s="98">
        <v>0.48425116572398913</v>
      </c>
      <c r="P140" s="98">
        <v>6.4562863534145754E-2</v>
      </c>
      <c r="Q140" s="98">
        <v>0.11221721656760628</v>
      </c>
      <c r="R140" s="98">
        <v>0.15630493779592006</v>
      </c>
      <c r="S140" s="98">
        <v>0.29117792142277943</v>
      </c>
      <c r="T140" s="98">
        <v>0.3336512985406116</v>
      </c>
      <c r="U140" s="98">
        <v>0.34471531554021068</v>
      </c>
      <c r="V140" s="98">
        <v>0.39674350441643286</v>
      </c>
      <c r="W140" s="98">
        <v>0.38120428247037219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8.3417546781345372E-2</v>
      </c>
      <c r="D141" s="33">
        <v>0</v>
      </c>
      <c r="E141" s="33">
        <v>0</v>
      </c>
      <c r="F141" s="33">
        <v>4.0491370951294806E-2</v>
      </c>
      <c r="G141" s="33">
        <v>0.22397019399025464</v>
      </c>
      <c r="H141" s="33">
        <v>0.17913492993814548</v>
      </c>
      <c r="I141" s="33">
        <v>0.15912324757387242</v>
      </c>
      <c r="J141" s="33">
        <v>0.10789347998403447</v>
      </c>
      <c r="K141" s="33">
        <v>0.12686800362771034</v>
      </c>
      <c r="L141" s="33">
        <v>0.18716824701991383</v>
      </c>
      <c r="M141" s="33">
        <v>0.2457100598468204</v>
      </c>
      <c r="N141" s="33">
        <v>0.25976559899474089</v>
      </c>
      <c r="O141" s="33">
        <v>0.16971999230244877</v>
      </c>
      <c r="P141" s="33">
        <v>6.7107614036989727E-2</v>
      </c>
      <c r="Q141" s="33">
        <v>0.10291355194481933</v>
      </c>
      <c r="R141" s="33">
        <v>0.13444698426422533</v>
      </c>
      <c r="S141" s="33">
        <v>0.11571589432144302</v>
      </c>
      <c r="T141" s="33">
        <v>0.16295451922484905</v>
      </c>
      <c r="U141" s="33">
        <v>0.19790690170553529</v>
      </c>
      <c r="V141" s="33">
        <v>0.3617662007419078</v>
      </c>
      <c r="W141" s="33">
        <v>0.25039909989125553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4.8869435135845692E-2</v>
      </c>
      <c r="D143" s="117">
        <f t="shared" si="49"/>
        <v>7.9141049768637936E-2</v>
      </c>
      <c r="E143" s="117">
        <f t="shared" si="49"/>
        <v>7.402746287308673E-2</v>
      </c>
      <c r="F143" s="117">
        <f t="shared" si="49"/>
        <v>6.5501771414175833E-2</v>
      </c>
      <c r="G143" s="117">
        <f t="shared" si="49"/>
        <v>4.6505794974113626E-2</v>
      </c>
      <c r="H143" s="117">
        <f t="shared" si="49"/>
        <v>5.330594589695456E-2</v>
      </c>
      <c r="I143" s="117">
        <f t="shared" si="49"/>
        <v>3.2533112146504437E-2</v>
      </c>
      <c r="J143" s="117">
        <f t="shared" si="49"/>
        <v>3.9612432328020204E-2</v>
      </c>
      <c r="K143" s="117">
        <f t="shared" si="49"/>
        <v>2.7322175377292021E-2</v>
      </c>
      <c r="L143" s="117">
        <f t="shared" si="49"/>
        <v>4.4376485633082156E-2</v>
      </c>
      <c r="M143" s="117">
        <f t="shared" si="49"/>
        <v>3.2594117436586661E-2</v>
      </c>
      <c r="N143" s="117">
        <f t="shared" si="49"/>
        <v>4.9653960700859243E-2</v>
      </c>
      <c r="O143" s="117">
        <f t="shared" si="49"/>
        <v>0.11592133862320954</v>
      </c>
      <c r="P143" s="117">
        <f t="shared" si="49"/>
        <v>0.30239964890942356</v>
      </c>
      <c r="Q143" s="117">
        <f t="shared" si="49"/>
        <v>0.43127474010165467</v>
      </c>
      <c r="R143" s="117">
        <f t="shared" ref="R143:V143" si="50">R144+R146+R148+R157</f>
        <v>0.24237792148053167</v>
      </c>
      <c r="S143" s="117">
        <f t="shared" si="50"/>
        <v>0.2404241277483691</v>
      </c>
      <c r="T143" s="117">
        <f t="shared" si="50"/>
        <v>0.39085000008553317</v>
      </c>
      <c r="U143" s="117">
        <f t="shared" si="50"/>
        <v>0.5423761979058459</v>
      </c>
      <c r="V143" s="117">
        <f t="shared" si="50"/>
        <v>0.58808435862715158</v>
      </c>
      <c r="W143" s="117">
        <f t="shared" ref="W143" si="51">W144+W146+W148+W157</f>
        <v>0.6465941026467259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3.3328531946006927E-2</v>
      </c>
      <c r="D144" s="122">
        <f t="shared" si="52"/>
        <v>5.2295726497628106E-2</v>
      </c>
      <c r="E144" s="122">
        <f t="shared" si="52"/>
        <v>4.8640470374744872E-2</v>
      </c>
      <c r="F144" s="122">
        <f t="shared" si="52"/>
        <v>4.1458827523816404E-2</v>
      </c>
      <c r="G144" s="122">
        <f t="shared" si="52"/>
        <v>2.9011534824874327E-2</v>
      </c>
      <c r="H144" s="122">
        <f t="shared" si="52"/>
        <v>3.1473926346083266E-2</v>
      </c>
      <c r="I144" s="122">
        <f t="shared" si="52"/>
        <v>1.7710003896943431E-2</v>
      </c>
      <c r="J144" s="122">
        <f t="shared" si="52"/>
        <v>2.0756338363700066E-2</v>
      </c>
      <c r="K144" s="122">
        <f t="shared" si="52"/>
        <v>1.4096799206318055E-2</v>
      </c>
      <c r="L144" s="122">
        <f t="shared" si="52"/>
        <v>2.3909134321558098E-2</v>
      </c>
      <c r="M144" s="122">
        <f t="shared" si="52"/>
        <v>1.6850998896380722E-2</v>
      </c>
      <c r="N144" s="122">
        <f t="shared" si="52"/>
        <v>2.636024205448536E-2</v>
      </c>
      <c r="O144" s="122">
        <f t="shared" si="52"/>
        <v>5.6580024626123292E-2</v>
      </c>
      <c r="P144" s="122">
        <f t="shared" si="52"/>
        <v>0.13680485229124348</v>
      </c>
      <c r="Q144" s="122">
        <f t="shared" si="52"/>
        <v>0.21161970948729963</v>
      </c>
      <c r="R144" s="122">
        <f t="shared" si="52"/>
        <v>0.10884238589351285</v>
      </c>
      <c r="S144" s="122">
        <f t="shared" si="52"/>
        <v>9.2843872580191181E-2</v>
      </c>
      <c r="T144" s="122">
        <f t="shared" si="52"/>
        <v>0.14541561279854748</v>
      </c>
      <c r="U144" s="122">
        <f t="shared" si="52"/>
        <v>0.19012857861695934</v>
      </c>
      <c r="V144" s="122">
        <f t="shared" si="52"/>
        <v>0.17585041854817896</v>
      </c>
      <c r="W144" s="122">
        <f t="shared" si="52"/>
        <v>0.22564651081989329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3.3328531946006927E-2</v>
      </c>
      <c r="D145" s="98">
        <v>5.2295726497628106E-2</v>
      </c>
      <c r="E145" s="98">
        <v>4.8640470374744872E-2</v>
      </c>
      <c r="F145" s="98">
        <v>4.1458827523816404E-2</v>
      </c>
      <c r="G145" s="98">
        <v>2.9011534824874327E-2</v>
      </c>
      <c r="H145" s="98">
        <v>3.1473926346083266E-2</v>
      </c>
      <c r="I145" s="98">
        <v>1.7710003896943431E-2</v>
      </c>
      <c r="J145" s="98">
        <v>2.0756338363700066E-2</v>
      </c>
      <c r="K145" s="98">
        <v>1.4096799206318055E-2</v>
      </c>
      <c r="L145" s="98">
        <v>2.3909134321558098E-2</v>
      </c>
      <c r="M145" s="98">
        <v>1.6850998896380722E-2</v>
      </c>
      <c r="N145" s="98">
        <v>2.636024205448536E-2</v>
      </c>
      <c r="O145" s="98">
        <v>5.6580024626123292E-2</v>
      </c>
      <c r="P145" s="98">
        <v>0.13680485229124348</v>
      </c>
      <c r="Q145" s="98">
        <v>0.21161970948729963</v>
      </c>
      <c r="R145" s="98">
        <v>0.10884238589351285</v>
      </c>
      <c r="S145" s="98">
        <v>9.2843872580191181E-2</v>
      </c>
      <c r="T145" s="98">
        <v>0.14541561279854748</v>
      </c>
      <c r="U145" s="98">
        <v>0.19012857861695934</v>
      </c>
      <c r="V145" s="98">
        <v>0.17585041854817896</v>
      </c>
      <c r="W145" s="98">
        <v>0.22564651081989329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5.1244076377566685E-5</v>
      </c>
      <c r="D146" s="122">
        <f t="shared" si="53"/>
        <v>1.2396716377272843E-4</v>
      </c>
      <c r="E146" s="122">
        <f t="shared" si="53"/>
        <v>2.0999315682383032E-4</v>
      </c>
      <c r="F146" s="122">
        <f t="shared" si="53"/>
        <v>1.3218084525448581E-4</v>
      </c>
      <c r="G146" s="122">
        <f t="shared" si="53"/>
        <v>1.02709354221632E-4</v>
      </c>
      <c r="H146" s="122">
        <f t="shared" si="53"/>
        <v>2.0673119630736642E-4</v>
      </c>
      <c r="I146" s="122">
        <f t="shared" si="53"/>
        <v>2.5138406596816372E-4</v>
      </c>
      <c r="J146" s="122">
        <f t="shared" si="53"/>
        <v>2.1248730192208943E-4</v>
      </c>
      <c r="K146" s="122">
        <f t="shared" si="53"/>
        <v>1.9582539109754416E-4</v>
      </c>
      <c r="L146" s="122">
        <f t="shared" si="53"/>
        <v>3.8089799527344395E-4</v>
      </c>
      <c r="M146" s="122">
        <f t="shared" si="53"/>
        <v>3.2738173291988441E-4</v>
      </c>
      <c r="N146" s="122">
        <f t="shared" si="53"/>
        <v>1.1957307275810415E-3</v>
      </c>
      <c r="O146" s="122">
        <f t="shared" si="53"/>
        <v>2.0687582676877261E-3</v>
      </c>
      <c r="P146" s="122">
        <f t="shared" si="53"/>
        <v>4.3375390800822105E-3</v>
      </c>
      <c r="Q146" s="122">
        <f t="shared" si="53"/>
        <v>7.7409204177610151E-3</v>
      </c>
      <c r="R146" s="122">
        <f t="shared" si="53"/>
        <v>4.7005716780900708E-3</v>
      </c>
      <c r="S146" s="122">
        <f t="shared" si="53"/>
        <v>5.3848194497001095E-3</v>
      </c>
      <c r="T146" s="122">
        <f t="shared" si="53"/>
        <v>1.1691375796529565E-2</v>
      </c>
      <c r="U146" s="122">
        <f t="shared" si="53"/>
        <v>2.231479362105029E-2</v>
      </c>
      <c r="V146" s="122">
        <f t="shared" si="53"/>
        <v>1.2841423059871711E-2</v>
      </c>
      <c r="W146" s="122">
        <f t="shared" si="53"/>
        <v>3.3005888336776437E-2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5.1244076377566685E-5</v>
      </c>
      <c r="D147" s="98">
        <v>1.2396716377272843E-4</v>
      </c>
      <c r="E147" s="98">
        <v>2.0999315682383032E-4</v>
      </c>
      <c r="F147" s="98">
        <v>1.3218084525448581E-4</v>
      </c>
      <c r="G147" s="98">
        <v>1.02709354221632E-4</v>
      </c>
      <c r="H147" s="98">
        <v>2.0673119630736642E-4</v>
      </c>
      <c r="I147" s="98">
        <v>2.5138406596816372E-4</v>
      </c>
      <c r="J147" s="98">
        <v>2.1248730192208943E-4</v>
      </c>
      <c r="K147" s="98">
        <v>1.9582539109754416E-4</v>
      </c>
      <c r="L147" s="98">
        <v>3.8089799527344395E-4</v>
      </c>
      <c r="M147" s="98">
        <v>3.2738173291988441E-4</v>
      </c>
      <c r="N147" s="98">
        <v>1.1957307275810415E-3</v>
      </c>
      <c r="O147" s="98">
        <v>2.0687582676877261E-3</v>
      </c>
      <c r="P147" s="98">
        <v>4.3375390800822105E-3</v>
      </c>
      <c r="Q147" s="98">
        <v>7.7409204177610151E-3</v>
      </c>
      <c r="R147" s="98">
        <v>4.7005716780900708E-3</v>
      </c>
      <c r="S147" s="98">
        <v>5.3848194497001095E-3</v>
      </c>
      <c r="T147" s="98">
        <v>1.1691375796529565E-2</v>
      </c>
      <c r="U147" s="98">
        <v>2.231479362105029E-2</v>
      </c>
      <c r="V147" s="98">
        <v>1.2841423059871711E-2</v>
      </c>
      <c r="W147" s="98">
        <v>3.3005888336776437E-2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1.081222019073376E-2</v>
      </c>
      <c r="D148" s="122">
        <v>1.8462516259848606E-2</v>
      </c>
      <c r="E148" s="122">
        <v>1.7686555051087488E-2</v>
      </c>
      <c r="F148" s="122">
        <v>1.6807974693955362E-2</v>
      </c>
      <c r="G148" s="122">
        <v>1.2350003738758374E-2</v>
      </c>
      <c r="H148" s="122">
        <v>1.5792898410636528E-2</v>
      </c>
      <c r="I148" s="122">
        <v>1.0611648200343103E-2</v>
      </c>
      <c r="J148" s="122">
        <v>1.4037442683568014E-2</v>
      </c>
      <c r="K148" s="122">
        <v>9.9721521047022917E-3</v>
      </c>
      <c r="L148" s="122">
        <v>1.5258995136677833E-2</v>
      </c>
      <c r="M148" s="122">
        <v>1.2103498015445566E-2</v>
      </c>
      <c r="N148" s="122">
        <v>1.7160362524225457E-2</v>
      </c>
      <c r="O148" s="122">
        <v>4.4168509759262869E-2</v>
      </c>
      <c r="P148" s="122">
        <v>0.12728517162873962</v>
      </c>
      <c r="Q148" s="122">
        <v>0.16933589833557872</v>
      </c>
      <c r="R148" s="122">
        <v>0.1032418627354348</v>
      </c>
      <c r="S148" s="122">
        <v>0.10741351198680163</v>
      </c>
      <c r="T148" s="122">
        <v>0.17465106099443392</v>
      </c>
      <c r="U148" s="122">
        <v>0.24632554639130844</v>
      </c>
      <c r="V148" s="122">
        <v>0.2738659469968473</v>
      </c>
      <c r="W148" s="122">
        <v>0.25993439332988855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2.0376322299841564E-3</v>
      </c>
      <c r="D149" s="98">
        <v>4.0666365140847307E-3</v>
      </c>
      <c r="E149" s="98">
        <v>2.1060605584990919E-3</v>
      </c>
      <c r="F149" s="98">
        <v>1.5242597950124235E-3</v>
      </c>
      <c r="G149" s="98">
        <v>1.4605926213075928E-3</v>
      </c>
      <c r="H149" s="98">
        <v>1.6892880211153642E-3</v>
      </c>
      <c r="I149" s="98">
        <v>3.1958885674850498E-4</v>
      </c>
      <c r="J149" s="98">
        <v>1.5742278285771382E-4</v>
      </c>
      <c r="K149" s="98">
        <v>4.9097592132556851E-4</v>
      </c>
      <c r="L149" s="98">
        <v>1.0653103008028408E-3</v>
      </c>
      <c r="M149" s="98">
        <v>5.0620540683877612E-4</v>
      </c>
      <c r="N149" s="98">
        <v>6.59617279555786E-4</v>
      </c>
      <c r="O149" s="98">
        <v>2.5994101994644388E-3</v>
      </c>
      <c r="P149" s="98">
        <v>4.9523064055473848E-3</v>
      </c>
      <c r="Q149" s="98">
        <v>4.2484909053886674E-3</v>
      </c>
      <c r="R149" s="98">
        <v>3.8547661879097623E-3</v>
      </c>
      <c r="S149" s="98">
        <v>6.8561510329298286E-3</v>
      </c>
      <c r="T149" s="98">
        <v>1.081986097595798E-2</v>
      </c>
      <c r="U149" s="98">
        <v>1.2181473489650912E-2</v>
      </c>
      <c r="V149" s="98">
        <v>6.3816883772928271E-3</v>
      </c>
      <c r="W149" s="98">
        <v>5.5294431423153715E-3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8.3741132460549011E-3</v>
      </c>
      <c r="D153" s="101">
        <v>1.4294584027647371E-2</v>
      </c>
      <c r="E153" s="101">
        <v>1.5580494492588396E-2</v>
      </c>
      <c r="F153" s="101">
        <v>1.5283714898942938E-2</v>
      </c>
      <c r="G153" s="101">
        <v>1.0788487438182996E-2</v>
      </c>
      <c r="H153" s="101">
        <v>1.3986539485114866E-2</v>
      </c>
      <c r="I153" s="101">
        <v>9.9667788343642469E-3</v>
      </c>
      <c r="J153" s="101">
        <v>1.2937667769062204E-2</v>
      </c>
      <c r="K153" s="101">
        <v>9.0322720043115815E-3</v>
      </c>
      <c r="L153" s="101">
        <v>1.3857604803950966E-2</v>
      </c>
      <c r="M153" s="101">
        <v>1.1009864240586588E-2</v>
      </c>
      <c r="N153" s="101">
        <v>1.5075716453678533E-2</v>
      </c>
      <c r="O153" s="101">
        <v>3.9925158434492757E-2</v>
      </c>
      <c r="P153" s="101">
        <v>0.11504362031948159</v>
      </c>
      <c r="Q153" s="101">
        <v>0.15639468884179969</v>
      </c>
      <c r="R153" s="101">
        <v>9.3451101754543325E-2</v>
      </c>
      <c r="S153" s="101">
        <v>9.4670512153356673E-2</v>
      </c>
      <c r="T153" s="101">
        <v>0.1514743396075067</v>
      </c>
      <c r="U153" s="101">
        <v>0.21528304660839323</v>
      </c>
      <c r="V153" s="101">
        <v>0.24242852284747504</v>
      </c>
      <c r="W153" s="101">
        <v>0.23119828488845096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4.0047471469470256E-4</v>
      </c>
      <c r="D154" s="104">
        <v>1.0129571811650419E-4</v>
      </c>
      <c r="E154" s="104">
        <v>0</v>
      </c>
      <c r="F154" s="104">
        <v>0</v>
      </c>
      <c r="G154" s="104">
        <v>1.0092367926778496E-4</v>
      </c>
      <c r="H154" s="104">
        <v>1.1707090440629672E-4</v>
      </c>
      <c r="I154" s="104">
        <v>3.2528050923035163E-4</v>
      </c>
      <c r="J154" s="104">
        <v>9.4235213164809502E-4</v>
      </c>
      <c r="K154" s="104">
        <v>4.4890417906514094E-4</v>
      </c>
      <c r="L154" s="104">
        <v>3.3608003192402646E-4</v>
      </c>
      <c r="M154" s="104">
        <v>5.8742836802020218E-4</v>
      </c>
      <c r="N154" s="104">
        <v>1.4250287909911381E-3</v>
      </c>
      <c r="O154" s="104">
        <v>1.6439411253056724E-3</v>
      </c>
      <c r="P154" s="104">
        <v>7.2892449037106431E-3</v>
      </c>
      <c r="Q154" s="104">
        <v>8.6927185883903645E-3</v>
      </c>
      <c r="R154" s="104">
        <v>5.9359947929817029E-3</v>
      </c>
      <c r="S154" s="104">
        <v>5.8868488005151326E-3</v>
      </c>
      <c r="T154" s="104">
        <v>1.2356860410969256E-2</v>
      </c>
      <c r="U154" s="104">
        <v>1.8861026293264291E-2</v>
      </c>
      <c r="V154" s="104">
        <v>2.5055735772079417E-2</v>
      </c>
      <c r="W154" s="104">
        <v>2.3206665299122194E-2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1.351812917099325E-4</v>
      </c>
      <c r="D155" s="98">
        <v>3.343053445524417E-5</v>
      </c>
      <c r="E155" s="98">
        <v>0</v>
      </c>
      <c r="F155" s="98">
        <v>0</v>
      </c>
      <c r="G155" s="98">
        <v>2.9890008628180347E-5</v>
      </c>
      <c r="H155" s="98">
        <v>4.4779501090648107E-5</v>
      </c>
      <c r="I155" s="98">
        <v>1.0461270587839985E-4</v>
      </c>
      <c r="J155" s="98">
        <v>3.4096056770748184E-4</v>
      </c>
      <c r="K155" s="98">
        <v>1.5159128496338215E-4</v>
      </c>
      <c r="L155" s="98">
        <v>1.1045308485796252E-4</v>
      </c>
      <c r="M155" s="98">
        <v>2.2111706759167041E-4</v>
      </c>
      <c r="N155" s="98">
        <v>3.7230730716611296E-4</v>
      </c>
      <c r="O155" s="98">
        <v>4.5345532245518849E-4</v>
      </c>
      <c r="P155" s="98">
        <v>1.9704926436824185E-3</v>
      </c>
      <c r="Q155" s="98">
        <v>3.1195259512711809E-3</v>
      </c>
      <c r="R155" s="98">
        <v>2.0020648482140654E-3</v>
      </c>
      <c r="S155" s="98">
        <v>1.8384316668841568E-3</v>
      </c>
      <c r="T155" s="98">
        <v>3.8960460927955354E-3</v>
      </c>
      <c r="U155" s="98">
        <v>5.7895748364129463E-3</v>
      </c>
      <c r="V155" s="98">
        <v>8.1033626342318383E-3</v>
      </c>
      <c r="W155" s="98">
        <v>5.8612374712767798E-3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2.6529342298477004E-4</v>
      </c>
      <c r="D156" s="98">
        <v>6.7865183661260017E-5</v>
      </c>
      <c r="E156" s="98">
        <v>0</v>
      </c>
      <c r="F156" s="98">
        <v>0</v>
      </c>
      <c r="G156" s="98">
        <v>7.1033670639604609E-5</v>
      </c>
      <c r="H156" s="98">
        <v>7.2291403315648622E-5</v>
      </c>
      <c r="I156" s="98">
        <v>2.2066780335195179E-4</v>
      </c>
      <c r="J156" s="98">
        <v>6.0139156394061312E-4</v>
      </c>
      <c r="K156" s="98">
        <v>2.9731289410175876E-4</v>
      </c>
      <c r="L156" s="98">
        <v>2.2562694706606396E-4</v>
      </c>
      <c r="M156" s="98">
        <v>3.6631130042853174E-4</v>
      </c>
      <c r="N156" s="98">
        <v>1.0527214838250251E-3</v>
      </c>
      <c r="O156" s="98">
        <v>1.1904858028504838E-3</v>
      </c>
      <c r="P156" s="98">
        <v>5.318752260028225E-3</v>
      </c>
      <c r="Q156" s="98">
        <v>5.5731926371191832E-3</v>
      </c>
      <c r="R156" s="98">
        <v>3.9339299447676375E-3</v>
      </c>
      <c r="S156" s="98">
        <v>4.0484171336309755E-3</v>
      </c>
      <c r="T156" s="98">
        <v>8.4608143181737205E-3</v>
      </c>
      <c r="U156" s="98">
        <v>1.3071451456851346E-2</v>
      </c>
      <c r="V156" s="98">
        <v>1.695237313784758E-2</v>
      </c>
      <c r="W156" s="98">
        <v>1.7345427827845414E-2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4.677438922727436E-3</v>
      </c>
      <c r="D157" s="122">
        <v>8.2588398473884932E-3</v>
      </c>
      <c r="E157" s="122">
        <v>7.4904442904305465E-3</v>
      </c>
      <c r="F157" s="122">
        <v>7.1027883511495856E-3</v>
      </c>
      <c r="G157" s="122">
        <v>5.0415470562592962E-3</v>
      </c>
      <c r="H157" s="122">
        <v>5.8323899439274036E-3</v>
      </c>
      <c r="I157" s="122">
        <v>3.9600759832497416E-3</v>
      </c>
      <c r="J157" s="122">
        <v>4.6061639788300317E-3</v>
      </c>
      <c r="K157" s="122">
        <v>3.0573986751741308E-3</v>
      </c>
      <c r="L157" s="122">
        <v>4.8274581795727774E-3</v>
      </c>
      <c r="M157" s="122">
        <v>3.3122387918404863E-3</v>
      </c>
      <c r="N157" s="122">
        <v>4.9376253945673815E-3</v>
      </c>
      <c r="O157" s="122">
        <v>1.3104045970135666E-2</v>
      </c>
      <c r="P157" s="122">
        <v>3.3972085909358254E-2</v>
      </c>
      <c r="Q157" s="122">
        <v>4.2578211861015278E-2</v>
      </c>
      <c r="R157" s="122">
        <v>2.5593101173493935E-2</v>
      </c>
      <c r="S157" s="122">
        <v>3.4781923731676184E-2</v>
      </c>
      <c r="T157" s="122">
        <v>5.9091950496022207E-2</v>
      </c>
      <c r="U157" s="122">
        <v>8.3607279276527807E-2</v>
      </c>
      <c r="V157" s="122">
        <v>0.12552657002225359</v>
      </c>
      <c r="W157" s="122">
        <v>0.12800731016016764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4.1718780331435248E-3</v>
      </c>
      <c r="D158" s="98">
        <v>8.2588398473884932E-3</v>
      </c>
      <c r="E158" s="98">
        <v>7.4904442904305465E-3</v>
      </c>
      <c r="F158" s="98">
        <v>6.8778362903090589E-3</v>
      </c>
      <c r="G158" s="98">
        <v>3.8813410963998689E-3</v>
      </c>
      <c r="H158" s="98">
        <v>4.6883669746577141E-3</v>
      </c>
      <c r="I158" s="98">
        <v>3.0724966661348657E-3</v>
      </c>
      <c r="J158" s="98">
        <v>3.5687266712912387E-3</v>
      </c>
      <c r="K158" s="98">
        <v>2.0948189814889231E-3</v>
      </c>
      <c r="L158" s="98">
        <v>3.3901593543345311E-3</v>
      </c>
      <c r="M158" s="98">
        <v>1.9804769498522998E-3</v>
      </c>
      <c r="N158" s="98">
        <v>2.987119421960048E-3</v>
      </c>
      <c r="O158" s="98">
        <v>9.6885787562251864E-3</v>
      </c>
      <c r="P158" s="98">
        <v>1.665196027803759E-2</v>
      </c>
      <c r="Q158" s="98">
        <v>2.2194368239094545E-2</v>
      </c>
      <c r="R158" s="98">
        <v>1.3769627039660717E-2</v>
      </c>
      <c r="S158" s="98">
        <v>2.490507101951522E-2</v>
      </c>
      <c r="T158" s="98">
        <v>3.9681026585602963E-2</v>
      </c>
      <c r="U158" s="98">
        <v>5.3093823943570713E-2</v>
      </c>
      <c r="V158" s="98">
        <v>6.5653842160539252E-2</v>
      </c>
      <c r="W158" s="98">
        <v>7.7257806003352358E-2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5.0556088958391137E-4</v>
      </c>
      <c r="D159" s="33">
        <v>0</v>
      </c>
      <c r="E159" s="33">
        <v>0</v>
      </c>
      <c r="F159" s="33">
        <v>2.2495206084052676E-4</v>
      </c>
      <c r="G159" s="33">
        <v>1.1602059598594273E-3</v>
      </c>
      <c r="H159" s="33">
        <v>1.1440229692696892E-3</v>
      </c>
      <c r="I159" s="33">
        <v>8.8757931711487559E-4</v>
      </c>
      <c r="J159" s="33">
        <v>1.0374373075387928E-3</v>
      </c>
      <c r="K159" s="33">
        <v>9.6257969368520756E-4</v>
      </c>
      <c r="L159" s="33">
        <v>1.4372988252382463E-3</v>
      </c>
      <c r="M159" s="33">
        <v>1.3317618419881865E-3</v>
      </c>
      <c r="N159" s="33">
        <v>1.9505059726073336E-3</v>
      </c>
      <c r="O159" s="33">
        <v>3.4154672139104793E-3</v>
      </c>
      <c r="P159" s="33">
        <v>1.7320125631320668E-2</v>
      </c>
      <c r="Q159" s="33">
        <v>2.0383843621920736E-2</v>
      </c>
      <c r="R159" s="33">
        <v>1.1823474133833216E-2</v>
      </c>
      <c r="S159" s="33">
        <v>9.8768527121609641E-3</v>
      </c>
      <c r="T159" s="33">
        <v>1.9410923910419244E-2</v>
      </c>
      <c r="U159" s="33">
        <v>3.0513455332957101E-2</v>
      </c>
      <c r="V159" s="33">
        <v>5.9872727861714339E-2</v>
      </c>
      <c r="W159" s="33">
        <v>5.074950415681527E-2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0.10863100200132554</v>
      </c>
      <c r="D161" s="117">
        <f t="shared" si="54"/>
        <v>0.12072986173004745</v>
      </c>
      <c r="E161" s="117">
        <f t="shared" si="54"/>
        <v>9.2168074440422146E-2</v>
      </c>
      <c r="F161" s="117">
        <f t="shared" si="54"/>
        <v>0.15148046211178298</v>
      </c>
      <c r="G161" s="117">
        <f t="shared" si="54"/>
        <v>9.1833518943852041E-2</v>
      </c>
      <c r="H161" s="117">
        <f t="shared" si="54"/>
        <v>0.16494141120591457</v>
      </c>
      <c r="I161" s="117">
        <f t="shared" si="54"/>
        <v>0.14731535844217489</v>
      </c>
      <c r="J161" s="117">
        <f t="shared" si="54"/>
        <v>0.1195274907000982</v>
      </c>
      <c r="K161" s="117">
        <f t="shared" si="54"/>
        <v>3.0471488575935596E-2</v>
      </c>
      <c r="L161" s="117">
        <f t="shared" si="54"/>
        <v>0</v>
      </c>
      <c r="M161" s="117">
        <f t="shared" si="54"/>
        <v>0</v>
      </c>
      <c r="N161" s="117">
        <f t="shared" si="54"/>
        <v>0</v>
      </c>
      <c r="O161" s="117">
        <f t="shared" si="54"/>
        <v>6.5555541384962446E-2</v>
      </c>
      <c r="P161" s="117">
        <f t="shared" si="54"/>
        <v>5.6349980063619062E-2</v>
      </c>
      <c r="Q161" s="117">
        <f t="shared" si="54"/>
        <v>6.1172961038215484E-2</v>
      </c>
      <c r="R161" s="117">
        <f t="shared" ref="R161:V161" si="55">R162+R164+R166+R175</f>
        <v>7.9934711800398697E-2</v>
      </c>
      <c r="S161" s="117">
        <f t="shared" si="55"/>
        <v>9.3458785435224845E-2</v>
      </c>
      <c r="T161" s="117">
        <f t="shared" si="55"/>
        <v>0.20029936282492439</v>
      </c>
      <c r="U161" s="117">
        <f t="shared" si="55"/>
        <v>0.45741635562279026</v>
      </c>
      <c r="V161" s="117">
        <f t="shared" si="55"/>
        <v>0.84695378638490249</v>
      </c>
      <c r="W161" s="117">
        <f t="shared" ref="W161" si="56">W162+W164+W166+W175</f>
        <v>1.3987346459619621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8.9378491773565424E-2</v>
      </c>
      <c r="D162" s="122">
        <f t="shared" si="57"/>
        <v>9.8845034893003295E-2</v>
      </c>
      <c r="E162" s="122">
        <f t="shared" si="57"/>
        <v>7.5335415437793207E-2</v>
      </c>
      <c r="F162" s="122">
        <f t="shared" si="57"/>
        <v>0.12409435609750585</v>
      </c>
      <c r="G162" s="122">
        <f t="shared" si="57"/>
        <v>7.5390105808151184E-2</v>
      </c>
      <c r="H162" s="122">
        <f t="shared" si="57"/>
        <v>0.13191309983733446</v>
      </c>
      <c r="I162" s="122">
        <f t="shared" si="57"/>
        <v>0.1165951580257574</v>
      </c>
      <c r="J162" s="122">
        <f t="shared" si="57"/>
        <v>9.4056984300605301E-2</v>
      </c>
      <c r="K162" s="122">
        <f t="shared" si="57"/>
        <v>2.4390043264259288E-2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5.3149643555086362E-2</v>
      </c>
      <c r="P162" s="122">
        <f t="shared" si="57"/>
        <v>4.5375588221816254E-2</v>
      </c>
      <c r="Q162" s="122">
        <f t="shared" si="57"/>
        <v>4.7383748152957143E-2</v>
      </c>
      <c r="R162" s="122">
        <f t="shared" si="57"/>
        <v>6.1322543368000394E-2</v>
      </c>
      <c r="S162" s="122">
        <f t="shared" si="57"/>
        <v>6.920703054077576E-2</v>
      </c>
      <c r="T162" s="122">
        <f t="shared" si="57"/>
        <v>0.1373315122698878</v>
      </c>
      <c r="U162" s="122">
        <f t="shared" si="57"/>
        <v>0.24113765154396447</v>
      </c>
      <c r="V162" s="122">
        <f t="shared" si="57"/>
        <v>0.4723337013791673</v>
      </c>
      <c r="W162" s="122">
        <f t="shared" si="57"/>
        <v>1.0735094575642945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8.9378491773565424E-2</v>
      </c>
      <c r="D163" s="33">
        <v>9.8845034893003295E-2</v>
      </c>
      <c r="E163" s="33">
        <v>7.5335415437793207E-2</v>
      </c>
      <c r="F163" s="33">
        <v>0.12409435609750585</v>
      </c>
      <c r="G163" s="33">
        <v>7.5390105808151184E-2</v>
      </c>
      <c r="H163" s="33">
        <v>0.13191309983733446</v>
      </c>
      <c r="I163" s="33">
        <v>0.1165951580257574</v>
      </c>
      <c r="J163" s="33">
        <v>9.4056984300605301E-2</v>
      </c>
      <c r="K163" s="33">
        <v>2.4390043264259288E-2</v>
      </c>
      <c r="L163" s="33">
        <v>0</v>
      </c>
      <c r="M163" s="33">
        <v>0</v>
      </c>
      <c r="N163" s="33">
        <v>0</v>
      </c>
      <c r="O163" s="33">
        <v>5.3149643555086362E-2</v>
      </c>
      <c r="P163" s="33">
        <v>4.5375588221816254E-2</v>
      </c>
      <c r="Q163" s="33">
        <v>4.7383748152957143E-2</v>
      </c>
      <c r="R163" s="33">
        <v>6.1322543368000394E-2</v>
      </c>
      <c r="S163" s="33">
        <v>6.920703054077576E-2</v>
      </c>
      <c r="T163" s="33">
        <v>0.1373315122698878</v>
      </c>
      <c r="U163" s="33">
        <v>0.24113765154396447</v>
      </c>
      <c r="V163" s="33">
        <v>0.4723337013791673</v>
      </c>
      <c r="W163" s="33">
        <v>1.0735094575642945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5.1244076377566685E-5</v>
      </c>
      <c r="D164" s="122">
        <f t="shared" si="58"/>
        <v>9.2975372829546326E-5</v>
      </c>
      <c r="E164" s="122">
        <f t="shared" si="58"/>
        <v>1.2599589409429819E-4</v>
      </c>
      <c r="F164" s="122">
        <f t="shared" si="58"/>
        <v>1.510638231479838E-4</v>
      </c>
      <c r="G164" s="122">
        <f t="shared" si="58"/>
        <v>1.02709354221632E-4</v>
      </c>
      <c r="H164" s="122">
        <f t="shared" si="58"/>
        <v>3.2158186092256992E-4</v>
      </c>
      <c r="I164" s="122">
        <f t="shared" si="58"/>
        <v>5.0276813193632743E-4</v>
      </c>
      <c r="J164" s="122">
        <f t="shared" si="58"/>
        <v>2.9421318727673924E-4</v>
      </c>
      <c r="K164" s="122">
        <f t="shared" si="58"/>
        <v>8.1593912957310068E-5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4.3443923621442254E-4</v>
      </c>
      <c r="P164" s="122">
        <f t="shared" si="58"/>
        <v>2.8200718477314684E-4</v>
      </c>
      <c r="Q164" s="122">
        <f t="shared" si="58"/>
        <v>4.8380752611006344E-4</v>
      </c>
      <c r="R164" s="122">
        <f t="shared" si="58"/>
        <v>6.4835471421932005E-4</v>
      </c>
      <c r="S164" s="122">
        <f t="shared" si="58"/>
        <v>8.8952769670562286E-4</v>
      </c>
      <c r="T164" s="122">
        <f t="shared" si="58"/>
        <v>2.9887727600150767E-3</v>
      </c>
      <c r="U164" s="122">
        <f t="shared" si="58"/>
        <v>1.365960712465027E-2</v>
      </c>
      <c r="V164" s="122">
        <f t="shared" si="58"/>
        <v>1.1630687552370815E-2</v>
      </c>
      <c r="W164" s="122">
        <f t="shared" si="58"/>
        <v>2.5295580880215295E-2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5.1244076377566685E-5</v>
      </c>
      <c r="D165" s="98">
        <v>9.2975372829546326E-5</v>
      </c>
      <c r="E165" s="98">
        <v>1.2599589409429819E-4</v>
      </c>
      <c r="F165" s="98">
        <v>1.510638231479838E-4</v>
      </c>
      <c r="G165" s="98">
        <v>1.02709354221632E-4</v>
      </c>
      <c r="H165" s="98">
        <v>3.2158186092256992E-4</v>
      </c>
      <c r="I165" s="98">
        <v>5.0276813193632743E-4</v>
      </c>
      <c r="J165" s="98">
        <v>2.9421318727673924E-4</v>
      </c>
      <c r="K165" s="98">
        <v>8.1593912957310068E-5</v>
      </c>
      <c r="L165" s="98">
        <v>0</v>
      </c>
      <c r="M165" s="98">
        <v>0</v>
      </c>
      <c r="N165" s="98">
        <v>0</v>
      </c>
      <c r="O165" s="98">
        <v>4.3443923621442254E-4</v>
      </c>
      <c r="P165" s="98">
        <v>2.8200718477314684E-4</v>
      </c>
      <c r="Q165" s="98">
        <v>4.8380752611006344E-4</v>
      </c>
      <c r="R165" s="98">
        <v>6.4835471421932005E-4</v>
      </c>
      <c r="S165" s="98">
        <v>8.8952769670562286E-4</v>
      </c>
      <c r="T165" s="98">
        <v>2.9887727600150767E-3</v>
      </c>
      <c r="U165" s="98">
        <v>1.365960712465027E-2</v>
      </c>
      <c r="V165" s="98">
        <v>1.1630687552370815E-2</v>
      </c>
      <c r="W165" s="98">
        <v>2.5295580880215295E-2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1.3392565847555564E-2</v>
      </c>
      <c r="D166" s="122">
        <v>1.5047132255514011E-2</v>
      </c>
      <c r="E166" s="122">
        <v>1.1736368298996609E-2</v>
      </c>
      <c r="F166" s="122">
        <v>1.914025822118497E-2</v>
      </c>
      <c r="G166" s="122">
        <v>1.160080322221789E-2</v>
      </c>
      <c r="H166" s="122">
        <v>2.3891167920699896E-2</v>
      </c>
      <c r="I166" s="122">
        <v>2.201431059388971E-2</v>
      </c>
      <c r="J166" s="122">
        <v>1.8967038301476443E-2</v>
      </c>
      <c r="K166" s="122">
        <v>4.5840336580553831E-3</v>
      </c>
      <c r="L166" s="122">
        <v>0</v>
      </c>
      <c r="M166" s="122">
        <v>0</v>
      </c>
      <c r="N166" s="122">
        <v>0</v>
      </c>
      <c r="O166" s="122">
        <v>9.2248339946710417E-3</v>
      </c>
      <c r="P166" s="122">
        <v>8.4421224256734269E-3</v>
      </c>
      <c r="Q166" s="122">
        <v>1.063396292564864E-2</v>
      </c>
      <c r="R166" s="122">
        <v>1.4398465637081723E-2</v>
      </c>
      <c r="S166" s="122">
        <v>1.7648659175346384E-2</v>
      </c>
      <c r="T166" s="122">
        <v>4.4808975458052944E-2</v>
      </c>
      <c r="U166" s="122">
        <v>0.15126508372890796</v>
      </c>
      <c r="V166" s="122">
        <v>0.24889841990415232</v>
      </c>
      <c r="W166" s="122">
        <v>0.20096348944823655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2.5078550522881922E-3</v>
      </c>
      <c r="D167" s="98">
        <v>3.1825850979793546E-3</v>
      </c>
      <c r="E167" s="98">
        <v>1.4040403723327279E-3</v>
      </c>
      <c r="F167" s="98">
        <v>1.8291117540149085E-3</v>
      </c>
      <c r="G167" s="98">
        <v>1.4605926213075928E-3</v>
      </c>
      <c r="H167" s="98">
        <v>2.6277813661794557E-3</v>
      </c>
      <c r="I167" s="98">
        <v>6.3917771349700995E-4</v>
      </c>
      <c r="J167" s="98">
        <v>3.1484556571542764E-4</v>
      </c>
      <c r="K167" s="98">
        <v>3.2731728088371238E-4</v>
      </c>
      <c r="L167" s="98">
        <v>0</v>
      </c>
      <c r="M167" s="98">
        <v>0</v>
      </c>
      <c r="N167" s="98">
        <v>0</v>
      </c>
      <c r="O167" s="98">
        <v>5.7764671099209736E-4</v>
      </c>
      <c r="P167" s="98">
        <v>3.8094664658056801E-4</v>
      </c>
      <c r="Q167" s="98">
        <v>2.427709088793524E-4</v>
      </c>
      <c r="R167" s="98">
        <v>5.0720607735654766E-4</v>
      </c>
      <c r="S167" s="98">
        <v>1.1866415249301627E-3</v>
      </c>
      <c r="T167" s="98">
        <v>2.7743233271687131E-3</v>
      </c>
      <c r="U167" s="98">
        <v>7.5071871505988192E-3</v>
      </c>
      <c r="V167" s="98">
        <v>5.8315428275262033E-3</v>
      </c>
      <c r="W167" s="98">
        <v>4.2622790888680994E-3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1.0283998723225317E-2</v>
      </c>
      <c r="D171" s="101">
        <v>1.176325143941815E-2</v>
      </c>
      <c r="E171" s="101">
        <v>1.0332327926663882E-2</v>
      </c>
      <c r="F171" s="101">
        <v>1.7311146467170063E-2</v>
      </c>
      <c r="G171" s="101">
        <v>1.0039286921642512E-2</v>
      </c>
      <c r="H171" s="101">
        <v>2.1146315650114142E-2</v>
      </c>
      <c r="I171" s="101">
        <v>2.0724571861931999E-2</v>
      </c>
      <c r="J171" s="101">
        <v>1.7474252571200898E-2</v>
      </c>
      <c r="K171" s="101">
        <v>4.0322642876390999E-3</v>
      </c>
      <c r="L171" s="101">
        <v>0</v>
      </c>
      <c r="M171" s="101">
        <v>0</v>
      </c>
      <c r="N171" s="101">
        <v>0</v>
      </c>
      <c r="O171" s="101">
        <v>8.2603776071364324E-3</v>
      </c>
      <c r="P171" s="101">
        <v>7.5686592315448425E-3</v>
      </c>
      <c r="Q171" s="101">
        <v>9.8038461662023711E-3</v>
      </c>
      <c r="R171" s="101">
        <v>1.3092183337593023E-2</v>
      </c>
      <c r="S171" s="101">
        <v>1.5462364080517425E-2</v>
      </c>
      <c r="T171" s="101">
        <v>3.8806283194685057E-2</v>
      </c>
      <c r="U171" s="101">
        <v>0.1321511111670696</v>
      </c>
      <c r="V171" s="101">
        <v>0.22033338022976381</v>
      </c>
      <c r="W171" s="101">
        <v>0.17874492182475354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6.0071207204205374E-4</v>
      </c>
      <c r="D172" s="104">
        <v>1.0129571811650419E-4</v>
      </c>
      <c r="E172" s="104">
        <v>0</v>
      </c>
      <c r="F172" s="104">
        <v>0</v>
      </c>
      <c r="G172" s="104">
        <v>1.0092367926778496E-4</v>
      </c>
      <c r="H172" s="104">
        <v>1.1707090440629672E-4</v>
      </c>
      <c r="I172" s="104">
        <v>6.5056101846070326E-4</v>
      </c>
      <c r="J172" s="104">
        <v>1.1779401645601185E-3</v>
      </c>
      <c r="K172" s="104">
        <v>2.2445208953257047E-4</v>
      </c>
      <c r="L172" s="104">
        <v>0</v>
      </c>
      <c r="M172" s="104">
        <v>0</v>
      </c>
      <c r="N172" s="104">
        <v>0</v>
      </c>
      <c r="O172" s="104">
        <v>3.8680967654251114E-4</v>
      </c>
      <c r="P172" s="104">
        <v>4.9251654754801639E-4</v>
      </c>
      <c r="Q172" s="104">
        <v>5.8734585056691656E-4</v>
      </c>
      <c r="R172" s="104">
        <v>7.9907622213215221E-4</v>
      </c>
      <c r="S172" s="104">
        <v>9.9965356989879599E-4</v>
      </c>
      <c r="T172" s="104">
        <v>3.2283689361991756E-3</v>
      </c>
      <c r="U172" s="104">
        <v>1.1606785411239565E-2</v>
      </c>
      <c r="V172" s="104">
        <v>2.2733496846862298E-2</v>
      </c>
      <c r="W172" s="104">
        <v>1.7956288534614909E-2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2.0277193756489871E-4</v>
      </c>
      <c r="D173" s="98">
        <v>3.343053445524417E-5</v>
      </c>
      <c r="E173" s="98">
        <v>0</v>
      </c>
      <c r="F173" s="98">
        <v>0</v>
      </c>
      <c r="G173" s="98">
        <v>2.9890008628180347E-5</v>
      </c>
      <c r="H173" s="98">
        <v>4.4779501090648107E-5</v>
      </c>
      <c r="I173" s="98">
        <v>2.0922541175679969E-4</v>
      </c>
      <c r="J173" s="98">
        <v>4.2620070963435226E-4</v>
      </c>
      <c r="K173" s="98">
        <v>7.5795642481691074E-5</v>
      </c>
      <c r="L173" s="98">
        <v>0</v>
      </c>
      <c r="M173" s="98">
        <v>0</v>
      </c>
      <c r="N173" s="98">
        <v>0</v>
      </c>
      <c r="O173" s="98">
        <v>1.066953699894561E-4</v>
      </c>
      <c r="P173" s="98">
        <v>1.3314139484340665E-4</v>
      </c>
      <c r="Q173" s="98">
        <v>2.10778780491296E-4</v>
      </c>
      <c r="R173" s="98">
        <v>2.6950872956727802E-4</v>
      </c>
      <c r="S173" s="98">
        <v>3.1218650947089456E-4</v>
      </c>
      <c r="T173" s="98">
        <v>1.0178859161357706E-3</v>
      </c>
      <c r="U173" s="98">
        <v>3.562815283946428E-3</v>
      </c>
      <c r="V173" s="98">
        <v>7.3523192681323006E-3</v>
      </c>
      <c r="W173" s="98">
        <v>4.5351656451960614E-3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3.9794013447715505E-4</v>
      </c>
      <c r="D174" s="33">
        <v>6.7865183661260017E-5</v>
      </c>
      <c r="E174" s="33">
        <v>0</v>
      </c>
      <c r="F174" s="33">
        <v>0</v>
      </c>
      <c r="G174" s="33">
        <v>7.1033670639604609E-5</v>
      </c>
      <c r="H174" s="33">
        <v>7.2291403315648622E-5</v>
      </c>
      <c r="I174" s="33">
        <v>4.4133560670390359E-4</v>
      </c>
      <c r="J174" s="33">
        <v>7.5173945492576619E-4</v>
      </c>
      <c r="K174" s="33">
        <v>1.4865644705087938E-4</v>
      </c>
      <c r="L174" s="33">
        <v>0</v>
      </c>
      <c r="M174" s="33">
        <v>0</v>
      </c>
      <c r="N174" s="33">
        <v>0</v>
      </c>
      <c r="O174" s="33">
        <v>2.8011430655305506E-4</v>
      </c>
      <c r="P174" s="33">
        <v>3.5937515270460969E-4</v>
      </c>
      <c r="Q174" s="33">
        <v>3.7656707007562056E-4</v>
      </c>
      <c r="R174" s="33">
        <v>5.2956749256487419E-4</v>
      </c>
      <c r="S174" s="33">
        <v>6.8746706042790138E-4</v>
      </c>
      <c r="T174" s="33">
        <v>2.210483020063405E-3</v>
      </c>
      <c r="U174" s="33">
        <v>8.0439701272931371E-3</v>
      </c>
      <c r="V174" s="33">
        <v>1.5381177578729997E-2</v>
      </c>
      <c r="W174" s="33">
        <v>1.3421122889418846E-2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5.8087003038269896E-3</v>
      </c>
      <c r="D175" s="122">
        <v>6.7447192087006034E-3</v>
      </c>
      <c r="E175" s="122">
        <v>4.9702948095380261E-3</v>
      </c>
      <c r="F175" s="122">
        <v>8.0947839699441627E-3</v>
      </c>
      <c r="G175" s="122">
        <v>4.7399005592613317E-3</v>
      </c>
      <c r="H175" s="122">
        <v>8.8155615869576435E-3</v>
      </c>
      <c r="I175" s="122">
        <v>8.2031216905914493E-3</v>
      </c>
      <c r="J175" s="122">
        <v>6.2092549107397197E-3</v>
      </c>
      <c r="K175" s="122">
        <v>1.4158177406636129E-3</v>
      </c>
      <c r="L175" s="122">
        <v>0</v>
      </c>
      <c r="M175" s="122">
        <v>0</v>
      </c>
      <c r="N175" s="122">
        <v>0</v>
      </c>
      <c r="O175" s="122">
        <v>2.7466245989906128E-3</v>
      </c>
      <c r="P175" s="122">
        <v>2.25026223135623E-3</v>
      </c>
      <c r="Q175" s="122">
        <v>2.6714424334996398E-3</v>
      </c>
      <c r="R175" s="122">
        <v>3.5653480810972668E-3</v>
      </c>
      <c r="S175" s="122">
        <v>5.7135680223970708E-3</v>
      </c>
      <c r="T175" s="122">
        <v>1.5170102336968572E-2</v>
      </c>
      <c r="U175" s="122">
        <v>5.1354013225267552E-2</v>
      </c>
      <c r="V175" s="122">
        <v>0.11409097754921202</v>
      </c>
      <c r="W175" s="122">
        <v>9.896611806921557E-2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5.1346191177151076E-3</v>
      </c>
      <c r="D176" s="98">
        <v>6.7447192087006034E-3</v>
      </c>
      <c r="E176" s="98">
        <v>4.9702948095380261E-3</v>
      </c>
      <c r="F176" s="98">
        <v>7.8698319091036351E-3</v>
      </c>
      <c r="G176" s="98">
        <v>3.6805820741722898E-3</v>
      </c>
      <c r="H176" s="98">
        <v>7.0995271330531098E-3</v>
      </c>
      <c r="I176" s="98">
        <v>6.3293431322378226E-3</v>
      </c>
      <c r="J176" s="98">
        <v>4.7766033908051963E-3</v>
      </c>
      <c r="K176" s="98">
        <v>9.9228267544212165E-4</v>
      </c>
      <c r="L176" s="98">
        <v>0</v>
      </c>
      <c r="M176" s="98">
        <v>0</v>
      </c>
      <c r="N176" s="98">
        <v>0</v>
      </c>
      <c r="O176" s="98">
        <v>2.0443790036071495E-3</v>
      </c>
      <c r="P176" s="98">
        <v>1.0850901434310211E-3</v>
      </c>
      <c r="Q176" s="98">
        <v>1.3788084477193005E-3</v>
      </c>
      <c r="R176" s="98">
        <v>1.9277477855525001E-3</v>
      </c>
      <c r="S176" s="98">
        <v>4.073500228864808E-3</v>
      </c>
      <c r="T176" s="98">
        <v>1.0195819331022985E-2</v>
      </c>
      <c r="U176" s="98">
        <v>3.2634101978054608E-2</v>
      </c>
      <c r="V176" s="98">
        <v>5.9699555759344769E-2</v>
      </c>
      <c r="W176" s="98">
        <v>5.9726810731471812E-2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6.7408118611188175E-4</v>
      </c>
      <c r="D177" s="33">
        <v>0</v>
      </c>
      <c r="E177" s="33">
        <v>0</v>
      </c>
      <c r="F177" s="33">
        <v>2.2495206084052676E-4</v>
      </c>
      <c r="G177" s="33">
        <v>1.0593184850890424E-3</v>
      </c>
      <c r="H177" s="33">
        <v>1.7160344539045333E-3</v>
      </c>
      <c r="I177" s="33">
        <v>1.8737785583536263E-3</v>
      </c>
      <c r="J177" s="33">
        <v>1.4326515199345234E-3</v>
      </c>
      <c r="K177" s="33">
        <v>4.235350652214913E-4</v>
      </c>
      <c r="L177" s="33">
        <v>0</v>
      </c>
      <c r="M177" s="33">
        <v>0</v>
      </c>
      <c r="N177" s="33">
        <v>0</v>
      </c>
      <c r="O177" s="33">
        <v>7.0224559538346312E-4</v>
      </c>
      <c r="P177" s="33">
        <v>1.1651720879252089E-3</v>
      </c>
      <c r="Q177" s="33">
        <v>1.2926339857803394E-3</v>
      </c>
      <c r="R177" s="33">
        <v>1.6376002955447667E-3</v>
      </c>
      <c r="S177" s="33">
        <v>1.6400677935322632E-3</v>
      </c>
      <c r="T177" s="33">
        <v>4.9742830059455873E-3</v>
      </c>
      <c r="U177" s="33">
        <v>1.8719911247212943E-2</v>
      </c>
      <c r="V177" s="33">
        <v>5.439142178986725E-2</v>
      </c>
      <c r="W177" s="33">
        <v>3.9239307337743758E-2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3.7896047986640222</v>
      </c>
      <c r="D3" s="117">
        <f t="shared" si="0"/>
        <v>3.4888148492158888</v>
      </c>
      <c r="E3" s="117">
        <f t="shared" si="0"/>
        <v>5.0402888418916092</v>
      </c>
      <c r="F3" s="117">
        <f t="shared" si="0"/>
        <v>3.2613561782817277</v>
      </c>
      <c r="G3" s="117">
        <f t="shared" si="0"/>
        <v>1.2471711736425499</v>
      </c>
      <c r="H3" s="117">
        <f t="shared" si="0"/>
        <v>0.31542929537954245</v>
      </c>
      <c r="I3" s="117">
        <f t="shared" si="0"/>
        <v>0</v>
      </c>
      <c r="J3" s="117">
        <f t="shared" si="0"/>
        <v>0.44887209546121321</v>
      </c>
      <c r="K3" s="117">
        <f t="shared" si="0"/>
        <v>1.1952362844498865</v>
      </c>
      <c r="L3" s="117">
        <f t="shared" si="0"/>
        <v>3.641973572946875</v>
      </c>
      <c r="M3" s="117">
        <f t="shared" si="0"/>
        <v>4.7220633077816068</v>
      </c>
      <c r="N3" s="117">
        <f t="shared" si="0"/>
        <v>3.1821382329954644</v>
      </c>
      <c r="O3" s="117">
        <f t="shared" si="0"/>
        <v>2.0052747761250851</v>
      </c>
      <c r="P3" s="117">
        <f t="shared" si="0"/>
        <v>6.2028654427183306E-4</v>
      </c>
      <c r="Q3" s="117">
        <f t="shared" si="0"/>
        <v>3.6514633720147287E-2</v>
      </c>
      <c r="R3" s="117">
        <f t="shared" ref="R3:V3" si="1">R4+R7+R9+R19</f>
        <v>1.5431585441346336</v>
      </c>
      <c r="S3" s="117">
        <f t="shared" si="1"/>
        <v>2.1315358985622885</v>
      </c>
      <c r="T3" s="117">
        <f t="shared" si="1"/>
        <v>7.1846366240711071E-2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3.090255092786351</v>
      </c>
      <c r="D4" s="122">
        <f t="shared" si="3"/>
        <v>2.9286071438877004</v>
      </c>
      <c r="E4" s="122">
        <f t="shared" si="3"/>
        <v>4.2146071924228483</v>
      </c>
      <c r="F4" s="122">
        <f t="shared" si="3"/>
        <v>2.7258092645856697</v>
      </c>
      <c r="G4" s="122">
        <f t="shared" si="3"/>
        <v>1.0503446146990991</v>
      </c>
      <c r="H4" s="122">
        <f t="shared" si="3"/>
        <v>0.26116954667044162</v>
      </c>
      <c r="I4" s="122">
        <f t="shared" si="3"/>
        <v>0</v>
      </c>
      <c r="J4" s="122">
        <f t="shared" si="3"/>
        <v>0.35841325332612983</v>
      </c>
      <c r="K4" s="122">
        <f t="shared" si="3"/>
        <v>0.94825525780747855</v>
      </c>
      <c r="L4" s="122">
        <f t="shared" si="3"/>
        <v>2.9099027478913331</v>
      </c>
      <c r="M4" s="122">
        <f t="shared" si="3"/>
        <v>3.9028146959541918</v>
      </c>
      <c r="N4" s="122">
        <f t="shared" si="3"/>
        <v>2.6473751559532017</v>
      </c>
      <c r="O4" s="122">
        <f t="shared" si="3"/>
        <v>1.6690907536401958</v>
      </c>
      <c r="P4" s="122">
        <f t="shared" si="3"/>
        <v>5.0666261135865474E-4</v>
      </c>
      <c r="Q4" s="122">
        <f t="shared" si="3"/>
        <v>2.8071463904586577E-2</v>
      </c>
      <c r="R4" s="122">
        <f t="shared" ref="R4:V4" si="4">SUM(R5:R6)</f>
        <v>1.2406391315005108</v>
      </c>
      <c r="S4" s="122">
        <f t="shared" si="4"/>
        <v>1.7151654360317015</v>
      </c>
      <c r="T4" s="122">
        <f t="shared" si="4"/>
        <v>5.1120641991374151E-2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3.0605563357030281</v>
      </c>
      <c r="D5" s="98">
        <v>2.9008753422349387</v>
      </c>
      <c r="E5" s="98">
        <v>4.1757513023784636</v>
      </c>
      <c r="F5" s="98">
        <v>2.7008899791957348</v>
      </c>
      <c r="G5" s="98">
        <v>1.040952805826302</v>
      </c>
      <c r="H5" s="98">
        <v>0.25888798145823649</v>
      </c>
      <c r="I5" s="98">
        <v>0</v>
      </c>
      <c r="J5" s="98">
        <v>0.35536448024285344</v>
      </c>
      <c r="K5" s="98">
        <v>0.94032260655157762</v>
      </c>
      <c r="L5" s="98">
        <v>2.8858758433634946</v>
      </c>
      <c r="M5" s="98">
        <v>3.8711656108667154</v>
      </c>
      <c r="N5" s="98">
        <v>2.6266133881074292</v>
      </c>
      <c r="O5" s="98">
        <v>1.656099735297258</v>
      </c>
      <c r="P5" s="98">
        <v>5.0270292886766003E-4</v>
      </c>
      <c r="Q5" s="98">
        <v>2.7853597406277925E-2</v>
      </c>
      <c r="R5" s="98">
        <v>1.2310512344242357</v>
      </c>
      <c r="S5" s="98">
        <v>1.7018649304691558</v>
      </c>
      <c r="T5" s="98">
        <v>5.0724753152330972E-2</v>
      </c>
      <c r="U5" s="98">
        <v>0</v>
      </c>
      <c r="V5" s="98">
        <v>0</v>
      </c>
      <c r="W5" s="98">
        <v>0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2.9698757083322997E-2</v>
      </c>
      <c r="D6" s="98">
        <v>2.7731801652761717E-2</v>
      </c>
      <c r="E6" s="98">
        <v>3.8855890044385027E-2</v>
      </c>
      <c r="F6" s="98">
        <v>2.4919285389935059E-2</v>
      </c>
      <c r="G6" s="98">
        <v>9.3918088727971503E-3</v>
      </c>
      <c r="H6" s="98">
        <v>2.2815652122051542E-3</v>
      </c>
      <c r="I6" s="98">
        <v>0</v>
      </c>
      <c r="J6" s="98">
        <v>3.04877308327638E-3</v>
      </c>
      <c r="K6" s="98">
        <v>7.9326512559009035E-3</v>
      </c>
      <c r="L6" s="98">
        <v>2.4026904527838382E-2</v>
      </c>
      <c r="M6" s="98">
        <v>3.1649085087476415E-2</v>
      </c>
      <c r="N6" s="98">
        <v>2.0761767845772407E-2</v>
      </c>
      <c r="O6" s="98">
        <v>1.2991018342937848E-2</v>
      </c>
      <c r="P6" s="98">
        <v>3.9596824909947362E-6</v>
      </c>
      <c r="Q6" s="98">
        <v>2.1786649830865315E-4</v>
      </c>
      <c r="R6" s="98">
        <v>9.5878970762749496E-3</v>
      </c>
      <c r="S6" s="98">
        <v>1.330050556254579E-2</v>
      </c>
      <c r="T6" s="98">
        <v>3.9588883904317825E-4</v>
      </c>
      <c r="U6" s="98">
        <v>0</v>
      </c>
      <c r="V6" s="98">
        <v>0</v>
      </c>
      <c r="W6" s="98">
        <v>0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7.010334259565181E-3</v>
      </c>
      <c r="D7" s="122">
        <f t="shared" si="6"/>
        <v>1.0066845810213717E-2</v>
      </c>
      <c r="E7" s="122">
        <f t="shared" si="6"/>
        <v>2.6286655291819883E-2</v>
      </c>
      <c r="F7" s="122">
        <f t="shared" si="6"/>
        <v>1.1051209898700152E-2</v>
      </c>
      <c r="G7" s="122">
        <f t="shared" si="6"/>
        <v>4.90533471359564E-3</v>
      </c>
      <c r="H7" s="122">
        <f t="shared" si="6"/>
        <v>2.1995577114343923E-3</v>
      </c>
      <c r="I7" s="122">
        <f t="shared" si="6"/>
        <v>0</v>
      </c>
      <c r="J7" s="122">
        <f t="shared" si="6"/>
        <v>4.3110509566610094E-3</v>
      </c>
      <c r="K7" s="122">
        <f t="shared" si="6"/>
        <v>1.3586503293798466E-2</v>
      </c>
      <c r="L7" s="122">
        <f t="shared" si="6"/>
        <v>4.5572878530113936E-2</v>
      </c>
      <c r="M7" s="122">
        <f t="shared" si="6"/>
        <v>5.1595264354856854E-2</v>
      </c>
      <c r="N7" s="122">
        <f t="shared" si="6"/>
        <v>7.3181428065735257E-2</v>
      </c>
      <c r="O7" s="122">
        <f t="shared" si="6"/>
        <v>2.8272326762688815E-2</v>
      </c>
      <c r="P7" s="122">
        <f t="shared" si="6"/>
        <v>0</v>
      </c>
      <c r="Q7" s="122">
        <f t="shared" si="6"/>
        <v>5.7190210476586471E-4</v>
      </c>
      <c r="R7" s="122">
        <f t="shared" si="6"/>
        <v>2.1112559627600089E-2</v>
      </c>
      <c r="S7" s="122">
        <f t="shared" si="6"/>
        <v>3.9454486014955492E-2</v>
      </c>
      <c r="T7" s="122">
        <f t="shared" si="6"/>
        <v>3.739106499834598E-3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7.010334259565181E-3</v>
      </c>
      <c r="D8" s="98">
        <v>1.0066845810213717E-2</v>
      </c>
      <c r="E8" s="98">
        <v>2.6286655291819883E-2</v>
      </c>
      <c r="F8" s="98">
        <v>1.1051209898700152E-2</v>
      </c>
      <c r="G8" s="98">
        <v>4.90533471359564E-3</v>
      </c>
      <c r="H8" s="98">
        <v>2.1995577114343923E-3</v>
      </c>
      <c r="I8" s="98">
        <v>0</v>
      </c>
      <c r="J8" s="98">
        <v>4.3110509566610094E-3</v>
      </c>
      <c r="K8" s="98">
        <v>1.3586503293798466E-2</v>
      </c>
      <c r="L8" s="98">
        <v>4.5572878530113936E-2</v>
      </c>
      <c r="M8" s="98">
        <v>5.1595264354856854E-2</v>
      </c>
      <c r="N8" s="98">
        <v>7.3181428065735257E-2</v>
      </c>
      <c r="O8" s="98">
        <v>2.8272326762688815E-2</v>
      </c>
      <c r="P8" s="98">
        <v>0</v>
      </c>
      <c r="Q8" s="98">
        <v>5.7190210476586471E-4</v>
      </c>
      <c r="R8" s="98">
        <v>2.1112559627600089E-2</v>
      </c>
      <c r="S8" s="98">
        <v>3.9454486014955492E-2</v>
      </c>
      <c r="T8" s="98">
        <v>3.739106499834598E-3</v>
      </c>
      <c r="U8" s="98">
        <v>0</v>
      </c>
      <c r="V8" s="98">
        <v>0</v>
      </c>
      <c r="W8" s="98">
        <v>0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0.47864899920405735</v>
      </c>
      <c r="D9" s="122">
        <v>0.37802854470925518</v>
      </c>
      <c r="E9" s="122">
        <v>0.56040143304393242</v>
      </c>
      <c r="F9" s="122">
        <v>0.36752605910395203</v>
      </c>
      <c r="G9" s="122">
        <v>0.13383441124724846</v>
      </c>
      <c r="H9" s="122">
        <v>3.7511881304700706E-2</v>
      </c>
      <c r="I9" s="122">
        <v>0</v>
      </c>
      <c r="J9" s="122">
        <v>6.4550427638467953E-2</v>
      </c>
      <c r="K9" s="122">
        <v>0.17644442918132885</v>
      </c>
      <c r="L9" s="122">
        <v>0.51467506088440818</v>
      </c>
      <c r="M9" s="122">
        <v>0.5945547866274471</v>
      </c>
      <c r="N9" s="122">
        <v>0.3560815797814843</v>
      </c>
      <c r="O9" s="122">
        <v>0.23786861247727906</v>
      </c>
      <c r="P9" s="122">
        <v>8.9086105303087804E-5</v>
      </c>
      <c r="Q9" s="122">
        <v>6.2766615974154116E-3</v>
      </c>
      <c r="R9" s="122">
        <v>0.22586988678617709</v>
      </c>
      <c r="S9" s="122">
        <v>0.28995007831061159</v>
      </c>
      <c r="T9" s="122">
        <v>1.2921995236866945E-2</v>
      </c>
      <c r="U9" s="122">
        <v>0</v>
      </c>
      <c r="V9" s="122">
        <v>0</v>
      </c>
      <c r="W9" s="122">
        <v>0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7.7978279235791231E-2</v>
      </c>
      <c r="D11" s="98">
        <v>7.4872795120749722E-2</v>
      </c>
      <c r="E11" s="98">
        <v>6.1697913930365715E-2</v>
      </c>
      <c r="F11" s="98">
        <v>3.0784979172546145E-2</v>
      </c>
      <c r="G11" s="98">
        <v>1.4504750688027698E-2</v>
      </c>
      <c r="H11" s="98">
        <v>3.8593950263064777E-3</v>
      </c>
      <c r="I11" s="98">
        <v>0</v>
      </c>
      <c r="J11" s="98">
        <v>8.6826495902159965E-4</v>
      </c>
      <c r="K11" s="98">
        <v>9.0474661604895458E-3</v>
      </c>
      <c r="L11" s="98">
        <v>3.1022713809247978E-2</v>
      </c>
      <c r="M11" s="98">
        <v>2.3735468742518515E-2</v>
      </c>
      <c r="N11" s="98">
        <v>1.3972923799607673E-2</v>
      </c>
      <c r="O11" s="98">
        <v>1.4455884403658857E-2</v>
      </c>
      <c r="P11" s="98">
        <v>0</v>
      </c>
      <c r="Q11" s="98">
        <v>1.8255333288603651E-4</v>
      </c>
      <c r="R11" s="98">
        <v>9.4560115176389407E-3</v>
      </c>
      <c r="S11" s="98">
        <v>2.123911015114777E-2</v>
      </c>
      <c r="T11" s="98">
        <v>9.3322823198879604E-4</v>
      </c>
      <c r="U11" s="98">
        <v>0</v>
      </c>
      <c r="V11" s="98">
        <v>0</v>
      </c>
      <c r="W11" s="98">
        <v>0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8.2013158863313945E-5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1.8850256683180852E-5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6.3162902180133093E-5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0.37130706793541346</v>
      </c>
      <c r="D15" s="101">
        <v>0.30061818153915743</v>
      </c>
      <c r="E15" s="101">
        <v>0.49638456539903741</v>
      </c>
      <c r="F15" s="101">
        <v>0.33646474774249979</v>
      </c>
      <c r="G15" s="101">
        <v>0.11826472163272991</v>
      </c>
      <c r="H15" s="101">
        <v>3.3454665898175057E-2</v>
      </c>
      <c r="I15" s="101">
        <v>0</v>
      </c>
      <c r="J15" s="101">
        <v>5.7842103120701177E-2</v>
      </c>
      <c r="K15" s="101">
        <v>0.15681148398196962</v>
      </c>
      <c r="L15" s="101">
        <v>0.46503894414467917</v>
      </c>
      <c r="M15" s="101">
        <v>0.53263870536822122</v>
      </c>
      <c r="N15" s="101">
        <v>0.30088946310753628</v>
      </c>
      <c r="O15" s="101">
        <v>0.21099297910443163</v>
      </c>
      <c r="P15" s="101">
        <v>8.9086105303087804E-5</v>
      </c>
      <c r="Q15" s="101">
        <v>5.6809319964696474E-3</v>
      </c>
      <c r="R15" s="101">
        <v>0.19984339644339161</v>
      </c>
      <c r="S15" s="101">
        <v>0.24836650499584703</v>
      </c>
      <c r="T15" s="101">
        <v>1.0880673074356736E-2</v>
      </c>
      <c r="U15" s="101">
        <v>0</v>
      </c>
      <c r="V15" s="101">
        <v>0</v>
      </c>
      <c r="W15" s="101">
        <v>0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2.92816388739893E-2</v>
      </c>
      <c r="D16" s="104">
        <v>2.5375680493480274E-3</v>
      </c>
      <c r="E16" s="104">
        <v>2.3189537145292941E-3</v>
      </c>
      <c r="F16" s="104">
        <v>2.7633218890611537E-4</v>
      </c>
      <c r="G16" s="104">
        <v>1.0649389264908529E-3</v>
      </c>
      <c r="H16" s="104">
        <v>1.9782038021917057E-4</v>
      </c>
      <c r="I16" s="104">
        <v>0</v>
      </c>
      <c r="J16" s="104">
        <v>5.8400595587451828E-3</v>
      </c>
      <c r="K16" s="104">
        <v>1.0585479038869701E-2</v>
      </c>
      <c r="L16" s="104">
        <v>1.8613402930480978E-2</v>
      </c>
      <c r="M16" s="104">
        <v>3.8180612516707298E-2</v>
      </c>
      <c r="N16" s="104">
        <v>4.1219192874340345E-2</v>
      </c>
      <c r="O16" s="104">
        <v>1.2419748969188574E-2</v>
      </c>
      <c r="P16" s="104">
        <v>0</v>
      </c>
      <c r="Q16" s="104">
        <v>4.1317626805972716E-4</v>
      </c>
      <c r="R16" s="104">
        <v>1.657047882514652E-2</v>
      </c>
      <c r="S16" s="104">
        <v>2.0344463163616759E-2</v>
      </c>
      <c r="T16" s="104">
        <v>1.1080939305214135E-3</v>
      </c>
      <c r="U16" s="104">
        <v>0</v>
      </c>
      <c r="V16" s="104">
        <v>0</v>
      </c>
      <c r="W16" s="104">
        <v>0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6.7316979202838431E-3</v>
      </c>
      <c r="D17" s="98">
        <v>5.694777231714873E-4</v>
      </c>
      <c r="E17" s="98">
        <v>6.3517806794609593E-4</v>
      </c>
      <c r="F17" s="98">
        <v>6.4222810837647387E-5</v>
      </c>
      <c r="G17" s="98">
        <v>2.1253487881559788E-4</v>
      </c>
      <c r="H17" s="98">
        <v>5.3237573587873316E-5</v>
      </c>
      <c r="I17" s="98">
        <v>0</v>
      </c>
      <c r="J17" s="98">
        <v>1.4799707201757391E-3</v>
      </c>
      <c r="K17" s="98">
        <v>2.4837026745967725E-3</v>
      </c>
      <c r="L17" s="98">
        <v>4.2484873006082393E-3</v>
      </c>
      <c r="M17" s="98">
        <v>1.0267691424053172E-2</v>
      </c>
      <c r="N17" s="98">
        <v>7.3917425274295312E-3</v>
      </c>
      <c r="O17" s="98">
        <v>2.4056625099168573E-3</v>
      </c>
      <c r="P17" s="98">
        <v>0</v>
      </c>
      <c r="Q17" s="98">
        <v>1.1192261199923072E-4</v>
      </c>
      <c r="R17" s="98">
        <v>4.2391214982787336E-3</v>
      </c>
      <c r="S17" s="98">
        <v>4.8382616895207599E-3</v>
      </c>
      <c r="T17" s="98">
        <v>2.6963485394563929E-4</v>
      </c>
      <c r="U17" s="98">
        <v>0</v>
      </c>
      <c r="V17" s="98">
        <v>0</v>
      </c>
      <c r="W17" s="98">
        <v>0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2.2549940953705456E-2</v>
      </c>
      <c r="D18" s="98">
        <v>1.9680903261765402E-3</v>
      </c>
      <c r="E18" s="98">
        <v>1.6837756465831982E-3</v>
      </c>
      <c r="F18" s="98">
        <v>2.1210937806846798E-4</v>
      </c>
      <c r="G18" s="98">
        <v>8.5240404767525509E-4</v>
      </c>
      <c r="H18" s="98">
        <v>1.4458280663129724E-4</v>
      </c>
      <c r="I18" s="98">
        <v>0</v>
      </c>
      <c r="J18" s="98">
        <v>4.3600888385694437E-3</v>
      </c>
      <c r="K18" s="98">
        <v>8.1017763642729276E-3</v>
      </c>
      <c r="L18" s="98">
        <v>1.436491562987274E-2</v>
      </c>
      <c r="M18" s="98">
        <v>2.7912921092654128E-2</v>
      </c>
      <c r="N18" s="98">
        <v>3.3827450346910815E-2</v>
      </c>
      <c r="O18" s="98">
        <v>1.0014086459271716E-2</v>
      </c>
      <c r="P18" s="98">
        <v>0</v>
      </c>
      <c r="Q18" s="98">
        <v>3.0125365606049643E-4</v>
      </c>
      <c r="R18" s="98">
        <v>1.2331357326867787E-2</v>
      </c>
      <c r="S18" s="98">
        <v>1.5506201474095999E-2</v>
      </c>
      <c r="T18" s="98">
        <v>8.3845907657577421E-4</v>
      </c>
      <c r="U18" s="98">
        <v>0</v>
      </c>
      <c r="V18" s="98">
        <v>0</v>
      </c>
      <c r="W18" s="98">
        <v>0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0.21369037241404845</v>
      </c>
      <c r="D19" s="122">
        <v>0.17211231480871966</v>
      </c>
      <c r="E19" s="122">
        <v>0.23899356113300899</v>
      </c>
      <c r="F19" s="122">
        <v>0.15696964469340557</v>
      </c>
      <c r="G19" s="122">
        <v>5.8086812982606609E-2</v>
      </c>
      <c r="H19" s="122">
        <v>1.4548309692965722E-2</v>
      </c>
      <c r="I19" s="122">
        <v>0</v>
      </c>
      <c r="J19" s="122">
        <v>2.1597363539954402E-2</v>
      </c>
      <c r="K19" s="122">
        <v>5.6950094167280418E-2</v>
      </c>
      <c r="L19" s="122">
        <v>0.17182288564101969</v>
      </c>
      <c r="M19" s="122">
        <v>0.17309856084511138</v>
      </c>
      <c r="N19" s="122">
        <v>0.10550006919504318</v>
      </c>
      <c r="O19" s="122">
        <v>7.0043083244921533E-2</v>
      </c>
      <c r="P19" s="122">
        <v>2.4537827610090491E-5</v>
      </c>
      <c r="Q19" s="122">
        <v>1.5946061133794375E-3</v>
      </c>
      <c r="R19" s="122">
        <v>5.5536966220345763E-2</v>
      </c>
      <c r="S19" s="122">
        <v>8.6965898205019806E-2</v>
      </c>
      <c r="T19" s="122">
        <v>4.0646225126353772E-3</v>
      </c>
      <c r="U19" s="122">
        <v>0</v>
      </c>
      <c r="V19" s="122">
        <v>0</v>
      </c>
      <c r="W19" s="122">
        <v>0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0.18388247041359712</v>
      </c>
      <c r="D21" s="98">
        <v>0.17211231480871966</v>
      </c>
      <c r="E21" s="98">
        <v>0.23899356113300899</v>
      </c>
      <c r="F21" s="98">
        <v>0.15083243673766417</v>
      </c>
      <c r="G21" s="98">
        <v>4.2300877460163457E-2</v>
      </c>
      <c r="H21" s="98">
        <v>1.1054699065070077E-2</v>
      </c>
      <c r="I21" s="98">
        <v>0</v>
      </c>
      <c r="J21" s="98">
        <v>1.559978717938236E-2</v>
      </c>
      <c r="K21" s="98">
        <v>3.5924629491447653E-2</v>
      </c>
      <c r="L21" s="98">
        <v>0.1101501038167788</v>
      </c>
      <c r="M21" s="98">
        <v>9.3538772934363149E-2</v>
      </c>
      <c r="N21" s="98">
        <v>5.7053545702501957E-2</v>
      </c>
      <c r="O21" s="98">
        <v>4.7980771129549092E-2</v>
      </c>
      <c r="P21" s="98">
        <v>0</v>
      </c>
      <c r="Q21" s="98">
        <v>7.0769182660516592E-4</v>
      </c>
      <c r="R21" s="98">
        <v>2.5701266524323026E-2</v>
      </c>
      <c r="S21" s="98">
        <v>5.6344698863629188E-2</v>
      </c>
      <c r="T21" s="98">
        <v>2.4287165163755179E-3</v>
      </c>
      <c r="U21" s="98">
        <v>0</v>
      </c>
      <c r="V21" s="98">
        <v>0</v>
      </c>
      <c r="W21" s="98">
        <v>0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2.9807902000451327E-2</v>
      </c>
      <c r="D22" s="33">
        <v>0</v>
      </c>
      <c r="E22" s="33">
        <v>0</v>
      </c>
      <c r="F22" s="33">
        <v>6.1372079557413996E-3</v>
      </c>
      <c r="G22" s="33">
        <v>1.5785935522443152E-2</v>
      </c>
      <c r="H22" s="33">
        <v>3.4936106278956451E-3</v>
      </c>
      <c r="I22" s="33">
        <v>0</v>
      </c>
      <c r="J22" s="33">
        <v>5.9975763605720437E-3</v>
      </c>
      <c r="K22" s="33">
        <v>2.1025464675832769E-2</v>
      </c>
      <c r="L22" s="33">
        <v>6.1672781824240887E-2</v>
      </c>
      <c r="M22" s="33">
        <v>7.9559787910748234E-2</v>
      </c>
      <c r="N22" s="33">
        <v>4.8446523492541221E-2</v>
      </c>
      <c r="O22" s="33">
        <v>2.2062312115372434E-2</v>
      </c>
      <c r="P22" s="33">
        <v>2.4537827610090491E-5</v>
      </c>
      <c r="Q22" s="33">
        <v>8.8691428677427158E-4</v>
      </c>
      <c r="R22" s="33">
        <v>2.983569969602274E-2</v>
      </c>
      <c r="S22" s="33">
        <v>3.0621199341390619E-2</v>
      </c>
      <c r="T22" s="33">
        <v>1.6359059962598595E-3</v>
      </c>
      <c r="U22" s="33">
        <v>0</v>
      </c>
      <c r="V22" s="33">
        <v>0</v>
      </c>
      <c r="W22" s="33">
        <v>0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0.4786189056215156</v>
      </c>
      <c r="O24" s="117">
        <f t="shared" si="7"/>
        <v>1.4715472170604005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5.7633526824590192E-2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9.5854981322003054E-4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0.37004351852629375</v>
      </c>
      <c r="O25" s="122">
        <f t="shared" si="10"/>
        <v>1.2409103179816847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4.4349401839828217E-2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5.9541173790595477E-4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0.36287280119679982</v>
      </c>
      <c r="O26" s="98">
        <v>1.217043052795252</v>
      </c>
      <c r="P26" s="98">
        <v>0</v>
      </c>
      <c r="Q26" s="98">
        <v>0</v>
      </c>
      <c r="R26" s="98">
        <v>0</v>
      </c>
      <c r="S26" s="98">
        <v>4.3499502755579122E-2</v>
      </c>
      <c r="T26" s="98">
        <v>0</v>
      </c>
      <c r="U26" s="98">
        <v>0</v>
      </c>
      <c r="V26" s="98">
        <v>0</v>
      </c>
      <c r="W26" s="98">
        <v>5.8387318127002704E-4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7.1707173294939279E-3</v>
      </c>
      <c r="O27" s="98">
        <v>2.3867265186432597E-2</v>
      </c>
      <c r="P27" s="98">
        <v>0</v>
      </c>
      <c r="Q27" s="98">
        <v>0</v>
      </c>
      <c r="R27" s="98">
        <v>0</v>
      </c>
      <c r="S27" s="98">
        <v>8.4989908424909835E-4</v>
      </c>
      <c r="T27" s="98">
        <v>0</v>
      </c>
      <c r="U27" s="98">
        <v>0</v>
      </c>
      <c r="V27" s="98">
        <v>0</v>
      </c>
      <c r="W27" s="98">
        <v>1.1538556635927701E-5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1.4842430480937854E-2</v>
      </c>
      <c r="O28" s="122">
        <f t="shared" si="13"/>
        <v>1.9412795795578953E-2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1.2417720920300725E-3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7.7219362075052239E-5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1.4842430480937854E-2</v>
      </c>
      <c r="O29" s="98">
        <v>1.9412795795578953E-2</v>
      </c>
      <c r="P29" s="98">
        <v>0</v>
      </c>
      <c r="Q29" s="98">
        <v>0</v>
      </c>
      <c r="R29" s="98">
        <v>0</v>
      </c>
      <c r="S29" s="98">
        <v>1.2417720920300725E-3</v>
      </c>
      <c r="T29" s="98">
        <v>0</v>
      </c>
      <c r="U29" s="98">
        <v>0</v>
      </c>
      <c r="V29" s="98">
        <v>0</v>
      </c>
      <c r="W29" s="98">
        <v>7.7219362075052239E-5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7.230837187723857E-2</v>
      </c>
      <c r="O30" s="122">
        <v>0.16317506157277936</v>
      </c>
      <c r="P30" s="122">
        <v>0</v>
      </c>
      <c r="Q30" s="122">
        <v>0</v>
      </c>
      <c r="R30" s="122">
        <v>0</v>
      </c>
      <c r="S30" s="122">
        <v>9.2632031012405101E-3</v>
      </c>
      <c r="T30" s="122">
        <v>0</v>
      </c>
      <c r="U30" s="122">
        <v>0</v>
      </c>
      <c r="V30" s="122">
        <v>0</v>
      </c>
      <c r="W30" s="122">
        <v>1.9521892624493705E-4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2.8268920981865237E-3</v>
      </c>
      <c r="O31" s="98">
        <v>9.9207049829031346E-3</v>
      </c>
      <c r="P31" s="98">
        <v>0</v>
      </c>
      <c r="Q31" s="98">
        <v>0</v>
      </c>
      <c r="R31" s="98">
        <v>0</v>
      </c>
      <c r="S31" s="98">
        <v>6.4360939851962947E-4</v>
      </c>
      <c r="T31" s="98">
        <v>0</v>
      </c>
      <c r="U31" s="98">
        <v>0</v>
      </c>
      <c r="V31" s="98">
        <v>0</v>
      </c>
      <c r="W31" s="98">
        <v>0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6.1100814007920605E-2</v>
      </c>
      <c r="O35" s="101">
        <v>0.14474292023336938</v>
      </c>
      <c r="P35" s="101">
        <v>0</v>
      </c>
      <c r="Q35" s="101">
        <v>0</v>
      </c>
      <c r="R35" s="101">
        <v>0</v>
      </c>
      <c r="S35" s="101">
        <v>7.9180604901823715E-3</v>
      </c>
      <c r="T35" s="101">
        <v>0</v>
      </c>
      <c r="U35" s="101">
        <v>0</v>
      </c>
      <c r="V35" s="101">
        <v>0</v>
      </c>
      <c r="W35" s="101">
        <v>1.9521892624493705E-4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8.3806657711314389E-3</v>
      </c>
      <c r="O36" s="104">
        <v>8.511436356506856E-3</v>
      </c>
      <c r="P36" s="104">
        <v>0</v>
      </c>
      <c r="Q36" s="104">
        <v>0</v>
      </c>
      <c r="R36" s="104">
        <v>0</v>
      </c>
      <c r="S36" s="104">
        <v>7.0153321253850899E-4</v>
      </c>
      <c r="T36" s="104">
        <v>0</v>
      </c>
      <c r="U36" s="104">
        <v>0</v>
      </c>
      <c r="V36" s="104">
        <v>0</v>
      </c>
      <c r="W36" s="104">
        <v>0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1.5028854101412741E-3</v>
      </c>
      <c r="O37" s="98">
        <v>1.6486358459570068E-3</v>
      </c>
      <c r="P37" s="98">
        <v>0</v>
      </c>
      <c r="Q37" s="98">
        <v>0</v>
      </c>
      <c r="R37" s="98">
        <v>0</v>
      </c>
      <c r="S37" s="98">
        <v>1.668366099834745E-4</v>
      </c>
      <c r="T37" s="98">
        <v>0</v>
      </c>
      <c r="U37" s="98">
        <v>0</v>
      </c>
      <c r="V37" s="98">
        <v>0</v>
      </c>
      <c r="W37" s="98">
        <v>0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6.8777803609901657E-3</v>
      </c>
      <c r="O38" s="98">
        <v>6.8628005105498494E-3</v>
      </c>
      <c r="P38" s="98">
        <v>0</v>
      </c>
      <c r="Q38" s="98">
        <v>0</v>
      </c>
      <c r="R38" s="98">
        <v>0</v>
      </c>
      <c r="S38" s="98">
        <v>5.3469660255503449E-4</v>
      </c>
      <c r="T38" s="98">
        <v>0</v>
      </c>
      <c r="U38" s="98">
        <v>0</v>
      </c>
      <c r="V38" s="98">
        <v>0</v>
      </c>
      <c r="W38" s="98">
        <v>0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2.14245847370454E-2</v>
      </c>
      <c r="O39" s="122">
        <v>4.8049041710357336E-2</v>
      </c>
      <c r="P39" s="122">
        <v>0</v>
      </c>
      <c r="Q39" s="122">
        <v>0</v>
      </c>
      <c r="R39" s="122">
        <v>0</v>
      </c>
      <c r="S39" s="122">
        <v>2.7791497914913922E-3</v>
      </c>
      <c r="T39" s="122">
        <v>0</v>
      </c>
      <c r="U39" s="122">
        <v>0</v>
      </c>
      <c r="V39" s="122">
        <v>0</v>
      </c>
      <c r="W39" s="122">
        <v>9.069978699408651E-5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1.1574683828064642E-2</v>
      </c>
      <c r="O40" s="98">
        <v>3.2921304208429703E-2</v>
      </c>
      <c r="P40" s="98">
        <v>0</v>
      </c>
      <c r="Q40" s="98">
        <v>0</v>
      </c>
      <c r="R40" s="98">
        <v>0</v>
      </c>
      <c r="S40" s="98">
        <v>1.8037640981845484E-3</v>
      </c>
      <c r="T40" s="98">
        <v>0</v>
      </c>
      <c r="U40" s="98">
        <v>0</v>
      </c>
      <c r="V40" s="98">
        <v>0</v>
      </c>
      <c r="W40" s="98">
        <v>4.5767910067896304E-5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9.849900908980757E-3</v>
      </c>
      <c r="O41" s="33">
        <v>1.5127737501927632E-2</v>
      </c>
      <c r="P41" s="33">
        <v>0</v>
      </c>
      <c r="Q41" s="33">
        <v>0</v>
      </c>
      <c r="R41" s="33">
        <v>0</v>
      </c>
      <c r="S41" s="33">
        <v>9.7538569330684406E-4</v>
      </c>
      <c r="T41" s="33">
        <v>0</v>
      </c>
      <c r="U41" s="33">
        <v>0</v>
      </c>
      <c r="V41" s="33">
        <v>0</v>
      </c>
      <c r="W41" s="33">
        <v>4.4931876926190206E-5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0.40277610869421659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0.34757357987773568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3458</v>
      </c>
    </row>
    <row r="45" spans="1:105" ht="12" customHeight="1" x14ac:dyDescent="0.25">
      <c r="A45" s="97" t="s">
        <v>216</v>
      </c>
      <c r="B45" s="98"/>
      <c r="C45" s="98">
        <v>0.33934140183876421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8.2321780389714456E-3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5.563757348861256E-4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5.563757348861256E-4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3.7872581845207823E-2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3465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3.5116662892361775E-2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2.7559189528460516E-3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6.3357156896789112E-4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2.1223473838781603E-3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1.6773571236386935E-2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1.4419209442275125E-2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2.3543617941118112E-3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67.657128379793974</v>
      </c>
      <c r="D62" s="117">
        <f t="shared" si="21"/>
        <v>82.651757750305777</v>
      </c>
      <c r="E62" s="117">
        <f t="shared" si="21"/>
        <v>77.355031312284851</v>
      </c>
      <c r="F62" s="117">
        <f t="shared" si="21"/>
        <v>50.743706158620164</v>
      </c>
      <c r="G62" s="117">
        <f t="shared" si="21"/>
        <v>34.853163600689697</v>
      </c>
      <c r="H62" s="117">
        <f t="shared" si="21"/>
        <v>30.597234939312042</v>
      </c>
      <c r="I62" s="117">
        <f t="shared" si="21"/>
        <v>30.311045156381883</v>
      </c>
      <c r="J62" s="117">
        <f t="shared" si="21"/>
        <v>34.373136252931552</v>
      </c>
      <c r="K62" s="117">
        <f t="shared" si="21"/>
        <v>21.571043974420679</v>
      </c>
      <c r="L62" s="117">
        <f t="shared" si="21"/>
        <v>24.644016044688854</v>
      </c>
      <c r="M62" s="117">
        <f t="shared" si="21"/>
        <v>19.040127829363286</v>
      </c>
      <c r="N62" s="117">
        <f t="shared" si="21"/>
        <v>31.938413987653412</v>
      </c>
      <c r="O62" s="117">
        <f t="shared" si="21"/>
        <v>52.751108066946713</v>
      </c>
      <c r="P62" s="117">
        <f t="shared" si="21"/>
        <v>52.542717836918058</v>
      </c>
      <c r="Q62" s="117">
        <f t="shared" si="21"/>
        <v>74.203838229647289</v>
      </c>
      <c r="R62" s="117">
        <f t="shared" ref="R62:V62" si="22">R63+R66+R68+R77</f>
        <v>71.381483737037698</v>
      </c>
      <c r="S62" s="117">
        <f t="shared" si="22"/>
        <v>55.790982714057513</v>
      </c>
      <c r="T62" s="117">
        <f t="shared" si="22"/>
        <v>51.465191128039677</v>
      </c>
      <c r="U62" s="117">
        <f t="shared" si="22"/>
        <v>40.003770951176755</v>
      </c>
      <c r="V62" s="117">
        <f t="shared" si="22"/>
        <v>31.486173637769316</v>
      </c>
      <c r="W62" s="117">
        <f t="shared" ref="W62" si="23">W63+W66+W68+W77</f>
        <v>27.745706331087149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56.625164030589069</v>
      </c>
      <c r="D63" s="122">
        <f t="shared" si="24"/>
        <v>68.920806005415443</v>
      </c>
      <c r="E63" s="122">
        <f t="shared" si="24"/>
        <v>65.216161931161707</v>
      </c>
      <c r="F63" s="122">
        <f t="shared" si="24"/>
        <v>41.883006892853686</v>
      </c>
      <c r="G63" s="122">
        <f t="shared" si="24"/>
        <v>29.228033250841452</v>
      </c>
      <c r="H63" s="122">
        <f t="shared" si="24"/>
        <v>24.979673131089239</v>
      </c>
      <c r="I63" s="122">
        <f t="shared" si="24"/>
        <v>23.9541924656642</v>
      </c>
      <c r="J63" s="122">
        <f t="shared" si="24"/>
        <v>27.269538276066292</v>
      </c>
      <c r="K63" s="122">
        <f t="shared" si="24"/>
        <v>17.297948078294187</v>
      </c>
      <c r="L63" s="122">
        <f t="shared" si="24"/>
        <v>19.973569875268854</v>
      </c>
      <c r="M63" s="122">
        <f t="shared" si="24"/>
        <v>15.608917120617244</v>
      </c>
      <c r="N63" s="122">
        <f t="shared" si="24"/>
        <v>26.042733947094579</v>
      </c>
      <c r="O63" s="122">
        <f t="shared" si="24"/>
        <v>43.452857102469132</v>
      </c>
      <c r="P63" s="122">
        <f t="shared" si="24"/>
        <v>41.994696780413783</v>
      </c>
      <c r="Q63" s="122">
        <f t="shared" si="24"/>
        <v>59.070358576706589</v>
      </c>
      <c r="R63" s="122">
        <f t="shared" ref="R63:V63" si="25">SUM(R64:R65)</f>
        <v>56.575933194338141</v>
      </c>
      <c r="S63" s="122">
        <f t="shared" si="25"/>
        <v>42.995431868363852</v>
      </c>
      <c r="T63" s="122">
        <f t="shared" si="25"/>
        <v>36.932664113765767</v>
      </c>
      <c r="U63" s="122">
        <f t="shared" si="25"/>
        <v>27.619858364150947</v>
      </c>
      <c r="V63" s="122">
        <f t="shared" si="25"/>
        <v>20.958683790696938</v>
      </c>
      <c r="W63" s="122">
        <f t="shared" ref="W63" si="26">SUM(W64:W65)</f>
        <v>17.43029105644522</v>
      </c>
      <c r="DA63" s="130" t="s">
        <v>3476</v>
      </c>
    </row>
    <row r="64" spans="1:105" ht="12" customHeight="1" x14ac:dyDescent="0.25">
      <c r="A64" s="97" t="s">
        <v>217</v>
      </c>
      <c r="B64" s="98"/>
      <c r="C64" s="98">
        <v>55.284013670571063</v>
      </c>
      <c r="D64" s="98">
        <v>67.312080159259963</v>
      </c>
      <c r="E64" s="98">
        <v>63.733540445608092</v>
      </c>
      <c r="F64" s="98">
        <v>40.938722131033927</v>
      </c>
      <c r="G64" s="98">
        <v>28.583313772682377</v>
      </c>
      <c r="H64" s="98">
        <v>24.441176351565137</v>
      </c>
      <c r="I64" s="98">
        <v>23.445597307160437</v>
      </c>
      <c r="J64" s="98">
        <v>26.696936717694335</v>
      </c>
      <c r="K64" s="98">
        <v>16.940665402787626</v>
      </c>
      <c r="L64" s="98">
        <v>19.566312301531003</v>
      </c>
      <c r="M64" s="98">
        <v>15.296276684269673</v>
      </c>
      <c r="N64" s="98">
        <v>25.538076861448147</v>
      </c>
      <c r="O64" s="98">
        <v>42.617098991230591</v>
      </c>
      <c r="P64" s="98">
        <v>41.183708812498018</v>
      </c>
      <c r="Q64" s="98">
        <v>57.937414998304504</v>
      </c>
      <c r="R64" s="98">
        <v>55.495385071332841</v>
      </c>
      <c r="S64" s="98">
        <v>42.171479872262736</v>
      </c>
      <c r="T64" s="98">
        <v>36.225839310453679</v>
      </c>
      <c r="U64" s="98">
        <v>27.092098901086707</v>
      </c>
      <c r="V64" s="98">
        <v>20.552275170668583</v>
      </c>
      <c r="W64" s="98">
        <v>17.092507321709267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1.3411503600180026</v>
      </c>
      <c r="D65" s="98">
        <v>1.6087258461554854</v>
      </c>
      <c r="E65" s="98">
        <v>1.4826214855536113</v>
      </c>
      <c r="F65" s="98">
        <v>0.94428476181975651</v>
      </c>
      <c r="G65" s="98">
        <v>0.64471947815907493</v>
      </c>
      <c r="H65" s="98">
        <v>0.53849677952410191</v>
      </c>
      <c r="I65" s="98">
        <v>0.50859515850376202</v>
      </c>
      <c r="J65" s="98">
        <v>0.57260155837195714</v>
      </c>
      <c r="K65" s="98">
        <v>0.35728267550656062</v>
      </c>
      <c r="L65" s="98">
        <v>0.40725757373784988</v>
      </c>
      <c r="M65" s="98">
        <v>0.31264043634757105</v>
      </c>
      <c r="N65" s="98">
        <v>0.50465708564643197</v>
      </c>
      <c r="O65" s="98">
        <v>0.8357581112385426</v>
      </c>
      <c r="P65" s="98">
        <v>0.81098796791576144</v>
      </c>
      <c r="Q65" s="98">
        <v>1.1329435784020876</v>
      </c>
      <c r="R65" s="98">
        <v>1.0805481230052973</v>
      </c>
      <c r="S65" s="98">
        <v>0.82395199610111525</v>
      </c>
      <c r="T65" s="98">
        <v>0.70682480331208908</v>
      </c>
      <c r="U65" s="98">
        <v>0.52775946306424071</v>
      </c>
      <c r="V65" s="98">
        <v>0.40640862002835343</v>
      </c>
      <c r="W65" s="98">
        <v>0.33778373473595202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0.11049622094838453</v>
      </c>
      <c r="D66" s="122">
        <f t="shared" si="27"/>
        <v>0.25201827786948833</v>
      </c>
      <c r="E66" s="122">
        <f t="shared" si="27"/>
        <v>0.39701579376169294</v>
      </c>
      <c r="F66" s="122">
        <f t="shared" si="27"/>
        <v>0.18009878245483296</v>
      </c>
      <c r="G66" s="122">
        <f t="shared" si="27"/>
        <v>0.13906833542732255</v>
      </c>
      <c r="H66" s="122">
        <f t="shared" si="27"/>
        <v>0.2321112216539977</v>
      </c>
      <c r="I66" s="122">
        <f t="shared" si="27"/>
        <v>0.41901592247199571</v>
      </c>
      <c r="J66" s="122">
        <f t="shared" si="27"/>
        <v>0.33687161818918759</v>
      </c>
      <c r="K66" s="122">
        <f t="shared" si="27"/>
        <v>0.23445656670811432</v>
      </c>
      <c r="L66" s="122">
        <f t="shared" si="27"/>
        <v>0.29118388623182212</v>
      </c>
      <c r="M66" s="122">
        <f t="shared" si="27"/>
        <v>0.22720947356267904</v>
      </c>
      <c r="N66" s="122">
        <f t="shared" si="27"/>
        <v>0.76510667680556721</v>
      </c>
      <c r="O66" s="122">
        <f t="shared" si="27"/>
        <v>0.79058285159445041</v>
      </c>
      <c r="P66" s="122">
        <f t="shared" si="27"/>
        <v>0.59985394358828881</v>
      </c>
      <c r="Q66" s="122">
        <f t="shared" si="27"/>
        <v>1.0777177440921182</v>
      </c>
      <c r="R66" s="122">
        <f t="shared" si="27"/>
        <v>1.0294778405007785</v>
      </c>
      <c r="S66" s="122">
        <f t="shared" si="27"/>
        <v>1.2122517827513577</v>
      </c>
      <c r="T66" s="122">
        <f t="shared" si="27"/>
        <v>2.6365137051884568</v>
      </c>
      <c r="U66" s="122">
        <f t="shared" si="27"/>
        <v>2.2592903097526467</v>
      </c>
      <c r="V66" s="122">
        <f t="shared" si="27"/>
        <v>1.1598375219023735</v>
      </c>
      <c r="W66" s="122">
        <f t="shared" si="27"/>
        <v>2.6466936351224151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0.11049622094838453</v>
      </c>
      <c r="D67" s="98">
        <v>0.25201827786948833</v>
      </c>
      <c r="E67" s="98">
        <v>0.39701579376169294</v>
      </c>
      <c r="F67" s="98">
        <v>0.18009878245483296</v>
      </c>
      <c r="G67" s="98">
        <v>0.13906833542732255</v>
      </c>
      <c r="H67" s="98">
        <v>0.2321112216539977</v>
      </c>
      <c r="I67" s="98">
        <v>0.41901592247199571</v>
      </c>
      <c r="J67" s="98">
        <v>0.33687161818918759</v>
      </c>
      <c r="K67" s="98">
        <v>0.23445656670811432</v>
      </c>
      <c r="L67" s="98">
        <v>0.29118388623182212</v>
      </c>
      <c r="M67" s="98">
        <v>0.22720947356267904</v>
      </c>
      <c r="N67" s="98">
        <v>0.76510667680556721</v>
      </c>
      <c r="O67" s="98">
        <v>0.79058285159445041</v>
      </c>
      <c r="P67" s="98">
        <v>0.59985394358828881</v>
      </c>
      <c r="Q67" s="98">
        <v>1.0777177440921182</v>
      </c>
      <c r="R67" s="98">
        <v>1.0294778405007785</v>
      </c>
      <c r="S67" s="98">
        <v>1.2122517827513577</v>
      </c>
      <c r="T67" s="98">
        <v>2.6365137051884568</v>
      </c>
      <c r="U67" s="98">
        <v>2.2592903097526467</v>
      </c>
      <c r="V67" s="98">
        <v>1.1598375219023735</v>
      </c>
      <c r="W67" s="98">
        <v>2.6466936351224151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7.5946733634759456</v>
      </c>
      <c r="D68" s="122">
        <v>9.4077945175722455</v>
      </c>
      <c r="E68" s="122">
        <v>8.4232745168923149</v>
      </c>
      <c r="F68" s="122">
        <v>6.0437525809163892</v>
      </c>
      <c r="G68" s="122">
        <v>3.8394833199846854</v>
      </c>
      <c r="H68" s="122">
        <v>3.890526612934504</v>
      </c>
      <c r="I68" s="122">
        <v>4.3672846685268825</v>
      </c>
      <c r="J68" s="122">
        <v>4.8780880357918841</v>
      </c>
      <c r="K68" s="122">
        <v>3.0632557442177366</v>
      </c>
      <c r="L68" s="122">
        <v>3.2521976559479961</v>
      </c>
      <c r="M68" s="122">
        <v>2.4502048183616596</v>
      </c>
      <c r="N68" s="122">
        <v>4.0813632113660354</v>
      </c>
      <c r="O68" s="122">
        <v>6.6897067137075137</v>
      </c>
      <c r="P68" s="122">
        <v>7.914194114425424</v>
      </c>
      <c r="Q68" s="122">
        <v>11.166513257191237</v>
      </c>
      <c r="R68" s="122">
        <v>11.093388932754431</v>
      </c>
      <c r="S68" s="122">
        <v>8.9289334027281981</v>
      </c>
      <c r="T68" s="122">
        <v>8.9507484677526143</v>
      </c>
      <c r="U68" s="122">
        <v>7.5930159045180883</v>
      </c>
      <c r="V68" s="122">
        <v>6.4926108409378296</v>
      </c>
      <c r="W68" s="122">
        <v>5.2651707432421411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1.7007817777517527</v>
      </c>
      <c r="D69" s="98">
        <v>1.0638269750514122</v>
      </c>
      <c r="E69" s="98">
        <v>0.75114309129900014</v>
      </c>
      <c r="F69" s="98">
        <v>0.99291275595409334</v>
      </c>
      <c r="G69" s="98">
        <v>1.0419843034850822</v>
      </c>
      <c r="H69" s="98">
        <v>0.31366653133712502</v>
      </c>
      <c r="I69" s="98">
        <v>2.5175066991763244</v>
      </c>
      <c r="J69" s="98">
        <v>2.9489927226059049</v>
      </c>
      <c r="K69" s="98">
        <v>2.461064903903972</v>
      </c>
      <c r="L69" s="98">
        <v>2.7470283541076679</v>
      </c>
      <c r="M69" s="98">
        <v>2.4484247077207009</v>
      </c>
      <c r="N69" s="98">
        <v>4.0734067759722921</v>
      </c>
      <c r="O69" s="98">
        <v>6.5951283574442385</v>
      </c>
      <c r="P69" s="98">
        <v>5.5325374577472255</v>
      </c>
      <c r="Q69" s="98">
        <v>3.2389044367869557</v>
      </c>
      <c r="R69" s="98">
        <v>4.5561542322386348</v>
      </c>
      <c r="S69" s="98">
        <v>4.9410028851868431</v>
      </c>
      <c r="T69" s="98">
        <v>5.2050532746579767</v>
      </c>
      <c r="U69" s="98">
        <v>4.7894985238982706</v>
      </c>
      <c r="V69" s="98">
        <v>4.2861207954312759</v>
      </c>
      <c r="W69" s="98">
        <v>2.5167822774795172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2.8966414117490582E-3</v>
      </c>
      <c r="D70" s="98">
        <v>2.7424517338242311E-4</v>
      </c>
      <c r="E70" s="98">
        <v>0</v>
      </c>
      <c r="F70" s="98">
        <v>0</v>
      </c>
      <c r="G70" s="98">
        <v>0</v>
      </c>
      <c r="H70" s="98">
        <v>0</v>
      </c>
      <c r="I70" s="98">
        <v>4.832928656337966E-4</v>
      </c>
      <c r="J70" s="98">
        <v>1.6278741111352265E-3</v>
      </c>
      <c r="K70" s="98">
        <v>1.3657346627649887E-3</v>
      </c>
      <c r="L70" s="98">
        <v>1.4621189341685256E-3</v>
      </c>
      <c r="M70" s="98">
        <v>1.7801106409586916E-3</v>
      </c>
      <c r="N70" s="98">
        <v>7.9564353937434523E-3</v>
      </c>
      <c r="O70" s="98">
        <v>1.9311106166627528E-3</v>
      </c>
      <c r="P70" s="98">
        <v>1.2085609038729355E-2</v>
      </c>
      <c r="Q70" s="98">
        <v>0</v>
      </c>
      <c r="R70" s="98">
        <v>7.0204893320959276E-4</v>
      </c>
      <c r="S70" s="98">
        <v>4.9744798977944971E-3</v>
      </c>
      <c r="T70" s="98">
        <v>4.9997999185216434E-3</v>
      </c>
      <c r="U70" s="98">
        <v>5.2299145903692557E-3</v>
      </c>
      <c r="V70" s="98">
        <v>4.7335687936166659E-3</v>
      </c>
      <c r="W70" s="98">
        <v>9.9482145238301723E-3</v>
      </c>
      <c r="DA70" s="63" t="s">
        <v>3483</v>
      </c>
    </row>
    <row r="71" spans="1:105" ht="12" customHeight="1" x14ac:dyDescent="0.25">
      <c r="A71" s="100" t="s">
        <v>217</v>
      </c>
      <c r="B71" s="101"/>
      <c r="C71" s="101">
        <v>6.6589367563292263E-4</v>
      </c>
      <c r="D71" s="101">
        <v>6.1572113802239631E-5</v>
      </c>
      <c r="E71" s="101">
        <v>0</v>
      </c>
      <c r="F71" s="101">
        <v>0</v>
      </c>
      <c r="G71" s="101">
        <v>0</v>
      </c>
      <c r="H71" s="101">
        <v>0</v>
      </c>
      <c r="I71" s="101">
        <v>1.0655291767705768E-4</v>
      </c>
      <c r="J71" s="101">
        <v>4.1227083644077966E-4</v>
      </c>
      <c r="K71" s="101">
        <v>3.2042003227451701E-4</v>
      </c>
      <c r="L71" s="101">
        <v>3.3372923665056102E-4</v>
      </c>
      <c r="M71" s="101">
        <v>4.7821043648261618E-4</v>
      </c>
      <c r="N71" s="101">
        <v>1.4341046603805205E-3</v>
      </c>
      <c r="O71" s="101">
        <v>3.7431859895330156E-4</v>
      </c>
      <c r="P71" s="101">
        <v>2.3523124014350506E-3</v>
      </c>
      <c r="Q71" s="101">
        <v>0</v>
      </c>
      <c r="R71" s="101">
        <v>1.7956216145533329E-4</v>
      </c>
      <c r="S71" s="101">
        <v>1.1835620293811438E-3</v>
      </c>
      <c r="T71" s="101">
        <v>1.2165037990330403E-3</v>
      </c>
      <c r="U71" s="101">
        <v>1.2495473728303607E-3</v>
      </c>
      <c r="V71" s="101">
        <v>1.2086828713678316E-3</v>
      </c>
      <c r="W71" s="101">
        <v>1.9765031841897014E-3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2.2307477361161354E-3</v>
      </c>
      <c r="D72" s="104">
        <v>2.1267305958018348E-4</v>
      </c>
      <c r="E72" s="104">
        <v>0</v>
      </c>
      <c r="F72" s="104">
        <v>0</v>
      </c>
      <c r="G72" s="104">
        <v>0</v>
      </c>
      <c r="H72" s="104">
        <v>0</v>
      </c>
      <c r="I72" s="104">
        <v>3.7673994795673894E-4</v>
      </c>
      <c r="J72" s="104">
        <v>1.2156032746944469E-3</v>
      </c>
      <c r="K72" s="104">
        <v>1.0453146304904718E-3</v>
      </c>
      <c r="L72" s="104">
        <v>1.1283896975179647E-3</v>
      </c>
      <c r="M72" s="104">
        <v>1.3019002044760753E-3</v>
      </c>
      <c r="N72" s="104">
        <v>6.5223307333629318E-3</v>
      </c>
      <c r="O72" s="104">
        <v>1.5567920177094511E-3</v>
      </c>
      <c r="P72" s="104">
        <v>9.7332966372943048E-3</v>
      </c>
      <c r="Q72" s="104">
        <v>0</v>
      </c>
      <c r="R72" s="104">
        <v>5.2248677175425941E-4</v>
      </c>
      <c r="S72" s="104">
        <v>3.7909178684133534E-3</v>
      </c>
      <c r="T72" s="104">
        <v>3.7832961194886028E-3</v>
      </c>
      <c r="U72" s="104">
        <v>3.9803672175388952E-3</v>
      </c>
      <c r="V72" s="104">
        <v>3.5248859222488339E-3</v>
      </c>
      <c r="W72" s="104">
        <v>7.9717113396404714E-3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5.4608132202666297</v>
      </c>
      <c r="D73" s="101">
        <v>8.2729038990052945</v>
      </c>
      <c r="E73" s="101">
        <v>7.6366707583753044</v>
      </c>
      <c r="F73" s="101">
        <v>5.0467869528583389</v>
      </c>
      <c r="G73" s="101">
        <v>2.7721179720849047</v>
      </c>
      <c r="H73" s="101">
        <v>3.5510445219787772</v>
      </c>
      <c r="I73" s="101">
        <v>1.7666396620464977</v>
      </c>
      <c r="J73" s="101">
        <v>1.750151147989494</v>
      </c>
      <c r="K73" s="101">
        <v>0.56285334139230159</v>
      </c>
      <c r="L73" s="101">
        <v>0.4843141610047686</v>
      </c>
      <c r="M73" s="101">
        <v>0</v>
      </c>
      <c r="N73" s="101">
        <v>0</v>
      </c>
      <c r="O73" s="101">
        <v>8.7523013554430915E-2</v>
      </c>
      <c r="P73" s="101">
        <v>2.1777098441339815</v>
      </c>
      <c r="Q73" s="101">
        <v>7.3833523813026067</v>
      </c>
      <c r="R73" s="101">
        <v>6.0351485928977846</v>
      </c>
      <c r="S73" s="101">
        <v>3.6812967562520034</v>
      </c>
      <c r="T73" s="101">
        <v>3.382277374558373</v>
      </c>
      <c r="U73" s="101">
        <v>2.5158500635945873</v>
      </c>
      <c r="V73" s="101">
        <v>1.9473612278514485</v>
      </c>
      <c r="W73" s="101">
        <v>2.4263760342983223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0.43018172404581345</v>
      </c>
      <c r="D74" s="104">
        <v>7.0789398342157042E-2</v>
      </c>
      <c r="E74" s="104">
        <v>3.5460667218010458E-2</v>
      </c>
      <c r="F74" s="104">
        <v>4.0528721039563582E-3</v>
      </c>
      <c r="G74" s="104">
        <v>2.5381044414698663E-2</v>
      </c>
      <c r="H74" s="104">
        <v>2.5815559618601762E-2</v>
      </c>
      <c r="I74" s="104">
        <v>8.265501443842628E-2</v>
      </c>
      <c r="J74" s="104">
        <v>0.17731629108534949</v>
      </c>
      <c r="K74" s="104">
        <v>3.7971764258697721E-2</v>
      </c>
      <c r="L74" s="104">
        <v>1.9393021901391173E-2</v>
      </c>
      <c r="M74" s="104">
        <v>0</v>
      </c>
      <c r="N74" s="104">
        <v>0</v>
      </c>
      <c r="O74" s="104">
        <v>5.1242320921826966E-3</v>
      </c>
      <c r="P74" s="104">
        <v>0.1918612035054873</v>
      </c>
      <c r="Q74" s="104">
        <v>0.54425643910167576</v>
      </c>
      <c r="R74" s="104">
        <v>0.50138405868480151</v>
      </c>
      <c r="S74" s="104">
        <v>0.30165928139155884</v>
      </c>
      <c r="T74" s="104">
        <v>0.35841801861774447</v>
      </c>
      <c r="U74" s="104">
        <v>0.28243740243486076</v>
      </c>
      <c r="V74" s="104">
        <v>0.25439524886148823</v>
      </c>
      <c r="W74" s="104">
        <v>0.31206421694047137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9.8896562093581775E-2</v>
      </c>
      <c r="D75" s="98">
        <v>1.5886464760197696E-2</v>
      </c>
      <c r="E75" s="98">
        <v>9.7129312890090486E-3</v>
      </c>
      <c r="F75" s="98">
        <v>9.4193455895216164E-4</v>
      </c>
      <c r="G75" s="98">
        <v>5.0654146117717494E-3</v>
      </c>
      <c r="H75" s="98">
        <v>6.9475033532174699E-3</v>
      </c>
      <c r="I75" s="98">
        <v>1.8220015859656338E-2</v>
      </c>
      <c r="J75" s="98">
        <v>4.4934973072922012E-2</v>
      </c>
      <c r="K75" s="98">
        <v>8.9094288602508086E-3</v>
      </c>
      <c r="L75" s="98">
        <v>4.4264344126755993E-3</v>
      </c>
      <c r="M75" s="98">
        <v>0</v>
      </c>
      <c r="N75" s="98">
        <v>0</v>
      </c>
      <c r="O75" s="98">
        <v>9.925460705251367E-4</v>
      </c>
      <c r="P75" s="98">
        <v>3.7114262750882344E-2</v>
      </c>
      <c r="Q75" s="98">
        <v>0.14743006065598666</v>
      </c>
      <c r="R75" s="98">
        <v>0.12826593392337859</v>
      </c>
      <c r="S75" s="98">
        <v>7.1739742292894024E-2</v>
      </c>
      <c r="T75" s="98">
        <v>8.7214619121689485E-2</v>
      </c>
      <c r="U75" s="98">
        <v>6.7493239129595137E-2</v>
      </c>
      <c r="V75" s="98">
        <v>6.5024836736264052E-2</v>
      </c>
      <c r="W75" s="98">
        <v>6.1458103572550965E-2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0.33128516195223168</v>
      </c>
      <c r="D76" s="98">
        <v>5.490293358195935E-2</v>
      </c>
      <c r="E76" s="98">
        <v>2.5747735929001408E-2</v>
      </c>
      <c r="F76" s="98">
        <v>3.110937545004197E-3</v>
      </c>
      <c r="G76" s="98">
        <v>2.0315629802926914E-2</v>
      </c>
      <c r="H76" s="98">
        <v>1.8868056265384292E-2</v>
      </c>
      <c r="I76" s="98">
        <v>6.4434998578769942E-2</v>
      </c>
      <c r="J76" s="98">
        <v>0.13238131801242747</v>
      </c>
      <c r="K76" s="98">
        <v>2.9062335398446916E-2</v>
      </c>
      <c r="L76" s="98">
        <v>1.4966587488715575E-2</v>
      </c>
      <c r="M76" s="98">
        <v>0</v>
      </c>
      <c r="N76" s="98">
        <v>0</v>
      </c>
      <c r="O76" s="98">
        <v>4.1316860216575602E-3</v>
      </c>
      <c r="P76" s="98">
        <v>0.15474694075460496</v>
      </c>
      <c r="Q76" s="98">
        <v>0.39682637844568908</v>
      </c>
      <c r="R76" s="98">
        <v>0.37311812476142286</v>
      </c>
      <c r="S76" s="98">
        <v>0.2299195390986648</v>
      </c>
      <c r="T76" s="98">
        <v>0.27120339949605499</v>
      </c>
      <c r="U76" s="98">
        <v>0.21494416330526561</v>
      </c>
      <c r="V76" s="98">
        <v>0.18937041212522415</v>
      </c>
      <c r="W76" s="98">
        <v>0.25060611336792038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3.32679476478057</v>
      </c>
      <c r="D77" s="122">
        <v>4.0711389494486134</v>
      </c>
      <c r="E77" s="122">
        <v>3.3185790704691334</v>
      </c>
      <c r="F77" s="122">
        <v>2.6368479023952558</v>
      </c>
      <c r="G77" s="122">
        <v>1.6465786944362355</v>
      </c>
      <c r="H77" s="122">
        <v>1.4949239736343005</v>
      </c>
      <c r="I77" s="122">
        <v>1.5705520997188083</v>
      </c>
      <c r="J77" s="122">
        <v>1.8886383228841832</v>
      </c>
      <c r="K77" s="122">
        <v>0.97538358520063839</v>
      </c>
      <c r="L77" s="122">
        <v>1.1270646272401854</v>
      </c>
      <c r="M77" s="122">
        <v>0.75379641682170373</v>
      </c>
      <c r="N77" s="122">
        <v>1.0492101523872335</v>
      </c>
      <c r="O77" s="122">
        <v>1.8179613991756152</v>
      </c>
      <c r="P77" s="122">
        <v>2.0339729984905688</v>
      </c>
      <c r="Q77" s="122">
        <v>2.889248651657343</v>
      </c>
      <c r="R77" s="122">
        <v>2.6826837694443388</v>
      </c>
      <c r="S77" s="122">
        <v>2.6543656602141028</v>
      </c>
      <c r="T77" s="122">
        <v>2.9452648413328424</v>
      </c>
      <c r="U77" s="122">
        <v>2.5316063727550722</v>
      </c>
      <c r="V77" s="122">
        <v>2.8750414842321748</v>
      </c>
      <c r="W77" s="122">
        <v>2.4035508962773724</v>
      </c>
      <c r="DA77" s="130" t="s">
        <v>3490</v>
      </c>
    </row>
    <row r="78" spans="1:105" ht="12" customHeight="1" x14ac:dyDescent="0.25">
      <c r="A78" s="97" t="s">
        <v>192</v>
      </c>
      <c r="B78" s="98"/>
      <c r="C78" s="98">
        <v>3.1030463099901584</v>
      </c>
      <c r="D78" s="98">
        <v>3.36685190065996</v>
      </c>
      <c r="E78" s="98">
        <v>2.7109299946819156</v>
      </c>
      <c r="F78" s="98">
        <v>2.613568837735547</v>
      </c>
      <c r="G78" s="98">
        <v>1.1122152674018226</v>
      </c>
      <c r="H78" s="98">
        <v>1.2234668261863677</v>
      </c>
      <c r="I78" s="98">
        <v>1.5159322938334501</v>
      </c>
      <c r="J78" s="98">
        <v>1.6578815724111737</v>
      </c>
      <c r="K78" s="98">
        <v>0.85166131743546647</v>
      </c>
      <c r="L78" s="98">
        <v>1.1004290477257674</v>
      </c>
      <c r="M78" s="98">
        <v>0.64343155848826283</v>
      </c>
      <c r="N78" s="98">
        <v>0.99524982566846931</v>
      </c>
      <c r="O78" s="98">
        <v>1.5236738466299593</v>
      </c>
      <c r="P78" s="98">
        <v>2.0320345101093715</v>
      </c>
      <c r="Q78" s="98">
        <v>2.8446942516040945</v>
      </c>
      <c r="R78" s="98">
        <v>2.6042540229579463</v>
      </c>
      <c r="S78" s="98">
        <v>2.6036456041621467</v>
      </c>
      <c r="T78" s="98">
        <v>2.7946688912243167</v>
      </c>
      <c r="U78" s="98">
        <v>2.2595039883878782</v>
      </c>
      <c r="V78" s="98">
        <v>2.1341822573233462</v>
      </c>
      <c r="W78" s="98">
        <v>2.1088427155184908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0.2237484547904118</v>
      </c>
      <c r="D79" s="33">
        <v>0.704287048788653</v>
      </c>
      <c r="E79" s="33">
        <v>0.60764907578721772</v>
      </c>
      <c r="F79" s="33">
        <v>2.3279064659708765E-2</v>
      </c>
      <c r="G79" s="33">
        <v>0.53436342703441297</v>
      </c>
      <c r="H79" s="33">
        <v>0.27145714744793281</v>
      </c>
      <c r="I79" s="33">
        <v>5.461980588535828E-2</v>
      </c>
      <c r="J79" s="33">
        <v>0.23075675047300939</v>
      </c>
      <c r="K79" s="33">
        <v>0.12372226776517194</v>
      </c>
      <c r="L79" s="33">
        <v>2.6635579514417949E-2</v>
      </c>
      <c r="M79" s="33">
        <v>0.11036485833344095</v>
      </c>
      <c r="N79" s="33">
        <v>5.3960326718764148E-2</v>
      </c>
      <c r="O79" s="33">
        <v>0.29428755254565581</v>
      </c>
      <c r="P79" s="33">
        <v>1.9384883811971489E-3</v>
      </c>
      <c r="Q79" s="33">
        <v>4.4554400053248705E-2</v>
      </c>
      <c r="R79" s="33">
        <v>7.8429746486392518E-2</v>
      </c>
      <c r="S79" s="33">
        <v>5.0720056051955884E-2</v>
      </c>
      <c r="T79" s="33">
        <v>0.15059595010852553</v>
      </c>
      <c r="U79" s="33">
        <v>0.27210238436719403</v>
      </c>
      <c r="V79" s="33">
        <v>0.74085922690882866</v>
      </c>
      <c r="W79" s="33">
        <v>0.2947081807588815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9.0461119486333903</v>
      </c>
      <c r="D81" s="117">
        <f t="shared" si="28"/>
        <v>4.6754662432219067</v>
      </c>
      <c r="E81" s="117">
        <f t="shared" si="28"/>
        <v>11.117595141022825</v>
      </c>
      <c r="F81" s="117">
        <f t="shared" si="28"/>
        <v>18.063165951769172</v>
      </c>
      <c r="G81" s="117">
        <f t="shared" si="28"/>
        <v>54.734218878766001</v>
      </c>
      <c r="H81" s="117">
        <f t="shared" si="28"/>
        <v>38.202927095980748</v>
      </c>
      <c r="I81" s="117">
        <f t="shared" si="28"/>
        <v>31.102896077616744</v>
      </c>
      <c r="J81" s="117">
        <f t="shared" si="28"/>
        <v>22.824057519836863</v>
      </c>
      <c r="K81" s="117">
        <f t="shared" si="28"/>
        <v>44.641650028242879</v>
      </c>
      <c r="L81" s="117">
        <f t="shared" si="28"/>
        <v>42.215664607648854</v>
      </c>
      <c r="M81" s="117">
        <f t="shared" si="28"/>
        <v>49.005970075675549</v>
      </c>
      <c r="N81" s="117">
        <f t="shared" si="28"/>
        <v>35.172132809401042</v>
      </c>
      <c r="O81" s="117">
        <f t="shared" si="28"/>
        <v>20.130322545167374</v>
      </c>
      <c r="P81" s="117">
        <f t="shared" si="28"/>
        <v>17.388747178513086</v>
      </c>
      <c r="Q81" s="117">
        <f t="shared" si="28"/>
        <v>5.2442389115562422</v>
      </c>
      <c r="R81" s="117">
        <f t="shared" ref="R81:V81" si="29">R82+R85+R87+R100</f>
        <v>0</v>
      </c>
      <c r="S81" s="117">
        <f t="shared" si="29"/>
        <v>0</v>
      </c>
      <c r="T81" s="117">
        <f t="shared" si="29"/>
        <v>0</v>
      </c>
      <c r="U81" s="117">
        <f t="shared" si="29"/>
        <v>6.0674325797903075</v>
      </c>
      <c r="V81" s="117">
        <f t="shared" si="29"/>
        <v>13.921180891025578</v>
      </c>
      <c r="W81" s="117">
        <f t="shared" ref="W81" si="30">W82+W85+W87+W100</f>
        <v>18.668713551261774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7.5824249970085322</v>
      </c>
      <c r="D82" s="122">
        <f t="shared" si="31"/>
        <v>3.9073223095148357</v>
      </c>
      <c r="E82" s="122">
        <f t="shared" si="31"/>
        <v>9.1602742290785883</v>
      </c>
      <c r="F82" s="122">
        <f t="shared" si="31"/>
        <v>14.2252552353655</v>
      </c>
      <c r="G82" s="122">
        <f t="shared" si="31"/>
        <v>46.439876321516927</v>
      </c>
      <c r="H82" s="122">
        <f t="shared" si="31"/>
        <v>31.362964638769171</v>
      </c>
      <c r="I82" s="122">
        <f t="shared" si="31"/>
        <v>25.258166951496236</v>
      </c>
      <c r="J82" s="122">
        <f t="shared" si="31"/>
        <v>17.417736071812989</v>
      </c>
      <c r="K82" s="122">
        <f t="shared" si="31"/>
        <v>36.234746654048358</v>
      </c>
      <c r="L82" s="122">
        <f t="shared" si="31"/>
        <v>34.209082982475998</v>
      </c>
      <c r="M82" s="122">
        <f t="shared" si="31"/>
        <v>40.144952895927148</v>
      </c>
      <c r="N82" s="122">
        <f t="shared" si="31"/>
        <v>29.417792141379699</v>
      </c>
      <c r="O82" s="122">
        <f t="shared" si="31"/>
        <v>16.991239073469803</v>
      </c>
      <c r="P82" s="122">
        <f t="shared" si="31"/>
        <v>14.17802280917782</v>
      </c>
      <c r="Q82" s="122">
        <f t="shared" si="31"/>
        <v>4.1820379731001385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4.124402960263156</v>
      </c>
      <c r="V82" s="122">
        <f t="shared" si="32"/>
        <v>9.1375682063642625</v>
      </c>
      <c r="W82" s="122">
        <f t="shared" ref="W82" si="33">SUM(W83:W84)</f>
        <v>11.663804925443571</v>
      </c>
      <c r="DA82" s="130" t="s">
        <v>3494</v>
      </c>
    </row>
    <row r="83" spans="1:105" ht="12" customHeight="1" x14ac:dyDescent="0.25">
      <c r="A83" s="97" t="s">
        <v>204</v>
      </c>
      <c r="B83" s="98"/>
      <c r="C83" s="98">
        <v>7.5095544438252899</v>
      </c>
      <c r="D83" s="98">
        <v>3.8703227797188955</v>
      </c>
      <c r="E83" s="98">
        <v>9.0758225608753467</v>
      </c>
      <c r="F83" s="98">
        <v>14.095208280297783</v>
      </c>
      <c r="G83" s="98">
        <v>46.024627424741297</v>
      </c>
      <c r="H83" s="98">
        <v>31.088979214420558</v>
      </c>
      <c r="I83" s="98">
        <v>25.040886521695679</v>
      </c>
      <c r="J83" s="98">
        <v>17.269575465544794</v>
      </c>
      <c r="K83" s="98">
        <v>35.931624044196354</v>
      </c>
      <c r="L83" s="98">
        <v>33.926620494201956</v>
      </c>
      <c r="M83" s="98">
        <v>39.819405533570169</v>
      </c>
      <c r="N83" s="98">
        <v>29.187086126933249</v>
      </c>
      <c r="O83" s="98">
        <v>16.858991322416554</v>
      </c>
      <c r="P83" s="98">
        <v>14.067218365716164</v>
      </c>
      <c r="Q83" s="98">
        <v>4.1495806003001299</v>
      </c>
      <c r="R83" s="98">
        <v>0</v>
      </c>
      <c r="S83" s="98">
        <v>0</v>
      </c>
      <c r="T83" s="98">
        <v>0</v>
      </c>
      <c r="U83" s="98">
        <v>4.0925137681155954</v>
      </c>
      <c r="V83" s="98">
        <v>9.065859484833318</v>
      </c>
      <c r="W83" s="98">
        <v>11.572327555907332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7.2870553183242079E-2</v>
      </c>
      <c r="D84" s="98">
        <v>3.6999529795940178E-2</v>
      </c>
      <c r="E84" s="98">
        <v>8.4451668203241945E-2</v>
      </c>
      <c r="F84" s="98">
        <v>0.13004695506771752</v>
      </c>
      <c r="G84" s="98">
        <v>0.41524889677562987</v>
      </c>
      <c r="H84" s="98">
        <v>0.27398542434861411</v>
      </c>
      <c r="I84" s="98">
        <v>0.21728042980055753</v>
      </c>
      <c r="J84" s="98">
        <v>0.14816060626819488</v>
      </c>
      <c r="K84" s="98">
        <v>0.3031226098520039</v>
      </c>
      <c r="L84" s="98">
        <v>0.28246248827403975</v>
      </c>
      <c r="M84" s="98">
        <v>0.32554736235697612</v>
      </c>
      <c r="N84" s="98">
        <v>0.23070601444645036</v>
      </c>
      <c r="O84" s="98">
        <v>0.1322477510532491</v>
      </c>
      <c r="P84" s="98">
        <v>0.11080444346165676</v>
      </c>
      <c r="Q84" s="98">
        <v>3.2457372800008343E-2</v>
      </c>
      <c r="R84" s="98">
        <v>0</v>
      </c>
      <c r="S84" s="98">
        <v>0</v>
      </c>
      <c r="T84" s="98">
        <v>0</v>
      </c>
      <c r="U84" s="98">
        <v>3.1889192147560967E-2</v>
      </c>
      <c r="V84" s="98">
        <v>7.1708721530944888E-2</v>
      </c>
      <c r="W84" s="98">
        <v>9.1477369536238431E-2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1.4632681827505099E-2</v>
      </c>
      <c r="D85" s="122">
        <f t="shared" si="34"/>
        <v>1.3815878042982968E-2</v>
      </c>
      <c r="E85" s="122">
        <f t="shared" si="34"/>
        <v>6.2370182113063416E-2</v>
      </c>
      <c r="F85" s="122">
        <f t="shared" si="34"/>
        <v>7.9559726547146215E-2</v>
      </c>
      <c r="G85" s="122">
        <f t="shared" si="34"/>
        <v>0.20677872485003163</v>
      </c>
      <c r="H85" s="122">
        <f t="shared" si="34"/>
        <v>0.27888076457081312</v>
      </c>
      <c r="I85" s="122">
        <f t="shared" si="34"/>
        <v>0.38311474825432257</v>
      </c>
      <c r="J85" s="122">
        <f t="shared" si="34"/>
        <v>0.26031780423151024</v>
      </c>
      <c r="K85" s="122">
        <f t="shared" si="34"/>
        <v>0.4627455759999648</v>
      </c>
      <c r="L85" s="122">
        <f t="shared" si="34"/>
        <v>0.49931790323641301</v>
      </c>
      <c r="M85" s="122">
        <f t="shared" si="34"/>
        <v>0.55877248384307066</v>
      </c>
      <c r="N85" s="122">
        <f t="shared" si="34"/>
        <v>0.784793511679589</v>
      </c>
      <c r="O85" s="122">
        <f t="shared" si="34"/>
        <v>0.26318018461120463</v>
      </c>
      <c r="P85" s="122">
        <f t="shared" si="34"/>
        <v>0.19053507973067466</v>
      </c>
      <c r="Q85" s="122">
        <f t="shared" si="34"/>
        <v>7.4664997011099007E-2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0.35183458880992885</v>
      </c>
      <c r="V85" s="122">
        <f t="shared" si="34"/>
        <v>0.52049868723864501</v>
      </c>
      <c r="W85" s="122">
        <f t="shared" si="34"/>
        <v>1.8485543087146754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1.4632681827505099E-2</v>
      </c>
      <c r="D86" s="98">
        <v>1.3815878042982968E-2</v>
      </c>
      <c r="E86" s="98">
        <v>6.2370182113063416E-2</v>
      </c>
      <c r="F86" s="98">
        <v>7.9559726547146215E-2</v>
      </c>
      <c r="G86" s="98">
        <v>0.20677872485003163</v>
      </c>
      <c r="H86" s="98">
        <v>0.27888076457081312</v>
      </c>
      <c r="I86" s="98">
        <v>0.38311474825432257</v>
      </c>
      <c r="J86" s="98">
        <v>0.26031780423151024</v>
      </c>
      <c r="K86" s="98">
        <v>0.4627455759999648</v>
      </c>
      <c r="L86" s="98">
        <v>0.49931790323641301</v>
      </c>
      <c r="M86" s="98">
        <v>0.55877248384307066</v>
      </c>
      <c r="N86" s="98">
        <v>0.784793511679589</v>
      </c>
      <c r="O86" s="98">
        <v>0.26318018461120463</v>
      </c>
      <c r="P86" s="98">
        <v>0.19053507973067466</v>
      </c>
      <c r="Q86" s="98">
        <v>7.4664997011099007E-2</v>
      </c>
      <c r="R86" s="98">
        <v>0</v>
      </c>
      <c r="S86" s="98">
        <v>0</v>
      </c>
      <c r="T86" s="98">
        <v>0</v>
      </c>
      <c r="U86" s="98">
        <v>0.35183458880992885</v>
      </c>
      <c r="V86" s="98">
        <v>0.52049868723864501</v>
      </c>
      <c r="W86" s="98">
        <v>1.8485543087146754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1.0018127680714757</v>
      </c>
      <c r="D87" s="122">
        <v>0.51834283753596666</v>
      </c>
      <c r="E87" s="122">
        <v>1.3280683536374194</v>
      </c>
      <c r="F87" s="122">
        <v>2.630369423887676</v>
      </c>
      <c r="G87" s="122">
        <v>5.6472231034093285</v>
      </c>
      <c r="H87" s="122">
        <v>4.7266111485142845</v>
      </c>
      <c r="I87" s="122">
        <v>3.9405583602088314</v>
      </c>
      <c r="J87" s="122">
        <v>3.8489239323978288</v>
      </c>
      <c r="K87" s="122">
        <v>6.0068601291508816</v>
      </c>
      <c r="L87" s="122">
        <v>5.6251894027735307</v>
      </c>
      <c r="M87" s="122">
        <v>6.4277672001854054</v>
      </c>
      <c r="N87" s="122">
        <v>3.8382061526132323</v>
      </c>
      <c r="O87" s="122">
        <v>2.2236705057984452</v>
      </c>
      <c r="P87" s="122">
        <v>2.3677664342714504</v>
      </c>
      <c r="Q87" s="122">
        <v>0.78743798663569786</v>
      </c>
      <c r="R87" s="122">
        <v>0</v>
      </c>
      <c r="S87" s="122">
        <v>0</v>
      </c>
      <c r="T87" s="122">
        <v>0</v>
      </c>
      <c r="U87" s="122">
        <v>1.2085603645885095</v>
      </c>
      <c r="V87" s="122">
        <v>2.9409016112803283</v>
      </c>
      <c r="W87" s="122">
        <v>3.5251673581203424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3.7918617785853677E-3</v>
      </c>
      <c r="D88" s="98">
        <v>7.3444549589460556E-4</v>
      </c>
      <c r="E88" s="98">
        <v>8.1530185903105311E-3</v>
      </c>
      <c r="F88" s="98">
        <v>2.9095723561927939E-2</v>
      </c>
      <c r="G88" s="98">
        <v>0.19861502184854762</v>
      </c>
      <c r="H88" s="98">
        <v>0.11769111674552994</v>
      </c>
      <c r="I88" s="98">
        <v>0.12571766251973263</v>
      </c>
      <c r="J88" s="98">
        <v>0.10862275065205994</v>
      </c>
      <c r="K88" s="98">
        <v>0.26658858885135139</v>
      </c>
      <c r="L88" s="98">
        <v>0.25475553125275957</v>
      </c>
      <c r="M88" s="98">
        <v>0.30368741564616153</v>
      </c>
      <c r="N88" s="98">
        <v>0.15650086108135261</v>
      </c>
      <c r="O88" s="98">
        <v>6.2363873686573645E-2</v>
      </c>
      <c r="P88" s="98">
        <v>1.0404286624582431E-2</v>
      </c>
      <c r="Q88" s="98">
        <v>7.7362682485543214E-3</v>
      </c>
      <c r="R88" s="98">
        <v>0</v>
      </c>
      <c r="S88" s="98">
        <v>0</v>
      </c>
      <c r="T88" s="98">
        <v>0</v>
      </c>
      <c r="U88" s="98">
        <v>5.1643514438183893E-2</v>
      </c>
      <c r="V88" s="98">
        <v>9.2144177999193957E-2</v>
      </c>
      <c r="W88" s="98">
        <v>0.17543022822005447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1.0264892526784271E-4</v>
      </c>
      <c r="J89" s="98">
        <v>0</v>
      </c>
      <c r="K89" s="98">
        <v>1.9746625271942279E-4</v>
      </c>
      <c r="L89" s="98">
        <v>9.3628864421996336E-5</v>
      </c>
      <c r="M89" s="98">
        <v>2.9014417326522307E-4</v>
      </c>
      <c r="N89" s="98">
        <v>3.92694643588283E-4</v>
      </c>
      <c r="O89" s="98">
        <v>1.0218771624296698E-4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1.0369813159656709E-4</v>
      </c>
      <c r="DA89" s="63" t="s">
        <v>3501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2.2631204974843296E-5</v>
      </c>
      <c r="J90" s="101">
        <v>0</v>
      </c>
      <c r="K90" s="101">
        <v>4.6281431385303136E-5</v>
      </c>
      <c r="L90" s="101">
        <v>2.1348511089950387E-5</v>
      </c>
      <c r="M90" s="101">
        <v>7.7949702218467817E-5</v>
      </c>
      <c r="N90" s="101">
        <v>7.0846653443150438E-5</v>
      </c>
      <c r="O90" s="101">
        <v>1.9923325293405966E-5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2.0444312621835279E-5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8.0017720292999416E-5</v>
      </c>
      <c r="J91" s="104">
        <v>0</v>
      </c>
      <c r="K91" s="104">
        <v>1.5118482133411965E-4</v>
      </c>
      <c r="L91" s="104">
        <v>7.2280353332045946E-5</v>
      </c>
      <c r="M91" s="104">
        <v>2.1219447104675525E-4</v>
      </c>
      <c r="N91" s="104">
        <v>3.2184799014513255E-4</v>
      </c>
      <c r="O91" s="104">
        <v>8.2264390949561024E-5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8.3253818974731819E-5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0.16259824156106628</v>
      </c>
      <c r="D92" s="101">
        <v>0.10249667108455429</v>
      </c>
      <c r="E92" s="101">
        <v>0.14532460449863249</v>
      </c>
      <c r="F92" s="101">
        <v>0.21801288680504974</v>
      </c>
      <c r="G92" s="101">
        <v>0.59018654488718103</v>
      </c>
      <c r="H92" s="101">
        <v>0.47511184034372894</v>
      </c>
      <c r="I92" s="101">
        <v>8.7840273691341897E-2</v>
      </c>
      <c r="J92" s="101">
        <v>4.7667746250285824E-2</v>
      </c>
      <c r="K92" s="101">
        <v>0.29280890483038879</v>
      </c>
      <c r="L92" s="101">
        <v>0.32278107675458784</v>
      </c>
      <c r="M92" s="101">
        <v>0.24405183213261775</v>
      </c>
      <c r="N92" s="101">
        <v>0.14409072866185024</v>
      </c>
      <c r="O92" s="101">
        <v>0.13085882286972231</v>
      </c>
      <c r="P92" s="101">
        <v>9.6300213150803199E-2</v>
      </c>
      <c r="Q92" s="101">
        <v>2.145001661410929E-2</v>
      </c>
      <c r="R92" s="101">
        <v>0</v>
      </c>
      <c r="S92" s="101">
        <v>0</v>
      </c>
      <c r="T92" s="101">
        <v>0</v>
      </c>
      <c r="U92" s="101">
        <v>6.7781215547672802E-2</v>
      </c>
      <c r="V92" s="101">
        <v>7.9328471918656329E-2</v>
      </c>
      <c r="W92" s="101">
        <v>8.4606855740519002E-2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2.4603947658994181E-4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1.7368318814960264E-4</v>
      </c>
      <c r="K93" s="104">
        <v>3.6676972517758337E-4</v>
      </c>
      <c r="L93" s="104">
        <v>3.6298050961241341E-4</v>
      </c>
      <c r="M93" s="104">
        <v>9.8650768785208209E-5</v>
      </c>
      <c r="N93" s="104">
        <v>1.6170592436305027E-4</v>
      </c>
      <c r="O93" s="104">
        <v>9.4497869768571185E-5</v>
      </c>
      <c r="P93" s="104">
        <v>8.9553847165716282E-5</v>
      </c>
      <c r="Q93" s="104">
        <v>0</v>
      </c>
      <c r="R93" s="104">
        <v>0</v>
      </c>
      <c r="S93" s="104">
        <v>0</v>
      </c>
      <c r="T93" s="104">
        <v>0</v>
      </c>
      <c r="U93" s="104">
        <v>1.2237895979366897E-4</v>
      </c>
      <c r="V93" s="104">
        <v>0</v>
      </c>
      <c r="W93" s="104">
        <v>1.0211011011135115E-4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5.6550770049542549E-5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4.3951751143432928E-5</v>
      </c>
      <c r="K94" s="98">
        <v>8.4671136330122013E-5</v>
      </c>
      <c r="L94" s="98">
        <v>8.323778941616696E-5</v>
      </c>
      <c r="M94" s="98">
        <v>2.6482132629926096E-5</v>
      </c>
      <c r="N94" s="98">
        <v>2.8944323598221687E-5</v>
      </c>
      <c r="O94" s="98">
        <v>1.8321010188888785E-5</v>
      </c>
      <c r="P94" s="98">
        <v>1.734698574981816E-5</v>
      </c>
      <c r="Q94" s="98">
        <v>0</v>
      </c>
      <c r="R94" s="98">
        <v>0</v>
      </c>
      <c r="S94" s="98">
        <v>0</v>
      </c>
      <c r="T94" s="98">
        <v>0</v>
      </c>
      <c r="U94" s="98">
        <v>2.929998674359721E-5</v>
      </c>
      <c r="V94" s="98">
        <v>0</v>
      </c>
      <c r="W94" s="98">
        <v>2.0161281017079838E-5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1.8948870654039927E-4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1.297314370061697E-4</v>
      </c>
      <c r="K95" s="98">
        <v>2.8209858884746135E-4</v>
      </c>
      <c r="L95" s="98">
        <v>2.7974272019624648E-4</v>
      </c>
      <c r="M95" s="98">
        <v>7.2168636155282116E-5</v>
      </c>
      <c r="N95" s="98">
        <v>1.3276160076482858E-4</v>
      </c>
      <c r="O95" s="98">
        <v>7.61768595796824E-5</v>
      </c>
      <c r="P95" s="98">
        <v>7.2206861415898118E-5</v>
      </c>
      <c r="Q95" s="98">
        <v>0</v>
      </c>
      <c r="R95" s="98">
        <v>0</v>
      </c>
      <c r="S95" s="98">
        <v>0</v>
      </c>
      <c r="T95" s="98">
        <v>0</v>
      </c>
      <c r="U95" s="98">
        <v>9.3078973050071757E-5</v>
      </c>
      <c r="V95" s="98">
        <v>0</v>
      </c>
      <c r="W95" s="98">
        <v>8.1948829094271314E-5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0.77420191842351516</v>
      </c>
      <c r="D96" s="101">
        <v>0.41161162709434806</v>
      </c>
      <c r="E96" s="101">
        <v>1.169179838547908</v>
      </c>
      <c r="F96" s="101">
        <v>2.3813264881983556</v>
      </c>
      <c r="G96" s="101">
        <v>4.8143153161347705</v>
      </c>
      <c r="H96" s="101">
        <v>4.1039373140119304</v>
      </c>
      <c r="I96" s="101">
        <v>3.5603611306845639</v>
      </c>
      <c r="J96" s="101">
        <v>3.3528300817616867</v>
      </c>
      <c r="K96" s="101">
        <v>5.103113116944467</v>
      </c>
      <c r="L96" s="101">
        <v>4.8532659663782374</v>
      </c>
      <c r="M96" s="101">
        <v>5.4865091235983217</v>
      </c>
      <c r="N96" s="101">
        <v>3.1105868949486855</v>
      </c>
      <c r="O96" s="101">
        <v>1.917778571802297</v>
      </c>
      <c r="P96" s="101">
        <v>2.0779334061945232</v>
      </c>
      <c r="Q96" s="101">
        <v>0.70619149199750864</v>
      </c>
      <c r="R96" s="101">
        <v>0</v>
      </c>
      <c r="S96" s="101">
        <v>0</v>
      </c>
      <c r="T96" s="101">
        <v>0</v>
      </c>
      <c r="U96" s="101">
        <v>0.9790466239643707</v>
      </c>
      <c r="V96" s="101">
        <v>2.4493797421616277</v>
      </c>
      <c r="W96" s="101">
        <v>2.8928516585605997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6.0974706831718899E-2</v>
      </c>
      <c r="D97" s="104">
        <v>3.500093861169693E-3</v>
      </c>
      <c r="E97" s="104">
        <v>5.410892000568354E-3</v>
      </c>
      <c r="F97" s="104">
        <v>1.9343253223428076E-3</v>
      </c>
      <c r="G97" s="104">
        <v>4.410622053882949E-2</v>
      </c>
      <c r="H97" s="104">
        <v>2.987087741309476E-2</v>
      </c>
      <c r="I97" s="104">
        <v>0.16653664438792509</v>
      </c>
      <c r="J97" s="104">
        <v>0.33962967054564663</v>
      </c>
      <c r="K97" s="104">
        <v>0.34378528254677737</v>
      </c>
      <c r="L97" s="104">
        <v>0.19393021901391178</v>
      </c>
      <c r="M97" s="104">
        <v>0.39313003386625389</v>
      </c>
      <c r="N97" s="104">
        <v>0.42647326735339275</v>
      </c>
      <c r="O97" s="104">
        <v>0.11247255185384057</v>
      </c>
      <c r="P97" s="104">
        <v>0.1830389744543757</v>
      </c>
      <c r="Q97" s="104">
        <v>5.2060209775525619E-2</v>
      </c>
      <c r="R97" s="104">
        <v>0</v>
      </c>
      <c r="S97" s="104">
        <v>0</v>
      </c>
      <c r="T97" s="104">
        <v>0</v>
      </c>
      <c r="U97" s="104">
        <v>0.1099666316784884</v>
      </c>
      <c r="V97" s="104">
        <v>0.3200492192008505</v>
      </c>
      <c r="W97" s="104">
        <v>0.3720728073574614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1.401777096341459E-2</v>
      </c>
      <c r="D98" s="98">
        <v>7.8548651471929264E-4</v>
      </c>
      <c r="E98" s="98">
        <v>1.4820821585408905E-3</v>
      </c>
      <c r="F98" s="98">
        <v>4.4955967586353174E-4</v>
      </c>
      <c r="G98" s="98">
        <v>8.8024862309460106E-3</v>
      </c>
      <c r="H98" s="98">
        <v>8.0388736117688736E-3</v>
      </c>
      <c r="I98" s="98">
        <v>3.6710420082526743E-2</v>
      </c>
      <c r="J98" s="98">
        <v>8.6067952399185632E-2</v>
      </c>
      <c r="K98" s="98">
        <v>8.0663371266720865E-2</v>
      </c>
      <c r="L98" s="98">
        <v>4.4264344126755992E-2</v>
      </c>
      <c r="M98" s="98">
        <v>0.10572218755002781</v>
      </c>
      <c r="N98" s="98">
        <v>7.6478464697699311E-2</v>
      </c>
      <c r="O98" s="98">
        <v>2.1785545107289018E-2</v>
      </c>
      <c r="P98" s="98">
        <v>3.5407661723322027E-2</v>
      </c>
      <c r="Q98" s="98">
        <v>1.4102249111903069E-2</v>
      </c>
      <c r="R98" s="98">
        <v>0</v>
      </c>
      <c r="S98" s="98">
        <v>0</v>
      </c>
      <c r="T98" s="98">
        <v>0</v>
      </c>
      <c r="U98" s="98">
        <v>2.6278404007996376E-2</v>
      </c>
      <c r="V98" s="98">
        <v>8.1806355736758402E-2</v>
      </c>
      <c r="W98" s="98">
        <v>7.3276229345662844E-2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4.6956935868304309E-2</v>
      </c>
      <c r="D99" s="98">
        <v>2.7146073464504004E-3</v>
      </c>
      <c r="E99" s="98">
        <v>3.9288098420274635E-3</v>
      </c>
      <c r="F99" s="98">
        <v>1.4847656464792758E-3</v>
      </c>
      <c r="G99" s="98">
        <v>3.5303734307883479E-2</v>
      </c>
      <c r="H99" s="98">
        <v>2.1832003801325887E-2</v>
      </c>
      <c r="I99" s="98">
        <v>0.12982622430539834</v>
      </c>
      <c r="J99" s="98">
        <v>0.253561718146461</v>
      </c>
      <c r="K99" s="98">
        <v>0.26312191128005652</v>
      </c>
      <c r="L99" s="98">
        <v>0.14966587488715577</v>
      </c>
      <c r="M99" s="98">
        <v>0.28740784631622607</v>
      </c>
      <c r="N99" s="98">
        <v>0.34999480265569344</v>
      </c>
      <c r="O99" s="98">
        <v>9.0687006746551557E-2</v>
      </c>
      <c r="P99" s="98">
        <v>0.14763131273105368</v>
      </c>
      <c r="Q99" s="98">
        <v>3.7957960663622552E-2</v>
      </c>
      <c r="R99" s="98">
        <v>0</v>
      </c>
      <c r="S99" s="98">
        <v>0</v>
      </c>
      <c r="T99" s="98">
        <v>0</v>
      </c>
      <c r="U99" s="98">
        <v>8.3688227670492027E-2</v>
      </c>
      <c r="V99" s="98">
        <v>0.2382428634640921</v>
      </c>
      <c r="W99" s="98">
        <v>0.29879657801179854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0.44724150172587651</v>
      </c>
      <c r="D100" s="122">
        <v>0.23598521812812145</v>
      </c>
      <c r="E100" s="122">
        <v>0.56688237619375392</v>
      </c>
      <c r="F100" s="122">
        <v>1.1279815659688479</v>
      </c>
      <c r="G100" s="122">
        <v>2.4403407289897134</v>
      </c>
      <c r="H100" s="122">
        <v>1.8344705441264755</v>
      </c>
      <c r="I100" s="122">
        <v>1.5210560176573529</v>
      </c>
      <c r="J100" s="122">
        <v>1.2970797113945371</v>
      </c>
      <c r="K100" s="122">
        <v>1.937297669043675</v>
      </c>
      <c r="L100" s="122">
        <v>1.8820743191629146</v>
      </c>
      <c r="M100" s="122">
        <v>1.8744774957199255</v>
      </c>
      <c r="N100" s="122">
        <v>1.1313410037285212</v>
      </c>
      <c r="O100" s="122">
        <v>0.65223278128791951</v>
      </c>
      <c r="P100" s="122">
        <v>0.65242285533314193</v>
      </c>
      <c r="Q100" s="122">
        <v>0.20009795480930681</v>
      </c>
      <c r="R100" s="122">
        <v>0</v>
      </c>
      <c r="S100" s="122">
        <v>0</v>
      </c>
      <c r="T100" s="122">
        <v>0</v>
      </c>
      <c r="U100" s="122">
        <v>0.38263466612871377</v>
      </c>
      <c r="V100" s="122">
        <v>1.3222123861423429</v>
      </c>
      <c r="W100" s="122">
        <v>1.6311869589831867</v>
      </c>
      <c r="DA100" s="130" t="s">
        <v>3512</v>
      </c>
    </row>
    <row r="101" spans="1:105" ht="12" customHeight="1" x14ac:dyDescent="0.25">
      <c r="A101" s="97" t="s">
        <v>207</v>
      </c>
      <c r="B101" s="98"/>
      <c r="C101" s="98">
        <v>2.2601231414236017E-4</v>
      </c>
      <c r="D101" s="98">
        <v>8.1333583460998024E-5</v>
      </c>
      <c r="E101" s="98">
        <v>3.2898230292196021E-4</v>
      </c>
      <c r="F101" s="98">
        <v>8.2817218809652106E-4</v>
      </c>
      <c r="G101" s="98">
        <v>4.2084268949089529E-3</v>
      </c>
      <c r="H101" s="98">
        <v>2.0417935771672125E-3</v>
      </c>
      <c r="I101" s="98">
        <v>1.7946786748323864E-3</v>
      </c>
      <c r="J101" s="98">
        <v>1.8244446819271143E-3</v>
      </c>
      <c r="K101" s="98">
        <v>4.4762491891690128E-3</v>
      </c>
      <c r="L101" s="98">
        <v>3.5814987512405934E-3</v>
      </c>
      <c r="M101" s="98">
        <v>4.5413906485003057E-3</v>
      </c>
      <c r="N101" s="98">
        <v>2.2889141771682046E-3</v>
      </c>
      <c r="O101" s="98">
        <v>1.0577434674805405E-3</v>
      </c>
      <c r="P101" s="98">
        <v>1.0523006351162813E-3</v>
      </c>
      <c r="Q101" s="98">
        <v>4.2694674103876723E-4</v>
      </c>
      <c r="R101" s="98">
        <v>0</v>
      </c>
      <c r="S101" s="98">
        <v>0</v>
      </c>
      <c r="T101" s="98">
        <v>0</v>
      </c>
      <c r="U101" s="98">
        <v>7.2274378098170951E-4</v>
      </c>
      <c r="V101" s="98">
        <v>3.9258879822611409E-4</v>
      </c>
      <c r="W101" s="98">
        <v>1.3575153739957533E-3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0.38462490186777115</v>
      </c>
      <c r="D102" s="98">
        <v>0.23590388454466046</v>
      </c>
      <c r="E102" s="98">
        <v>0.56655339389083192</v>
      </c>
      <c r="F102" s="98">
        <v>1.083092473215739</v>
      </c>
      <c r="G102" s="98">
        <v>1.7737696629326294</v>
      </c>
      <c r="H102" s="98">
        <v>1.3927740605006262</v>
      </c>
      <c r="I102" s="98">
        <v>1.0995139175409052</v>
      </c>
      <c r="J102" s="98">
        <v>0.93543816993054085</v>
      </c>
      <c r="K102" s="98">
        <v>1.2190683892016538</v>
      </c>
      <c r="L102" s="98">
        <v>1.2041103877689137</v>
      </c>
      <c r="M102" s="98">
        <v>1.0104806334826606</v>
      </c>
      <c r="N102" s="98">
        <v>0.61054045800576806</v>
      </c>
      <c r="O102" s="98">
        <v>0.44607450539218352</v>
      </c>
      <c r="P102" s="98">
        <v>0.27427321998615489</v>
      </c>
      <c r="Q102" s="98">
        <v>8.9745807936892144E-2</v>
      </c>
      <c r="R102" s="98">
        <v>0</v>
      </c>
      <c r="S102" s="98">
        <v>0</v>
      </c>
      <c r="T102" s="98">
        <v>0</v>
      </c>
      <c r="U102" s="98">
        <v>0.21157702330314096</v>
      </c>
      <c r="V102" s="98">
        <v>0.57706805047365184</v>
      </c>
      <c r="W102" s="98">
        <v>0.84208377733922435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6.239058754396299E-2</v>
      </c>
      <c r="D103" s="33">
        <v>0</v>
      </c>
      <c r="E103" s="33">
        <v>0</v>
      </c>
      <c r="F103" s="33">
        <v>4.4060920565012408E-2</v>
      </c>
      <c r="G103" s="33">
        <v>0.66236263916217497</v>
      </c>
      <c r="H103" s="33">
        <v>0.43965469004868191</v>
      </c>
      <c r="I103" s="33">
        <v>0.4197474214416152</v>
      </c>
      <c r="J103" s="33">
        <v>0.35981709678206908</v>
      </c>
      <c r="K103" s="33">
        <v>0.71375303065285212</v>
      </c>
      <c r="L103" s="33">
        <v>0.67438243264276043</v>
      </c>
      <c r="M103" s="33">
        <v>0.85945547158876456</v>
      </c>
      <c r="N103" s="33">
        <v>0.51851163154558488</v>
      </c>
      <c r="O103" s="33">
        <v>0.20510053242825541</v>
      </c>
      <c r="P103" s="33">
        <v>0.37709733471187068</v>
      </c>
      <c r="Q103" s="33">
        <v>0.1099252001313759</v>
      </c>
      <c r="R103" s="33">
        <v>0</v>
      </c>
      <c r="S103" s="33">
        <v>0</v>
      </c>
      <c r="T103" s="33">
        <v>0</v>
      </c>
      <c r="U103" s="33">
        <v>0.17033489904459112</v>
      </c>
      <c r="V103" s="33">
        <v>0.74475174687046497</v>
      </c>
      <c r="W103" s="33">
        <v>0.78774566626996645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3517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3524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9.5107197187461185</v>
      </c>
      <c r="D124" s="117">
        <f t="shared" si="42"/>
        <v>0</v>
      </c>
      <c r="E124" s="117">
        <f t="shared" si="42"/>
        <v>6.2172383655716796</v>
      </c>
      <c r="F124" s="117">
        <f t="shared" si="42"/>
        <v>16.383647537344597</v>
      </c>
      <c r="G124" s="117">
        <f t="shared" si="42"/>
        <v>13.296828614715277</v>
      </c>
      <c r="H124" s="117">
        <f t="shared" si="42"/>
        <v>11.308399504768673</v>
      </c>
      <c r="I124" s="117">
        <f t="shared" si="42"/>
        <v>8.6119872800340165</v>
      </c>
      <c r="J124" s="117">
        <f t="shared" si="42"/>
        <v>5.8113768865917983</v>
      </c>
      <c r="K124" s="117">
        <f t="shared" si="42"/>
        <v>5.652898621817914</v>
      </c>
      <c r="L124" s="117">
        <f t="shared" si="42"/>
        <v>8.9933334134749323</v>
      </c>
      <c r="M124" s="117">
        <f t="shared" si="42"/>
        <v>10.127327341754166</v>
      </c>
      <c r="N124" s="117">
        <f t="shared" si="42"/>
        <v>13.152795007694257</v>
      </c>
      <c r="O124" s="117">
        <f t="shared" si="42"/>
        <v>12.231204776089099</v>
      </c>
      <c r="P124" s="117">
        <f t="shared" si="42"/>
        <v>2.3316544754588482</v>
      </c>
      <c r="Q124" s="117">
        <f t="shared" si="42"/>
        <v>3.7479049761927912</v>
      </c>
      <c r="R124" s="117">
        <f t="shared" ref="R124:V124" si="43">R125+R128+R130+R139</f>
        <v>5.2601467394773902</v>
      </c>
      <c r="S124" s="117">
        <f t="shared" si="43"/>
        <v>5.4898110640507065</v>
      </c>
      <c r="T124" s="117">
        <f t="shared" si="43"/>
        <v>5.9217399211605048</v>
      </c>
      <c r="U124" s="117">
        <f t="shared" si="43"/>
        <v>6.0303902520705188</v>
      </c>
      <c r="V124" s="117">
        <f t="shared" si="43"/>
        <v>5.7898805343252731</v>
      </c>
      <c r="W124" s="117">
        <f t="shared" ref="W124" si="44">W125+W128+W130+W139</f>
        <v>5.1886000433626522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7.983882266594752</v>
      </c>
      <c r="D125" s="122">
        <f t="shared" si="45"/>
        <v>0</v>
      </c>
      <c r="E125" s="122">
        <f t="shared" si="45"/>
        <v>5.1998208380537232</v>
      </c>
      <c r="F125" s="122">
        <f t="shared" si="45"/>
        <v>13.582307810263195</v>
      </c>
      <c r="G125" s="122">
        <f t="shared" si="45"/>
        <v>11.168439952621831</v>
      </c>
      <c r="H125" s="122">
        <f t="shared" si="45"/>
        <v>9.2887138167667445</v>
      </c>
      <c r="I125" s="122">
        <f t="shared" si="45"/>
        <v>6.8730696236405322</v>
      </c>
      <c r="J125" s="122">
        <f t="shared" si="45"/>
        <v>4.6002989727762733</v>
      </c>
      <c r="K125" s="122">
        <f t="shared" si="45"/>
        <v>4.5423917947503307</v>
      </c>
      <c r="L125" s="122">
        <f t="shared" si="45"/>
        <v>7.3021174882895474</v>
      </c>
      <c r="M125" s="122">
        <f t="shared" si="45"/>
        <v>8.2814455180915445</v>
      </c>
      <c r="N125" s="122">
        <f t="shared" si="45"/>
        <v>10.85743951141921</v>
      </c>
      <c r="O125" s="122">
        <f t="shared" si="45"/>
        <v>10.178834975267989</v>
      </c>
      <c r="P125" s="122">
        <f t="shared" si="45"/>
        <v>1.8865843128820456</v>
      </c>
      <c r="Q125" s="122">
        <f t="shared" si="45"/>
        <v>2.9845667673636003</v>
      </c>
      <c r="R125" s="122">
        <f t="shared" ref="R125:V125" si="46">SUM(R126:R127)</f>
        <v>4.1716077001709584</v>
      </c>
      <c r="S125" s="122">
        <f t="shared" si="46"/>
        <v>4.2181548474153487</v>
      </c>
      <c r="T125" s="122">
        <f t="shared" si="46"/>
        <v>4.2287766735597723</v>
      </c>
      <c r="U125" s="122">
        <f t="shared" si="46"/>
        <v>4.1490341794492043</v>
      </c>
      <c r="V125" s="122">
        <f t="shared" si="46"/>
        <v>3.8306531597073743</v>
      </c>
      <c r="W125" s="122">
        <f t="shared" ref="W125" si="47">SUM(W126:W127)</f>
        <v>3.2440473384769413</v>
      </c>
      <c r="DA125" s="130" t="s">
        <v>3535</v>
      </c>
    </row>
    <row r="126" spans="1:105" ht="12" customHeight="1" x14ac:dyDescent="0.25">
      <c r="A126" s="97" t="s">
        <v>203</v>
      </c>
      <c r="B126" s="98"/>
      <c r="C126" s="98">
        <v>7.9453326568767251</v>
      </c>
      <c r="D126" s="98">
        <v>0</v>
      </c>
      <c r="E126" s="98">
        <v>5.1757403810793159</v>
      </c>
      <c r="F126" s="98">
        <v>13.519938146979248</v>
      </c>
      <c r="G126" s="98">
        <v>11.118283598765677</v>
      </c>
      <c r="H126" s="98">
        <v>9.2479629283280698</v>
      </c>
      <c r="I126" s="98">
        <v>6.8433795317053088</v>
      </c>
      <c r="J126" s="98">
        <v>4.5806496239333274</v>
      </c>
      <c r="K126" s="98">
        <v>4.5233122478301677</v>
      </c>
      <c r="L126" s="98">
        <v>7.2718459247748672</v>
      </c>
      <c r="M126" s="98">
        <v>8.2477304630611865</v>
      </c>
      <c r="N126" s="98">
        <v>10.814697735123648</v>
      </c>
      <c r="O126" s="98">
        <v>10.139067800330682</v>
      </c>
      <c r="P126" s="98">
        <v>1.8791833520073269</v>
      </c>
      <c r="Q126" s="98">
        <v>2.9729398313293331</v>
      </c>
      <c r="R126" s="98">
        <v>4.1554256792255995</v>
      </c>
      <c r="S126" s="98">
        <v>4.2017360316618388</v>
      </c>
      <c r="T126" s="98">
        <v>4.2123387630827569</v>
      </c>
      <c r="U126" s="98">
        <v>4.1329321119038074</v>
      </c>
      <c r="V126" s="98">
        <v>3.8155630763796107</v>
      </c>
      <c r="W126" s="98">
        <v>3.2312759825977699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3.8549609718027331E-2</v>
      </c>
      <c r="D127" s="98">
        <v>0</v>
      </c>
      <c r="E127" s="98">
        <v>2.4080456974407506E-2</v>
      </c>
      <c r="F127" s="98">
        <v>6.2369663283946344E-2</v>
      </c>
      <c r="G127" s="98">
        <v>5.0156353856154856E-2</v>
      </c>
      <c r="H127" s="98">
        <v>4.0750888438674068E-2</v>
      </c>
      <c r="I127" s="98">
        <v>2.9690091935223099E-2</v>
      </c>
      <c r="J127" s="98">
        <v>1.964934884294595E-2</v>
      </c>
      <c r="K127" s="98">
        <v>1.9079546920163171E-2</v>
      </c>
      <c r="L127" s="98">
        <v>3.0271563514679807E-2</v>
      </c>
      <c r="M127" s="98">
        <v>3.3715055030357127E-2</v>
      </c>
      <c r="N127" s="98">
        <v>4.2741776295563146E-2</v>
      </c>
      <c r="O127" s="98">
        <v>3.9767174937306596E-2</v>
      </c>
      <c r="P127" s="98">
        <v>7.400960874718812E-3</v>
      </c>
      <c r="Q127" s="98">
        <v>1.1626936034267042E-2</v>
      </c>
      <c r="R127" s="98">
        <v>1.6182020945358554E-2</v>
      </c>
      <c r="S127" s="98">
        <v>1.6418815753510299E-2</v>
      </c>
      <c r="T127" s="98">
        <v>1.643791047701508E-2</v>
      </c>
      <c r="U127" s="98">
        <v>1.6102067545396566E-2</v>
      </c>
      <c r="V127" s="98">
        <v>1.5090083327763569E-2</v>
      </c>
      <c r="W127" s="98">
        <v>1.277135587917138E-2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1.4632681827505099E-2</v>
      </c>
      <c r="D128" s="122">
        <f t="shared" si="48"/>
        <v>0</v>
      </c>
      <c r="E128" s="122">
        <f t="shared" si="48"/>
        <v>3.4725544629046194E-2</v>
      </c>
      <c r="F128" s="122">
        <f t="shared" si="48"/>
        <v>5.4941584171180016E-2</v>
      </c>
      <c r="G128" s="122">
        <f t="shared" si="48"/>
        <v>5.2617051842414775E-2</v>
      </c>
      <c r="H128" s="122">
        <f t="shared" si="48"/>
        <v>8.572486764827196E-2</v>
      </c>
      <c r="I128" s="122">
        <f t="shared" si="48"/>
        <v>0.1098025832423592</v>
      </c>
      <c r="J128" s="122">
        <f t="shared" si="48"/>
        <v>5.9091880284737268E-2</v>
      </c>
      <c r="K128" s="122">
        <f t="shared" si="48"/>
        <v>6.2390653283363996E-2</v>
      </c>
      <c r="L128" s="122">
        <f t="shared" si="48"/>
        <v>0.10540738728259295</v>
      </c>
      <c r="M128" s="122">
        <f t="shared" si="48"/>
        <v>0.12190438483842204</v>
      </c>
      <c r="N128" s="122">
        <f t="shared" si="48"/>
        <v>0.3014868691440501</v>
      </c>
      <c r="O128" s="122">
        <f t="shared" si="48"/>
        <v>0.16813565754493046</v>
      </c>
      <c r="P128" s="122">
        <f t="shared" si="48"/>
        <v>2.6391982041580692E-2</v>
      </c>
      <c r="Q128" s="122">
        <f t="shared" si="48"/>
        <v>5.4902602057523002E-2</v>
      </c>
      <c r="R128" s="122">
        <f t="shared" si="48"/>
        <v>7.5733524883991737E-2</v>
      </c>
      <c r="S128" s="122">
        <f t="shared" si="48"/>
        <v>0.12090344641492798</v>
      </c>
      <c r="T128" s="122">
        <f t="shared" si="48"/>
        <v>0.30755735328300521</v>
      </c>
      <c r="U128" s="122">
        <f t="shared" si="48"/>
        <v>0.34239841209855149</v>
      </c>
      <c r="V128" s="122">
        <f t="shared" si="48"/>
        <v>0.214899661248801</v>
      </c>
      <c r="W128" s="122">
        <f t="shared" si="48"/>
        <v>0.50424243435009108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1.4632681827505099E-2</v>
      </c>
      <c r="D129" s="98">
        <v>0</v>
      </c>
      <c r="E129" s="98">
        <v>3.4725544629046194E-2</v>
      </c>
      <c r="F129" s="98">
        <v>5.4941584171180016E-2</v>
      </c>
      <c r="G129" s="98">
        <v>5.2617051842414775E-2</v>
      </c>
      <c r="H129" s="98">
        <v>8.572486764827196E-2</v>
      </c>
      <c r="I129" s="98">
        <v>0.1098025832423592</v>
      </c>
      <c r="J129" s="98">
        <v>5.9091880284737268E-2</v>
      </c>
      <c r="K129" s="98">
        <v>6.2390653283363996E-2</v>
      </c>
      <c r="L129" s="98">
        <v>0.10540738728259295</v>
      </c>
      <c r="M129" s="98">
        <v>0.12190438483842204</v>
      </c>
      <c r="N129" s="98">
        <v>0.3014868691440501</v>
      </c>
      <c r="O129" s="98">
        <v>0.16813565754493046</v>
      </c>
      <c r="P129" s="98">
        <v>2.6391982041580692E-2</v>
      </c>
      <c r="Q129" s="98">
        <v>5.4902602057523002E-2</v>
      </c>
      <c r="R129" s="98">
        <v>7.5733524883991737E-2</v>
      </c>
      <c r="S129" s="98">
        <v>0.12090344641492798</v>
      </c>
      <c r="T129" s="98">
        <v>0.30755735328300521</v>
      </c>
      <c r="U129" s="98">
        <v>0.34239841209855149</v>
      </c>
      <c r="V129" s="98">
        <v>0.214899661248801</v>
      </c>
      <c r="W129" s="98">
        <v>0.50424243435009108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1.0648843885651071</v>
      </c>
      <c r="D130" s="122">
        <v>0</v>
      </c>
      <c r="E130" s="122">
        <v>0.66747974057067505</v>
      </c>
      <c r="F130" s="122">
        <v>1.9672301442643969</v>
      </c>
      <c r="G130" s="122">
        <v>1.4546112921051764</v>
      </c>
      <c r="H130" s="122">
        <v>1.3698375914023484</v>
      </c>
      <c r="I130" s="122">
        <v>1.1930410245945642</v>
      </c>
      <c r="J130" s="122">
        <v>0.85734189480572742</v>
      </c>
      <c r="K130" s="122">
        <v>0.78683497276080039</v>
      </c>
      <c r="L130" s="122">
        <v>1.1882665397422199</v>
      </c>
      <c r="M130" s="122">
        <v>1.3150202144635639</v>
      </c>
      <c r="N130" s="122">
        <v>1.5592091140300279</v>
      </c>
      <c r="O130" s="122">
        <v>1.4676497954921985</v>
      </c>
      <c r="P130" s="122">
        <v>0.32834102261345438</v>
      </c>
      <c r="Q130" s="122">
        <v>0.5613095942427293</v>
      </c>
      <c r="R130" s="122">
        <v>0.81323426328471915</v>
      </c>
      <c r="S130" s="122">
        <v>0.88426721888016602</v>
      </c>
      <c r="T130" s="122">
        <v>1.052226807530529</v>
      </c>
      <c r="U130" s="122">
        <v>1.1667099446710001</v>
      </c>
      <c r="V130" s="122">
        <v>1.1983773542943958</v>
      </c>
      <c r="W130" s="122">
        <v>0.99537409529583065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0.95804970729136196</v>
      </c>
      <c r="D131" s="98">
        <v>0</v>
      </c>
      <c r="E131" s="98">
        <v>0.55203016012969242</v>
      </c>
      <c r="F131" s="98">
        <v>1.8130018005190982</v>
      </c>
      <c r="G131" s="98">
        <v>1.3034071078494289</v>
      </c>
      <c r="H131" s="98">
        <v>1.2094935603510171</v>
      </c>
      <c r="I131" s="98">
        <v>1.1207601921950971</v>
      </c>
      <c r="J131" s="98">
        <v>0.8275897706096913</v>
      </c>
      <c r="K131" s="98">
        <v>0.71654010765332876</v>
      </c>
      <c r="L131" s="98">
        <v>1.1056025755004804</v>
      </c>
      <c r="M131" s="98">
        <v>1.1991302190099857</v>
      </c>
      <c r="N131" s="98">
        <v>1.434572532594057</v>
      </c>
      <c r="O131" s="98">
        <v>1.2878908634994108</v>
      </c>
      <c r="P131" s="98">
        <v>2.6061894470038288E-2</v>
      </c>
      <c r="Q131" s="98">
        <v>0.31186430529897363</v>
      </c>
      <c r="R131" s="98">
        <v>0.70823736948512517</v>
      </c>
      <c r="S131" s="98">
        <v>0.78965053463165158</v>
      </c>
      <c r="T131" s="98">
        <v>0.8448882899493001</v>
      </c>
      <c r="U131" s="98">
        <v>0.94863690324816818</v>
      </c>
      <c r="V131" s="98">
        <v>0.95574110478265883</v>
      </c>
      <c r="W131" s="98">
        <v>0.87890834150177355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3.2875729647337663E-3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8.7888139410468148E-4</v>
      </c>
      <c r="K132" s="98">
        <v>5.623506851201597E-4</v>
      </c>
      <c r="L132" s="98">
        <v>9.843772162195564E-4</v>
      </c>
      <c r="M132" s="98">
        <v>1.0251015523788606E-3</v>
      </c>
      <c r="N132" s="98">
        <v>3.1935699263712933E-3</v>
      </c>
      <c r="O132" s="98">
        <v>4.5569138520964222E-4</v>
      </c>
      <c r="P132" s="98">
        <v>9.1546105048138923E-5</v>
      </c>
      <c r="Q132" s="98">
        <v>0</v>
      </c>
      <c r="R132" s="98">
        <v>8.0514513665864138E-4</v>
      </c>
      <c r="S132" s="98">
        <v>1.0038393835592554E-3</v>
      </c>
      <c r="T132" s="98">
        <v>7.0867486725173534E-4</v>
      </c>
      <c r="U132" s="98">
        <v>7.1749762178936608E-4</v>
      </c>
      <c r="V132" s="98">
        <v>5.3737086719065328E-4</v>
      </c>
      <c r="W132" s="98">
        <v>2.2461370743965831E-3</v>
      </c>
      <c r="DA132" s="63" t="s">
        <v>3542</v>
      </c>
    </row>
    <row r="133" spans="1:105" ht="12" customHeight="1" x14ac:dyDescent="0.25">
      <c r="A133" s="100" t="s">
        <v>203</v>
      </c>
      <c r="B133" s="101"/>
      <c r="C133" s="101">
        <v>7.5627115534084022E-4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2.2263830250302257E-4</v>
      </c>
      <c r="K133" s="101">
        <v>1.3186653319207276E-4</v>
      </c>
      <c r="L133" s="101">
        <v>2.2468706208215303E-4</v>
      </c>
      <c r="M133" s="101">
        <v>2.7523880836989188E-4</v>
      </c>
      <c r="N133" s="101">
        <v>5.7551339282014679E-4</v>
      </c>
      <c r="O133" s="101">
        <v>8.8410323361586465E-5</v>
      </c>
      <c r="P133" s="101">
        <v>1.7749191041878713E-5</v>
      </c>
      <c r="Q133" s="101">
        <v>0</v>
      </c>
      <c r="R133" s="101">
        <v>2.0588042344156396E-4</v>
      </c>
      <c r="S133" s="101">
        <v>2.3880218262559529E-4</v>
      </c>
      <c r="T133" s="101">
        <v>1.7245763842652437E-4</v>
      </c>
      <c r="U133" s="101">
        <v>1.7147683629016447E-4</v>
      </c>
      <c r="V133" s="101">
        <v>1.3732895350079913E-4</v>
      </c>
      <c r="W133" s="101">
        <v>4.4383504493699115E-4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2.5313018093929261E-3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6.5624309160165891E-4</v>
      </c>
      <c r="K134" s="104">
        <v>4.3048415192808689E-4</v>
      </c>
      <c r="L134" s="104">
        <v>7.596901541374034E-4</v>
      </c>
      <c r="M134" s="104">
        <v>7.4986274400896859E-4</v>
      </c>
      <c r="N134" s="104">
        <v>2.6180565335511465E-3</v>
      </c>
      <c r="O134" s="104">
        <v>3.6728106184805577E-4</v>
      </c>
      <c r="P134" s="104">
        <v>7.3796914006260214E-5</v>
      </c>
      <c r="Q134" s="104">
        <v>0</v>
      </c>
      <c r="R134" s="104">
        <v>5.9926471321707748E-4</v>
      </c>
      <c r="S134" s="104">
        <v>7.6503720093366011E-4</v>
      </c>
      <c r="T134" s="104">
        <v>5.3621722882521091E-4</v>
      </c>
      <c r="U134" s="104">
        <v>5.4602078549920163E-4</v>
      </c>
      <c r="V134" s="104">
        <v>4.0004191368985415E-4</v>
      </c>
      <c r="W134" s="104">
        <v>1.8023020294595921E-3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9.5968331188684752E-2</v>
      </c>
      <c r="D135" s="101">
        <v>0</v>
      </c>
      <c r="E135" s="101">
        <v>0.11486984201235025</v>
      </c>
      <c r="F135" s="101">
        <v>0.15413623301566326</v>
      </c>
      <c r="G135" s="101">
        <v>0.14987301059763369</v>
      </c>
      <c r="H135" s="101">
        <v>0.15915710877001626</v>
      </c>
      <c r="I135" s="101">
        <v>6.9072761062815749E-2</v>
      </c>
      <c r="J135" s="101">
        <v>2.6255285068700882E-2</v>
      </c>
      <c r="K135" s="101">
        <v>6.5362362525570525E-2</v>
      </c>
      <c r="L135" s="101">
        <v>7.8561111141879053E-2</v>
      </c>
      <c r="M135" s="101">
        <v>0.1071486021327311</v>
      </c>
      <c r="N135" s="101">
        <v>0.10681960490895211</v>
      </c>
      <c r="O135" s="101">
        <v>0.1694021819887844</v>
      </c>
      <c r="P135" s="101">
        <v>0.27768139022972466</v>
      </c>
      <c r="Q135" s="101">
        <v>0.23229847381927701</v>
      </c>
      <c r="R135" s="101">
        <v>9.6160657698600438E-2</v>
      </c>
      <c r="S135" s="101">
        <v>8.6497293709207432E-2</v>
      </c>
      <c r="T135" s="101">
        <v>0.18678488777645727</v>
      </c>
      <c r="U135" s="101">
        <v>0.19540287056393199</v>
      </c>
      <c r="V135" s="101">
        <v>0.21410429230695033</v>
      </c>
      <c r="W135" s="101">
        <v>0.10122101325799986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7.5787771203266411E-3</v>
      </c>
      <c r="D136" s="104">
        <v>0</v>
      </c>
      <c r="E136" s="104">
        <v>5.7973842863232353E-4</v>
      </c>
      <c r="F136" s="104">
        <v>9.2110729635371772E-5</v>
      </c>
      <c r="G136" s="104">
        <v>1.331173658113566E-3</v>
      </c>
      <c r="H136" s="104">
        <v>1.1869222813150233E-3</v>
      </c>
      <c r="I136" s="104">
        <v>3.2080713366512488E-3</v>
      </c>
      <c r="J136" s="104">
        <v>2.6179577332305993E-3</v>
      </c>
      <c r="K136" s="104">
        <v>4.3701518967810679E-3</v>
      </c>
      <c r="L136" s="104">
        <v>3.1184758836407924E-3</v>
      </c>
      <c r="M136" s="104">
        <v>7.7162917684684045E-3</v>
      </c>
      <c r="N136" s="104">
        <v>1.4623406600647714E-2</v>
      </c>
      <c r="O136" s="104">
        <v>9.9010586187936889E-3</v>
      </c>
      <c r="P136" s="104">
        <v>2.4506191808643298E-2</v>
      </c>
      <c r="Q136" s="104">
        <v>1.714681512447868E-2</v>
      </c>
      <c r="R136" s="104">
        <v>8.0310909643348145E-3</v>
      </c>
      <c r="S136" s="104">
        <v>7.1155511557477319E-3</v>
      </c>
      <c r="T136" s="104">
        <v>1.9844954937519862E-2</v>
      </c>
      <c r="U136" s="104">
        <v>2.1952673237110445E-2</v>
      </c>
      <c r="V136" s="104">
        <v>2.7994586337596078E-2</v>
      </c>
      <c r="W136" s="104">
        <v>1.2998603461660718E-2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1.7423218146617003E-3</v>
      </c>
      <c r="D137" s="98">
        <v>0</v>
      </c>
      <c r="E137" s="98">
        <v>1.5879451698652398E-4</v>
      </c>
      <c r="F137" s="98">
        <v>2.1407603612549128E-5</v>
      </c>
      <c r="G137" s="98">
        <v>2.656685985194973E-4</v>
      </c>
      <c r="H137" s="98">
        <v>3.1942544152723998E-4</v>
      </c>
      <c r="I137" s="98">
        <v>7.0716956532912737E-4</v>
      </c>
      <c r="J137" s="98">
        <v>6.6343515042360736E-4</v>
      </c>
      <c r="K137" s="98">
        <v>1.0253818381362823E-3</v>
      </c>
      <c r="L137" s="98">
        <v>7.1178844826944314E-4</v>
      </c>
      <c r="M137" s="98">
        <v>2.0750977418690138E-3</v>
      </c>
      <c r="N137" s="98">
        <v>2.6223816850424269E-3</v>
      </c>
      <c r="O137" s="98">
        <v>1.9178008820316199E-3</v>
      </c>
      <c r="P137" s="98">
        <v>4.7405584098897564E-3</v>
      </c>
      <c r="Q137" s="98">
        <v>4.6447883979680738E-3</v>
      </c>
      <c r="R137" s="98">
        <v>2.0545435482455209E-3</v>
      </c>
      <c r="S137" s="98">
        <v>1.6921999012609553E-3</v>
      </c>
      <c r="T137" s="98">
        <v>4.8289151115719032E-3</v>
      </c>
      <c r="U137" s="98">
        <v>5.2459660496554684E-3</v>
      </c>
      <c r="V137" s="98">
        <v>7.1555715535102796E-3</v>
      </c>
      <c r="W137" s="98">
        <v>2.5599523254460619E-3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5.8364553056649412E-3</v>
      </c>
      <c r="D138" s="98">
        <v>0</v>
      </c>
      <c r="E138" s="98">
        <v>4.2094391164579955E-4</v>
      </c>
      <c r="F138" s="98">
        <v>7.0703126022822647E-5</v>
      </c>
      <c r="G138" s="98">
        <v>1.0655050595940686E-3</v>
      </c>
      <c r="H138" s="98">
        <v>8.6749683978778341E-4</v>
      </c>
      <c r="I138" s="98">
        <v>2.5009017713221214E-3</v>
      </c>
      <c r="J138" s="98">
        <v>1.9545225828069921E-3</v>
      </c>
      <c r="K138" s="98">
        <v>3.3447700586447856E-3</v>
      </c>
      <c r="L138" s="98">
        <v>2.406687435371349E-3</v>
      </c>
      <c r="M138" s="98">
        <v>5.6411940265993906E-3</v>
      </c>
      <c r="N138" s="98">
        <v>1.2001024915605287E-2</v>
      </c>
      <c r="O138" s="98">
        <v>7.9832577367620686E-3</v>
      </c>
      <c r="P138" s="98">
        <v>1.9765633398753542E-2</v>
      </c>
      <c r="Q138" s="98">
        <v>1.2502026726510605E-2</v>
      </c>
      <c r="R138" s="98">
        <v>5.9765474160892937E-3</v>
      </c>
      <c r="S138" s="98">
        <v>5.423351254486777E-3</v>
      </c>
      <c r="T138" s="98">
        <v>1.5016039825947958E-2</v>
      </c>
      <c r="U138" s="98">
        <v>1.6706707187454976E-2</v>
      </c>
      <c r="V138" s="98">
        <v>2.0839014784085799E-2</v>
      </c>
      <c r="W138" s="98">
        <v>1.0438651136214656E-2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0.44732038175875388</v>
      </c>
      <c r="D139" s="122">
        <v>0</v>
      </c>
      <c r="E139" s="122">
        <v>0.31521224231823569</v>
      </c>
      <c r="F139" s="122">
        <v>0.77916799864582409</v>
      </c>
      <c r="G139" s="122">
        <v>0.62116031814585382</v>
      </c>
      <c r="H139" s="122">
        <v>0.56412322895130895</v>
      </c>
      <c r="I139" s="122">
        <v>0.43607404855656079</v>
      </c>
      <c r="J139" s="122">
        <v>0.29464413872506101</v>
      </c>
      <c r="K139" s="122">
        <v>0.26128120102341901</v>
      </c>
      <c r="L139" s="122">
        <v>0.39754199816057201</v>
      </c>
      <c r="M139" s="122">
        <v>0.40895722436063631</v>
      </c>
      <c r="N139" s="122">
        <v>0.4346595131009704</v>
      </c>
      <c r="O139" s="122">
        <v>0.4165843477839809</v>
      </c>
      <c r="P139" s="122">
        <v>9.0337157921767622E-2</v>
      </c>
      <c r="Q139" s="122">
        <v>0.14712601252893834</v>
      </c>
      <c r="R139" s="122">
        <v>0.19957125113772062</v>
      </c>
      <c r="S139" s="122">
        <v>0.26648555134026364</v>
      </c>
      <c r="T139" s="122">
        <v>0.33317908678719854</v>
      </c>
      <c r="U139" s="122">
        <v>0.37224771585176264</v>
      </c>
      <c r="V139" s="122">
        <v>0.54595035907470302</v>
      </c>
      <c r="W139" s="122">
        <v>0.44493617523978946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0.384887752039896</v>
      </c>
      <c r="D140" s="98">
        <v>0</v>
      </c>
      <c r="E140" s="98">
        <v>0.31521224231823569</v>
      </c>
      <c r="F140" s="98">
        <v>0.74869358672765984</v>
      </c>
      <c r="G140" s="98">
        <v>0.45226982725513665</v>
      </c>
      <c r="H140" s="98">
        <v>0.4287728295736612</v>
      </c>
      <c r="I140" s="98">
        <v>0.31559686906780404</v>
      </c>
      <c r="J140" s="98">
        <v>0.21277722140325261</v>
      </c>
      <c r="K140" s="98">
        <v>0.16479247385507784</v>
      </c>
      <c r="L140" s="98">
        <v>0.25483617328789615</v>
      </c>
      <c r="M140" s="98">
        <v>0.22098036953422434</v>
      </c>
      <c r="N140" s="98">
        <v>0.23503842348363763</v>
      </c>
      <c r="O140" s="98">
        <v>0.28537035056089899</v>
      </c>
      <c r="P140" s="98">
        <v>3.8047047284664785E-2</v>
      </c>
      <c r="Q140" s="98">
        <v>6.6129869574993838E-2</v>
      </c>
      <c r="R140" s="98">
        <v>9.2324712388006686E-2</v>
      </c>
      <c r="S140" s="98">
        <v>0.17264162478725667</v>
      </c>
      <c r="T140" s="98">
        <v>0.19869526743428897</v>
      </c>
      <c r="U140" s="98">
        <v>0.20621594813099764</v>
      </c>
      <c r="V140" s="98">
        <v>0.2383388473695924</v>
      </c>
      <c r="W140" s="98">
        <v>0.22989221227104317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6.2432629718857859E-2</v>
      </c>
      <c r="D141" s="33">
        <v>0</v>
      </c>
      <c r="E141" s="33">
        <v>0</v>
      </c>
      <c r="F141" s="33">
        <v>3.0474411918164194E-2</v>
      </c>
      <c r="G141" s="33">
        <v>0.16889049089071712</v>
      </c>
      <c r="H141" s="33">
        <v>0.13535039937764778</v>
      </c>
      <c r="I141" s="33">
        <v>0.12047717948875676</v>
      </c>
      <c r="J141" s="33">
        <v>8.1866917321808411E-2</v>
      </c>
      <c r="K141" s="33">
        <v>9.6488727168341171E-2</v>
      </c>
      <c r="L141" s="33">
        <v>0.14270582487267583</v>
      </c>
      <c r="M141" s="33">
        <v>0.18797685482641194</v>
      </c>
      <c r="N141" s="33">
        <v>0.1996210896173328</v>
      </c>
      <c r="O141" s="33">
        <v>0.13121399722308194</v>
      </c>
      <c r="P141" s="33">
        <v>5.2290110637102837E-2</v>
      </c>
      <c r="Q141" s="33">
        <v>8.09961429539445E-2</v>
      </c>
      <c r="R141" s="33">
        <v>0.10724653874971393</v>
      </c>
      <c r="S141" s="33">
        <v>9.3843926553006968E-2</v>
      </c>
      <c r="T141" s="33">
        <v>0.13448381935290959</v>
      </c>
      <c r="U141" s="33">
        <v>0.16603176772076503</v>
      </c>
      <c r="V141" s="33">
        <v>0.30761151170511059</v>
      </c>
      <c r="W141" s="33">
        <v>0.21504396296874628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5.425083298894174E-2</v>
      </c>
      <c r="D143" s="117">
        <f t="shared" si="49"/>
        <v>9.2237536473317783E-2</v>
      </c>
      <c r="E143" s="117">
        <f t="shared" si="49"/>
        <v>9.1951426545551843E-2</v>
      </c>
      <c r="F143" s="117">
        <f t="shared" si="49"/>
        <v>8.4718424814071686E-2</v>
      </c>
      <c r="G143" s="117">
        <f t="shared" si="49"/>
        <v>6.3434493859156019E-2</v>
      </c>
      <c r="H143" s="117">
        <f t="shared" si="49"/>
        <v>7.4634337496295597E-2</v>
      </c>
      <c r="I143" s="117">
        <f t="shared" si="49"/>
        <v>4.6214462353144359E-2</v>
      </c>
      <c r="J143" s="117">
        <f t="shared" si="49"/>
        <v>5.7809233821907405E-2</v>
      </c>
      <c r="K143" s="117">
        <f t="shared" si="49"/>
        <v>4.1549092034976844E-2</v>
      </c>
      <c r="L143" s="117">
        <f t="shared" si="49"/>
        <v>7.2645110126032225E-2</v>
      </c>
      <c r="M143" s="117">
        <f t="shared" si="49"/>
        <v>5.4947846780561478E-2</v>
      </c>
      <c r="N143" s="117">
        <f t="shared" si="49"/>
        <v>9.1630089836997303E-2</v>
      </c>
      <c r="O143" s="117">
        <f t="shared" si="49"/>
        <v>0.21194048214163091</v>
      </c>
      <c r="P143" s="117">
        <f t="shared" si="49"/>
        <v>0.5553242395215241</v>
      </c>
      <c r="Q143" s="117">
        <f t="shared" si="49"/>
        <v>0.87225252961715904</v>
      </c>
      <c r="R143" s="117">
        <f t="shared" ref="R143:V143" si="50">R144+R146+R148+R157</f>
        <v>0.47275883114256334</v>
      </c>
      <c r="S143" s="117">
        <f t="shared" si="50"/>
        <v>0.43458369267587843</v>
      </c>
      <c r="T143" s="117">
        <f t="shared" si="50"/>
        <v>0.70733837399295862</v>
      </c>
      <c r="U143" s="117">
        <f t="shared" si="50"/>
        <v>0.97575826941067323</v>
      </c>
      <c r="V143" s="117">
        <f t="shared" si="50"/>
        <v>0.95162306236459171</v>
      </c>
      <c r="W143" s="117">
        <f t="shared" ref="W143" si="51">W144+W146+W148+W157</f>
        <v>1.1982113151614833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4.5003983288016719E-2</v>
      </c>
      <c r="D144" s="122">
        <f t="shared" si="52"/>
        <v>7.6500690493801884E-2</v>
      </c>
      <c r="E144" s="122">
        <f t="shared" si="52"/>
        <v>7.6784073478445083E-2</v>
      </c>
      <c r="F144" s="122">
        <f t="shared" si="52"/>
        <v>7.0359912881641784E-2</v>
      </c>
      <c r="G144" s="122">
        <f t="shared" si="52"/>
        <v>5.2764540232097971E-2</v>
      </c>
      <c r="H144" s="122">
        <f t="shared" si="52"/>
        <v>6.1167996729661028E-2</v>
      </c>
      <c r="I144" s="122">
        <f t="shared" si="52"/>
        <v>3.668261045723567E-2</v>
      </c>
      <c r="J144" s="122">
        <f t="shared" si="52"/>
        <v>4.5718440060323592E-2</v>
      </c>
      <c r="K144" s="122">
        <f t="shared" si="52"/>
        <v>3.2954188824686814E-2</v>
      </c>
      <c r="L144" s="122">
        <f t="shared" si="52"/>
        <v>5.9211872788947482E-2</v>
      </c>
      <c r="M144" s="122">
        <f t="shared" si="52"/>
        <v>4.4304525142343149E-2</v>
      </c>
      <c r="N144" s="122">
        <f t="shared" si="52"/>
        <v>7.3762073946054552E-2</v>
      </c>
      <c r="O144" s="122">
        <f t="shared" si="52"/>
        <v>0.16871865332691746</v>
      </c>
      <c r="P144" s="122">
        <f t="shared" si="52"/>
        <v>0.43317225631299511</v>
      </c>
      <c r="Q144" s="122">
        <f t="shared" si="52"/>
        <v>0.70205147043741745</v>
      </c>
      <c r="R144" s="122">
        <f t="shared" si="52"/>
        <v>0.36734915777759491</v>
      </c>
      <c r="S144" s="122">
        <f t="shared" si="52"/>
        <v>0.3167347932067987</v>
      </c>
      <c r="T144" s="122">
        <f t="shared" si="52"/>
        <v>0.49947894797909348</v>
      </c>
      <c r="U144" s="122">
        <f t="shared" si="52"/>
        <v>0.65659538003566609</v>
      </c>
      <c r="V144" s="122">
        <f t="shared" si="52"/>
        <v>0.61123315431384906</v>
      </c>
      <c r="W144" s="122">
        <f t="shared" si="52"/>
        <v>0.79010693708011626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4.5003983288016719E-2</v>
      </c>
      <c r="D145" s="98">
        <v>7.6500690493801884E-2</v>
      </c>
      <c r="E145" s="98">
        <v>7.6784073478445083E-2</v>
      </c>
      <c r="F145" s="98">
        <v>7.0359912881641784E-2</v>
      </c>
      <c r="G145" s="98">
        <v>5.2764540232097971E-2</v>
      </c>
      <c r="H145" s="98">
        <v>6.1167996729661028E-2</v>
      </c>
      <c r="I145" s="98">
        <v>3.668261045723567E-2</v>
      </c>
      <c r="J145" s="98">
        <v>4.5718440060323592E-2</v>
      </c>
      <c r="K145" s="98">
        <v>3.2954188824686814E-2</v>
      </c>
      <c r="L145" s="98">
        <v>5.9211872788947482E-2</v>
      </c>
      <c r="M145" s="98">
        <v>4.4304525142343149E-2</v>
      </c>
      <c r="N145" s="98">
        <v>7.3762073946054552E-2</v>
      </c>
      <c r="O145" s="98">
        <v>0.16871865332691746</v>
      </c>
      <c r="P145" s="98">
        <v>0.43317225631299511</v>
      </c>
      <c r="Q145" s="98">
        <v>0.70205147043741745</v>
      </c>
      <c r="R145" s="98">
        <v>0.36734915777759491</v>
      </c>
      <c r="S145" s="98">
        <v>0.3167347932067987</v>
      </c>
      <c r="T145" s="98">
        <v>0.49947894797909348</v>
      </c>
      <c r="U145" s="98">
        <v>0.65659538003566609</v>
      </c>
      <c r="V145" s="98">
        <v>0.61123315431384906</v>
      </c>
      <c r="W145" s="98">
        <v>0.79010693708011626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1.112751469772251E-4</v>
      </c>
      <c r="D146" s="122">
        <f t="shared" si="53"/>
        <v>2.7770609131624055E-4</v>
      </c>
      <c r="E146" s="122">
        <f t="shared" si="53"/>
        <v>4.8499364007047755E-4</v>
      </c>
      <c r="F146" s="122">
        <f t="shared" si="53"/>
        <v>3.1446532232073596E-4</v>
      </c>
      <c r="G146" s="122">
        <f t="shared" si="53"/>
        <v>2.5155562633823793E-4</v>
      </c>
      <c r="H146" s="122">
        <f t="shared" si="53"/>
        <v>5.2094787902393492E-4</v>
      </c>
      <c r="I146" s="122">
        <f t="shared" si="53"/>
        <v>6.5143259669164994E-4</v>
      </c>
      <c r="J146" s="122">
        <f t="shared" si="53"/>
        <v>5.6609760036962749E-4</v>
      </c>
      <c r="K146" s="122">
        <f t="shared" si="53"/>
        <v>5.3630934054467634E-4</v>
      </c>
      <c r="L146" s="122">
        <f t="shared" si="53"/>
        <v>1.0723030242379751E-3</v>
      </c>
      <c r="M146" s="122">
        <f t="shared" si="53"/>
        <v>9.5155200654449101E-4</v>
      </c>
      <c r="N146" s="122">
        <f t="shared" si="53"/>
        <v>3.6075351863390616E-3</v>
      </c>
      <c r="O146" s="122">
        <f t="shared" si="53"/>
        <v>6.514361005227837E-3</v>
      </c>
      <c r="P146" s="122">
        <f t="shared" si="53"/>
        <v>1.4279079061022718E-2</v>
      </c>
      <c r="Q146" s="122">
        <f t="shared" si="53"/>
        <v>2.6434586175844408E-2</v>
      </c>
      <c r="R146" s="122">
        <f t="shared" si="53"/>
        <v>1.6414590595185054E-2</v>
      </c>
      <c r="S146" s="122">
        <f t="shared" si="53"/>
        <v>1.9134579054463394E-2</v>
      </c>
      <c r="T146" s="122">
        <f t="shared" si="53"/>
        <v>4.2144166481186573E-2</v>
      </c>
      <c r="U146" s="122">
        <f t="shared" si="53"/>
        <v>8.1480636999830283E-2</v>
      </c>
      <c r="V146" s="122">
        <f t="shared" si="53"/>
        <v>4.7500794831331634E-2</v>
      </c>
      <c r="W146" s="122">
        <f t="shared" si="53"/>
        <v>0.12362819868215862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1.112751469772251E-4</v>
      </c>
      <c r="D147" s="98">
        <v>2.7770609131624055E-4</v>
      </c>
      <c r="E147" s="98">
        <v>4.8499364007047755E-4</v>
      </c>
      <c r="F147" s="98">
        <v>3.1446532232073596E-4</v>
      </c>
      <c r="G147" s="98">
        <v>2.5155562633823793E-4</v>
      </c>
      <c r="H147" s="98">
        <v>5.2094787902393492E-4</v>
      </c>
      <c r="I147" s="98">
        <v>6.5143259669164994E-4</v>
      </c>
      <c r="J147" s="98">
        <v>5.6609760036962749E-4</v>
      </c>
      <c r="K147" s="98">
        <v>5.3630934054467634E-4</v>
      </c>
      <c r="L147" s="98">
        <v>1.0723030242379751E-3</v>
      </c>
      <c r="M147" s="98">
        <v>9.5155200654449101E-4</v>
      </c>
      <c r="N147" s="98">
        <v>3.6075351863390616E-3</v>
      </c>
      <c r="O147" s="98">
        <v>6.514361005227837E-3</v>
      </c>
      <c r="P147" s="98">
        <v>1.4279079061022718E-2</v>
      </c>
      <c r="Q147" s="98">
        <v>2.6434586175844408E-2</v>
      </c>
      <c r="R147" s="98">
        <v>1.6414590595185054E-2</v>
      </c>
      <c r="S147" s="98">
        <v>1.9134579054463394E-2</v>
      </c>
      <c r="T147" s="98">
        <v>4.2144166481186573E-2</v>
      </c>
      <c r="U147" s="98">
        <v>8.1480636999830283E-2</v>
      </c>
      <c r="V147" s="98">
        <v>4.7500794831331634E-2</v>
      </c>
      <c r="W147" s="98">
        <v>0.12362819868215862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6.3164433815923321E-3</v>
      </c>
      <c r="D148" s="122">
        <v>1.062339234030775E-2</v>
      </c>
      <c r="E148" s="122">
        <v>1.0293016646186317E-2</v>
      </c>
      <c r="F148" s="122">
        <v>9.841169258492339E-3</v>
      </c>
      <c r="G148" s="122">
        <v>7.2654731440953699E-3</v>
      </c>
      <c r="H148" s="122">
        <v>9.3271547569889913E-3</v>
      </c>
      <c r="I148" s="122">
        <v>6.4023112627814155E-3</v>
      </c>
      <c r="J148" s="122">
        <v>8.6381640223573107E-3</v>
      </c>
      <c r="K148" s="122">
        <v>6.0933243315718097E-3</v>
      </c>
      <c r="L148" s="122">
        <v>9.2679757461875539E-3</v>
      </c>
      <c r="M148" s="122">
        <v>7.5058251669057113E-3</v>
      </c>
      <c r="N148" s="122">
        <v>1.1001266241342083E-2</v>
      </c>
      <c r="O148" s="122">
        <v>2.8357398010654584E-2</v>
      </c>
      <c r="P148" s="122">
        <v>8.4564059617042928E-2</v>
      </c>
      <c r="Q148" s="122">
        <v>0.1146445653110105</v>
      </c>
      <c r="R148" s="122">
        <v>7.1430345368152917E-2</v>
      </c>
      <c r="S148" s="122">
        <v>7.5937927085778775E-2</v>
      </c>
      <c r="T148" s="122">
        <v>0.12606497193521651</v>
      </c>
      <c r="U148" s="122">
        <v>0.18032149087015945</v>
      </c>
      <c r="V148" s="122">
        <v>0.20253830028162745</v>
      </c>
      <c r="W148" s="122">
        <v>0.19430052633168551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1.0659491378183872E-3</v>
      </c>
      <c r="D149" s="98">
        <v>2.1392227177357065E-3</v>
      </c>
      <c r="E149" s="98">
        <v>1.1150225409102237E-3</v>
      </c>
      <c r="F149" s="98">
        <v>8.1226857975055789E-4</v>
      </c>
      <c r="G149" s="98">
        <v>7.8404057773122696E-4</v>
      </c>
      <c r="H149" s="98">
        <v>9.1406724307258676E-4</v>
      </c>
      <c r="I149" s="98">
        <v>1.7445933205827586E-4</v>
      </c>
      <c r="J149" s="98">
        <v>8.6826495902159965E-5</v>
      </c>
      <c r="K149" s="98">
        <v>2.7416564122695585E-4</v>
      </c>
      <c r="L149" s="98">
        <v>6.0355474337058326E-4</v>
      </c>
      <c r="M149" s="98">
        <v>2.9546226650437979E-4</v>
      </c>
      <c r="N149" s="98">
        <v>4.0384172831236051E-4</v>
      </c>
      <c r="O149" s="98">
        <v>1.700692282783395E-3</v>
      </c>
      <c r="P149" s="98">
        <v>3.4936821515175113E-3</v>
      </c>
      <c r="Q149" s="98">
        <v>3.1946833255056392E-3</v>
      </c>
      <c r="R149" s="98">
        <v>3.0195667031115946E-3</v>
      </c>
      <c r="S149" s="98">
        <v>5.5779481205034554E-3</v>
      </c>
      <c r="T149" s="98">
        <v>9.0989752618907595E-3</v>
      </c>
      <c r="U149" s="98">
        <v>1.0521993749277727E-2</v>
      </c>
      <c r="V149" s="98">
        <v>5.617889342224746E-3</v>
      </c>
      <c r="W149" s="98">
        <v>4.910676028470267E-3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4.9060043746681891E-3</v>
      </c>
      <c r="D153" s="101">
        <v>8.3966672760427997E-3</v>
      </c>
      <c r="E153" s="101">
        <v>9.1779941052760935E-3</v>
      </c>
      <c r="F153" s="101">
        <v>9.028900678741781E-3</v>
      </c>
      <c r="G153" s="101">
        <v>6.3926876558232379E-3</v>
      </c>
      <c r="H153" s="101">
        <v>8.3141773238068189E-3</v>
      </c>
      <c r="I153" s="101">
        <v>5.9447868127833238E-3</v>
      </c>
      <c r="J153" s="101">
        <v>7.7458120700765049E-3</v>
      </c>
      <c r="K153" s="101">
        <v>5.4307007439643147E-3</v>
      </c>
      <c r="L153" s="101">
        <v>8.3720638887256459E-3</v>
      </c>
      <c r="M153" s="101">
        <v>6.7093049933579282E-3</v>
      </c>
      <c r="N153" s="101">
        <v>9.314669548060624E-3</v>
      </c>
      <c r="O153" s="101">
        <v>2.5180232074191428E-2</v>
      </c>
      <c r="P153" s="101">
        <v>7.4475984033381404E-2</v>
      </c>
      <c r="Q153" s="101">
        <v>0.10380612102639991</v>
      </c>
      <c r="R153" s="101">
        <v>6.3124490941681696E-2</v>
      </c>
      <c r="S153" s="101">
        <v>6.504837035605518E-2</v>
      </c>
      <c r="T153" s="101">
        <v>0.10578432155624604</v>
      </c>
      <c r="U153" s="101">
        <v>0.15262356296777216</v>
      </c>
      <c r="V153" s="101">
        <v>0.17414703713302493</v>
      </c>
      <c r="W153" s="101">
        <v>0.16779066710752338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3.4448986910575645E-4</v>
      </c>
      <c r="D154" s="104">
        <v>8.750234652924233E-5</v>
      </c>
      <c r="E154" s="104">
        <v>0</v>
      </c>
      <c r="F154" s="104">
        <v>0</v>
      </c>
      <c r="G154" s="104">
        <v>8.8744910540904424E-5</v>
      </c>
      <c r="H154" s="104">
        <v>9.8910190109585287E-5</v>
      </c>
      <c r="I154" s="104">
        <v>2.8306511793981594E-4</v>
      </c>
      <c r="J154" s="104">
        <v>8.0552545637864611E-4</v>
      </c>
      <c r="K154" s="104">
        <v>3.884579463805394E-4</v>
      </c>
      <c r="L154" s="104">
        <v>2.9235711409132426E-4</v>
      </c>
      <c r="M154" s="104">
        <v>5.010579070434028E-4</v>
      </c>
      <c r="N154" s="104">
        <v>1.2827549649690978E-3</v>
      </c>
      <c r="O154" s="104">
        <v>1.4764736536797606E-3</v>
      </c>
      <c r="P154" s="104">
        <v>6.5943934321440138E-3</v>
      </c>
      <c r="Q154" s="104">
        <v>7.6437609591049512E-3</v>
      </c>
      <c r="R154" s="104">
        <v>5.2862877233596263E-3</v>
      </c>
      <c r="S154" s="104">
        <v>5.3116086092201394E-3</v>
      </c>
      <c r="T154" s="104">
        <v>1.1181675117079716E-2</v>
      </c>
      <c r="U154" s="104">
        <v>1.717593415310956E-2</v>
      </c>
      <c r="V154" s="104">
        <v>2.277337380637777E-2</v>
      </c>
      <c r="W154" s="104">
        <v>2.1599183195691877E-2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7.919644612098639E-5</v>
      </c>
      <c r="D155" s="98">
        <v>1.9637162867982317E-5</v>
      </c>
      <c r="E155" s="98">
        <v>0</v>
      </c>
      <c r="F155" s="98">
        <v>0</v>
      </c>
      <c r="G155" s="98">
        <v>1.7711239901299821E-5</v>
      </c>
      <c r="H155" s="98">
        <v>2.6618786793936658E-5</v>
      </c>
      <c r="I155" s="98">
        <v>6.2397314587864147E-5</v>
      </c>
      <c r="J155" s="98">
        <v>2.0413389243803298E-4</v>
      </c>
      <c r="K155" s="98">
        <v>9.1145052278780638E-5</v>
      </c>
      <c r="L155" s="98">
        <v>6.6730167025260301E-5</v>
      </c>
      <c r="M155" s="98">
        <v>1.3474660661487103E-4</v>
      </c>
      <c r="N155" s="98">
        <v>2.3003348114407254E-4</v>
      </c>
      <c r="O155" s="98">
        <v>2.8598785082927669E-4</v>
      </c>
      <c r="P155" s="98">
        <v>1.275641172115789E-3</v>
      </c>
      <c r="Q155" s="98">
        <v>2.070568321985768E-3</v>
      </c>
      <c r="R155" s="98">
        <v>1.3523577785919886E-3</v>
      </c>
      <c r="S155" s="98">
        <v>1.2631914755891639E-3</v>
      </c>
      <c r="T155" s="98">
        <v>2.7208607989059963E-3</v>
      </c>
      <c r="U155" s="98">
        <v>4.1044826962582139E-3</v>
      </c>
      <c r="V155" s="98">
        <v>5.8210006685301902E-3</v>
      </c>
      <c r="W155" s="98">
        <v>4.2537553678464639E-3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2.6529342298477004E-4</v>
      </c>
      <c r="D156" s="98">
        <v>6.7865183661260017E-5</v>
      </c>
      <c r="E156" s="98">
        <v>0</v>
      </c>
      <c r="F156" s="98">
        <v>0</v>
      </c>
      <c r="G156" s="98">
        <v>7.1033670639604609E-5</v>
      </c>
      <c r="H156" s="98">
        <v>7.2291403315648622E-5</v>
      </c>
      <c r="I156" s="98">
        <v>2.2066780335195179E-4</v>
      </c>
      <c r="J156" s="98">
        <v>6.0139156394061312E-4</v>
      </c>
      <c r="K156" s="98">
        <v>2.9731289410175876E-4</v>
      </c>
      <c r="L156" s="98">
        <v>2.2562694706606396E-4</v>
      </c>
      <c r="M156" s="98">
        <v>3.6631130042853174E-4</v>
      </c>
      <c r="N156" s="98">
        <v>1.0527214838250251E-3</v>
      </c>
      <c r="O156" s="98">
        <v>1.1904858028504838E-3</v>
      </c>
      <c r="P156" s="98">
        <v>5.318752260028225E-3</v>
      </c>
      <c r="Q156" s="98">
        <v>5.5731926371191832E-3</v>
      </c>
      <c r="R156" s="98">
        <v>3.9339299447676375E-3</v>
      </c>
      <c r="S156" s="98">
        <v>4.0484171336309755E-3</v>
      </c>
      <c r="T156" s="98">
        <v>8.4608143181737205E-3</v>
      </c>
      <c r="U156" s="98">
        <v>1.3071451456851346E-2</v>
      </c>
      <c r="V156" s="98">
        <v>1.695237313784758E-2</v>
      </c>
      <c r="W156" s="98">
        <v>1.7345427827845414E-2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2.8191311723554631E-3</v>
      </c>
      <c r="D157" s="122">
        <v>4.835747547891912E-3</v>
      </c>
      <c r="E157" s="122">
        <v>4.3893427808499768E-3</v>
      </c>
      <c r="F157" s="122">
        <v>4.2028773516168301E-3</v>
      </c>
      <c r="G157" s="122">
        <v>3.1529248566244334E-3</v>
      </c>
      <c r="H157" s="122">
        <v>3.6182381306216409E-3</v>
      </c>
      <c r="I157" s="122">
        <v>2.4781080364356285E-3</v>
      </c>
      <c r="J157" s="122">
        <v>2.8865321388568685E-3</v>
      </c>
      <c r="K157" s="122">
        <v>1.9652695381735491E-3</v>
      </c>
      <c r="L157" s="122">
        <v>3.0929585666592072E-3</v>
      </c>
      <c r="M157" s="122">
        <v>2.1859444647681298E-3</v>
      </c>
      <c r="N157" s="122">
        <v>3.259214463261613E-3</v>
      </c>
      <c r="O157" s="122">
        <v>8.350069798831029E-3</v>
      </c>
      <c r="P157" s="122">
        <v>2.3308844530463307E-2</v>
      </c>
      <c r="Q157" s="122">
        <v>2.9121907692886737E-2</v>
      </c>
      <c r="R157" s="122">
        <v>1.7564737401630441E-2</v>
      </c>
      <c r="S157" s="122">
        <v>2.2776393328837515E-2</v>
      </c>
      <c r="T157" s="122">
        <v>3.9650287597461989E-2</v>
      </c>
      <c r="U157" s="122">
        <v>5.7360761505017302E-2</v>
      </c>
      <c r="V157" s="122">
        <v>9.0350812937783548E-2</v>
      </c>
      <c r="W157" s="122">
        <v>9.017565306752294E-2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2.4407515983017789E-3</v>
      </c>
      <c r="D158" s="98">
        <v>4.835747547891912E-3</v>
      </c>
      <c r="E158" s="98">
        <v>4.3893427808499768E-3</v>
      </c>
      <c r="F158" s="98">
        <v>4.0335750631825843E-3</v>
      </c>
      <c r="G158" s="98">
        <v>2.2780416830914395E-3</v>
      </c>
      <c r="H158" s="98">
        <v>2.7538396247505531E-3</v>
      </c>
      <c r="I158" s="98">
        <v>1.8060940200744194E-3</v>
      </c>
      <c r="J158" s="98">
        <v>2.0993502415317879E-3</v>
      </c>
      <c r="K158" s="98">
        <v>1.2331851135275614E-3</v>
      </c>
      <c r="L158" s="98">
        <v>1.997094723780297E-3</v>
      </c>
      <c r="M158" s="98">
        <v>1.1670997231615608E-3</v>
      </c>
      <c r="N158" s="98">
        <v>1.7603164988514975E-3</v>
      </c>
      <c r="O158" s="98">
        <v>5.7095022413983093E-3</v>
      </c>
      <c r="P158" s="98">
        <v>9.8130393449135395E-3</v>
      </c>
      <c r="Q158" s="98">
        <v>1.3079193387999179E-2</v>
      </c>
      <c r="R158" s="98">
        <v>8.1333121912414656E-3</v>
      </c>
      <c r="S158" s="98">
        <v>1.4766407786832825E-2</v>
      </c>
      <c r="T158" s="98">
        <v>2.3630755294464498E-2</v>
      </c>
      <c r="U158" s="98">
        <v>3.1761841585905788E-2</v>
      </c>
      <c r="V158" s="98">
        <v>3.9440749229012334E-2</v>
      </c>
      <c r="W158" s="98">
        <v>4.6591732449118448E-2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3.7837957405368401E-4</v>
      </c>
      <c r="D159" s="33">
        <v>0</v>
      </c>
      <c r="E159" s="33">
        <v>0</v>
      </c>
      <c r="F159" s="33">
        <v>1.6930228843424556E-4</v>
      </c>
      <c r="G159" s="33">
        <v>8.7488317353299409E-4</v>
      </c>
      <c r="H159" s="33">
        <v>8.643985058710877E-4</v>
      </c>
      <c r="I159" s="33">
        <v>6.7201401636120912E-4</v>
      </c>
      <c r="J159" s="33">
        <v>7.8718189732508075E-4</v>
      </c>
      <c r="K159" s="33">
        <v>7.3208442464598779E-4</v>
      </c>
      <c r="L159" s="33">
        <v>1.0958638428789102E-3</v>
      </c>
      <c r="M159" s="33">
        <v>1.0188447416065688E-3</v>
      </c>
      <c r="N159" s="33">
        <v>1.4988979644101153E-3</v>
      </c>
      <c r="O159" s="33">
        <v>2.6405675574327193E-3</v>
      </c>
      <c r="P159" s="33">
        <v>1.3495805185549768E-2</v>
      </c>
      <c r="Q159" s="33">
        <v>1.6042714304887559E-2</v>
      </c>
      <c r="R159" s="33">
        <v>9.4314252103889738E-3</v>
      </c>
      <c r="S159" s="33">
        <v>8.0099855420046901E-3</v>
      </c>
      <c r="T159" s="33">
        <v>1.6019532302997491E-2</v>
      </c>
      <c r="U159" s="33">
        <v>2.5598919919111517E-2</v>
      </c>
      <c r="V159" s="33">
        <v>5.0910063708771214E-2</v>
      </c>
      <c r="W159" s="33">
        <v>4.3583920618404492E-2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6.9350711484775146E-2</v>
      </c>
      <c r="D161" s="117">
        <f t="shared" si="54"/>
        <v>7.7352690139637373E-2</v>
      </c>
      <c r="E161" s="117">
        <f t="shared" si="54"/>
        <v>5.9614236434944644E-2</v>
      </c>
      <c r="F161" s="117">
        <f t="shared" si="54"/>
        <v>9.8683342022644949E-2</v>
      </c>
      <c r="G161" s="117">
        <f t="shared" si="54"/>
        <v>6.046887317126131E-2</v>
      </c>
      <c r="H161" s="117">
        <f t="shared" si="54"/>
        <v>0.1093593248774504</v>
      </c>
      <c r="I161" s="117">
        <f t="shared" si="54"/>
        <v>9.9045928995293672E-2</v>
      </c>
      <c r="J161" s="117">
        <f t="shared" si="54"/>
        <v>8.0879622344678645E-2</v>
      </c>
      <c r="K161" s="117">
        <f t="shared" si="54"/>
        <v>2.0825499470315853E-2</v>
      </c>
      <c r="L161" s="117">
        <f t="shared" si="54"/>
        <v>0</v>
      </c>
      <c r="M161" s="117">
        <f t="shared" si="54"/>
        <v>0</v>
      </c>
      <c r="N161" s="117">
        <f t="shared" si="54"/>
        <v>0</v>
      </c>
      <c r="O161" s="117">
        <f t="shared" si="54"/>
        <v>4.8112448498973719E-2</v>
      </c>
      <c r="P161" s="117">
        <f t="shared" si="54"/>
        <v>4.2257277323365101E-2</v>
      </c>
      <c r="Q161" s="117">
        <f t="shared" si="54"/>
        <v>4.7277287115401155E-2</v>
      </c>
      <c r="R161" s="117">
        <f t="shared" ref="R161:V161" si="55">R162+R164+R166+R175</f>
        <v>6.3278535728220744E-2</v>
      </c>
      <c r="S161" s="117">
        <f t="shared" si="55"/>
        <v>7.5927903334923455E-2</v>
      </c>
      <c r="T161" s="117">
        <f t="shared" si="55"/>
        <v>0.16881944708260802</v>
      </c>
      <c r="U161" s="117">
        <f t="shared" si="55"/>
        <v>0.40385496732128356</v>
      </c>
      <c r="V161" s="117">
        <f t="shared" si="55"/>
        <v>0.72399859884859108</v>
      </c>
      <c r="W161" s="117">
        <f t="shared" ref="W161" si="56">W162+W164+W166+W175</f>
        <v>1.2658088638760212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5.7877338414767249E-2</v>
      </c>
      <c r="D162" s="122">
        <f t="shared" si="57"/>
        <v>6.4523782647095698E-2</v>
      </c>
      <c r="E162" s="122">
        <f t="shared" si="57"/>
        <v>4.9580878086016231E-2</v>
      </c>
      <c r="F162" s="122">
        <f t="shared" si="57"/>
        <v>8.2337975808150693E-2</v>
      </c>
      <c r="G162" s="122">
        <f t="shared" si="57"/>
        <v>5.0436762726896157E-2</v>
      </c>
      <c r="H162" s="122">
        <f t="shared" si="57"/>
        <v>8.8991226892672887E-2</v>
      </c>
      <c r="I162" s="122">
        <f t="shared" si="57"/>
        <v>7.9327382861026668E-2</v>
      </c>
      <c r="J162" s="122">
        <f t="shared" si="57"/>
        <v>6.455639877363073E-2</v>
      </c>
      <c r="K162" s="122">
        <f t="shared" si="57"/>
        <v>1.6894353738984919E-2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3.9061714530085216E-2</v>
      </c>
      <c r="P162" s="122">
        <f t="shared" si="57"/>
        <v>3.4167522655248903E-2</v>
      </c>
      <c r="Q162" s="122">
        <f t="shared" si="57"/>
        <v>3.6588974515140836E-2</v>
      </c>
      <c r="R162" s="122">
        <f t="shared" si="57"/>
        <v>4.8617044199816543E-2</v>
      </c>
      <c r="S162" s="122">
        <f t="shared" si="57"/>
        <v>5.6530129529867183E-2</v>
      </c>
      <c r="T162" s="122">
        <f t="shared" si="57"/>
        <v>0.11551341619408943</v>
      </c>
      <c r="U162" s="122">
        <f t="shared" si="57"/>
        <v>0.2080087786900611</v>
      </c>
      <c r="V162" s="122">
        <f t="shared" si="57"/>
        <v>0.41479189565483382</v>
      </c>
      <c r="W162" s="122">
        <f t="shared" si="57"/>
        <v>0.95112167426515626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5.7877338414767249E-2</v>
      </c>
      <c r="D163" s="33">
        <v>6.4523782647095698E-2</v>
      </c>
      <c r="E163" s="33">
        <v>4.9580878086016231E-2</v>
      </c>
      <c r="F163" s="33">
        <v>8.2337975808150693E-2</v>
      </c>
      <c r="G163" s="33">
        <v>5.0436762726896157E-2</v>
      </c>
      <c r="H163" s="33">
        <v>8.8991226892672887E-2</v>
      </c>
      <c r="I163" s="33">
        <v>7.9327382861026668E-2</v>
      </c>
      <c r="J163" s="33">
        <v>6.455639877363073E-2</v>
      </c>
      <c r="K163" s="33">
        <v>1.6894353738984919E-2</v>
      </c>
      <c r="L163" s="33">
        <v>0</v>
      </c>
      <c r="M163" s="33">
        <v>0</v>
      </c>
      <c r="N163" s="33">
        <v>0</v>
      </c>
      <c r="O163" s="33">
        <v>3.9061714530085216E-2</v>
      </c>
      <c r="P163" s="33">
        <v>3.4167522655248903E-2</v>
      </c>
      <c r="Q163" s="33">
        <v>3.6588974515140836E-2</v>
      </c>
      <c r="R163" s="33">
        <v>4.8617044199816543E-2</v>
      </c>
      <c r="S163" s="33">
        <v>5.6530129529867183E-2</v>
      </c>
      <c r="T163" s="33">
        <v>0.11551341619408943</v>
      </c>
      <c r="U163" s="33">
        <v>0.2080087786900611</v>
      </c>
      <c r="V163" s="33">
        <v>0.41479189565483382</v>
      </c>
      <c r="W163" s="33">
        <v>0.95112167426515626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1.112751469772251E-4</v>
      </c>
      <c r="D164" s="122">
        <f t="shared" si="58"/>
        <v>2.0827956848718041E-4</v>
      </c>
      <c r="E164" s="122">
        <f t="shared" si="58"/>
        <v>2.9099618404228653E-4</v>
      </c>
      <c r="F164" s="122">
        <f t="shared" si="58"/>
        <v>3.5938893979512685E-4</v>
      </c>
      <c r="G164" s="122">
        <f t="shared" si="58"/>
        <v>2.5155562633823793E-4</v>
      </c>
      <c r="H164" s="122">
        <f t="shared" si="58"/>
        <v>8.1036336737056532E-4</v>
      </c>
      <c r="I164" s="122">
        <f t="shared" si="58"/>
        <v>1.3028651933832999E-3</v>
      </c>
      <c r="J164" s="122">
        <f t="shared" si="58"/>
        <v>7.8382744666563814E-4</v>
      </c>
      <c r="K164" s="122">
        <f t="shared" si="58"/>
        <v>2.2346222522694848E-4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1.368015811097846E-3</v>
      </c>
      <c r="P164" s="122">
        <f t="shared" si="58"/>
        <v>9.2836117734203445E-4</v>
      </c>
      <c r="Q164" s="122">
        <f t="shared" si="58"/>
        <v>1.6521616359902755E-3</v>
      </c>
      <c r="R164" s="122">
        <f t="shared" si="58"/>
        <v>2.2640814614048352E-3</v>
      </c>
      <c r="S164" s="122">
        <f t="shared" si="58"/>
        <v>3.1608744160765488E-3</v>
      </c>
      <c r="T164" s="122">
        <f t="shared" si="58"/>
        <v>1.0773696694438673E-2</v>
      </c>
      <c r="U164" s="122">
        <f t="shared" si="58"/>
        <v>4.9876934045851994E-2</v>
      </c>
      <c r="V164" s="122">
        <f t="shared" si="58"/>
        <v>4.3022249216202367E-2</v>
      </c>
      <c r="W164" s="122">
        <f t="shared" si="58"/>
        <v>9.4748157266089081E-2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1.112751469772251E-4</v>
      </c>
      <c r="D165" s="98">
        <v>2.0827956848718041E-4</v>
      </c>
      <c r="E165" s="98">
        <v>2.9099618404228653E-4</v>
      </c>
      <c r="F165" s="98">
        <v>3.5938893979512685E-4</v>
      </c>
      <c r="G165" s="98">
        <v>2.5155562633823793E-4</v>
      </c>
      <c r="H165" s="98">
        <v>8.1036336737056532E-4</v>
      </c>
      <c r="I165" s="98">
        <v>1.3028651933832999E-3</v>
      </c>
      <c r="J165" s="98">
        <v>7.8382744666563814E-4</v>
      </c>
      <c r="K165" s="98">
        <v>2.2346222522694848E-4</v>
      </c>
      <c r="L165" s="98">
        <v>0</v>
      </c>
      <c r="M165" s="98">
        <v>0</v>
      </c>
      <c r="N165" s="98">
        <v>0</v>
      </c>
      <c r="O165" s="98">
        <v>1.368015811097846E-3</v>
      </c>
      <c r="P165" s="98">
        <v>9.2836117734203445E-4</v>
      </c>
      <c r="Q165" s="98">
        <v>1.6521616359902755E-3</v>
      </c>
      <c r="R165" s="98">
        <v>2.2640814614048352E-3</v>
      </c>
      <c r="S165" s="98">
        <v>3.1608744160765488E-3</v>
      </c>
      <c r="T165" s="98">
        <v>1.0773696694438673E-2</v>
      </c>
      <c r="U165" s="98">
        <v>4.9876934045851994E-2</v>
      </c>
      <c r="V165" s="98">
        <v>4.3022249216202367E-2</v>
      </c>
      <c r="W165" s="98">
        <v>9.4748157266089081E-2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7.8535898571517812E-3</v>
      </c>
      <c r="D166" s="122">
        <v>8.6714340932761043E-3</v>
      </c>
      <c r="E166" s="122">
        <v>6.8298076093688551E-3</v>
      </c>
      <c r="F166" s="122">
        <v>1.1201334288969422E-2</v>
      </c>
      <c r="G166" s="122">
        <v>6.8215365013298678E-3</v>
      </c>
      <c r="H166" s="122">
        <v>1.4091036855406617E-2</v>
      </c>
      <c r="I166" s="122">
        <v>1.3276431002767852E-2</v>
      </c>
      <c r="J166" s="122">
        <v>1.164243585497836E-2</v>
      </c>
      <c r="K166" s="122">
        <v>2.8014260423256431E-3</v>
      </c>
      <c r="L166" s="122">
        <v>0</v>
      </c>
      <c r="M166" s="122">
        <v>0</v>
      </c>
      <c r="N166" s="122">
        <v>0</v>
      </c>
      <c r="O166" s="122">
        <v>5.9350403717317616E-3</v>
      </c>
      <c r="P166" s="122">
        <v>5.614047696349306E-3</v>
      </c>
      <c r="Q166" s="122">
        <v>7.20627304573502E-3</v>
      </c>
      <c r="R166" s="122">
        <v>9.9524547798392794E-3</v>
      </c>
      <c r="S166" s="122">
        <v>1.2491618433819587E-2</v>
      </c>
      <c r="T166" s="122">
        <v>3.2355344837055031E-2</v>
      </c>
      <c r="U166" s="122">
        <v>0.11074198992374892</v>
      </c>
      <c r="V166" s="122">
        <v>0.18407138684402413</v>
      </c>
      <c r="W166" s="122">
        <v>0.15022077942669884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1.3119374003918612E-3</v>
      </c>
      <c r="D167" s="98">
        <v>1.6741743008366399E-3</v>
      </c>
      <c r="E167" s="98">
        <v>7.433483606068158E-4</v>
      </c>
      <c r="F167" s="98">
        <v>9.7472229570066959E-4</v>
      </c>
      <c r="G167" s="98">
        <v>7.8404057773122696E-4</v>
      </c>
      <c r="H167" s="98">
        <v>1.4218823781129129E-3</v>
      </c>
      <c r="I167" s="98">
        <v>3.4891866411655172E-4</v>
      </c>
      <c r="J167" s="98">
        <v>1.7365299180431993E-4</v>
      </c>
      <c r="K167" s="98">
        <v>1.8277709415130393E-4</v>
      </c>
      <c r="L167" s="98">
        <v>0</v>
      </c>
      <c r="M167" s="98">
        <v>0</v>
      </c>
      <c r="N167" s="98">
        <v>0</v>
      </c>
      <c r="O167" s="98">
        <v>3.7793161839630988E-4</v>
      </c>
      <c r="P167" s="98">
        <v>2.6874478088596235E-4</v>
      </c>
      <c r="Q167" s="98">
        <v>1.8255333288603651E-4</v>
      </c>
      <c r="R167" s="98">
        <v>3.9731140830415716E-4</v>
      </c>
      <c r="S167" s="98">
        <v>9.6541409777944421E-4</v>
      </c>
      <c r="T167" s="98">
        <v>2.3330705799719897E-3</v>
      </c>
      <c r="U167" s="98">
        <v>6.484484519903716E-3</v>
      </c>
      <c r="V167" s="98">
        <v>5.1335885368605427E-3</v>
      </c>
      <c r="W167" s="98">
        <v>3.7853127719458314E-3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6.0249176531012852E-3</v>
      </c>
      <c r="D171" s="101">
        <v>6.9097574459102218E-3</v>
      </c>
      <c r="E171" s="101">
        <v>6.0864592487620394E-3</v>
      </c>
      <c r="F171" s="101">
        <v>1.0226611993268752E-2</v>
      </c>
      <c r="G171" s="101">
        <v>5.9487510130577358E-3</v>
      </c>
      <c r="H171" s="101">
        <v>1.2570244287184118E-2</v>
      </c>
      <c r="I171" s="101">
        <v>1.2361382102771669E-2</v>
      </c>
      <c r="J171" s="101">
        <v>1.0461876042700732E-2</v>
      </c>
      <c r="K171" s="101">
        <v>2.4244199749840697E-3</v>
      </c>
      <c r="L171" s="101">
        <v>0</v>
      </c>
      <c r="M171" s="101">
        <v>0</v>
      </c>
      <c r="N171" s="101">
        <v>0</v>
      </c>
      <c r="O171" s="101">
        <v>5.2097031877637433E-3</v>
      </c>
      <c r="P171" s="101">
        <v>4.8997357916698292E-3</v>
      </c>
      <c r="Q171" s="101">
        <v>6.5072493777743245E-3</v>
      </c>
      <c r="R171" s="101">
        <v>8.8435277164674812E-3</v>
      </c>
      <c r="S171" s="101">
        <v>1.0624233062776347E-2</v>
      </c>
      <c r="T171" s="101">
        <v>2.7100935712981132E-2</v>
      </c>
      <c r="U171" s="101">
        <v>9.3687699771162397E-2</v>
      </c>
      <c r="V171" s="101">
        <v>0.1582751274389379</v>
      </c>
      <c r="W171" s="101">
        <v>0.12972297648976067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5.1673480365863468E-4</v>
      </c>
      <c r="D172" s="104">
        <v>8.750234652924233E-5</v>
      </c>
      <c r="E172" s="104">
        <v>0</v>
      </c>
      <c r="F172" s="104">
        <v>0</v>
      </c>
      <c r="G172" s="104">
        <v>8.8744910540904424E-5</v>
      </c>
      <c r="H172" s="104">
        <v>9.8910190109585287E-5</v>
      </c>
      <c r="I172" s="104">
        <v>5.6613023587963188E-4</v>
      </c>
      <c r="J172" s="104">
        <v>1.0069068204733075E-3</v>
      </c>
      <c r="K172" s="104">
        <v>1.942289731902697E-4</v>
      </c>
      <c r="L172" s="104">
        <v>0</v>
      </c>
      <c r="M172" s="104">
        <v>0</v>
      </c>
      <c r="N172" s="104">
        <v>0</v>
      </c>
      <c r="O172" s="104">
        <v>3.474055655717084E-4</v>
      </c>
      <c r="P172" s="104">
        <v>4.4556712379351435E-4</v>
      </c>
      <c r="Q172" s="104">
        <v>5.1647033507465898E-4</v>
      </c>
      <c r="R172" s="104">
        <v>7.1161565506764192E-4</v>
      </c>
      <c r="S172" s="104">
        <v>9.0197127326379712E-4</v>
      </c>
      <c r="T172" s="104">
        <v>2.9213385441019084E-3</v>
      </c>
      <c r="U172" s="104">
        <v>1.0569805632682807E-2</v>
      </c>
      <c r="V172" s="104">
        <v>2.066267086822568E-2</v>
      </c>
      <c r="W172" s="104">
        <v>1.6712490164992357E-2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1.1879466918147957E-4</v>
      </c>
      <c r="D173" s="98">
        <v>1.9637162867982317E-5</v>
      </c>
      <c r="E173" s="98">
        <v>0</v>
      </c>
      <c r="F173" s="98">
        <v>0</v>
      </c>
      <c r="G173" s="98">
        <v>1.7711239901299821E-5</v>
      </c>
      <c r="H173" s="98">
        <v>2.6618786793936658E-5</v>
      </c>
      <c r="I173" s="98">
        <v>1.2479462917572829E-4</v>
      </c>
      <c r="J173" s="98">
        <v>2.5516736554754118E-4</v>
      </c>
      <c r="K173" s="98">
        <v>4.5572526139390319E-5</v>
      </c>
      <c r="L173" s="98">
        <v>0</v>
      </c>
      <c r="M173" s="98">
        <v>0</v>
      </c>
      <c r="N173" s="98">
        <v>0</v>
      </c>
      <c r="O173" s="98">
        <v>6.7291259018653331E-5</v>
      </c>
      <c r="P173" s="98">
        <v>8.6191971088904658E-5</v>
      </c>
      <c r="Q173" s="98">
        <v>1.3990326499903837E-4</v>
      </c>
      <c r="R173" s="98">
        <v>1.8204816250276767E-4</v>
      </c>
      <c r="S173" s="98">
        <v>2.1450421283589576E-4</v>
      </c>
      <c r="T173" s="98">
        <v>7.108555240385036E-4</v>
      </c>
      <c r="U173" s="98">
        <v>2.5258355053896695E-3</v>
      </c>
      <c r="V173" s="98">
        <v>5.2814932894956835E-3</v>
      </c>
      <c r="W173" s="98">
        <v>3.2913672755735088E-3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3.9794013447715505E-4</v>
      </c>
      <c r="D174" s="33">
        <v>6.7865183661260017E-5</v>
      </c>
      <c r="E174" s="33">
        <v>0</v>
      </c>
      <c r="F174" s="33">
        <v>0</v>
      </c>
      <c r="G174" s="33">
        <v>7.1033670639604609E-5</v>
      </c>
      <c r="H174" s="33">
        <v>7.2291403315648622E-5</v>
      </c>
      <c r="I174" s="33">
        <v>4.4133560670390359E-4</v>
      </c>
      <c r="J174" s="33">
        <v>7.5173945492576619E-4</v>
      </c>
      <c r="K174" s="33">
        <v>1.4865644705087938E-4</v>
      </c>
      <c r="L174" s="33">
        <v>0</v>
      </c>
      <c r="M174" s="33">
        <v>0</v>
      </c>
      <c r="N174" s="33">
        <v>0</v>
      </c>
      <c r="O174" s="33">
        <v>2.8011430655305506E-4</v>
      </c>
      <c r="P174" s="33">
        <v>3.5937515270460969E-4</v>
      </c>
      <c r="Q174" s="33">
        <v>3.7656707007562056E-4</v>
      </c>
      <c r="R174" s="33">
        <v>5.2956749256487419E-4</v>
      </c>
      <c r="S174" s="33">
        <v>6.8746706042790138E-4</v>
      </c>
      <c r="T174" s="33">
        <v>2.210483020063405E-3</v>
      </c>
      <c r="U174" s="33">
        <v>8.0439701272931371E-3</v>
      </c>
      <c r="V174" s="33">
        <v>1.5381177578729997E-2</v>
      </c>
      <c r="W174" s="33">
        <v>1.3421122889418846E-2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3.5085080658788965E-3</v>
      </c>
      <c r="D175" s="122">
        <v>3.949193830778395E-3</v>
      </c>
      <c r="E175" s="122">
        <v>2.912554555517274E-3</v>
      </c>
      <c r="F175" s="122">
        <v>4.7846429857297031E-3</v>
      </c>
      <c r="G175" s="122">
        <v>2.9590183166970448E-3</v>
      </c>
      <c r="H175" s="122">
        <v>5.4666977620003261E-3</v>
      </c>
      <c r="I175" s="122">
        <v>5.1392499381158561E-3</v>
      </c>
      <c r="J175" s="122">
        <v>3.8969602694039216E-3</v>
      </c>
      <c r="K175" s="122">
        <v>9.0625746377834271E-4</v>
      </c>
      <c r="L175" s="122">
        <v>0</v>
      </c>
      <c r="M175" s="122">
        <v>0</v>
      </c>
      <c r="N175" s="122">
        <v>0</v>
      </c>
      <c r="O175" s="122">
        <v>1.7476777860588959E-3</v>
      </c>
      <c r="P175" s="122">
        <v>1.5473457944248572E-3</v>
      </c>
      <c r="Q175" s="122">
        <v>1.8298779185350249E-3</v>
      </c>
      <c r="R175" s="122">
        <v>2.4449552871600895E-3</v>
      </c>
      <c r="S175" s="122">
        <v>3.7452809551601369E-3</v>
      </c>
      <c r="T175" s="122">
        <v>1.0176989357024858E-2</v>
      </c>
      <c r="U175" s="122">
        <v>3.5227264661621502E-2</v>
      </c>
      <c r="V175" s="122">
        <v>8.2113067133530837E-2</v>
      </c>
      <c r="W175" s="122">
        <v>6.9718252918077039E-2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3.0040019671406511E-3</v>
      </c>
      <c r="D176" s="98">
        <v>3.949193830778395E-3</v>
      </c>
      <c r="E176" s="98">
        <v>2.912554555517274E-3</v>
      </c>
      <c r="F176" s="98">
        <v>4.6153406972954574E-3</v>
      </c>
      <c r="G176" s="98">
        <v>2.1602119408625719E-3</v>
      </c>
      <c r="H176" s="98">
        <v>4.1701000031936948E-3</v>
      </c>
      <c r="I176" s="98">
        <v>3.7205536813533038E-3</v>
      </c>
      <c r="J176" s="98">
        <v>2.8098995540502387E-3</v>
      </c>
      <c r="K176" s="98">
        <v>5.8414031693410811E-4</v>
      </c>
      <c r="L176" s="98">
        <v>0</v>
      </c>
      <c r="M176" s="98">
        <v>0</v>
      </c>
      <c r="N176" s="98">
        <v>0</v>
      </c>
      <c r="O176" s="98">
        <v>1.2047573536895517E-3</v>
      </c>
      <c r="P176" s="98">
        <v>6.3944617285150893E-4</v>
      </c>
      <c r="Q176" s="98">
        <v>8.1253506017630174E-4</v>
      </c>
      <c r="R176" s="98">
        <v>1.1386637067738051E-3</v>
      </c>
      <c r="S176" s="98">
        <v>2.415209555196259E-3</v>
      </c>
      <c r="T176" s="98">
        <v>6.0717912909387948E-3</v>
      </c>
      <c r="U176" s="98">
        <v>1.9522405815540815E-2</v>
      </c>
      <c r="V176" s="98">
        <v>3.5863783905140098E-2</v>
      </c>
      <c r="W176" s="98">
        <v>3.6019345223434397E-2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5.0450609873824528E-4</v>
      </c>
      <c r="D177" s="33">
        <v>0</v>
      </c>
      <c r="E177" s="33">
        <v>0</v>
      </c>
      <c r="F177" s="33">
        <v>1.6930228843424556E-4</v>
      </c>
      <c r="G177" s="33">
        <v>7.9880637583447291E-4</v>
      </c>
      <c r="H177" s="33">
        <v>1.2965977588066311E-3</v>
      </c>
      <c r="I177" s="33">
        <v>1.4186962567625527E-3</v>
      </c>
      <c r="J177" s="33">
        <v>1.0870607153536829E-3</v>
      </c>
      <c r="K177" s="33">
        <v>3.221171468442346E-4</v>
      </c>
      <c r="L177" s="33">
        <v>0</v>
      </c>
      <c r="M177" s="33">
        <v>0</v>
      </c>
      <c r="N177" s="33">
        <v>0</v>
      </c>
      <c r="O177" s="33">
        <v>5.4292043236934412E-4</v>
      </c>
      <c r="P177" s="33">
        <v>9.0789962157334823E-4</v>
      </c>
      <c r="Q177" s="33">
        <v>1.0173428583587231E-3</v>
      </c>
      <c r="R177" s="33">
        <v>1.3062915803862844E-3</v>
      </c>
      <c r="S177" s="33">
        <v>1.3300713999638782E-3</v>
      </c>
      <c r="T177" s="33">
        <v>4.1051980660860628E-3</v>
      </c>
      <c r="U177" s="33">
        <v>1.5704858846080683E-2</v>
      </c>
      <c r="V177" s="33">
        <v>4.6249283228390746E-2</v>
      </c>
      <c r="W177" s="33">
        <v>3.3698907694642642E-2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>
        <f>IF(RES_hhdet_in_tes!C3=0,"",RES_hhdet_in_tes!C3/RES_hhdet_in_fec!C3)</f>
        <v>0.57980376414921586</v>
      </c>
      <c r="D3" s="119">
        <f>IF(RES_hhdet_in_tes!D3=0,"",RES_hhdet_in_tes!D3/RES_hhdet_in_fec!D3)</f>
        <v>0.58189707228816101</v>
      </c>
      <c r="E3" s="119">
        <f>IF(RES_hhdet_in_tes!E3=0,"",RES_hhdet_in_tes!E3/RES_hhdet_in_fec!E3)</f>
        <v>0.58787383107121749</v>
      </c>
      <c r="F3" s="119">
        <f>IF(RES_hhdet_in_tes!F3=0,"",RES_hhdet_in_tes!F3/RES_hhdet_in_fec!F3)</f>
        <v>0.59198550689472074</v>
      </c>
      <c r="G3" s="119">
        <f>IF(RES_hhdet_in_tes!G3=0,"",RES_hhdet_in_tes!G3/RES_hhdet_in_fec!G3)</f>
        <v>0.59843781281178288</v>
      </c>
      <c r="H3" s="119">
        <f>IF(RES_hhdet_in_tes!H3=0,"",RES_hhdet_in_tes!H3/RES_hhdet_in_fec!H3)</f>
        <v>0.60437772042870541</v>
      </c>
      <c r="I3" s="119" t="str">
        <f>IF(RES_hhdet_in_tes!I3=0,"",RES_hhdet_in_tes!I3/RES_hhdet_in_fec!I3)</f>
        <v/>
      </c>
      <c r="J3" s="119">
        <f>IF(RES_hhdet_in_tes!J3=0,"",RES_hhdet_in_tes!J3/RES_hhdet_in_fec!J3)</f>
        <v>0.61881307664399421</v>
      </c>
      <c r="K3" s="119">
        <f>IF(RES_hhdet_in_tes!K3=0,"",RES_hhdet_in_tes!K3/RES_hhdet_in_fec!K3)</f>
        <v>0.6245535998821673</v>
      </c>
      <c r="L3" s="119">
        <f>IF(RES_hhdet_in_tes!L3=0,"",RES_hhdet_in_tes!L3/RES_hhdet_in_fec!L3)</f>
        <v>0.62995687179497539</v>
      </c>
      <c r="M3" s="119">
        <f>IF(RES_hhdet_in_tes!M3=0,"",RES_hhdet_in_tes!M3/RES_hhdet_in_fec!M3)</f>
        <v>0.63672870108998914</v>
      </c>
      <c r="N3" s="119">
        <f>IF(RES_hhdet_in_tes!N3=0,"",RES_hhdet_in_tes!N3/RES_hhdet_in_fec!N3)</f>
        <v>0.65087457985875308</v>
      </c>
      <c r="O3" s="119">
        <f>IF(RES_hhdet_in_tes!O3=0,"",RES_hhdet_in_tes!O3/RES_hhdet_in_fec!O3)</f>
        <v>0.65075531461180502</v>
      </c>
      <c r="P3" s="119">
        <f>IF(RES_hhdet_in_tes!P3=0,"",RES_hhdet_in_tes!P3/RES_hhdet_in_fec!P3)</f>
        <v>0.6540044490956396</v>
      </c>
      <c r="Q3" s="119">
        <f>IF(RES_hhdet_in_tes!Q3=0,"",RES_hhdet_in_tes!Q3/RES_hhdet_in_fec!Q3)</f>
        <v>0.6717717437623657</v>
      </c>
      <c r="R3" s="119">
        <f>IF(RES_hhdet_in_tes!R3=0,"",RES_hhdet_in_tes!R3/RES_hhdet_in_fec!R3)</f>
        <v>0.68512989960903614</v>
      </c>
      <c r="S3" s="119">
        <f>IF(RES_hhdet_in_tes!S3=0,"",RES_hhdet_in_tes!S3/RES_hhdet_in_fec!S3)</f>
        <v>0.70488132153016136</v>
      </c>
      <c r="T3" s="119">
        <f>IF(RES_hhdet_in_tes!T3=0,"",RES_hhdet_in_tes!T3/RES_hhdet_in_fec!T3)</f>
        <v>0.74452112253324187</v>
      </c>
      <c r="U3" s="119" t="str">
        <f>IF(RES_hhdet_in_tes!U3=0,"",RES_hhdet_in_tes!U3/RES_hhdet_in_fec!U3)</f>
        <v/>
      </c>
      <c r="V3" s="119" t="str">
        <f>IF(RES_hhdet_in_tes!V3=0,"",RES_hhdet_in_tes!V3/RES_hhdet_in_fec!V3)</f>
        <v/>
      </c>
      <c r="W3" s="119" t="str">
        <f>IF(RES_hhdet_in_tes!W3=0,"",RES_hhdet_in_tes!W3/RES_hhdet_in_fec!W3)</f>
        <v/>
      </c>
      <c r="DA3" s="129" t="s">
        <v>3587</v>
      </c>
    </row>
    <row r="4" spans="1:105" ht="12.95" customHeight="1" x14ac:dyDescent="0.25">
      <c r="A4" s="121" t="s">
        <v>57</v>
      </c>
      <c r="B4" s="124"/>
      <c r="C4" s="124">
        <f>IF(RES_hhdet_in_tes!C4=0,"",RES_hhdet_in_tes!C4/RES_hhdet_in_fec!C4)</f>
        <v>0.57636096145988769</v>
      </c>
      <c r="D4" s="124">
        <f>IF(RES_hhdet_in_tes!D4=0,"",RES_hhdet_in_tes!D4/RES_hhdet_in_fec!D4)</f>
        <v>0.58106107082601721</v>
      </c>
      <c r="E4" s="124">
        <f>IF(RES_hhdet_in_tes!E4=0,"",RES_hhdet_in_tes!E4/RES_hhdet_in_fec!E4)</f>
        <v>0.58596618161403569</v>
      </c>
      <c r="F4" s="124">
        <f>IF(RES_hhdet_in_tes!F4=0,"",RES_hhdet_in_tes!F4/RES_hhdet_in_fec!F4)</f>
        <v>0.59108325699003816</v>
      </c>
      <c r="G4" s="124">
        <f>IF(RES_hhdet_in_tes!G4=0,"",RES_hhdet_in_tes!G4/RES_hhdet_in_fec!G4)</f>
        <v>0.59637460503520401</v>
      </c>
      <c r="H4" s="124">
        <f>IF(RES_hhdet_in_tes!H4=0,"",RES_hhdet_in_tes!H4/RES_hhdet_in_fec!H4)</f>
        <v>0.6018499487782899</v>
      </c>
      <c r="I4" s="124" t="str">
        <f>IF(RES_hhdet_in_tes!I4=0,"",RES_hhdet_in_tes!I4/RES_hhdet_in_fec!I4)</f>
        <v/>
      </c>
      <c r="J4" s="124">
        <f>IF(RES_hhdet_in_tes!J4=0,"",RES_hhdet_in_tes!J4/RES_hhdet_in_fec!J4)</f>
        <v>0.61338907640721774</v>
      </c>
      <c r="K4" s="124">
        <f>IF(RES_hhdet_in_tes!K4=0,"",RES_hhdet_in_tes!K4/RES_hhdet_in_fec!K4)</f>
        <v>0.61942179128171404</v>
      </c>
      <c r="L4" s="124">
        <f>IF(RES_hhdet_in_tes!L4=0,"",RES_hhdet_in_tes!L4/RES_hhdet_in_fec!L4)</f>
        <v>0.62560396629243376</v>
      </c>
      <c r="M4" s="124">
        <f>IF(RES_hhdet_in_tes!M4=0,"",RES_hhdet_in_tes!M4/RES_hhdet_in_fec!M4)</f>
        <v>0.63191426841723319</v>
      </c>
      <c r="N4" s="124">
        <f>IF(RES_hhdet_in_tes!N4=0,"",RES_hhdet_in_tes!N4/RES_hhdet_in_fec!N4)</f>
        <v>0.6380288122577239</v>
      </c>
      <c r="O4" s="124">
        <f>IF(RES_hhdet_in_tes!O4=0,"",RES_hhdet_in_tes!O4/RES_hhdet_in_fec!O4)</f>
        <v>0.64392593513821839</v>
      </c>
      <c r="P4" s="124">
        <f>IF(RES_hhdet_in_tes!P4=0,"",RES_hhdet_in_tes!P4/RES_hhdet_in_fec!P4)</f>
        <v>0.65011688441163018</v>
      </c>
      <c r="Q4" s="124">
        <f>IF(RES_hhdet_in_tes!Q4=0,"",RES_hhdet_in_tes!Q4/RES_hhdet_in_fec!Q4)</f>
        <v>0.6591267091728048</v>
      </c>
      <c r="R4" s="124">
        <f>IF(RES_hhdet_in_tes!R4=0,"",RES_hhdet_in_tes!R4/RES_hhdet_in_fec!R4)</f>
        <v>0.67467600556281426</v>
      </c>
      <c r="S4" s="124">
        <f>IF(RES_hhdet_in_tes!S4=0,"",RES_hhdet_in_tes!S4/RES_hhdet_in_fec!S4)</f>
        <v>0.69441336391294606</v>
      </c>
      <c r="T4" s="124">
        <f>IF(RES_hhdet_in_tes!T4=0,"",RES_hhdet_in_tes!T4/RES_hhdet_in_fec!T4)</f>
        <v>0.71509640004887676</v>
      </c>
      <c r="U4" s="124" t="str">
        <f>IF(RES_hhdet_in_tes!U4=0,"",RES_hhdet_in_tes!U4/RES_hhdet_in_fec!U4)</f>
        <v/>
      </c>
      <c r="V4" s="124" t="str">
        <f>IF(RES_hhdet_in_tes!V4=0,"",RES_hhdet_in_tes!V4/RES_hhdet_in_fec!V4)</f>
        <v/>
      </c>
      <c r="W4" s="124" t="str">
        <f>IF(RES_hhdet_in_tes!W4=0,"",RES_hhdet_in_tes!W4/RES_hhdet_in_fec!W4)</f>
        <v/>
      </c>
      <c r="DA4" s="130" t="s">
        <v>3588</v>
      </c>
    </row>
    <row r="5" spans="1:105" ht="12" customHeight="1" x14ac:dyDescent="0.25">
      <c r="A5" s="97" t="s">
        <v>51</v>
      </c>
      <c r="B5" s="111"/>
      <c r="C5" s="111">
        <f>IF(RES_hhdet_in_tes!C5=0,"",RES_hhdet_in_tes!C5/RES_hhdet_in_fec!C5)</f>
        <v>0.57400131598122162</v>
      </c>
      <c r="D5" s="111">
        <f>IF(RES_hhdet_in_tes!D5=0,"",RES_hhdet_in_tes!D5/RES_hhdet_in_fec!D5)</f>
        <v>0.57874321908825288</v>
      </c>
      <c r="E5" s="111">
        <f>IF(RES_hhdet_in_tes!E5=0,"",RES_hhdet_in_tes!E5/RES_hhdet_in_fec!E5)</f>
        <v>0.58371733083021704</v>
      </c>
      <c r="F5" s="111">
        <f>IF(RES_hhdet_in_tes!F5=0,"",RES_hhdet_in_tes!F5/RES_hhdet_in_fec!F5)</f>
        <v>0.5888616009652653</v>
      </c>
      <c r="G5" s="111">
        <f>IF(RES_hhdet_in_tes!G5=0,"",RES_hhdet_in_tes!G5/RES_hhdet_in_fec!G5)</f>
        <v>0.59421070516693486</v>
      </c>
      <c r="H5" s="111">
        <f>IF(RES_hhdet_in_tes!H5=0,"",RES_hhdet_in_tes!H5/RES_hhdet_in_fec!H5)</f>
        <v>0.59974551732811254</v>
      </c>
      <c r="I5" s="111" t="str">
        <f>IF(RES_hhdet_in_tes!I5=0,"",RES_hhdet_in_tes!I5/RES_hhdet_in_fec!I5)</f>
        <v/>
      </c>
      <c r="J5" s="111">
        <f>IF(RES_hhdet_in_tes!J5=0,"",RES_hhdet_in_tes!J5/RES_hhdet_in_fec!J5)</f>
        <v>0.61136128564939218</v>
      </c>
      <c r="K5" s="111">
        <f>IF(RES_hhdet_in_tes!K5=0,"",RES_hhdet_in_tes!K5/RES_hhdet_in_fec!K5)</f>
        <v>0.61743944385099414</v>
      </c>
      <c r="L5" s="111">
        <f>IF(RES_hhdet_in_tes!L5=0,"",RES_hhdet_in_tes!L5/RES_hhdet_in_fec!L5)</f>
        <v>0.62365995279217257</v>
      </c>
      <c r="M5" s="111">
        <f>IF(RES_hhdet_in_tes!M5=0,"",RES_hhdet_in_tes!M5/RES_hhdet_in_fec!M5)</f>
        <v>0.63001834153343961</v>
      </c>
      <c r="N5" s="111">
        <f>IF(RES_hhdet_in_tes!N5=0,"",RES_hhdet_in_tes!N5/RES_hhdet_in_fec!N5)</f>
        <v>0.63620851774848208</v>
      </c>
      <c r="O5" s="111">
        <f>IF(RES_hhdet_in_tes!O5=0,"",RES_hhdet_in_tes!O5/RES_hhdet_in_fec!O5)</f>
        <v>0.64213235163187743</v>
      </c>
      <c r="P5" s="111">
        <f>IF(RES_hhdet_in_tes!P5=0,"",RES_hhdet_in_tes!P5/RES_hhdet_in_fec!P5)</f>
        <v>0.64833011656374007</v>
      </c>
      <c r="Q5" s="111">
        <f>IF(RES_hhdet_in_tes!Q5=0,"",RES_hhdet_in_tes!Q5/RES_hhdet_in_fec!Q5)</f>
        <v>0.65737398069529285</v>
      </c>
      <c r="R5" s="111">
        <f>IF(RES_hhdet_in_tes!R5=0,"",RES_hhdet_in_tes!R5/RES_hhdet_in_fec!R5)</f>
        <v>0.67297086731700373</v>
      </c>
      <c r="S5" s="111">
        <f>IF(RES_hhdet_in_tes!S5=0,"",RES_hhdet_in_tes!S5/RES_hhdet_in_fec!S5)</f>
        <v>0.69275889151358994</v>
      </c>
      <c r="T5" s="111">
        <f>IF(RES_hhdet_in_tes!T5=0,"",RES_hhdet_in_tes!T5/RES_hhdet_in_fec!T5)</f>
        <v>0.71350985929854394</v>
      </c>
      <c r="U5" s="111" t="str">
        <f>IF(RES_hhdet_in_tes!U5=0,"",RES_hhdet_in_tes!U5/RES_hhdet_in_fec!U5)</f>
        <v/>
      </c>
      <c r="V5" s="111" t="str">
        <f>IF(RES_hhdet_in_tes!V5=0,"",RES_hhdet_in_tes!V5/RES_hhdet_in_fec!V5)</f>
        <v/>
      </c>
      <c r="W5" s="111" t="str">
        <f>IF(RES_hhdet_in_tes!W5=0,"",RES_hhdet_in_tes!W5/RES_hhdet_in_fec!W5)</f>
        <v/>
      </c>
      <c r="DA5" s="63" t="s">
        <v>3589</v>
      </c>
    </row>
    <row r="6" spans="1:105" ht="12" customHeight="1" x14ac:dyDescent="0.25">
      <c r="A6" s="97" t="s">
        <v>53</v>
      </c>
      <c r="B6" s="111"/>
      <c r="C6" s="111">
        <f>IF(RES_hhdet_in_tes!C6=0,"",RES_hhdet_in_tes!C6/RES_hhdet_in_fec!C6)</f>
        <v>1</v>
      </c>
      <c r="D6" s="111">
        <f>IF(RES_hhdet_in_tes!D6=0,"",RES_hhdet_in_tes!D6/RES_hhdet_in_fec!D6)</f>
        <v>1</v>
      </c>
      <c r="E6" s="111">
        <f>IF(RES_hhdet_in_tes!E6=0,"",RES_hhdet_in_tes!E6/RES_hhdet_in_fec!E6)</f>
        <v>1</v>
      </c>
      <c r="F6" s="111">
        <f>IF(RES_hhdet_in_tes!F6=0,"",RES_hhdet_in_tes!F6/RES_hhdet_in_fec!F6)</f>
        <v>1</v>
      </c>
      <c r="G6" s="111">
        <f>IF(RES_hhdet_in_tes!G6=0,"",RES_hhdet_in_tes!G6/RES_hhdet_in_fec!G6)</f>
        <v>1</v>
      </c>
      <c r="H6" s="111">
        <f>IF(RES_hhdet_in_tes!H6=0,"",RES_hhdet_in_tes!H6/RES_hhdet_in_fec!H6)</f>
        <v>1</v>
      </c>
      <c r="I6" s="111" t="str">
        <f>IF(RES_hhdet_in_tes!I6=0,"",RES_hhdet_in_tes!I6/RES_hhdet_in_fec!I6)</f>
        <v/>
      </c>
      <c r="J6" s="111">
        <f>IF(RES_hhdet_in_tes!J6=0,"",RES_hhdet_in_tes!J6/RES_hhdet_in_fec!J6)</f>
        <v>1</v>
      </c>
      <c r="K6" s="111">
        <f>IF(RES_hhdet_in_tes!K6=0,"",RES_hhdet_in_tes!K6/RES_hhdet_in_fec!K6)</f>
        <v>1</v>
      </c>
      <c r="L6" s="111">
        <f>IF(RES_hhdet_in_tes!L6=0,"",RES_hhdet_in_tes!L6/RES_hhdet_in_fec!L6)</f>
        <v>1</v>
      </c>
      <c r="M6" s="111">
        <f>IF(RES_hhdet_in_tes!M6=0,"",RES_hhdet_in_tes!M6/RES_hhdet_in_fec!M6)</f>
        <v>1</v>
      </c>
      <c r="N6" s="111">
        <f>IF(RES_hhdet_in_tes!N6=0,"",RES_hhdet_in_tes!N6/RES_hhdet_in_fec!N6)</f>
        <v>1</v>
      </c>
      <c r="O6" s="111">
        <f>IF(RES_hhdet_in_tes!O6=0,"",RES_hhdet_in_tes!O6/RES_hhdet_in_fec!O6)</f>
        <v>1</v>
      </c>
      <c r="P6" s="111">
        <f>IF(RES_hhdet_in_tes!P6=0,"",RES_hhdet_in_tes!P6/RES_hhdet_in_fec!P6)</f>
        <v>1</v>
      </c>
      <c r="Q6" s="111">
        <f>IF(RES_hhdet_in_tes!Q6=0,"",RES_hhdet_in_tes!Q6/RES_hhdet_in_fec!Q6)</f>
        <v>1</v>
      </c>
      <c r="R6" s="111">
        <f>IF(RES_hhdet_in_tes!R6=0,"",RES_hhdet_in_tes!R6/RES_hhdet_in_fec!R6)</f>
        <v>1</v>
      </c>
      <c r="S6" s="111">
        <f>IF(RES_hhdet_in_tes!S6=0,"",RES_hhdet_in_tes!S6/RES_hhdet_in_fec!S6)</f>
        <v>1</v>
      </c>
      <c r="T6" s="111">
        <f>IF(RES_hhdet_in_tes!T6=0,"",RES_hhdet_in_tes!T6/RES_hhdet_in_fec!T6)</f>
        <v>1</v>
      </c>
      <c r="U6" s="111" t="str">
        <f>IF(RES_hhdet_in_tes!U6=0,"",RES_hhdet_in_tes!U6/RES_hhdet_in_fec!U6)</f>
        <v/>
      </c>
      <c r="V6" s="111" t="str">
        <f>IF(RES_hhdet_in_tes!V6=0,"",RES_hhdet_in_tes!V6/RES_hhdet_in_fec!V6)</f>
        <v/>
      </c>
      <c r="W6" s="111" t="str">
        <f>IF(RES_hhdet_in_tes!W6=0,"",RES_hhdet_in_tes!W6/RES_hhdet_in_fec!W6)</f>
        <v/>
      </c>
      <c r="DA6" s="63" t="s">
        <v>3590</v>
      </c>
    </row>
    <row r="7" spans="1:105" ht="12.95" customHeight="1" x14ac:dyDescent="0.25">
      <c r="A7" s="121" t="s">
        <v>92</v>
      </c>
      <c r="B7" s="124"/>
      <c r="C7" s="124">
        <f>IF(RES_hhdet_in_tes!C7=0,"",RES_hhdet_in_tes!C7/RES_hhdet_in_fec!C7)</f>
        <v>2.1714733651817451</v>
      </c>
      <c r="D7" s="124">
        <f>IF(RES_hhdet_in_tes!D7=0,"",RES_hhdet_in_tes!D7/RES_hhdet_in_fec!D7)</f>
        <v>2.2401584650703543</v>
      </c>
      <c r="E7" s="124">
        <f>IF(RES_hhdet_in_tes!E7=0,"",RES_hhdet_in_tes!E7/RES_hhdet_in_fec!E7)</f>
        <v>2.3095687850311881</v>
      </c>
      <c r="F7" s="124">
        <f>IF(RES_hhdet_in_tes!F7=0,"",RES_hhdet_in_tes!F7/RES_hhdet_in_fec!F7)</f>
        <v>2.3790536496819987</v>
      </c>
      <c r="G7" s="124">
        <f>IF(RES_hhdet_in_tes!G7=0,"",RES_hhdet_in_tes!G7/RES_hhdet_in_fec!G7)</f>
        <v>2.4491987925015777</v>
      </c>
      <c r="H7" s="124">
        <f>IF(RES_hhdet_in_tes!H7=0,"",RES_hhdet_in_tes!H7/RES_hhdet_in_fec!H7)</f>
        <v>2.5199287206242134</v>
      </c>
      <c r="I7" s="124" t="str">
        <f>IF(RES_hhdet_in_tes!I7=0,"",RES_hhdet_in_tes!I7/RES_hhdet_in_fec!I7)</f>
        <v/>
      </c>
      <c r="J7" s="124">
        <f>IF(RES_hhdet_in_tes!J7=0,"",RES_hhdet_in_tes!J7/RES_hhdet_in_fec!J7)</f>
        <v>2.6641479055402226</v>
      </c>
      <c r="K7" s="124">
        <f>IF(RES_hhdet_in_tes!K7=0,"",RES_hhdet_in_tes!K7/RES_hhdet_in_fec!K7)</f>
        <v>2.7387119593573592</v>
      </c>
      <c r="L7" s="124">
        <f>IF(RES_hhdet_in_tes!L7=0,"",RES_hhdet_in_tes!L7/RES_hhdet_in_fec!L7)</f>
        <v>2.8151973429741375</v>
      </c>
      <c r="M7" s="124">
        <f>IF(RES_hhdet_in_tes!M7=0,"",RES_hhdet_in_tes!M7/RES_hhdet_in_fec!M7)</f>
        <v>2.906551926577257</v>
      </c>
      <c r="N7" s="124">
        <f>IF(RES_hhdet_in_tes!N7=0,"",RES_hhdet_in_tes!N7/RES_hhdet_in_fec!N7)</f>
        <v>3.0170130307156122</v>
      </c>
      <c r="O7" s="124">
        <f>IF(RES_hhdet_in_tes!O7=0,"",RES_hhdet_in_tes!O7/RES_hhdet_in_fec!O7)</f>
        <v>3.1489232487800569</v>
      </c>
      <c r="P7" s="124" t="str">
        <f>IF(RES_hhdet_in_tes!P7=0,"",RES_hhdet_in_tes!P7/RES_hhdet_in_fec!P7)</f>
        <v/>
      </c>
      <c r="Q7" s="124">
        <f>IF(RES_hhdet_in_tes!Q7=0,"",RES_hhdet_in_tes!Q7/RES_hhdet_in_fec!Q7)</f>
        <v>3.4149151198082399</v>
      </c>
      <c r="R7" s="124">
        <f>IF(RES_hhdet_in_tes!R7=0,"",RES_hhdet_in_tes!R7/RES_hhdet_in_fec!R7)</f>
        <v>3.4920413343967147</v>
      </c>
      <c r="S7" s="124">
        <f>IF(RES_hhdet_in_tes!S7=0,"",RES_hhdet_in_tes!S7/RES_hhdet_in_fec!S7)</f>
        <v>3.5534300143580548</v>
      </c>
      <c r="T7" s="124">
        <f>IF(RES_hhdet_in_tes!T7=0,"",RES_hhdet_in_tes!T7/RES_hhdet_in_fec!T7)</f>
        <v>3.604722593357792</v>
      </c>
      <c r="U7" s="124" t="str">
        <f>IF(RES_hhdet_in_tes!U7=0,"",RES_hhdet_in_tes!U7/RES_hhdet_in_fec!U7)</f>
        <v/>
      </c>
      <c r="V7" s="124" t="str">
        <f>IF(RES_hhdet_in_tes!V7=0,"",RES_hhdet_in_tes!V7/RES_hhdet_in_fec!V7)</f>
        <v/>
      </c>
      <c r="W7" s="124" t="str">
        <f>IF(RES_hhdet_in_tes!W7=0,"",RES_hhdet_in_tes!W7/RES_hhdet_in_fec!W7)</f>
        <v/>
      </c>
      <c r="DA7" s="130" t="s">
        <v>3591</v>
      </c>
    </row>
    <row r="8" spans="1:105" ht="12" customHeight="1" x14ac:dyDescent="0.25">
      <c r="A8" s="97" t="s">
        <v>53</v>
      </c>
      <c r="B8" s="111"/>
      <c r="C8" s="111">
        <f>IF(RES_hhdet_in_tes!C8=0,"",RES_hhdet_in_tes!C8/RES_hhdet_in_fec!C8)</f>
        <v>2.1714733651817451</v>
      </c>
      <c r="D8" s="111">
        <f>IF(RES_hhdet_in_tes!D8=0,"",RES_hhdet_in_tes!D8/RES_hhdet_in_fec!D8)</f>
        <v>2.2401584650703543</v>
      </c>
      <c r="E8" s="111">
        <f>IF(RES_hhdet_in_tes!E8=0,"",RES_hhdet_in_tes!E8/RES_hhdet_in_fec!E8)</f>
        <v>2.3095687850311881</v>
      </c>
      <c r="F8" s="111">
        <f>IF(RES_hhdet_in_tes!F8=0,"",RES_hhdet_in_tes!F8/RES_hhdet_in_fec!F8)</f>
        <v>2.3790536496819987</v>
      </c>
      <c r="G8" s="111">
        <f>IF(RES_hhdet_in_tes!G8=0,"",RES_hhdet_in_tes!G8/RES_hhdet_in_fec!G8)</f>
        <v>2.4491987925015777</v>
      </c>
      <c r="H8" s="111">
        <f>IF(RES_hhdet_in_tes!H8=0,"",RES_hhdet_in_tes!H8/RES_hhdet_in_fec!H8)</f>
        <v>2.5199287206242134</v>
      </c>
      <c r="I8" s="111" t="str">
        <f>IF(RES_hhdet_in_tes!I8=0,"",RES_hhdet_in_tes!I8/RES_hhdet_in_fec!I8)</f>
        <v/>
      </c>
      <c r="J8" s="111">
        <f>IF(RES_hhdet_in_tes!J8=0,"",RES_hhdet_in_tes!J8/RES_hhdet_in_fec!J8)</f>
        <v>2.6641479055402226</v>
      </c>
      <c r="K8" s="111">
        <f>IF(RES_hhdet_in_tes!K8=0,"",RES_hhdet_in_tes!K8/RES_hhdet_in_fec!K8)</f>
        <v>2.7387119593573592</v>
      </c>
      <c r="L8" s="111">
        <f>IF(RES_hhdet_in_tes!L8=0,"",RES_hhdet_in_tes!L8/RES_hhdet_in_fec!L8)</f>
        <v>2.8151973429741375</v>
      </c>
      <c r="M8" s="111">
        <f>IF(RES_hhdet_in_tes!M8=0,"",RES_hhdet_in_tes!M8/RES_hhdet_in_fec!M8)</f>
        <v>2.906551926577257</v>
      </c>
      <c r="N8" s="111">
        <f>IF(RES_hhdet_in_tes!N8=0,"",RES_hhdet_in_tes!N8/RES_hhdet_in_fec!N8)</f>
        <v>3.0170130307156122</v>
      </c>
      <c r="O8" s="111">
        <f>IF(RES_hhdet_in_tes!O8=0,"",RES_hhdet_in_tes!O8/RES_hhdet_in_fec!O8)</f>
        <v>3.1489232487800569</v>
      </c>
      <c r="P8" s="111" t="str">
        <f>IF(RES_hhdet_in_tes!P8=0,"",RES_hhdet_in_tes!P8/RES_hhdet_in_fec!P8)</f>
        <v/>
      </c>
      <c r="Q8" s="111">
        <f>IF(RES_hhdet_in_tes!Q8=0,"",RES_hhdet_in_tes!Q8/RES_hhdet_in_fec!Q8)</f>
        <v>3.4149151198082399</v>
      </c>
      <c r="R8" s="111">
        <f>IF(RES_hhdet_in_tes!R8=0,"",RES_hhdet_in_tes!R8/RES_hhdet_in_fec!R8)</f>
        <v>3.4920413343967147</v>
      </c>
      <c r="S8" s="111">
        <f>IF(RES_hhdet_in_tes!S8=0,"",RES_hhdet_in_tes!S8/RES_hhdet_in_fec!S8)</f>
        <v>3.5534300143580548</v>
      </c>
      <c r="T8" s="111">
        <f>IF(RES_hhdet_in_tes!T8=0,"",RES_hhdet_in_tes!T8/RES_hhdet_in_fec!T8)</f>
        <v>3.604722593357792</v>
      </c>
      <c r="U8" s="111" t="str">
        <f>IF(RES_hhdet_in_tes!U8=0,"",RES_hhdet_in_tes!U8/RES_hhdet_in_fec!U8)</f>
        <v/>
      </c>
      <c r="V8" s="111" t="str">
        <f>IF(RES_hhdet_in_tes!V8=0,"",RES_hhdet_in_tes!V8/RES_hhdet_in_fec!V8)</f>
        <v/>
      </c>
      <c r="W8" s="111" t="str">
        <f>IF(RES_hhdet_in_tes!W8=0,"",RES_hhdet_in_tes!W8/RES_hhdet_in_fec!W8)</f>
        <v/>
      </c>
      <c r="DA8" s="63" t="s">
        <v>3592</v>
      </c>
    </row>
    <row r="9" spans="1:105" ht="12" customHeight="1" x14ac:dyDescent="0.25">
      <c r="A9" s="121" t="s">
        <v>55</v>
      </c>
      <c r="B9" s="124"/>
      <c r="C9" s="124">
        <f>IF(RES_hhdet_in_tes!C9=0,"",RES_hhdet_in_tes!C9/RES_hhdet_in_fec!C9)</f>
        <v>0.58587005544751825</v>
      </c>
      <c r="D9" s="124">
        <f>IF(RES_hhdet_in_tes!D9=0,"",RES_hhdet_in_tes!D9/RES_hhdet_in_fec!D9)</f>
        <v>0.57534585542447814</v>
      </c>
      <c r="E9" s="124">
        <f>IF(RES_hhdet_in_tes!E9=0,"",RES_hhdet_in_tes!E9/RES_hhdet_in_fec!E9)</f>
        <v>0.58256443012898207</v>
      </c>
      <c r="F9" s="124">
        <f>IF(RES_hhdet_in_tes!F9=0,"",RES_hhdet_in_tes!F9/RES_hhdet_in_fec!F9)</f>
        <v>0.58556584396775124</v>
      </c>
      <c r="G9" s="124">
        <f>IF(RES_hhdet_in_tes!G9=0,"",RES_hhdet_in_tes!G9/RES_hhdet_in_fec!G9)</f>
        <v>0.58745922383331917</v>
      </c>
      <c r="H9" s="124">
        <f>IF(RES_hhdet_in_tes!H9=0,"",RES_hhdet_in_tes!H9/RES_hhdet_in_fec!H9)</f>
        <v>0.58938444882546603</v>
      </c>
      <c r="I9" s="124" t="str">
        <f>IF(RES_hhdet_in_tes!I9=0,"",RES_hhdet_in_tes!I9/RES_hhdet_in_fec!I9)</f>
        <v/>
      </c>
      <c r="J9" s="124">
        <f>IF(RES_hhdet_in_tes!J9=0,"",RES_hhdet_in_tes!J9/RES_hhdet_in_fec!J9)</f>
        <v>0.61465630583254582</v>
      </c>
      <c r="K9" s="124">
        <f>IF(RES_hhdet_in_tes!K9=0,"",RES_hhdet_in_tes!K9/RES_hhdet_in_fec!K9)</f>
        <v>0.61002417753951177</v>
      </c>
      <c r="L9" s="124">
        <f>IF(RES_hhdet_in_tes!L9=0,"",RES_hhdet_in_tes!L9/RES_hhdet_in_fec!L9)</f>
        <v>0.6084380031407236</v>
      </c>
      <c r="M9" s="124">
        <f>IF(RES_hhdet_in_tes!M9=0,"",RES_hhdet_in_tes!M9/RES_hhdet_in_fec!M9)</f>
        <v>0.61966421970678442</v>
      </c>
      <c r="N9" s="124">
        <f>IF(RES_hhdet_in_tes!N9=0,"",RES_hhdet_in_tes!N9/RES_hhdet_in_fec!N9)</f>
        <v>0.64089462921997919</v>
      </c>
      <c r="O9" s="124">
        <f>IF(RES_hhdet_in_tes!O9=0,"",RES_hhdet_in_tes!O9/RES_hhdet_in_fec!O9)</f>
        <v>0.6420747446749463</v>
      </c>
      <c r="P9" s="124">
        <f>IF(RES_hhdet_in_tes!P9=0,"",RES_hhdet_in_tes!P9/RES_hhdet_in_fec!P9)</f>
        <v>0.6473716997653417</v>
      </c>
      <c r="Q9" s="124">
        <f>IF(RES_hhdet_in_tes!Q9=0,"",RES_hhdet_in_tes!Q9/RES_hhdet_in_fec!Q9)</f>
        <v>0.67698003162552745</v>
      </c>
      <c r="R9" s="124">
        <f>IF(RES_hhdet_in_tes!R9=0,"",RES_hhdet_in_tes!R9/RES_hhdet_in_fec!R9)</f>
        <v>0.69172398735434582</v>
      </c>
      <c r="S9" s="124">
        <f>IF(RES_hhdet_in_tes!S9=0,"",RES_hhdet_in_tes!S9/RES_hhdet_in_fec!S9)</f>
        <v>0.70698307421537609</v>
      </c>
      <c r="T9" s="124">
        <f>IF(RES_hhdet_in_tes!T9=0,"",RES_hhdet_in_tes!T9/RES_hhdet_in_fec!T9)</f>
        <v>0.72131483553730169</v>
      </c>
      <c r="U9" s="124" t="str">
        <f>IF(RES_hhdet_in_tes!U9=0,"",RES_hhdet_in_tes!U9/RES_hhdet_in_fec!U9)</f>
        <v/>
      </c>
      <c r="V9" s="124" t="str">
        <f>IF(RES_hhdet_in_tes!V9=0,"",RES_hhdet_in_tes!V9/RES_hhdet_in_fec!V9)</f>
        <v/>
      </c>
      <c r="W9" s="124" t="str">
        <f>IF(RES_hhdet_in_tes!W9=0,"",RES_hhdet_in_tes!W9/RES_hhdet_in_fec!W9)</f>
        <v/>
      </c>
      <c r="DA9" s="130" t="s">
        <v>3593</v>
      </c>
    </row>
    <row r="10" spans="1:105" ht="12" customHeight="1" x14ac:dyDescent="0.25">
      <c r="A10" s="97" t="s">
        <v>143</v>
      </c>
      <c r="B10" s="111"/>
      <c r="C10" s="111" t="str">
        <f>IF(RES_hhdet_in_tes!C10=0,"",RES_hhdet_in_tes!C10/RES_hhdet_in_fec!C10)</f>
        <v/>
      </c>
      <c r="D10" s="111" t="str">
        <f>IF(RES_hhdet_in_tes!D10=0,"",RES_hhdet_in_tes!D10/RES_hhdet_in_fec!D10)</f>
        <v/>
      </c>
      <c r="E10" s="111" t="str">
        <f>IF(RES_hhdet_in_tes!E10=0,"",RES_hhdet_in_tes!E10/RES_hhdet_in_fec!E10)</f>
        <v/>
      </c>
      <c r="F10" s="111" t="str">
        <f>IF(RES_hhdet_in_tes!F10=0,"",RES_hhdet_in_tes!F10/RES_hhdet_in_fec!F10)</f>
        <v/>
      </c>
      <c r="G10" s="111" t="str">
        <f>IF(RES_hhdet_in_tes!G10=0,"",RES_hhdet_in_tes!G10/RES_hhdet_in_fec!G10)</f>
        <v/>
      </c>
      <c r="H10" s="111" t="str">
        <f>IF(RES_hhdet_in_tes!H10=0,"",RES_hhdet_in_tes!H10/RES_hhdet_in_fec!H10)</f>
        <v/>
      </c>
      <c r="I10" s="111" t="str">
        <f>IF(RES_hhdet_in_tes!I10=0,"",RES_hhdet_in_tes!I10/RES_hhdet_in_fec!I10)</f>
        <v/>
      </c>
      <c r="J10" s="111" t="str">
        <f>IF(RES_hhdet_in_tes!J10=0,"",RES_hhdet_in_tes!J10/RES_hhdet_in_fec!J10)</f>
        <v/>
      </c>
      <c r="K10" s="111" t="str">
        <f>IF(RES_hhdet_in_tes!K10=0,"",RES_hhdet_in_tes!K10/RES_hhdet_in_fec!K10)</f>
        <v/>
      </c>
      <c r="L10" s="111" t="str">
        <f>IF(RES_hhdet_in_tes!L10=0,"",RES_hhdet_in_tes!L10/RES_hhdet_in_fec!L10)</f>
        <v/>
      </c>
      <c r="M10" s="111" t="str">
        <f>IF(RES_hhdet_in_tes!M10=0,"",RES_hhdet_in_tes!M10/RES_hhdet_in_fec!M10)</f>
        <v/>
      </c>
      <c r="N10" s="111" t="str">
        <f>IF(RES_hhdet_in_tes!N10=0,"",RES_hhdet_in_tes!N10/RES_hhdet_in_fec!N10)</f>
        <v/>
      </c>
      <c r="O10" s="111" t="str">
        <f>IF(RES_hhdet_in_tes!O10=0,"",RES_hhdet_in_tes!O10/RES_hhdet_in_fec!O10)</f>
        <v/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 t="str">
        <f>IF(RES_hhdet_in_tes!R10=0,"",RES_hhdet_in_tes!R10/RES_hhdet_in_fec!R10)</f>
        <v/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 t="str">
        <f>IF(RES_hhdet_in_tes!U10=0,"",RES_hhdet_in_tes!U10/RES_hhdet_in_fec!U10)</f>
        <v/>
      </c>
      <c r="V10" s="111" t="str">
        <f>IF(RES_hhdet_in_tes!V10=0,"",RES_hhdet_in_tes!V10/RES_hhdet_in_fec!V10)</f>
        <v/>
      </c>
      <c r="W10" s="111" t="str">
        <f>IF(RES_hhdet_in_tes!W10=0,"",RES_hhdet_in_tes!W10/RES_hhdet_in_fec!W10)</f>
        <v/>
      </c>
      <c r="DA10" s="63" t="s">
        <v>3594</v>
      </c>
    </row>
    <row r="11" spans="1:105" ht="12" customHeight="1" x14ac:dyDescent="0.25">
      <c r="A11" s="97" t="s">
        <v>124</v>
      </c>
      <c r="B11" s="111"/>
      <c r="C11" s="111">
        <f>IF(RES_hhdet_in_tes!C11=0,"",RES_hhdet_in_tes!C11/RES_hhdet_in_fec!C11)</f>
        <v>0.52313127076257304</v>
      </c>
      <c r="D11" s="111">
        <f>IF(RES_hhdet_in_tes!D11=0,"",RES_hhdet_in_tes!D11/RES_hhdet_in_fec!D11)</f>
        <v>0.52604227359060562</v>
      </c>
      <c r="E11" s="111">
        <f>IF(RES_hhdet_in_tes!E11=0,"",RES_hhdet_in_tes!E11/RES_hhdet_in_fec!E11)</f>
        <v>0.52943517526621231</v>
      </c>
      <c r="F11" s="111">
        <f>IF(RES_hhdet_in_tes!F11=0,"",RES_hhdet_in_tes!F11/RES_hhdet_in_fec!F11)</f>
        <v>0.53289379042103346</v>
      </c>
      <c r="G11" s="111">
        <f>IF(RES_hhdet_in_tes!G11=0,"",RES_hhdet_in_tes!G11/RES_hhdet_in_fec!G11)</f>
        <v>0.53679620606964051</v>
      </c>
      <c r="H11" s="111">
        <f>IF(RES_hhdet_in_tes!H11=0,"",RES_hhdet_in_tes!H11/RES_hhdet_in_fec!H11)</f>
        <v>0.54109614917476745</v>
      </c>
      <c r="I11" s="111" t="str">
        <f>IF(RES_hhdet_in_tes!I11=0,"",RES_hhdet_in_tes!I11/RES_hhdet_in_fec!I11)</f>
        <v/>
      </c>
      <c r="J11" s="111">
        <f>IF(RES_hhdet_in_tes!J11=0,"",RES_hhdet_in_tes!J11/RES_hhdet_in_fec!J11)</f>
        <v>0.55154974601508522</v>
      </c>
      <c r="K11" s="111">
        <f>IF(RES_hhdet_in_tes!K11=0,"",RES_hhdet_in_tes!K11/RES_hhdet_in_fec!K11)</f>
        <v>0.55840954580164692</v>
      </c>
      <c r="L11" s="111">
        <f>IF(RES_hhdet_in_tes!L11=0,"",RES_hhdet_in_tes!L11/RES_hhdet_in_fec!L11)</f>
        <v>0.56655299673318782</v>
      </c>
      <c r="M11" s="111">
        <f>IF(RES_hhdet_in_tes!M11=0,"",RES_hhdet_in_tes!M11/RES_hhdet_in_fec!M11)</f>
        <v>0.58368058205763695</v>
      </c>
      <c r="N11" s="111">
        <f>IF(RES_hhdet_in_tes!N11=0,"",RES_hhdet_in_tes!N11/RES_hhdet_in_fec!N11)</f>
        <v>0.61223642986479143</v>
      </c>
      <c r="O11" s="111">
        <f>IF(RES_hhdet_in_tes!O11=0,"",RES_hhdet_in_tes!O11/RES_hhdet_in_fec!O11)</f>
        <v>0.65426083314353067</v>
      </c>
      <c r="P11" s="111" t="str">
        <f>IF(RES_hhdet_in_tes!P11=0,"",RES_hhdet_in_tes!P11/RES_hhdet_in_fec!P11)</f>
        <v/>
      </c>
      <c r="Q11" s="111">
        <f>IF(RES_hhdet_in_tes!Q11=0,"",RES_hhdet_in_tes!Q11/RES_hhdet_in_fec!Q11)</f>
        <v>0.75195720001509048</v>
      </c>
      <c r="R11" s="111">
        <f>IF(RES_hhdet_in_tes!R11=0,"",RES_hhdet_in_tes!R11/RES_hhdet_in_fec!R11)</f>
        <v>0.78333329595509071</v>
      </c>
      <c r="S11" s="111">
        <f>IF(RES_hhdet_in_tes!S11=0,"",RES_hhdet_in_tes!S11/RES_hhdet_in_fec!S11)</f>
        <v>0.81356844295185238</v>
      </c>
      <c r="T11" s="111">
        <f>IF(RES_hhdet_in_tes!T11=0,"",RES_hhdet_in_tes!T11/RES_hhdet_in_fec!T11)</f>
        <v>0.84095121759040392</v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DA11" s="63" t="s">
        <v>3595</v>
      </c>
    </row>
    <row r="12" spans="1:105" ht="12" customHeight="1" x14ac:dyDescent="0.25">
      <c r="A12" s="97" t="s">
        <v>123</v>
      </c>
      <c r="B12" s="111"/>
      <c r="C12" s="111">
        <f>IF(RES_hhdet_in_tes!C12=0,"",RES_hhdet_in_tes!C12/RES_hhdet_in_fec!C12)</f>
        <v>0.82677544263614666</v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DA12" s="63" t="s">
        <v>3596</v>
      </c>
    </row>
    <row r="13" spans="1:105" ht="12" customHeight="1" x14ac:dyDescent="0.25">
      <c r="A13" s="100" t="s">
        <v>50</v>
      </c>
      <c r="B13" s="112"/>
      <c r="C13" s="112">
        <f>IF(RES_hhdet_in_tes!C13=0,"",RES_hhdet_in_tes!C13/RES_hhdet_in_fec!C13)</f>
        <v>0.52313127076257304</v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DA13" s="131" t="s">
        <v>3597</v>
      </c>
    </row>
    <row r="14" spans="1:105" ht="12" customHeight="1" x14ac:dyDescent="0.25">
      <c r="A14" s="103" t="s">
        <v>52</v>
      </c>
      <c r="B14" s="113"/>
      <c r="C14" s="113">
        <f>IF(RES_hhdet_in_tes!C14=0,"",RES_hhdet_in_tes!C14/RES_hhdet_in_fec!C14)</f>
        <v>1</v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>
        <f>IF(RES_hhdet_in_tes!C15=0,"",RES_hhdet_in_tes!C15/RES_hhdet_in_fec!C15)</f>
        <v>0.58585359792924219</v>
      </c>
      <c r="D15" s="112">
        <f>IF(RES_hhdet_in_tes!D15=0,"",RES_hhdet_in_tes!D15/RES_hhdet_in_fec!D15)</f>
        <v>0.58740200203116644</v>
      </c>
      <c r="E15" s="112">
        <f>IF(RES_hhdet_in_tes!E15=0,"",RES_hhdet_in_tes!E15/RES_hhdet_in_fec!E15)</f>
        <v>0.58906950030642757</v>
      </c>
      <c r="F15" s="112">
        <f>IF(RES_hhdet_in_tes!F15=0,"",RES_hhdet_in_tes!F15/RES_hhdet_in_fec!F15)</f>
        <v>0.59075301642575417</v>
      </c>
      <c r="G15" s="112">
        <f>IF(RES_hhdet_in_tes!G15=0,"",RES_hhdet_in_tes!G15/RES_hhdet_in_fec!G15)</f>
        <v>0.59254716589816026</v>
      </c>
      <c r="H15" s="112">
        <f>IF(RES_hhdet_in_tes!H15=0,"",RES_hhdet_in_tes!H15/RES_hhdet_in_fec!H15)</f>
        <v>0.59444134359718914</v>
      </c>
      <c r="I15" s="112" t="str">
        <f>IF(RES_hhdet_in_tes!I15=0,"",RES_hhdet_in_tes!I15/RES_hhdet_in_fec!I15)</f>
        <v/>
      </c>
      <c r="J15" s="112">
        <f>IF(RES_hhdet_in_tes!J15=0,"",RES_hhdet_in_tes!J15/RES_hhdet_in_fec!J15)</f>
        <v>0.59870234793005239</v>
      </c>
      <c r="K15" s="112">
        <f>IF(RES_hhdet_in_tes!K15=0,"",RES_hhdet_in_tes!K15/RES_hhdet_in_fec!K15)</f>
        <v>0.60125522585811786</v>
      </c>
      <c r="L15" s="112">
        <f>IF(RES_hhdet_in_tes!L15=0,"",RES_hhdet_in_tes!L15/RES_hhdet_in_fec!L15)</f>
        <v>0.60414941883309248</v>
      </c>
      <c r="M15" s="112">
        <f>IF(RES_hhdet_in_tes!M15=0,"",RES_hhdet_in_tes!M15/RES_hhdet_in_fec!M15)</f>
        <v>0.60939034730554198</v>
      </c>
      <c r="N15" s="112">
        <f>IF(RES_hhdet_in_tes!N15=0,"",RES_hhdet_in_tes!N15/RES_hhdet_in_fec!N15)</f>
        <v>0.61785916289157905</v>
      </c>
      <c r="O15" s="112">
        <f>IF(RES_hhdet_in_tes!O15=0,"",RES_hhdet_in_tes!O15/RES_hhdet_in_fec!O15)</f>
        <v>0.63068583974452896</v>
      </c>
      <c r="P15" s="112">
        <f>IF(RES_hhdet_in_tes!P15=0,"",RES_hhdet_in_tes!P15/RES_hhdet_in_fec!P15)</f>
        <v>0.6473716997653417</v>
      </c>
      <c r="Q15" s="112">
        <f>IF(RES_hhdet_in_tes!Q15=0,"",RES_hhdet_in_tes!Q15/RES_hhdet_in_fec!Q15)</f>
        <v>0.66374454142368289</v>
      </c>
      <c r="R15" s="112">
        <f>IF(RES_hhdet_in_tes!R15=0,"",RES_hhdet_in_tes!R15/RES_hhdet_in_fec!R15)</f>
        <v>0.67548150590544276</v>
      </c>
      <c r="S15" s="112">
        <f>IF(RES_hhdet_in_tes!S15=0,"",RES_hhdet_in_tes!S15/RES_hhdet_in_fec!S15)</f>
        <v>0.68710276174151652</v>
      </c>
      <c r="T15" s="112">
        <f>IF(RES_hhdet_in_tes!T15=0,"",RES_hhdet_in_tes!T15/RES_hhdet_in_fec!T15)</f>
        <v>0.6983646327843348</v>
      </c>
      <c r="U15" s="112" t="str">
        <f>IF(RES_hhdet_in_tes!U15=0,"",RES_hhdet_in_tes!U15/RES_hhdet_in_fec!U15)</f>
        <v/>
      </c>
      <c r="V15" s="112" t="str">
        <f>IF(RES_hhdet_in_tes!V15=0,"",RES_hhdet_in_tes!V15/RES_hhdet_in_fec!V15)</f>
        <v/>
      </c>
      <c r="W15" s="112" t="str">
        <f>IF(RES_hhdet_in_tes!W15=0,"",RES_hhdet_in_tes!W15/RES_hhdet_in_fec!W15)</f>
        <v/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>
        <f>IF(RES_hhdet_in_tes!C16=0,"",RES_hhdet_in_tes!C16/RES_hhdet_in_fec!C16)</f>
        <v>0.86020379431039617</v>
      </c>
      <c r="D16" s="113">
        <f>IF(RES_hhdet_in_tes!D16=0,"",RES_hhdet_in_tes!D16/RES_hhdet_in_fec!D16)</f>
        <v>0.86383065499967571</v>
      </c>
      <c r="E16" s="113">
        <f>IF(RES_hhdet_in_tes!E16=0,"",RES_hhdet_in_tes!E16/RES_hhdet_in_fec!E16)</f>
        <v>0.83957726311115022</v>
      </c>
      <c r="F16" s="113">
        <f>IF(RES_hhdet_in_tes!F16=0,"",RES_hhdet_in_tes!F16/RES_hhdet_in_fec!F16)</f>
        <v>0.86132328114287615</v>
      </c>
      <c r="G16" s="113">
        <f>IF(RES_hhdet_in_tes!G16=0,"",RES_hhdet_in_tes!G16/RES_hhdet_in_fec!G16)</f>
        <v>0.8793269447245764</v>
      </c>
      <c r="H16" s="113">
        <f>IF(RES_hhdet_in_tes!H16=0,"",RES_hhdet_in_tes!H16/RES_hhdet_in_fec!H16)</f>
        <v>0.84487422909381182</v>
      </c>
      <c r="I16" s="113" t="str">
        <f>IF(RES_hhdet_in_tes!I16=0,"",RES_hhdet_in_tes!I16/RES_hhdet_in_fec!I16)</f>
        <v/>
      </c>
      <c r="J16" s="113">
        <f>IF(RES_hhdet_in_tes!J16=0,"",RES_hhdet_in_tes!J16/RES_hhdet_in_fec!J16)</f>
        <v>0.85480302885275972</v>
      </c>
      <c r="K16" s="113">
        <f>IF(RES_hhdet_in_tes!K16=0,"",RES_hhdet_in_tes!K16/RES_hhdet_in_fec!K16)</f>
        <v>0.86534713753281833</v>
      </c>
      <c r="L16" s="113">
        <f>IF(RES_hhdet_in_tes!L16=0,"",RES_hhdet_in_tes!L16/RES_hhdet_in_fec!L16)</f>
        <v>0.86990325613100949</v>
      </c>
      <c r="M16" s="113">
        <f>IF(RES_hhdet_in_tes!M16=0,"",RES_hhdet_in_tes!M16/RES_hhdet_in_fec!M16)</f>
        <v>0.85296852232742526</v>
      </c>
      <c r="N16" s="113">
        <f>IF(RES_hhdet_in_tes!N16=0,"",RES_hhdet_in_tes!N16/RES_hhdet_in_fec!N16)</f>
        <v>0.90016073575391709</v>
      </c>
      <c r="O16" s="113">
        <f>IF(RES_hhdet_in_tes!O16=0,"",RES_hhdet_in_tes!O16/RES_hhdet_in_fec!O16)</f>
        <v>0.89813049321047134</v>
      </c>
      <c r="P16" s="113" t="str">
        <f>IF(RES_hhdet_in_tes!P16=0,"",RES_hhdet_in_tes!P16/RES_hhdet_in_fec!P16)</f>
        <v/>
      </c>
      <c r="Q16" s="113">
        <f>IF(RES_hhdet_in_tes!Q16=0,"",RES_hhdet_in_tes!Q16/RES_hhdet_in_fec!Q16)</f>
        <v>0.87932916283677276</v>
      </c>
      <c r="R16" s="113">
        <f>IF(RES_hhdet_in_tes!R16=0,"",RES_hhdet_in_tes!R16/RES_hhdet_in_fec!R16)</f>
        <v>0.89054790438996934</v>
      </c>
      <c r="S16" s="113">
        <f>IF(RES_hhdet_in_tes!S16=0,"",RES_hhdet_in_tes!S16/RES_hhdet_in_fec!S16)</f>
        <v>0.90228385154980428</v>
      </c>
      <c r="T16" s="113">
        <f>IF(RES_hhdet_in_tes!T16=0,"",RES_hhdet_in_tes!T16/RES_hhdet_in_fec!T16)</f>
        <v>0.90489612613521808</v>
      </c>
      <c r="U16" s="113" t="str">
        <f>IF(RES_hhdet_in_tes!U16=0,"",RES_hhdet_in_tes!U16/RES_hhdet_in_fec!U16)</f>
        <v/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DA16" s="132" t="s">
        <v>3600</v>
      </c>
    </row>
    <row r="17" spans="1:105" ht="12" customHeight="1" x14ac:dyDescent="0.25">
      <c r="A17" s="108" t="s">
        <v>53</v>
      </c>
      <c r="B17" s="111"/>
      <c r="C17" s="111">
        <f>IF(RES_hhdet_in_tes!C17=0,"",RES_hhdet_in_tes!C17/RES_hhdet_in_fec!C17)</f>
        <v>0.58585359792924219</v>
      </c>
      <c r="D17" s="111">
        <f>IF(RES_hhdet_in_tes!D17=0,"",RES_hhdet_in_tes!D17/RES_hhdet_in_fec!D17)</f>
        <v>0.58740200203116644</v>
      </c>
      <c r="E17" s="111">
        <f>IF(RES_hhdet_in_tes!E17=0,"",RES_hhdet_in_tes!E17/RES_hhdet_in_fec!E17)</f>
        <v>0.58906950030642757</v>
      </c>
      <c r="F17" s="111">
        <f>IF(RES_hhdet_in_tes!F17=0,"",RES_hhdet_in_tes!F17/RES_hhdet_in_fec!F17)</f>
        <v>0.59075301642575417</v>
      </c>
      <c r="G17" s="111">
        <f>IF(RES_hhdet_in_tes!G17=0,"",RES_hhdet_in_tes!G17/RES_hhdet_in_fec!G17)</f>
        <v>0.59254716589816026</v>
      </c>
      <c r="H17" s="111">
        <f>IF(RES_hhdet_in_tes!H17=0,"",RES_hhdet_in_tes!H17/RES_hhdet_in_fec!H17)</f>
        <v>0.59444134359718914</v>
      </c>
      <c r="I17" s="111" t="str">
        <f>IF(RES_hhdet_in_tes!I17=0,"",RES_hhdet_in_tes!I17/RES_hhdet_in_fec!I17)</f>
        <v/>
      </c>
      <c r="J17" s="111">
        <f>IF(RES_hhdet_in_tes!J17=0,"",RES_hhdet_in_tes!J17/RES_hhdet_in_fec!J17)</f>
        <v>0.59870234793005239</v>
      </c>
      <c r="K17" s="111">
        <f>IF(RES_hhdet_in_tes!K17=0,"",RES_hhdet_in_tes!K17/RES_hhdet_in_fec!K17)</f>
        <v>0.60125522585811786</v>
      </c>
      <c r="L17" s="111">
        <f>IF(RES_hhdet_in_tes!L17=0,"",RES_hhdet_in_tes!L17/RES_hhdet_in_fec!L17)</f>
        <v>0.60414941883309248</v>
      </c>
      <c r="M17" s="111">
        <f>IF(RES_hhdet_in_tes!M17=0,"",RES_hhdet_in_tes!M17/RES_hhdet_in_fec!M17)</f>
        <v>0.60939034730554198</v>
      </c>
      <c r="N17" s="111">
        <f>IF(RES_hhdet_in_tes!N17=0,"",RES_hhdet_in_tes!N17/RES_hhdet_in_fec!N17)</f>
        <v>0.61785916289157905</v>
      </c>
      <c r="O17" s="111">
        <f>IF(RES_hhdet_in_tes!O17=0,"",RES_hhdet_in_tes!O17/RES_hhdet_in_fec!O17)</f>
        <v>0.63068583974452896</v>
      </c>
      <c r="P17" s="111" t="str">
        <f>IF(RES_hhdet_in_tes!P17=0,"",RES_hhdet_in_tes!P17/RES_hhdet_in_fec!P17)</f>
        <v/>
      </c>
      <c r="Q17" s="111">
        <f>IF(RES_hhdet_in_tes!Q17=0,"",RES_hhdet_in_tes!Q17/RES_hhdet_in_fec!Q17)</f>
        <v>0.66374454142368289</v>
      </c>
      <c r="R17" s="111">
        <f>IF(RES_hhdet_in_tes!R17=0,"",RES_hhdet_in_tes!R17/RES_hhdet_in_fec!R17)</f>
        <v>0.67548150590544276</v>
      </c>
      <c r="S17" s="111">
        <f>IF(RES_hhdet_in_tes!S17=0,"",RES_hhdet_in_tes!S17/RES_hhdet_in_fec!S17)</f>
        <v>0.68710276174151652</v>
      </c>
      <c r="T17" s="111">
        <f>IF(RES_hhdet_in_tes!T17=0,"",RES_hhdet_in_tes!T17/RES_hhdet_in_fec!T17)</f>
        <v>0.6983646327843348</v>
      </c>
      <c r="U17" s="111" t="str">
        <f>IF(RES_hhdet_in_tes!U17=0,"",RES_hhdet_in_tes!U17/RES_hhdet_in_fec!U17)</f>
        <v/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DA17" s="63" t="s">
        <v>3601</v>
      </c>
    </row>
    <row r="18" spans="1:105" ht="12" customHeight="1" x14ac:dyDescent="0.25">
      <c r="A18" s="108" t="s">
        <v>52</v>
      </c>
      <c r="B18" s="111"/>
      <c r="C18" s="111">
        <f>IF(RES_hhdet_in_tes!C18=0,"",RES_hhdet_in_tes!C18/RES_hhdet_in_fec!C18)</f>
        <v>1</v>
      </c>
      <c r="D18" s="111">
        <f>IF(RES_hhdet_in_tes!D18=0,"",RES_hhdet_in_tes!D18/RES_hhdet_in_fec!D18)</f>
        <v>1</v>
      </c>
      <c r="E18" s="111">
        <f>IF(RES_hhdet_in_tes!E18=0,"",RES_hhdet_in_tes!E18/RES_hhdet_in_fec!E18)</f>
        <v>1</v>
      </c>
      <c r="F18" s="111">
        <f>IF(RES_hhdet_in_tes!F18=0,"",RES_hhdet_in_tes!F18/RES_hhdet_in_fec!F18)</f>
        <v>1</v>
      </c>
      <c r="G18" s="111">
        <f>IF(RES_hhdet_in_tes!G18=0,"",RES_hhdet_in_tes!G18/RES_hhdet_in_fec!G18)</f>
        <v>1</v>
      </c>
      <c r="H18" s="111">
        <f>IF(RES_hhdet_in_tes!H18=0,"",RES_hhdet_in_tes!H18/RES_hhdet_in_fec!H18)</f>
        <v>1</v>
      </c>
      <c r="I18" s="111" t="str">
        <f>IF(RES_hhdet_in_tes!I18=0,"",RES_hhdet_in_tes!I18/RES_hhdet_in_fec!I18)</f>
        <v/>
      </c>
      <c r="J18" s="111">
        <f>IF(RES_hhdet_in_tes!J18=0,"",RES_hhdet_in_tes!J18/RES_hhdet_in_fec!J18)</f>
        <v>1</v>
      </c>
      <c r="K18" s="111">
        <f>IF(RES_hhdet_in_tes!K18=0,"",RES_hhdet_in_tes!K18/RES_hhdet_in_fec!K18)</f>
        <v>1</v>
      </c>
      <c r="L18" s="111">
        <f>IF(RES_hhdet_in_tes!L18=0,"",RES_hhdet_in_tes!L18/RES_hhdet_in_fec!L18)</f>
        <v>1</v>
      </c>
      <c r="M18" s="111">
        <f>IF(RES_hhdet_in_tes!M18=0,"",RES_hhdet_in_tes!M18/RES_hhdet_in_fec!M18)</f>
        <v>1</v>
      </c>
      <c r="N18" s="111">
        <f>IF(RES_hhdet_in_tes!N18=0,"",RES_hhdet_in_tes!N18/RES_hhdet_in_fec!N18)</f>
        <v>1</v>
      </c>
      <c r="O18" s="111">
        <f>IF(RES_hhdet_in_tes!O18=0,"",RES_hhdet_in_tes!O18/RES_hhdet_in_fec!O18)</f>
        <v>1</v>
      </c>
      <c r="P18" s="111" t="str">
        <f>IF(RES_hhdet_in_tes!P18=0,"",RES_hhdet_in_tes!P18/RES_hhdet_in_fec!P18)</f>
        <v/>
      </c>
      <c r="Q18" s="111">
        <f>IF(RES_hhdet_in_tes!Q18=0,"",RES_hhdet_in_tes!Q18/RES_hhdet_in_fec!Q18)</f>
        <v>1</v>
      </c>
      <c r="R18" s="111">
        <f>IF(RES_hhdet_in_tes!R18=0,"",RES_hhdet_in_tes!R18/RES_hhdet_in_fec!R18)</f>
        <v>1</v>
      </c>
      <c r="S18" s="111">
        <f>IF(RES_hhdet_in_tes!S18=0,"",RES_hhdet_in_tes!S18/RES_hhdet_in_fec!S18)</f>
        <v>1</v>
      </c>
      <c r="T18" s="111">
        <f>IF(RES_hhdet_in_tes!T18=0,"",RES_hhdet_in_tes!T18/RES_hhdet_in_fec!T18)</f>
        <v>1</v>
      </c>
      <c r="U18" s="111" t="str">
        <f>IF(RES_hhdet_in_tes!U18=0,"",RES_hhdet_in_tes!U18/RES_hhdet_in_fec!U18)</f>
        <v/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DA18" s="63" t="s">
        <v>3602</v>
      </c>
    </row>
    <row r="19" spans="1:105" ht="12" customHeight="1" x14ac:dyDescent="0.25">
      <c r="A19" s="121" t="s">
        <v>54</v>
      </c>
      <c r="B19" s="124"/>
      <c r="C19" s="124">
        <f>IF(RES_hhdet_in_tes!C19=0,"",RES_hhdet_in_tes!C19/RES_hhdet_in_fec!C19)</f>
        <v>0.60342380278844054</v>
      </c>
      <c r="D19" s="124">
        <f>IF(RES_hhdet_in_tes!D19=0,"",RES_hhdet_in_tes!D19/RES_hhdet_in_fec!D19)</f>
        <v>0.58552383110092776</v>
      </c>
      <c r="E19" s="124">
        <f>IF(RES_hhdet_in_tes!E19=0,"",RES_hhdet_in_tes!E19/RES_hhdet_in_fec!E19)</f>
        <v>0.58599231376136163</v>
      </c>
      <c r="F19" s="124">
        <f>IF(RES_hhdet_in_tes!F19=0,"",RES_hhdet_in_tes!F19/RES_hhdet_in_fec!F19)</f>
        <v>0.59156609916236935</v>
      </c>
      <c r="G19" s="124">
        <f>IF(RES_hhdet_in_tes!G19=0,"",RES_hhdet_in_tes!G19/RES_hhdet_in_fec!G19)</f>
        <v>0.6245447957909962</v>
      </c>
      <c r="H19" s="124">
        <f>IF(RES_hhdet_in_tes!H19=0,"",RES_hhdet_in_tes!H19/RES_hhdet_in_fec!H19)</f>
        <v>0.6205503777914394</v>
      </c>
      <c r="I19" s="124" t="str">
        <f>IF(RES_hhdet_in_tes!I19=0,"",RES_hhdet_in_tes!I19/RES_hhdet_in_fec!I19)</f>
        <v/>
      </c>
      <c r="J19" s="124">
        <f>IF(RES_hhdet_in_tes!J19=0,"",RES_hhdet_in_tes!J19/RES_hhdet_in_fec!J19)</f>
        <v>0.62741688615759261</v>
      </c>
      <c r="K19" s="124">
        <f>IF(RES_hhdet_in_tes!K19=0,"",RES_hhdet_in_tes!K19/RES_hhdet_in_fec!K19)</f>
        <v>0.64226527239072584</v>
      </c>
      <c r="L19" s="124">
        <f>IF(RES_hhdet_in_tes!L19=0,"",RES_hhdet_in_tes!L19/RES_hhdet_in_fec!L19)</f>
        <v>0.64143459423790072</v>
      </c>
      <c r="M19" s="124">
        <f>IF(RES_hhdet_in_tes!M19=0,"",RES_hhdet_in_tes!M19/RES_hhdet_in_fec!M19)</f>
        <v>0.6588635845976466</v>
      </c>
      <c r="N19" s="124">
        <f>IF(RES_hhdet_in_tes!N19=0,"",RES_hhdet_in_tes!N19/RES_hhdet_in_fec!N19)</f>
        <v>0.65995890090171061</v>
      </c>
      <c r="O19" s="124">
        <f>IF(RES_hhdet_in_tes!O19=0,"",RES_hhdet_in_tes!O19/RES_hhdet_in_fec!O19)</f>
        <v>0.6370082330295378</v>
      </c>
      <c r="P19" s="124">
        <f>IF(RES_hhdet_in_tes!P19=0,"",RES_hhdet_in_tes!P19/RES_hhdet_in_fec!P19)</f>
        <v>0.77919788070963925</v>
      </c>
      <c r="Q19" s="124">
        <f>IF(RES_hhdet_in_tes!Q19=0,"",RES_hhdet_in_tes!Q19/RES_hhdet_in_fec!Q19)</f>
        <v>0.6850243583754102</v>
      </c>
      <c r="R19" s="124">
        <f>IF(RES_hhdet_in_tes!R19=0,"",RES_hhdet_in_tes!R19/RES_hhdet_in_fec!R19)</f>
        <v>0.68636340755649827</v>
      </c>
      <c r="S19" s="124">
        <f>IF(RES_hhdet_in_tes!S19=0,"",RES_hhdet_in_tes!S19/RES_hhdet_in_fec!S19)</f>
        <v>0.65491716908190845</v>
      </c>
      <c r="T19" s="124">
        <f>IF(RES_hhdet_in_tes!T19=0,"",RES_hhdet_in_tes!T19/RES_hhdet_in_fec!T19)</f>
        <v>0.67066772202849534</v>
      </c>
      <c r="U19" s="124" t="str">
        <f>IF(RES_hhdet_in_tes!U19=0,"",RES_hhdet_in_tes!U19/RES_hhdet_in_fec!U19)</f>
        <v/>
      </c>
      <c r="V19" s="124" t="str">
        <f>IF(RES_hhdet_in_tes!V19=0,"",RES_hhdet_in_tes!V19/RES_hhdet_in_fec!V19)</f>
        <v/>
      </c>
      <c r="W19" s="124" t="str">
        <f>IF(RES_hhdet_in_tes!W19=0,"",RES_hhdet_in_tes!W19/RES_hhdet_in_fec!W19)</f>
        <v/>
      </c>
      <c r="DA19" s="130" t="s">
        <v>3603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 t="str">
        <f>IF(RES_hhdet_in_tes!L20=0,"",RES_hhdet_in_tes!L20/RES_hhdet_in_fec!L20)</f>
        <v/>
      </c>
      <c r="M20" s="111" t="str">
        <f>IF(RES_hhdet_in_tes!M20=0,"",RES_hhdet_in_tes!M20/RES_hhdet_in_fec!M20)</f>
        <v/>
      </c>
      <c r="N20" s="111" t="str">
        <f>IF(RES_hhdet_in_tes!N20=0,"",RES_hhdet_in_tes!N20/RES_hhdet_in_fec!N20)</f>
        <v/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DA20" s="63" t="s">
        <v>3604</v>
      </c>
    </row>
    <row r="21" spans="1:105" ht="12" customHeight="1" x14ac:dyDescent="0.25">
      <c r="A21" s="97" t="s">
        <v>50</v>
      </c>
      <c r="B21" s="111"/>
      <c r="C21" s="111">
        <f>IF(RES_hhdet_in_tes!C21=0,"",RES_hhdet_in_tes!C21/RES_hhdet_in_fec!C21)</f>
        <v>0.58504864689504454</v>
      </c>
      <c r="D21" s="111">
        <f>IF(RES_hhdet_in_tes!D21=0,"",RES_hhdet_in_tes!D21/RES_hhdet_in_fec!D21)</f>
        <v>0.58552383110092776</v>
      </c>
      <c r="E21" s="111">
        <f>IF(RES_hhdet_in_tes!E21=0,"",RES_hhdet_in_tes!E21/RES_hhdet_in_fec!E21)</f>
        <v>0.58599231376136163</v>
      </c>
      <c r="F21" s="111">
        <f>IF(RES_hhdet_in_tes!F21=0,"",RES_hhdet_in_tes!F21/RES_hhdet_in_fec!F21)</f>
        <v>0.58645988257468884</v>
      </c>
      <c r="G21" s="111">
        <f>IF(RES_hhdet_in_tes!G21=0,"",RES_hhdet_in_tes!G21/RES_hhdet_in_fec!G21)</f>
        <v>0.58692127965883567</v>
      </c>
      <c r="H21" s="111">
        <f>IF(RES_hhdet_in_tes!H21=0,"",RES_hhdet_in_tes!H21/RES_hhdet_in_fec!H21)</f>
        <v>0.58737714851163159</v>
      </c>
      <c r="I21" s="111" t="str">
        <f>IF(RES_hhdet_in_tes!I21=0,"",RES_hhdet_in_tes!I21/RES_hhdet_in_fec!I21)</f>
        <v/>
      </c>
      <c r="J21" s="111">
        <f>IF(RES_hhdet_in_tes!J21=0,"",RES_hhdet_in_tes!J21/RES_hhdet_in_fec!J21)</f>
        <v>0.58826310751677702</v>
      </c>
      <c r="K21" s="111">
        <f>IF(RES_hhdet_in_tes!K21=0,"",RES_hhdet_in_tes!K21/RES_hhdet_in_fec!K21)</f>
        <v>0.58868337762103784</v>
      </c>
      <c r="L21" s="111">
        <f>IF(RES_hhdet_in_tes!L21=0,"",RES_hhdet_in_tes!L21/RES_hhdet_in_fec!L21)</f>
        <v>0.58908579657970539</v>
      </c>
      <c r="M21" s="111">
        <f>IF(RES_hhdet_in_tes!M21=0,"",RES_hhdet_in_tes!M21/RES_hhdet_in_fec!M21)</f>
        <v>0.5893023512586707</v>
      </c>
      <c r="N21" s="111">
        <f>IF(RES_hhdet_in_tes!N21=0,"",RES_hhdet_in_tes!N21/RES_hhdet_in_fec!N21)</f>
        <v>0.5893023512586707</v>
      </c>
      <c r="O21" s="111">
        <f>IF(RES_hhdet_in_tes!O21=0,"",RES_hhdet_in_tes!O21/RES_hhdet_in_fec!O21)</f>
        <v>0.5893023512586707</v>
      </c>
      <c r="P21" s="111" t="str">
        <f>IF(RES_hhdet_in_tes!P21=0,"",RES_hhdet_in_tes!P21/RES_hhdet_in_fec!P21)</f>
        <v/>
      </c>
      <c r="Q21" s="111">
        <f>IF(RES_hhdet_in_tes!Q21=0,"",RES_hhdet_in_tes!Q21/RES_hhdet_in_fec!Q21)</f>
        <v>0.5893023512586707</v>
      </c>
      <c r="R21" s="111">
        <f>IF(RES_hhdet_in_tes!R21=0,"",RES_hhdet_in_tes!R21/RES_hhdet_in_fec!R21)</f>
        <v>0.59067047842436482</v>
      </c>
      <c r="S21" s="111">
        <f>IF(RES_hhdet_in_tes!S21=0,"",RES_hhdet_in_tes!S21/RES_hhdet_in_fec!S21)</f>
        <v>0.59290767632270958</v>
      </c>
      <c r="T21" s="111">
        <f>IF(RES_hhdet_in_tes!T21=0,"",RES_hhdet_in_tes!T21/RES_hhdet_in_fec!T21)</f>
        <v>0.59551774053744333</v>
      </c>
      <c r="U21" s="111" t="str">
        <f>IF(RES_hhdet_in_tes!U21=0,"",RES_hhdet_in_tes!U21/RES_hhdet_in_fec!U21)</f>
        <v/>
      </c>
      <c r="V21" s="111" t="str">
        <f>IF(RES_hhdet_in_tes!V21=0,"",RES_hhdet_in_tes!V21/RES_hhdet_in_fec!V21)</f>
        <v/>
      </c>
      <c r="W21" s="111" t="str">
        <f>IF(RES_hhdet_in_tes!W21=0,"",RES_hhdet_in_tes!W21/RES_hhdet_in_fec!W21)</f>
        <v/>
      </c>
      <c r="DA21" s="63" t="s">
        <v>3605</v>
      </c>
    </row>
    <row r="22" spans="1:105" ht="12" customHeight="1" x14ac:dyDescent="0.25">
      <c r="A22" s="109" t="s">
        <v>120</v>
      </c>
      <c r="B22" s="45"/>
      <c r="C22" s="45">
        <f>IF(RES_hhdet_in_tes!C22=0,"",RES_hhdet_in_tes!C22/RES_hhdet_in_fec!C22)</f>
        <v>0.74843521690354531</v>
      </c>
      <c r="D22" s="45" t="str">
        <f>IF(RES_hhdet_in_tes!D22=0,"",RES_hhdet_in_tes!D22/RES_hhdet_in_fec!D22)</f>
        <v/>
      </c>
      <c r="E22" s="45" t="str">
        <f>IF(RES_hhdet_in_tes!E22=0,"",RES_hhdet_in_tes!E22/RES_hhdet_in_fec!E22)</f>
        <v/>
      </c>
      <c r="F22" s="45">
        <f>IF(RES_hhdet_in_tes!F22=0,"",RES_hhdet_in_tes!F22/RES_hhdet_in_fec!F22)</f>
        <v>0.75261496961464835</v>
      </c>
      <c r="G22" s="45">
        <f>IF(RES_hhdet_in_tes!G22=0,"",RES_hhdet_in_tes!G22/RES_hhdet_in_fec!G22)</f>
        <v>0.75407574499875574</v>
      </c>
      <c r="H22" s="45">
        <f>IF(RES_hhdet_in_tes!H22=0,"",RES_hhdet_in_tes!H22/RES_hhdet_in_fec!H22)</f>
        <v>0.75557792901911258</v>
      </c>
      <c r="I22" s="45" t="str">
        <f>IF(RES_hhdet_in_tes!I22=0,"",RES_hhdet_in_tes!I22/RES_hhdet_in_fec!I22)</f>
        <v/>
      </c>
      <c r="J22" s="45">
        <f>IF(RES_hhdet_in_tes!J22=0,"",RES_hhdet_in_tes!J22/RES_hhdet_in_fec!J22)</f>
        <v>0.75877538970772529</v>
      </c>
      <c r="K22" s="45">
        <f>IF(RES_hhdet_in_tes!K22=0,"",RES_hhdet_in_tes!K22/RES_hhdet_in_fec!K22)</f>
        <v>0.76054422241469122</v>
      </c>
      <c r="L22" s="45">
        <f>IF(RES_hhdet_in_tes!L22=0,"",RES_hhdet_in_tes!L22/RES_hhdet_in_fec!L22)</f>
        <v>0.76244676725263449</v>
      </c>
      <c r="M22" s="45">
        <f>IF(RES_hhdet_in_tes!M22=0,"",RES_hhdet_in_tes!M22/RES_hhdet_in_fec!M22)</f>
        <v>0.76503524089978125</v>
      </c>
      <c r="N22" s="45">
        <f>IF(RES_hhdet_in_tes!N22=0,"",RES_hhdet_in_tes!N22/RES_hhdet_in_fec!N22)</f>
        <v>0.76846622643583473</v>
      </c>
      <c r="O22" s="45">
        <f>IF(RES_hhdet_in_tes!O22=0,"",RES_hhdet_in_tes!O22/RES_hhdet_in_fec!O22)</f>
        <v>0.77312045235809701</v>
      </c>
      <c r="P22" s="45">
        <f>IF(RES_hhdet_in_tes!P22=0,"",RES_hhdet_in_tes!P22/RES_hhdet_in_fec!P22)</f>
        <v>0.77919788070963925</v>
      </c>
      <c r="Q22" s="45">
        <f>IF(RES_hhdet_in_tes!Q22=0,"",RES_hhdet_in_tes!Q22/RES_hhdet_in_fec!Q22)</f>
        <v>0.78703087614130152</v>
      </c>
      <c r="R22" s="45">
        <f>IF(RES_hhdet_in_tes!R22=0,"",RES_hhdet_in_tes!R22/RES_hhdet_in_fec!R22)</f>
        <v>0.79768645861884835</v>
      </c>
      <c r="S22" s="45">
        <f>IF(RES_hhdet_in_tes!S22=0,"",RES_hhdet_in_tes!S22/RES_hhdet_in_fec!S22)</f>
        <v>0.81098562218532655</v>
      </c>
      <c r="T22" s="45">
        <f>IF(RES_hhdet_in_tes!T22=0,"",RES_hhdet_in_tes!T22/RES_hhdet_in_fec!T22)</f>
        <v>0.82528437991550996</v>
      </c>
      <c r="U22" s="45" t="str">
        <f>IF(RES_hhdet_in_tes!U22=0,"",RES_hhdet_in_tes!U22/RES_hhdet_in_fec!U22)</f>
        <v/>
      </c>
      <c r="V22" s="45" t="str">
        <f>IF(RES_hhdet_in_tes!V22=0,"",RES_hhdet_in_tes!V22/RES_hhdet_in_fec!V22)</f>
        <v/>
      </c>
      <c r="W22" s="45" t="str">
        <f>IF(RES_hhdet_in_tes!W22=0,"",RES_hhdet_in_tes!W22/RES_hhdet_in_fec!W22)</f>
        <v/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 t="str">
        <f>IF(RES_hhdet_in_tes!C24=0,"",RES_hhdet_in_tes!C24/RES_hhdet_in_fec!C24)</f>
        <v/>
      </c>
      <c r="D24" s="119" t="str">
        <f>IF(RES_hhdet_in_tes!D24=0,"",RES_hhdet_in_tes!D24/RES_hhdet_in_fec!D24)</f>
        <v/>
      </c>
      <c r="E24" s="119" t="str">
        <f>IF(RES_hhdet_in_tes!E24=0,"",RES_hhdet_in_tes!E24/RES_hhdet_in_fec!E24)</f>
        <v/>
      </c>
      <c r="F24" s="119" t="str">
        <f>IF(RES_hhdet_in_tes!F24=0,"",RES_hhdet_in_tes!F24/RES_hhdet_in_fec!F24)</f>
        <v/>
      </c>
      <c r="G24" s="119" t="str">
        <f>IF(RES_hhdet_in_tes!G24=0,"",RES_hhdet_in_tes!G24/RES_hhdet_in_fec!G24)</f>
        <v/>
      </c>
      <c r="H24" s="119" t="str">
        <f>IF(RES_hhdet_in_tes!H24=0,"",RES_hhdet_in_tes!H24/RES_hhdet_in_fec!H24)</f>
        <v/>
      </c>
      <c r="I24" s="119" t="str">
        <f>IF(RES_hhdet_in_tes!I24=0,"",RES_hhdet_in_tes!I24/RES_hhdet_in_fec!I24)</f>
        <v/>
      </c>
      <c r="J24" s="119" t="str">
        <f>IF(RES_hhdet_in_tes!J24=0,"",RES_hhdet_in_tes!J24/RES_hhdet_in_fec!J24)</f>
        <v/>
      </c>
      <c r="K24" s="119" t="str">
        <f>IF(RES_hhdet_in_tes!K24=0,"",RES_hhdet_in_tes!K24/RES_hhdet_in_fec!K24)</f>
        <v/>
      </c>
      <c r="L24" s="119" t="str">
        <f>IF(RES_hhdet_in_tes!L24=0,"",RES_hhdet_in_tes!L24/RES_hhdet_in_fec!L24)</f>
        <v/>
      </c>
      <c r="M24" s="119" t="str">
        <f>IF(RES_hhdet_in_tes!M24=0,"",RES_hhdet_in_tes!M24/RES_hhdet_in_fec!M24)</f>
        <v/>
      </c>
      <c r="N24" s="119">
        <f>IF(RES_hhdet_in_tes!N24=0,"",RES_hhdet_in_tes!N24/RES_hhdet_in_fec!N24)</f>
        <v>0.60305423235532873</v>
      </c>
      <c r="O24" s="119">
        <f>IF(RES_hhdet_in_tes!O24=0,"",RES_hhdet_in_tes!O24/RES_hhdet_in_fec!O24)</f>
        <v>0.61168160998239507</v>
      </c>
      <c r="P24" s="119" t="str">
        <f>IF(RES_hhdet_in_tes!P24=0,"",RES_hhdet_in_tes!P24/RES_hhdet_in_fec!P24)</f>
        <v/>
      </c>
      <c r="Q24" s="119" t="str">
        <f>IF(RES_hhdet_in_tes!Q24=0,"",RES_hhdet_in_tes!Q24/RES_hhdet_in_fec!Q24)</f>
        <v/>
      </c>
      <c r="R24" s="119" t="str">
        <f>IF(RES_hhdet_in_tes!R24=0,"",RES_hhdet_in_tes!R24/RES_hhdet_in_fec!R24)</f>
        <v/>
      </c>
      <c r="S24" s="119">
        <f>IF(RES_hhdet_in_tes!S24=0,"",RES_hhdet_in_tes!S24/RES_hhdet_in_fec!S24)</f>
        <v>0.68697581804722019</v>
      </c>
      <c r="T24" s="119" t="str">
        <f>IF(RES_hhdet_in_tes!T24=0,"",RES_hhdet_in_tes!T24/RES_hhdet_in_fec!T24)</f>
        <v/>
      </c>
      <c r="U24" s="119" t="str">
        <f>IF(RES_hhdet_in_tes!U24=0,"",RES_hhdet_in_tes!U24/RES_hhdet_in_fec!U24)</f>
        <v/>
      </c>
      <c r="V24" s="119" t="str">
        <f>IF(RES_hhdet_in_tes!V24=0,"",RES_hhdet_in_tes!V24/RES_hhdet_in_fec!V24)</f>
        <v/>
      </c>
      <c r="W24" s="119">
        <f>IF(RES_hhdet_in_tes!W24=0,"",RES_hhdet_in_tes!W24/RES_hhdet_in_fec!W24)</f>
        <v>0.74626436203809121</v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 t="str">
        <f>IF(RES_hhdet_in_tes!C25=0,"",RES_hhdet_in_tes!C25/RES_hhdet_in_fec!C25)</f>
        <v/>
      </c>
      <c r="D25" s="124" t="str">
        <f>IF(RES_hhdet_in_tes!D25=0,"",RES_hhdet_in_tes!D25/RES_hhdet_in_fec!D25)</f>
        <v/>
      </c>
      <c r="E25" s="124" t="str">
        <f>IF(RES_hhdet_in_tes!E25=0,"",RES_hhdet_in_tes!E25/RES_hhdet_in_fec!E25)</f>
        <v/>
      </c>
      <c r="F25" s="124" t="str">
        <f>IF(RES_hhdet_in_tes!F25=0,"",RES_hhdet_in_tes!F25/RES_hhdet_in_fec!F25)</f>
        <v/>
      </c>
      <c r="G25" s="124" t="str">
        <f>IF(RES_hhdet_in_tes!G25=0,"",RES_hhdet_in_tes!G25/RES_hhdet_in_fec!G25)</f>
        <v/>
      </c>
      <c r="H25" s="124" t="str">
        <f>IF(RES_hhdet_in_tes!H25=0,"",RES_hhdet_in_tes!H25/RES_hhdet_in_fec!H25)</f>
        <v/>
      </c>
      <c r="I25" s="124" t="str">
        <f>IF(RES_hhdet_in_tes!I25=0,"",RES_hhdet_in_tes!I25/RES_hhdet_in_fec!I25)</f>
        <v/>
      </c>
      <c r="J25" s="124" t="str">
        <f>IF(RES_hhdet_in_tes!J25=0,"",RES_hhdet_in_tes!J25/RES_hhdet_in_fec!J25)</f>
        <v/>
      </c>
      <c r="K25" s="124" t="str">
        <f>IF(RES_hhdet_in_tes!K25=0,"",RES_hhdet_in_tes!K25/RES_hhdet_in_fec!K25)</f>
        <v/>
      </c>
      <c r="L25" s="124" t="str">
        <f>IF(RES_hhdet_in_tes!L25=0,"",RES_hhdet_in_tes!L25/RES_hhdet_in_fec!L25)</f>
        <v/>
      </c>
      <c r="M25" s="124" t="str">
        <f>IF(RES_hhdet_in_tes!M25=0,"",RES_hhdet_in_tes!M25/RES_hhdet_in_fec!M25)</f>
        <v/>
      </c>
      <c r="N25" s="124">
        <f>IF(RES_hhdet_in_tes!N25=0,"",RES_hhdet_in_tes!N25/RES_hhdet_in_fec!N25)</f>
        <v>0.57508310070964408</v>
      </c>
      <c r="O25" s="124">
        <f>IF(RES_hhdet_in_tes!O25=0,"",RES_hhdet_in_tes!O25/RES_hhdet_in_fec!O25)</f>
        <v>0.59947279880538951</v>
      </c>
      <c r="P25" s="124" t="str">
        <f>IF(RES_hhdet_in_tes!P25=0,"",RES_hhdet_in_tes!P25/RES_hhdet_in_fec!P25)</f>
        <v/>
      </c>
      <c r="Q25" s="124" t="str">
        <f>IF(RES_hhdet_in_tes!Q25=0,"",RES_hhdet_in_tes!Q25/RES_hhdet_in_fec!Q25)</f>
        <v/>
      </c>
      <c r="R25" s="124" t="str">
        <f>IF(RES_hhdet_in_tes!R25=0,"",RES_hhdet_in_tes!R25/RES_hhdet_in_fec!R25)</f>
        <v/>
      </c>
      <c r="S25" s="124">
        <f>IF(RES_hhdet_in_tes!S25=0,"",RES_hhdet_in_tes!S25/RES_hhdet_in_fec!S25)</f>
        <v>0.66985261310661326</v>
      </c>
      <c r="T25" s="124" t="str">
        <f>IF(RES_hhdet_in_tes!T25=0,"",RES_hhdet_in_tes!T25/RES_hhdet_in_fec!T25)</f>
        <v/>
      </c>
      <c r="U25" s="124" t="str">
        <f>IF(RES_hhdet_in_tes!U25=0,"",RES_hhdet_in_tes!U25/RES_hhdet_in_fec!U25)</f>
        <v/>
      </c>
      <c r="V25" s="124" t="str">
        <f>IF(RES_hhdet_in_tes!V25=0,"",RES_hhdet_in_tes!V25/RES_hhdet_in_fec!V25)</f>
        <v/>
      </c>
      <c r="W25" s="124">
        <f>IF(RES_hhdet_in_tes!W25=0,"",RES_hhdet_in_tes!W25/RES_hhdet_in_fec!W25)</f>
        <v>0.68702999812960008</v>
      </c>
      <c r="DA25" s="130" t="s">
        <v>3608</v>
      </c>
    </row>
    <row r="26" spans="1:105" ht="12" customHeight="1" x14ac:dyDescent="0.25">
      <c r="A26" s="97" t="s">
        <v>74</v>
      </c>
      <c r="B26" s="111"/>
      <c r="C26" s="111" t="str">
        <f>IF(RES_hhdet_in_tes!C26=0,"",RES_hhdet_in_tes!C26/RES_hhdet_in_fec!C26)</f>
        <v/>
      </c>
      <c r="D26" s="111" t="str">
        <f>IF(RES_hhdet_in_tes!D26=0,"",RES_hhdet_in_tes!D26/RES_hhdet_in_fec!D26)</f>
        <v/>
      </c>
      <c r="E26" s="111" t="str">
        <f>IF(RES_hhdet_in_tes!E26=0,"",RES_hhdet_in_tes!E26/RES_hhdet_in_fec!E26)</f>
        <v/>
      </c>
      <c r="F26" s="111" t="str">
        <f>IF(RES_hhdet_in_tes!F26=0,"",RES_hhdet_in_tes!F26/RES_hhdet_in_fec!F26)</f>
        <v/>
      </c>
      <c r="G26" s="111" t="str">
        <f>IF(RES_hhdet_in_tes!G26=0,"",RES_hhdet_in_tes!G26/RES_hhdet_in_fec!G26)</f>
        <v/>
      </c>
      <c r="H26" s="111" t="str">
        <f>IF(RES_hhdet_in_tes!H26=0,"",RES_hhdet_in_tes!H26/RES_hhdet_in_fec!H26)</f>
        <v/>
      </c>
      <c r="I26" s="111" t="str">
        <f>IF(RES_hhdet_in_tes!I26=0,"",RES_hhdet_in_tes!I26/RES_hhdet_in_fec!I26)</f>
        <v/>
      </c>
      <c r="J26" s="111" t="str">
        <f>IF(RES_hhdet_in_tes!J26=0,"",RES_hhdet_in_tes!J26/RES_hhdet_in_fec!J26)</f>
        <v/>
      </c>
      <c r="K26" s="111" t="str">
        <f>IF(RES_hhdet_in_tes!K26=0,"",RES_hhdet_in_tes!K26/RES_hhdet_in_fec!K26)</f>
        <v/>
      </c>
      <c r="L26" s="111" t="str">
        <f>IF(RES_hhdet_in_tes!L26=0,"",RES_hhdet_in_tes!L26/RES_hhdet_in_fec!L26)</f>
        <v/>
      </c>
      <c r="M26" s="111" t="str">
        <f>IF(RES_hhdet_in_tes!M26=0,"",RES_hhdet_in_tes!M26/RES_hhdet_in_fec!M26)</f>
        <v/>
      </c>
      <c r="N26" s="111">
        <f>IF(RES_hhdet_in_tes!N26=0,"",RES_hhdet_in_tes!N26/RES_hhdet_in_fec!N26)</f>
        <v>0.57029446996363975</v>
      </c>
      <c r="O26" s="111">
        <f>IF(RES_hhdet_in_tes!O26=0,"",RES_hhdet_in_tes!O26/RES_hhdet_in_fec!O26)</f>
        <v>0.59480082611148377</v>
      </c>
      <c r="P26" s="111" t="str">
        <f>IF(RES_hhdet_in_tes!P26=0,"",RES_hhdet_in_tes!P26/RES_hhdet_in_fec!P26)</f>
        <v/>
      </c>
      <c r="Q26" s="111" t="str">
        <f>IF(RES_hhdet_in_tes!Q26=0,"",RES_hhdet_in_tes!Q26/RES_hhdet_in_fec!Q26)</f>
        <v/>
      </c>
      <c r="R26" s="111" t="str">
        <f>IF(RES_hhdet_in_tes!R26=0,"",RES_hhdet_in_tes!R26/RES_hhdet_in_fec!R26)</f>
        <v/>
      </c>
      <c r="S26" s="111">
        <f>IF(RES_hhdet_in_tes!S26=0,"",RES_hhdet_in_tes!S26/RES_hhdet_in_fec!S26)</f>
        <v>0.66555944608553341</v>
      </c>
      <c r="T26" s="111" t="str">
        <f>IF(RES_hhdet_in_tes!T26=0,"",RES_hhdet_in_tes!T26/RES_hhdet_in_fec!T26)</f>
        <v/>
      </c>
      <c r="U26" s="111" t="str">
        <f>IF(RES_hhdet_in_tes!U26=0,"",RES_hhdet_in_tes!U26/RES_hhdet_in_fec!U26)</f>
        <v/>
      </c>
      <c r="V26" s="111" t="str">
        <f>IF(RES_hhdet_in_tes!V26=0,"",RES_hhdet_in_tes!V26/RES_hhdet_in_fec!V26)</f>
        <v/>
      </c>
      <c r="W26" s="111">
        <f>IF(RES_hhdet_in_tes!W26=0,"",RES_hhdet_in_tes!W26/RES_hhdet_in_fec!W26)</f>
        <v>0.68280687681290653</v>
      </c>
      <c r="DA26" s="63" t="s">
        <v>3609</v>
      </c>
    </row>
    <row r="27" spans="1:105" ht="12" customHeight="1" x14ac:dyDescent="0.25">
      <c r="A27" s="97" t="s">
        <v>53</v>
      </c>
      <c r="B27" s="111"/>
      <c r="C27" s="111" t="str">
        <f>IF(RES_hhdet_in_tes!C27=0,"",RES_hhdet_in_tes!C27/RES_hhdet_in_fec!C27)</f>
        <v/>
      </c>
      <c r="D27" s="111" t="str">
        <f>IF(RES_hhdet_in_tes!D27=0,"",RES_hhdet_in_tes!D27/RES_hhdet_in_fec!D27)</f>
        <v/>
      </c>
      <c r="E27" s="111" t="str">
        <f>IF(RES_hhdet_in_tes!E27=0,"",RES_hhdet_in_tes!E27/RES_hhdet_in_fec!E27)</f>
        <v/>
      </c>
      <c r="F27" s="111" t="str">
        <f>IF(RES_hhdet_in_tes!F27=0,"",RES_hhdet_in_tes!F27/RES_hhdet_in_fec!F27)</f>
        <v/>
      </c>
      <c r="G27" s="111" t="str">
        <f>IF(RES_hhdet_in_tes!G27=0,"",RES_hhdet_in_tes!G27/RES_hhdet_in_fec!G27)</f>
        <v/>
      </c>
      <c r="H27" s="111" t="str">
        <f>IF(RES_hhdet_in_tes!H27=0,"",RES_hhdet_in_tes!H27/RES_hhdet_in_fec!H27)</f>
        <v/>
      </c>
      <c r="I27" s="111" t="str">
        <f>IF(RES_hhdet_in_tes!I27=0,"",RES_hhdet_in_tes!I27/RES_hhdet_in_fec!I27)</f>
        <v/>
      </c>
      <c r="J27" s="111" t="str">
        <f>IF(RES_hhdet_in_tes!J27=0,"",RES_hhdet_in_tes!J27/RES_hhdet_in_fec!J27)</f>
        <v/>
      </c>
      <c r="K27" s="111" t="str">
        <f>IF(RES_hhdet_in_tes!K27=0,"",RES_hhdet_in_tes!K27/RES_hhdet_in_fec!K27)</f>
        <v/>
      </c>
      <c r="L27" s="111" t="str">
        <f>IF(RES_hhdet_in_tes!L27=0,"",RES_hhdet_in_tes!L27/RES_hhdet_in_fec!L27)</f>
        <v/>
      </c>
      <c r="M27" s="111" t="str">
        <f>IF(RES_hhdet_in_tes!M27=0,"",RES_hhdet_in_tes!M27/RES_hhdet_in_fec!M27)</f>
        <v/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 t="str">
        <f>IF(RES_hhdet_in_tes!P27=0,"",RES_hhdet_in_tes!P27/RES_hhdet_in_fec!P27)</f>
        <v/>
      </c>
      <c r="Q27" s="111" t="str">
        <f>IF(RES_hhdet_in_tes!Q27=0,"",RES_hhdet_in_tes!Q27/RES_hhdet_in_fec!Q27)</f>
        <v/>
      </c>
      <c r="R27" s="111" t="str">
        <f>IF(RES_hhdet_in_tes!R27=0,"",RES_hhdet_in_tes!R27/RES_hhdet_in_fec!R27)</f>
        <v/>
      </c>
      <c r="S27" s="111">
        <f>IF(RES_hhdet_in_tes!S27=0,"",RES_hhdet_in_tes!S27/RES_hhdet_in_fec!S27)</f>
        <v>1</v>
      </c>
      <c r="T27" s="111" t="str">
        <f>IF(RES_hhdet_in_tes!T27=0,"",RES_hhdet_in_tes!T27/RES_hhdet_in_fec!T27)</f>
        <v/>
      </c>
      <c r="U27" s="111" t="str">
        <f>IF(RES_hhdet_in_tes!U27=0,"",RES_hhdet_in_tes!U27/RES_hhdet_in_fec!U27)</f>
        <v/>
      </c>
      <c r="V27" s="111" t="str">
        <f>IF(RES_hhdet_in_tes!V27=0,"",RES_hhdet_in_tes!V27/RES_hhdet_in_fec!V27)</f>
        <v/>
      </c>
      <c r="W27" s="111">
        <f>IF(RES_hhdet_in_tes!W27=0,"",RES_hhdet_in_tes!W27/RES_hhdet_in_fec!W27)</f>
        <v>1</v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 t="str">
        <f>IF(RES_hhdet_in_tes!C28=0,"",RES_hhdet_in_tes!C28/RES_hhdet_in_fec!C28)</f>
        <v/>
      </c>
      <c r="D28" s="124" t="str">
        <f>IF(RES_hhdet_in_tes!D28=0,"",RES_hhdet_in_tes!D28/RES_hhdet_in_fec!D28)</f>
        <v/>
      </c>
      <c r="E28" s="124" t="str">
        <f>IF(RES_hhdet_in_tes!E28=0,"",RES_hhdet_in_tes!E28/RES_hhdet_in_fec!E28)</f>
        <v/>
      </c>
      <c r="F28" s="124" t="str">
        <f>IF(RES_hhdet_in_tes!F28=0,"",RES_hhdet_in_tes!F28/RES_hhdet_in_fec!F28)</f>
        <v/>
      </c>
      <c r="G28" s="124" t="str">
        <f>IF(RES_hhdet_in_tes!G28=0,"",RES_hhdet_in_tes!G28/RES_hhdet_in_fec!G28)</f>
        <v/>
      </c>
      <c r="H28" s="124" t="str">
        <f>IF(RES_hhdet_in_tes!H28=0,"",RES_hhdet_in_tes!H28/RES_hhdet_in_fec!H28)</f>
        <v/>
      </c>
      <c r="I28" s="124" t="str">
        <f>IF(RES_hhdet_in_tes!I28=0,"",RES_hhdet_in_tes!I28/RES_hhdet_in_fec!I28)</f>
        <v/>
      </c>
      <c r="J28" s="124" t="str">
        <f>IF(RES_hhdet_in_tes!J28=0,"",RES_hhdet_in_tes!J28/RES_hhdet_in_fec!J28)</f>
        <v/>
      </c>
      <c r="K28" s="124" t="str">
        <f>IF(RES_hhdet_in_tes!K28=0,"",RES_hhdet_in_tes!K28/RES_hhdet_in_fec!K28)</f>
        <v/>
      </c>
      <c r="L28" s="124" t="str">
        <f>IF(RES_hhdet_in_tes!L28=0,"",RES_hhdet_in_tes!L28/RES_hhdet_in_fec!L28)</f>
        <v/>
      </c>
      <c r="M28" s="124" t="str">
        <f>IF(RES_hhdet_in_tes!M28=0,"",RES_hhdet_in_tes!M28/RES_hhdet_in_fec!M28)</f>
        <v/>
      </c>
      <c r="N28" s="124">
        <f>IF(RES_hhdet_in_tes!N28=0,"",RES_hhdet_in_tes!N28/RES_hhdet_in_fec!N28)</f>
        <v>3.0170130307156118</v>
      </c>
      <c r="O28" s="124">
        <f>IF(RES_hhdet_in_tes!O28=0,"",RES_hhdet_in_tes!O28/RES_hhdet_in_fec!O28)</f>
        <v>3.1489232487800569</v>
      </c>
      <c r="P28" s="124" t="str">
        <f>IF(RES_hhdet_in_tes!P28=0,"",RES_hhdet_in_tes!P28/RES_hhdet_in_fec!P28)</f>
        <v/>
      </c>
      <c r="Q28" s="124" t="str">
        <f>IF(RES_hhdet_in_tes!Q28=0,"",RES_hhdet_in_tes!Q28/RES_hhdet_in_fec!Q28)</f>
        <v/>
      </c>
      <c r="R28" s="124" t="str">
        <f>IF(RES_hhdet_in_tes!R28=0,"",RES_hhdet_in_tes!R28/RES_hhdet_in_fec!R28)</f>
        <v/>
      </c>
      <c r="S28" s="124">
        <f>IF(RES_hhdet_in_tes!S28=0,"",RES_hhdet_in_tes!S28/RES_hhdet_in_fec!S28)</f>
        <v>3.5534300143580544</v>
      </c>
      <c r="T28" s="124" t="str">
        <f>IF(RES_hhdet_in_tes!T28=0,"",RES_hhdet_in_tes!T28/RES_hhdet_in_fec!T28)</f>
        <v/>
      </c>
      <c r="U28" s="124" t="str">
        <f>IF(RES_hhdet_in_tes!U28=0,"",RES_hhdet_in_tes!U28/RES_hhdet_in_fec!U28)</f>
        <v/>
      </c>
      <c r="V28" s="124" t="str">
        <f>IF(RES_hhdet_in_tes!V28=0,"",RES_hhdet_in_tes!V28/RES_hhdet_in_fec!V28)</f>
        <v/>
      </c>
      <c r="W28" s="124">
        <f>IF(RES_hhdet_in_tes!W28=0,"",RES_hhdet_in_tes!W28/RES_hhdet_in_fec!W28)</f>
        <v>3.7456406996447145</v>
      </c>
      <c r="DA28" s="130" t="s">
        <v>3611</v>
      </c>
    </row>
    <row r="29" spans="1:105" ht="12" customHeight="1" x14ac:dyDescent="0.25">
      <c r="A29" s="97" t="s">
        <v>53</v>
      </c>
      <c r="B29" s="111"/>
      <c r="C29" s="111" t="str">
        <f>IF(RES_hhdet_in_tes!C29=0,"",RES_hhdet_in_tes!C29/RES_hhdet_in_fec!C29)</f>
        <v/>
      </c>
      <c r="D29" s="111" t="str">
        <f>IF(RES_hhdet_in_tes!D29=0,"",RES_hhdet_in_tes!D29/RES_hhdet_in_fec!D29)</f>
        <v/>
      </c>
      <c r="E29" s="111" t="str">
        <f>IF(RES_hhdet_in_tes!E29=0,"",RES_hhdet_in_tes!E29/RES_hhdet_in_fec!E29)</f>
        <v/>
      </c>
      <c r="F29" s="111" t="str">
        <f>IF(RES_hhdet_in_tes!F29=0,"",RES_hhdet_in_tes!F29/RES_hhdet_in_fec!F29)</f>
        <v/>
      </c>
      <c r="G29" s="111" t="str">
        <f>IF(RES_hhdet_in_tes!G29=0,"",RES_hhdet_in_tes!G29/RES_hhdet_in_fec!G29)</f>
        <v/>
      </c>
      <c r="H29" s="111" t="str">
        <f>IF(RES_hhdet_in_tes!H29=0,"",RES_hhdet_in_tes!H29/RES_hhdet_in_fec!H29)</f>
        <v/>
      </c>
      <c r="I29" s="111" t="str">
        <f>IF(RES_hhdet_in_tes!I29=0,"",RES_hhdet_in_tes!I29/RES_hhdet_in_fec!I29)</f>
        <v/>
      </c>
      <c r="J29" s="111" t="str">
        <f>IF(RES_hhdet_in_tes!J29=0,"",RES_hhdet_in_tes!J29/RES_hhdet_in_fec!J29)</f>
        <v/>
      </c>
      <c r="K29" s="111" t="str">
        <f>IF(RES_hhdet_in_tes!K29=0,"",RES_hhdet_in_tes!K29/RES_hhdet_in_fec!K29)</f>
        <v/>
      </c>
      <c r="L29" s="111" t="str">
        <f>IF(RES_hhdet_in_tes!L29=0,"",RES_hhdet_in_tes!L29/RES_hhdet_in_fec!L29)</f>
        <v/>
      </c>
      <c r="M29" s="111" t="str">
        <f>IF(RES_hhdet_in_tes!M29=0,"",RES_hhdet_in_tes!M29/RES_hhdet_in_fec!M29)</f>
        <v/>
      </c>
      <c r="N29" s="111">
        <f>IF(RES_hhdet_in_tes!N29=0,"",RES_hhdet_in_tes!N29/RES_hhdet_in_fec!N29)</f>
        <v>3.0170130307156118</v>
      </c>
      <c r="O29" s="111">
        <f>IF(RES_hhdet_in_tes!O29=0,"",RES_hhdet_in_tes!O29/RES_hhdet_in_fec!O29)</f>
        <v>3.1489232487800569</v>
      </c>
      <c r="P29" s="111" t="str">
        <f>IF(RES_hhdet_in_tes!P29=0,"",RES_hhdet_in_tes!P29/RES_hhdet_in_fec!P29)</f>
        <v/>
      </c>
      <c r="Q29" s="111" t="str">
        <f>IF(RES_hhdet_in_tes!Q29=0,"",RES_hhdet_in_tes!Q29/RES_hhdet_in_fec!Q29)</f>
        <v/>
      </c>
      <c r="R29" s="111" t="str">
        <f>IF(RES_hhdet_in_tes!R29=0,"",RES_hhdet_in_tes!R29/RES_hhdet_in_fec!R29)</f>
        <v/>
      </c>
      <c r="S29" s="111">
        <f>IF(RES_hhdet_in_tes!S29=0,"",RES_hhdet_in_tes!S29/RES_hhdet_in_fec!S29)</f>
        <v>3.5534300143580544</v>
      </c>
      <c r="T29" s="111" t="str">
        <f>IF(RES_hhdet_in_tes!T29=0,"",RES_hhdet_in_tes!T29/RES_hhdet_in_fec!T29)</f>
        <v/>
      </c>
      <c r="U29" s="111" t="str">
        <f>IF(RES_hhdet_in_tes!U29=0,"",RES_hhdet_in_tes!U29/RES_hhdet_in_fec!U29)</f>
        <v/>
      </c>
      <c r="V29" s="111" t="str">
        <f>IF(RES_hhdet_in_tes!V29=0,"",RES_hhdet_in_tes!V29/RES_hhdet_in_fec!V29)</f>
        <v/>
      </c>
      <c r="W29" s="111">
        <f>IF(RES_hhdet_in_tes!W29=0,"",RES_hhdet_in_tes!W29/RES_hhdet_in_fec!W29)</f>
        <v>3.7456406996447145</v>
      </c>
      <c r="DA29" s="63" t="s">
        <v>3612</v>
      </c>
    </row>
    <row r="30" spans="1:105" ht="12" customHeight="1" x14ac:dyDescent="0.25">
      <c r="A30" s="121" t="s">
        <v>55</v>
      </c>
      <c r="B30" s="124"/>
      <c r="C30" s="124" t="str">
        <f>IF(RES_hhdet_in_tes!C30=0,"",RES_hhdet_in_tes!C30/RES_hhdet_in_fec!C30)</f>
        <v/>
      </c>
      <c r="D30" s="124" t="str">
        <f>IF(RES_hhdet_in_tes!D30=0,"",RES_hhdet_in_tes!D30/RES_hhdet_in_fec!D30)</f>
        <v/>
      </c>
      <c r="E30" s="124" t="str">
        <f>IF(RES_hhdet_in_tes!E30=0,"",RES_hhdet_in_tes!E30/RES_hhdet_in_fec!E30)</f>
        <v/>
      </c>
      <c r="F30" s="124" t="str">
        <f>IF(RES_hhdet_in_tes!F30=0,"",RES_hhdet_in_tes!F30/RES_hhdet_in_fec!F30)</f>
        <v/>
      </c>
      <c r="G30" s="124" t="str">
        <f>IF(RES_hhdet_in_tes!G30=0,"",RES_hhdet_in_tes!G30/RES_hhdet_in_fec!G30)</f>
        <v/>
      </c>
      <c r="H30" s="124" t="str">
        <f>IF(RES_hhdet_in_tes!H30=0,"",RES_hhdet_in_tes!H30/RES_hhdet_in_fec!H30)</f>
        <v/>
      </c>
      <c r="I30" s="124" t="str">
        <f>IF(RES_hhdet_in_tes!I30=0,"",RES_hhdet_in_tes!I30/RES_hhdet_in_fec!I30)</f>
        <v/>
      </c>
      <c r="J30" s="124" t="str">
        <f>IF(RES_hhdet_in_tes!J30=0,"",RES_hhdet_in_tes!J30/RES_hhdet_in_fec!J30)</f>
        <v/>
      </c>
      <c r="K30" s="124" t="str">
        <f>IF(RES_hhdet_in_tes!K30=0,"",RES_hhdet_in_tes!K30/RES_hhdet_in_fec!K30)</f>
        <v/>
      </c>
      <c r="L30" s="124" t="str">
        <f>IF(RES_hhdet_in_tes!L30=0,"",RES_hhdet_in_tes!L30/RES_hhdet_in_fec!L30)</f>
        <v/>
      </c>
      <c r="M30" s="124" t="str">
        <f>IF(RES_hhdet_in_tes!M30=0,"",RES_hhdet_in_tes!M30/RES_hhdet_in_fec!M30)</f>
        <v/>
      </c>
      <c r="N30" s="124">
        <f>IF(RES_hhdet_in_tes!N30=0,"",RES_hhdet_in_tes!N30/RES_hhdet_in_fec!N30)</f>
        <v>0.64092554568824733</v>
      </c>
      <c r="O30" s="124">
        <f>IF(RES_hhdet_in_tes!O30=0,"",RES_hhdet_in_tes!O30/RES_hhdet_in_fec!O30)</f>
        <v>0.64206536387301805</v>
      </c>
      <c r="P30" s="124" t="str">
        <f>IF(RES_hhdet_in_tes!P30=0,"",RES_hhdet_in_tes!P30/RES_hhdet_in_fec!P30)</f>
        <v/>
      </c>
      <c r="Q30" s="124" t="str">
        <f>IF(RES_hhdet_in_tes!Q30=0,"",RES_hhdet_in_tes!Q30/RES_hhdet_in_fec!Q30)</f>
        <v/>
      </c>
      <c r="R30" s="124" t="str">
        <f>IF(RES_hhdet_in_tes!R30=0,"",RES_hhdet_in_tes!R30/RES_hhdet_in_fec!R30)</f>
        <v/>
      </c>
      <c r="S30" s="124">
        <f>IF(RES_hhdet_in_tes!S30=0,"",RES_hhdet_in_tes!S30/RES_hhdet_in_fec!S30)</f>
        <v>0.70752304816868794</v>
      </c>
      <c r="T30" s="124" t="str">
        <f>IF(RES_hhdet_in_tes!T30=0,"",RES_hhdet_in_tes!T30/RES_hhdet_in_fec!T30)</f>
        <v/>
      </c>
      <c r="U30" s="124" t="str">
        <f>IF(RES_hhdet_in_tes!U30=0,"",RES_hhdet_in_tes!U30/RES_hhdet_in_fec!U30)</f>
        <v/>
      </c>
      <c r="V30" s="124" t="str">
        <f>IF(RES_hhdet_in_tes!V30=0,"",RES_hhdet_in_tes!V30/RES_hhdet_in_fec!V30)</f>
        <v/>
      </c>
      <c r="W30" s="124">
        <f>IF(RES_hhdet_in_tes!W30=0,"",RES_hhdet_in_tes!W30/RES_hhdet_in_fec!W30)</f>
        <v>0.72574356331613521</v>
      </c>
      <c r="DA30" s="130" t="s">
        <v>3613</v>
      </c>
    </row>
    <row r="31" spans="1:105" ht="12" customHeight="1" x14ac:dyDescent="0.25">
      <c r="A31" s="97" t="s">
        <v>141</v>
      </c>
      <c r="B31" s="111"/>
      <c r="C31" s="111" t="str">
        <f>IF(RES_hhdet_in_tes!C31=0,"",RES_hhdet_in_tes!C31/RES_hhdet_in_fec!C31)</f>
        <v/>
      </c>
      <c r="D31" s="111" t="str">
        <f>IF(RES_hhdet_in_tes!D31=0,"",RES_hhdet_in_tes!D31/RES_hhdet_in_fec!D31)</f>
        <v/>
      </c>
      <c r="E31" s="111" t="str">
        <f>IF(RES_hhdet_in_tes!E31=0,"",RES_hhdet_in_tes!E31/RES_hhdet_in_fec!E31)</f>
        <v/>
      </c>
      <c r="F31" s="111" t="str">
        <f>IF(RES_hhdet_in_tes!F31=0,"",RES_hhdet_in_tes!F31/RES_hhdet_in_fec!F31)</f>
        <v/>
      </c>
      <c r="G31" s="111" t="str">
        <f>IF(RES_hhdet_in_tes!G31=0,"",RES_hhdet_in_tes!G31/RES_hhdet_in_fec!G31)</f>
        <v/>
      </c>
      <c r="H31" s="111" t="str">
        <f>IF(RES_hhdet_in_tes!H31=0,"",RES_hhdet_in_tes!H31/RES_hhdet_in_fec!H31)</f>
        <v/>
      </c>
      <c r="I31" s="111" t="str">
        <f>IF(RES_hhdet_in_tes!I31=0,"",RES_hhdet_in_tes!I31/RES_hhdet_in_fec!I31)</f>
        <v/>
      </c>
      <c r="J31" s="111" t="str">
        <f>IF(RES_hhdet_in_tes!J31=0,"",RES_hhdet_in_tes!J31/RES_hhdet_in_fec!J31)</f>
        <v/>
      </c>
      <c r="K31" s="111" t="str">
        <f>IF(RES_hhdet_in_tes!K31=0,"",RES_hhdet_in_tes!K31/RES_hhdet_in_fec!K31)</f>
        <v/>
      </c>
      <c r="L31" s="111" t="str">
        <f>IF(RES_hhdet_in_tes!L31=0,"",RES_hhdet_in_tes!L31/RES_hhdet_in_fec!L31)</f>
        <v/>
      </c>
      <c r="M31" s="111" t="str">
        <f>IF(RES_hhdet_in_tes!M31=0,"",RES_hhdet_in_tes!M31/RES_hhdet_in_fec!M31)</f>
        <v/>
      </c>
      <c r="N31" s="111">
        <f>IF(RES_hhdet_in_tes!N31=0,"",RES_hhdet_in_tes!N31/RES_hhdet_in_fec!N31)</f>
        <v>0.61223642986479143</v>
      </c>
      <c r="O31" s="111">
        <f>IF(RES_hhdet_in_tes!O31=0,"",RES_hhdet_in_tes!O31/RES_hhdet_in_fec!O31)</f>
        <v>0.65426083314353067</v>
      </c>
      <c r="P31" s="111" t="str">
        <f>IF(RES_hhdet_in_tes!P31=0,"",RES_hhdet_in_tes!P31/RES_hhdet_in_fec!P31)</f>
        <v/>
      </c>
      <c r="Q31" s="111" t="str">
        <f>IF(RES_hhdet_in_tes!Q31=0,"",RES_hhdet_in_tes!Q31/RES_hhdet_in_fec!Q31)</f>
        <v/>
      </c>
      <c r="R31" s="111" t="str">
        <f>IF(RES_hhdet_in_tes!R31=0,"",RES_hhdet_in_tes!R31/RES_hhdet_in_fec!R31)</f>
        <v/>
      </c>
      <c r="S31" s="111">
        <f>IF(RES_hhdet_in_tes!S31=0,"",RES_hhdet_in_tes!S31/RES_hhdet_in_fec!S31)</f>
        <v>0.81356844295185238</v>
      </c>
      <c r="T31" s="111" t="str">
        <f>IF(RES_hhdet_in_tes!T31=0,"",RES_hhdet_in_tes!T31/RES_hhdet_in_fec!T31)</f>
        <v/>
      </c>
      <c r="U31" s="111" t="str">
        <f>IF(RES_hhdet_in_tes!U31=0,"",RES_hhdet_in_tes!U31/RES_hhdet_in_fec!U31)</f>
        <v/>
      </c>
      <c r="V31" s="111" t="str">
        <f>IF(RES_hhdet_in_tes!V31=0,"",RES_hhdet_in_tes!V31/RES_hhdet_in_fec!V31)</f>
        <v/>
      </c>
      <c r="W31" s="111" t="str">
        <f>IF(RES_hhdet_in_tes!W31=0,"",RES_hhdet_in_tes!W31/RES_hhdet_in_fec!W31)</f>
        <v/>
      </c>
      <c r="DA31" s="63" t="s">
        <v>3614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DA32" s="63" t="s">
        <v>3615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DA33" s="131" t="s">
        <v>3616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 t="str">
        <f>IF(RES_hhdet_in_tes!C35=0,"",RES_hhdet_in_tes!C35/RES_hhdet_in_fec!C35)</f>
        <v/>
      </c>
      <c r="D35" s="112" t="str">
        <f>IF(RES_hhdet_in_tes!D35=0,"",RES_hhdet_in_tes!D35/RES_hhdet_in_fec!D35)</f>
        <v/>
      </c>
      <c r="E35" s="112" t="str">
        <f>IF(RES_hhdet_in_tes!E35=0,"",RES_hhdet_in_tes!E35/RES_hhdet_in_fec!E35)</f>
        <v/>
      </c>
      <c r="F35" s="112" t="str">
        <f>IF(RES_hhdet_in_tes!F35=0,"",RES_hhdet_in_tes!F35/RES_hhdet_in_fec!F35)</f>
        <v/>
      </c>
      <c r="G35" s="112" t="str">
        <f>IF(RES_hhdet_in_tes!G35=0,"",RES_hhdet_in_tes!G35/RES_hhdet_in_fec!G35)</f>
        <v/>
      </c>
      <c r="H35" s="112" t="str">
        <f>IF(RES_hhdet_in_tes!H35=0,"",RES_hhdet_in_tes!H35/RES_hhdet_in_fec!H35)</f>
        <v/>
      </c>
      <c r="I35" s="112" t="str">
        <f>IF(RES_hhdet_in_tes!I35=0,"",RES_hhdet_in_tes!I35/RES_hhdet_in_fec!I35)</f>
        <v/>
      </c>
      <c r="J35" s="112" t="str">
        <f>IF(RES_hhdet_in_tes!J35=0,"",RES_hhdet_in_tes!J35/RES_hhdet_in_fec!J35)</f>
        <v/>
      </c>
      <c r="K35" s="112" t="str">
        <f>IF(RES_hhdet_in_tes!K35=0,"",RES_hhdet_in_tes!K35/RES_hhdet_in_fec!K35)</f>
        <v/>
      </c>
      <c r="L35" s="112" t="str">
        <f>IF(RES_hhdet_in_tes!L35=0,"",RES_hhdet_in_tes!L35/RES_hhdet_in_fec!L35)</f>
        <v/>
      </c>
      <c r="M35" s="112" t="str">
        <f>IF(RES_hhdet_in_tes!M35=0,"",RES_hhdet_in_tes!M35/RES_hhdet_in_fec!M35)</f>
        <v/>
      </c>
      <c r="N35" s="112">
        <f>IF(RES_hhdet_in_tes!N35=0,"",RES_hhdet_in_tes!N35/RES_hhdet_in_fec!N35)</f>
        <v>0.61785916289157905</v>
      </c>
      <c r="O35" s="112">
        <f>IF(RES_hhdet_in_tes!O35=0,"",RES_hhdet_in_tes!O35/RES_hhdet_in_fec!O35)</f>
        <v>0.63068583974452896</v>
      </c>
      <c r="P35" s="112" t="str">
        <f>IF(RES_hhdet_in_tes!P35=0,"",RES_hhdet_in_tes!P35/RES_hhdet_in_fec!P35)</f>
        <v/>
      </c>
      <c r="Q35" s="112" t="str">
        <f>IF(RES_hhdet_in_tes!Q35=0,"",RES_hhdet_in_tes!Q35/RES_hhdet_in_fec!Q35)</f>
        <v/>
      </c>
      <c r="R35" s="112" t="str">
        <f>IF(RES_hhdet_in_tes!R35=0,"",RES_hhdet_in_tes!R35/RES_hhdet_in_fec!R35)</f>
        <v/>
      </c>
      <c r="S35" s="112">
        <f>IF(RES_hhdet_in_tes!S35=0,"",RES_hhdet_in_tes!S35/RES_hhdet_in_fec!S35)</f>
        <v>0.68710276174151652</v>
      </c>
      <c r="T35" s="112" t="str">
        <f>IF(RES_hhdet_in_tes!T35=0,"",RES_hhdet_in_tes!T35/RES_hhdet_in_fec!T35)</f>
        <v/>
      </c>
      <c r="U35" s="112" t="str">
        <f>IF(RES_hhdet_in_tes!U35=0,"",RES_hhdet_in_tes!U35/RES_hhdet_in_fec!U35)</f>
        <v/>
      </c>
      <c r="V35" s="112" t="str">
        <f>IF(RES_hhdet_in_tes!V35=0,"",RES_hhdet_in_tes!V35/RES_hhdet_in_fec!V35)</f>
        <v/>
      </c>
      <c r="W35" s="112">
        <f>IF(RES_hhdet_in_tes!W35=0,"",RES_hhdet_in_tes!W35/RES_hhdet_in_fec!W35)</f>
        <v>0.72574356331613521</v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 t="str">
        <f>IF(RES_hhdet_in_tes!C36=0,"",RES_hhdet_in_tes!C36/RES_hhdet_in_fec!C36)</f>
        <v/>
      </c>
      <c r="D36" s="113" t="str">
        <f>IF(RES_hhdet_in_tes!D36=0,"",RES_hhdet_in_tes!D36/RES_hhdet_in_fec!D36)</f>
        <v/>
      </c>
      <c r="E36" s="113" t="str">
        <f>IF(RES_hhdet_in_tes!E36=0,"",RES_hhdet_in_tes!E36/RES_hhdet_in_fec!E36)</f>
        <v/>
      </c>
      <c r="F36" s="113" t="str">
        <f>IF(RES_hhdet_in_tes!F36=0,"",RES_hhdet_in_tes!F36/RES_hhdet_in_fec!F36)</f>
        <v/>
      </c>
      <c r="G36" s="113" t="str">
        <f>IF(RES_hhdet_in_tes!G36=0,"",RES_hhdet_in_tes!G36/RES_hhdet_in_fec!G36)</f>
        <v/>
      </c>
      <c r="H36" s="113" t="str">
        <f>IF(RES_hhdet_in_tes!H36=0,"",RES_hhdet_in_tes!H36/RES_hhdet_in_fec!H36)</f>
        <v/>
      </c>
      <c r="I36" s="113" t="str">
        <f>IF(RES_hhdet_in_tes!I36=0,"",RES_hhdet_in_tes!I36/RES_hhdet_in_fec!I36)</f>
        <v/>
      </c>
      <c r="J36" s="113" t="str">
        <f>IF(RES_hhdet_in_tes!J36=0,"",RES_hhdet_in_tes!J36/RES_hhdet_in_fec!J36)</f>
        <v/>
      </c>
      <c r="K36" s="113" t="str">
        <f>IF(RES_hhdet_in_tes!K36=0,"",RES_hhdet_in_tes!K36/RES_hhdet_in_fec!K36)</f>
        <v/>
      </c>
      <c r="L36" s="113" t="str">
        <f>IF(RES_hhdet_in_tes!L36=0,"",RES_hhdet_in_tes!L36/RES_hhdet_in_fec!L36)</f>
        <v/>
      </c>
      <c r="M36" s="113" t="str">
        <f>IF(RES_hhdet_in_tes!M36=0,"",RES_hhdet_in_tes!M36/RES_hhdet_in_fec!M36)</f>
        <v/>
      </c>
      <c r="N36" s="113">
        <f>IF(RES_hhdet_in_tes!N36=0,"",RES_hhdet_in_tes!N36/RES_hhdet_in_fec!N36)</f>
        <v>0.90016073575391697</v>
      </c>
      <c r="O36" s="113">
        <f>IF(RES_hhdet_in_tes!O36=0,"",RES_hhdet_in_tes!O36/RES_hhdet_in_fec!O36)</f>
        <v>0.89813049321047111</v>
      </c>
      <c r="P36" s="113" t="str">
        <f>IF(RES_hhdet_in_tes!P36=0,"",RES_hhdet_in_tes!P36/RES_hhdet_in_fec!P36)</f>
        <v/>
      </c>
      <c r="Q36" s="113" t="str">
        <f>IF(RES_hhdet_in_tes!Q36=0,"",RES_hhdet_in_tes!Q36/RES_hhdet_in_fec!Q36)</f>
        <v/>
      </c>
      <c r="R36" s="113" t="str">
        <f>IF(RES_hhdet_in_tes!R36=0,"",RES_hhdet_in_tes!R36/RES_hhdet_in_fec!R36)</f>
        <v/>
      </c>
      <c r="S36" s="113">
        <f>IF(RES_hhdet_in_tes!S36=0,"",RES_hhdet_in_tes!S36/RES_hhdet_in_fec!S36)</f>
        <v>0.90228385154980428</v>
      </c>
      <c r="T36" s="113" t="str">
        <f>IF(RES_hhdet_in_tes!T36=0,"",RES_hhdet_in_tes!T36/RES_hhdet_in_fec!T36)</f>
        <v/>
      </c>
      <c r="U36" s="113" t="str">
        <f>IF(RES_hhdet_in_tes!U36=0,"",RES_hhdet_in_tes!U36/RES_hhdet_in_fec!U36)</f>
        <v/>
      </c>
      <c r="V36" s="113" t="str">
        <f>IF(RES_hhdet_in_tes!V36=0,"",RES_hhdet_in_tes!V36/RES_hhdet_in_fec!V36)</f>
        <v/>
      </c>
      <c r="W36" s="113" t="str">
        <f>IF(RES_hhdet_in_tes!W36=0,"",RES_hhdet_in_tes!W36/RES_hhdet_in_fec!W36)</f>
        <v/>
      </c>
      <c r="DA36" s="132" t="s">
        <v>3619</v>
      </c>
    </row>
    <row r="37" spans="1:105" ht="12" customHeight="1" x14ac:dyDescent="0.25">
      <c r="A37" s="108" t="s">
        <v>53</v>
      </c>
      <c r="B37" s="111"/>
      <c r="C37" s="111" t="str">
        <f>IF(RES_hhdet_in_tes!C37=0,"",RES_hhdet_in_tes!C37/RES_hhdet_in_fec!C37)</f>
        <v/>
      </c>
      <c r="D37" s="111" t="str">
        <f>IF(RES_hhdet_in_tes!D37=0,"",RES_hhdet_in_tes!D37/RES_hhdet_in_fec!D37)</f>
        <v/>
      </c>
      <c r="E37" s="111" t="str">
        <f>IF(RES_hhdet_in_tes!E37=0,"",RES_hhdet_in_tes!E37/RES_hhdet_in_fec!E37)</f>
        <v/>
      </c>
      <c r="F37" s="111" t="str">
        <f>IF(RES_hhdet_in_tes!F37=0,"",RES_hhdet_in_tes!F37/RES_hhdet_in_fec!F37)</f>
        <v/>
      </c>
      <c r="G37" s="111" t="str">
        <f>IF(RES_hhdet_in_tes!G37=0,"",RES_hhdet_in_tes!G37/RES_hhdet_in_fec!G37)</f>
        <v/>
      </c>
      <c r="H37" s="111" t="str">
        <f>IF(RES_hhdet_in_tes!H37=0,"",RES_hhdet_in_tes!H37/RES_hhdet_in_fec!H37)</f>
        <v/>
      </c>
      <c r="I37" s="111" t="str">
        <f>IF(RES_hhdet_in_tes!I37=0,"",RES_hhdet_in_tes!I37/RES_hhdet_in_fec!I37)</f>
        <v/>
      </c>
      <c r="J37" s="111" t="str">
        <f>IF(RES_hhdet_in_tes!J37=0,"",RES_hhdet_in_tes!J37/RES_hhdet_in_fec!J37)</f>
        <v/>
      </c>
      <c r="K37" s="111" t="str">
        <f>IF(RES_hhdet_in_tes!K37=0,"",RES_hhdet_in_tes!K37/RES_hhdet_in_fec!K37)</f>
        <v/>
      </c>
      <c r="L37" s="111" t="str">
        <f>IF(RES_hhdet_in_tes!L37=0,"",RES_hhdet_in_tes!L37/RES_hhdet_in_fec!L37)</f>
        <v/>
      </c>
      <c r="M37" s="111" t="str">
        <f>IF(RES_hhdet_in_tes!M37=0,"",RES_hhdet_in_tes!M37/RES_hhdet_in_fec!M37)</f>
        <v/>
      </c>
      <c r="N37" s="111">
        <f>IF(RES_hhdet_in_tes!N37=0,"",RES_hhdet_in_tes!N37/RES_hhdet_in_fec!N37)</f>
        <v>0.61785916289157905</v>
      </c>
      <c r="O37" s="111">
        <f>IF(RES_hhdet_in_tes!O37=0,"",RES_hhdet_in_tes!O37/RES_hhdet_in_fec!O37)</f>
        <v>0.63068583974452896</v>
      </c>
      <c r="P37" s="111" t="str">
        <f>IF(RES_hhdet_in_tes!P37=0,"",RES_hhdet_in_tes!P37/RES_hhdet_in_fec!P37)</f>
        <v/>
      </c>
      <c r="Q37" s="111" t="str">
        <f>IF(RES_hhdet_in_tes!Q37=0,"",RES_hhdet_in_tes!Q37/RES_hhdet_in_fec!Q37)</f>
        <v/>
      </c>
      <c r="R37" s="111" t="str">
        <f>IF(RES_hhdet_in_tes!R37=0,"",RES_hhdet_in_tes!R37/RES_hhdet_in_fec!R37)</f>
        <v/>
      </c>
      <c r="S37" s="111">
        <f>IF(RES_hhdet_in_tes!S37=0,"",RES_hhdet_in_tes!S37/RES_hhdet_in_fec!S37)</f>
        <v>0.68710276174151652</v>
      </c>
      <c r="T37" s="111" t="str">
        <f>IF(RES_hhdet_in_tes!T37=0,"",RES_hhdet_in_tes!T37/RES_hhdet_in_fec!T37)</f>
        <v/>
      </c>
      <c r="U37" s="111" t="str">
        <f>IF(RES_hhdet_in_tes!U37=0,"",RES_hhdet_in_tes!U37/RES_hhdet_in_fec!U37)</f>
        <v/>
      </c>
      <c r="V37" s="111" t="str">
        <f>IF(RES_hhdet_in_tes!V37=0,"",RES_hhdet_in_tes!V37/RES_hhdet_in_fec!V37)</f>
        <v/>
      </c>
      <c r="W37" s="111" t="str">
        <f>IF(RES_hhdet_in_tes!W37=0,"",RES_hhdet_in_tes!W37/RES_hhdet_in_fec!W37)</f>
        <v/>
      </c>
      <c r="DA37" s="63" t="s">
        <v>3620</v>
      </c>
    </row>
    <row r="38" spans="1:105" ht="12" customHeight="1" x14ac:dyDescent="0.25">
      <c r="A38" s="108" t="s">
        <v>52</v>
      </c>
      <c r="B38" s="111"/>
      <c r="C38" s="111" t="str">
        <f>IF(RES_hhdet_in_tes!C38=0,"",RES_hhdet_in_tes!C38/RES_hhdet_in_fec!C38)</f>
        <v/>
      </c>
      <c r="D38" s="111" t="str">
        <f>IF(RES_hhdet_in_tes!D38=0,"",RES_hhdet_in_tes!D38/RES_hhdet_in_fec!D38)</f>
        <v/>
      </c>
      <c r="E38" s="111" t="str">
        <f>IF(RES_hhdet_in_tes!E38=0,"",RES_hhdet_in_tes!E38/RES_hhdet_in_fec!E38)</f>
        <v/>
      </c>
      <c r="F38" s="111" t="str">
        <f>IF(RES_hhdet_in_tes!F38=0,"",RES_hhdet_in_tes!F38/RES_hhdet_in_fec!F38)</f>
        <v/>
      </c>
      <c r="G38" s="111" t="str">
        <f>IF(RES_hhdet_in_tes!G38=0,"",RES_hhdet_in_tes!G38/RES_hhdet_in_fec!G38)</f>
        <v/>
      </c>
      <c r="H38" s="111" t="str">
        <f>IF(RES_hhdet_in_tes!H38=0,"",RES_hhdet_in_tes!H38/RES_hhdet_in_fec!H38)</f>
        <v/>
      </c>
      <c r="I38" s="111" t="str">
        <f>IF(RES_hhdet_in_tes!I38=0,"",RES_hhdet_in_tes!I38/RES_hhdet_in_fec!I38)</f>
        <v/>
      </c>
      <c r="J38" s="111" t="str">
        <f>IF(RES_hhdet_in_tes!J38=0,"",RES_hhdet_in_tes!J38/RES_hhdet_in_fec!J38)</f>
        <v/>
      </c>
      <c r="K38" s="111" t="str">
        <f>IF(RES_hhdet_in_tes!K38=0,"",RES_hhdet_in_tes!K38/RES_hhdet_in_fec!K38)</f>
        <v/>
      </c>
      <c r="L38" s="111" t="str">
        <f>IF(RES_hhdet_in_tes!L38=0,"",RES_hhdet_in_tes!L38/RES_hhdet_in_fec!L38)</f>
        <v/>
      </c>
      <c r="M38" s="111" t="str">
        <f>IF(RES_hhdet_in_tes!M38=0,"",RES_hhdet_in_tes!M38/RES_hhdet_in_fec!M38)</f>
        <v/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 t="str">
        <f>IF(RES_hhdet_in_tes!P38=0,"",RES_hhdet_in_tes!P38/RES_hhdet_in_fec!P38)</f>
        <v/>
      </c>
      <c r="Q38" s="111" t="str">
        <f>IF(RES_hhdet_in_tes!Q38=0,"",RES_hhdet_in_tes!Q38/RES_hhdet_in_fec!Q38)</f>
        <v/>
      </c>
      <c r="R38" s="111" t="str">
        <f>IF(RES_hhdet_in_tes!R38=0,"",RES_hhdet_in_tes!R38/RES_hhdet_in_fec!R38)</f>
        <v/>
      </c>
      <c r="S38" s="111">
        <f>IF(RES_hhdet_in_tes!S38=0,"",RES_hhdet_in_tes!S38/RES_hhdet_in_fec!S38)</f>
        <v>1</v>
      </c>
      <c r="T38" s="111" t="str">
        <f>IF(RES_hhdet_in_tes!T38=0,"",RES_hhdet_in_tes!T38/RES_hhdet_in_fec!T38)</f>
        <v/>
      </c>
      <c r="U38" s="111" t="str">
        <f>IF(RES_hhdet_in_tes!U38=0,"",RES_hhdet_in_tes!U38/RES_hhdet_in_fec!U38)</f>
        <v/>
      </c>
      <c r="V38" s="111" t="str">
        <f>IF(RES_hhdet_in_tes!V38=0,"",RES_hhdet_in_tes!V38/RES_hhdet_in_fec!V38)</f>
        <v/>
      </c>
      <c r="W38" s="111" t="str">
        <f>IF(RES_hhdet_in_tes!W38=0,"",RES_hhdet_in_tes!W38/RES_hhdet_in_fec!W38)</f>
        <v/>
      </c>
      <c r="DA38" s="63" t="s">
        <v>3621</v>
      </c>
    </row>
    <row r="39" spans="1:105" ht="12" customHeight="1" x14ac:dyDescent="0.25">
      <c r="A39" s="121" t="s">
        <v>54</v>
      </c>
      <c r="B39" s="124"/>
      <c r="C39" s="124" t="str">
        <f>IF(RES_hhdet_in_tes!C39=0,"",RES_hhdet_in_tes!C39/RES_hhdet_in_fec!C39)</f>
        <v/>
      </c>
      <c r="D39" s="124" t="str">
        <f>IF(RES_hhdet_in_tes!D39=0,"",RES_hhdet_in_tes!D39/RES_hhdet_in_fec!D39)</f>
        <v/>
      </c>
      <c r="E39" s="124" t="str">
        <f>IF(RES_hhdet_in_tes!E39=0,"",RES_hhdet_in_tes!E39/RES_hhdet_in_fec!E39)</f>
        <v/>
      </c>
      <c r="F39" s="124" t="str">
        <f>IF(RES_hhdet_in_tes!F39=0,"",RES_hhdet_in_tes!F39/RES_hhdet_in_fec!F39)</f>
        <v/>
      </c>
      <c r="G39" s="124" t="str">
        <f>IF(RES_hhdet_in_tes!G39=0,"",RES_hhdet_in_tes!G39/RES_hhdet_in_fec!G39)</f>
        <v/>
      </c>
      <c r="H39" s="124" t="str">
        <f>IF(RES_hhdet_in_tes!H39=0,"",RES_hhdet_in_tes!H39/RES_hhdet_in_fec!H39)</f>
        <v/>
      </c>
      <c r="I39" s="124" t="str">
        <f>IF(RES_hhdet_in_tes!I39=0,"",RES_hhdet_in_tes!I39/RES_hhdet_in_fec!I39)</f>
        <v/>
      </c>
      <c r="J39" s="124" t="str">
        <f>IF(RES_hhdet_in_tes!J39=0,"",RES_hhdet_in_tes!J39/RES_hhdet_in_fec!J39)</f>
        <v/>
      </c>
      <c r="K39" s="124" t="str">
        <f>IF(RES_hhdet_in_tes!K39=0,"",RES_hhdet_in_tes!K39/RES_hhdet_in_fec!K39)</f>
        <v/>
      </c>
      <c r="L39" s="124" t="str">
        <f>IF(RES_hhdet_in_tes!L39=0,"",RES_hhdet_in_tes!L39/RES_hhdet_in_fec!L39)</f>
        <v/>
      </c>
      <c r="M39" s="124" t="str">
        <f>IF(RES_hhdet_in_tes!M39=0,"",RES_hhdet_in_tes!M39/RES_hhdet_in_fec!M39)</f>
        <v/>
      </c>
      <c r="N39" s="124">
        <f>IF(RES_hhdet_in_tes!N39=0,"",RES_hhdet_in_tes!N39/RES_hhdet_in_fec!N39)</f>
        <v>0.66005181276754599</v>
      </c>
      <c r="O39" s="124">
        <f>IF(RES_hhdet_in_tes!O39=0,"",RES_hhdet_in_tes!O39/RES_hhdet_in_fec!O39)</f>
        <v>0.6369849045569741</v>
      </c>
      <c r="P39" s="124" t="str">
        <f>IF(RES_hhdet_in_tes!P39=0,"",RES_hhdet_in_tes!P39/RES_hhdet_in_fec!P39)</f>
        <v/>
      </c>
      <c r="Q39" s="124" t="str">
        <f>IF(RES_hhdet_in_tes!Q39=0,"",RES_hhdet_in_tes!Q39/RES_hhdet_in_fec!Q39)</f>
        <v/>
      </c>
      <c r="R39" s="124" t="str">
        <f>IF(RES_hhdet_in_tes!R39=0,"",RES_hhdet_in_tes!R39/RES_hhdet_in_fec!R39)</f>
        <v/>
      </c>
      <c r="S39" s="124">
        <f>IF(RES_hhdet_in_tes!S39=0,"",RES_hhdet_in_tes!S39/RES_hhdet_in_fec!S39)</f>
        <v>0.65469541773692508</v>
      </c>
      <c r="T39" s="124" t="str">
        <f>IF(RES_hhdet_in_tes!T39=0,"",RES_hhdet_in_tes!T39/RES_hhdet_in_fec!T39)</f>
        <v/>
      </c>
      <c r="U39" s="124" t="str">
        <f>IF(RES_hhdet_in_tes!U39=0,"",RES_hhdet_in_tes!U39/RES_hhdet_in_fec!U39)</f>
        <v/>
      </c>
      <c r="V39" s="124" t="str">
        <f>IF(RES_hhdet_in_tes!V39=0,"",RES_hhdet_in_tes!V39/RES_hhdet_in_fec!V39)</f>
        <v/>
      </c>
      <c r="W39" s="124">
        <f>IF(RES_hhdet_in_tes!W39=0,"",RES_hhdet_in_tes!W39/RES_hhdet_in_fec!W39)</f>
        <v>0.70742687162823781</v>
      </c>
      <c r="DA39" s="130" t="s">
        <v>3622</v>
      </c>
    </row>
    <row r="40" spans="1:105" ht="12" customHeight="1" x14ac:dyDescent="0.25">
      <c r="A40" s="97" t="s">
        <v>50</v>
      </c>
      <c r="B40" s="111"/>
      <c r="C40" s="111" t="str">
        <f>IF(RES_hhdet_in_tes!C40=0,"",RES_hhdet_in_tes!C40/RES_hhdet_in_fec!C40)</f>
        <v/>
      </c>
      <c r="D40" s="111" t="str">
        <f>IF(RES_hhdet_in_tes!D40=0,"",RES_hhdet_in_tes!D40/RES_hhdet_in_fec!D40)</f>
        <v/>
      </c>
      <c r="E40" s="111" t="str">
        <f>IF(RES_hhdet_in_tes!E40=0,"",RES_hhdet_in_tes!E40/RES_hhdet_in_fec!E40)</f>
        <v/>
      </c>
      <c r="F40" s="111" t="str">
        <f>IF(RES_hhdet_in_tes!F40=0,"",RES_hhdet_in_tes!F40/RES_hhdet_in_fec!F40)</f>
        <v/>
      </c>
      <c r="G40" s="111" t="str">
        <f>IF(RES_hhdet_in_tes!G40=0,"",RES_hhdet_in_tes!G40/RES_hhdet_in_fec!G40)</f>
        <v/>
      </c>
      <c r="H40" s="111" t="str">
        <f>IF(RES_hhdet_in_tes!H40=0,"",RES_hhdet_in_tes!H40/RES_hhdet_in_fec!H40)</f>
        <v/>
      </c>
      <c r="I40" s="111" t="str">
        <f>IF(RES_hhdet_in_tes!I40=0,"",RES_hhdet_in_tes!I40/RES_hhdet_in_fec!I40)</f>
        <v/>
      </c>
      <c r="J40" s="111" t="str">
        <f>IF(RES_hhdet_in_tes!J40=0,"",RES_hhdet_in_tes!J40/RES_hhdet_in_fec!J40)</f>
        <v/>
      </c>
      <c r="K40" s="111" t="str">
        <f>IF(RES_hhdet_in_tes!K40=0,"",RES_hhdet_in_tes!K40/RES_hhdet_in_fec!K40)</f>
        <v/>
      </c>
      <c r="L40" s="111" t="str">
        <f>IF(RES_hhdet_in_tes!L40=0,"",RES_hhdet_in_tes!L40/RES_hhdet_in_fec!L40)</f>
        <v/>
      </c>
      <c r="M40" s="111" t="str">
        <f>IF(RES_hhdet_in_tes!M40=0,"",RES_hhdet_in_tes!M40/RES_hhdet_in_fec!M40)</f>
        <v/>
      </c>
      <c r="N40" s="111">
        <f>IF(RES_hhdet_in_tes!N40=0,"",RES_hhdet_in_tes!N40/RES_hhdet_in_fec!N40)</f>
        <v>0.5893023512586707</v>
      </c>
      <c r="O40" s="111">
        <f>IF(RES_hhdet_in_tes!O40=0,"",RES_hhdet_in_tes!O40/RES_hhdet_in_fec!O40)</f>
        <v>0.5893023512586707</v>
      </c>
      <c r="P40" s="111" t="str">
        <f>IF(RES_hhdet_in_tes!P40=0,"",RES_hhdet_in_tes!P40/RES_hhdet_in_fec!P40)</f>
        <v/>
      </c>
      <c r="Q40" s="111" t="str">
        <f>IF(RES_hhdet_in_tes!Q40=0,"",RES_hhdet_in_tes!Q40/RES_hhdet_in_fec!Q40)</f>
        <v/>
      </c>
      <c r="R40" s="111" t="str">
        <f>IF(RES_hhdet_in_tes!R40=0,"",RES_hhdet_in_tes!R40/RES_hhdet_in_fec!R40)</f>
        <v/>
      </c>
      <c r="S40" s="111">
        <f>IF(RES_hhdet_in_tes!S40=0,"",RES_hhdet_in_tes!S40/RES_hhdet_in_fec!S40)</f>
        <v>0.59290767632270958</v>
      </c>
      <c r="T40" s="111" t="str">
        <f>IF(RES_hhdet_in_tes!T40=0,"",RES_hhdet_in_tes!T40/RES_hhdet_in_fec!T40)</f>
        <v/>
      </c>
      <c r="U40" s="111" t="str">
        <f>IF(RES_hhdet_in_tes!U40=0,"",RES_hhdet_in_tes!U40/RES_hhdet_in_fec!U40)</f>
        <v/>
      </c>
      <c r="V40" s="111" t="str">
        <f>IF(RES_hhdet_in_tes!V40=0,"",RES_hhdet_in_tes!V40/RES_hhdet_in_fec!V40)</f>
        <v/>
      </c>
      <c r="W40" s="111">
        <f>IF(RES_hhdet_in_tes!W40=0,"",RES_hhdet_in_tes!W40/RES_hhdet_in_fec!W40)</f>
        <v>0.60306828344435182</v>
      </c>
      <c r="DA40" s="63" t="s">
        <v>3623</v>
      </c>
    </row>
    <row r="41" spans="1:105" ht="12" customHeight="1" x14ac:dyDescent="0.25">
      <c r="A41" s="109" t="s">
        <v>120</v>
      </c>
      <c r="B41" s="45"/>
      <c r="C41" s="45" t="str">
        <f>IF(RES_hhdet_in_tes!C41=0,"",RES_hhdet_in_tes!C41/RES_hhdet_in_fec!C41)</f>
        <v/>
      </c>
      <c r="D41" s="45" t="str">
        <f>IF(RES_hhdet_in_tes!D41=0,"",RES_hhdet_in_tes!D41/RES_hhdet_in_fec!D41)</f>
        <v/>
      </c>
      <c r="E41" s="45" t="str">
        <f>IF(RES_hhdet_in_tes!E41=0,"",RES_hhdet_in_tes!E41/RES_hhdet_in_fec!E41)</f>
        <v/>
      </c>
      <c r="F41" s="45" t="str">
        <f>IF(RES_hhdet_in_tes!F41=0,"",RES_hhdet_in_tes!F41/RES_hhdet_in_fec!F41)</f>
        <v/>
      </c>
      <c r="G41" s="45" t="str">
        <f>IF(RES_hhdet_in_tes!G41=0,"",RES_hhdet_in_tes!G41/RES_hhdet_in_fec!G41)</f>
        <v/>
      </c>
      <c r="H41" s="45" t="str">
        <f>IF(RES_hhdet_in_tes!H41=0,"",RES_hhdet_in_tes!H41/RES_hhdet_in_fec!H41)</f>
        <v/>
      </c>
      <c r="I41" s="45" t="str">
        <f>IF(RES_hhdet_in_tes!I41=0,"",RES_hhdet_in_tes!I41/RES_hhdet_in_fec!I41)</f>
        <v/>
      </c>
      <c r="J41" s="45" t="str">
        <f>IF(RES_hhdet_in_tes!J41=0,"",RES_hhdet_in_tes!J41/RES_hhdet_in_fec!J41)</f>
        <v/>
      </c>
      <c r="K41" s="45" t="str">
        <f>IF(RES_hhdet_in_tes!K41=0,"",RES_hhdet_in_tes!K41/RES_hhdet_in_fec!K41)</f>
        <v/>
      </c>
      <c r="L41" s="45" t="str">
        <f>IF(RES_hhdet_in_tes!L41=0,"",RES_hhdet_in_tes!L41/RES_hhdet_in_fec!L41)</f>
        <v/>
      </c>
      <c r="M41" s="45" t="str">
        <f>IF(RES_hhdet_in_tes!M41=0,"",RES_hhdet_in_tes!M41/RES_hhdet_in_fec!M41)</f>
        <v/>
      </c>
      <c r="N41" s="45">
        <f>IF(RES_hhdet_in_tes!N41=0,"",RES_hhdet_in_tes!N41/RES_hhdet_in_fec!N41)</f>
        <v>0.76846622643583473</v>
      </c>
      <c r="O41" s="45">
        <f>IF(RES_hhdet_in_tes!O41=0,"",RES_hhdet_in_tes!O41/RES_hhdet_in_fec!O41)</f>
        <v>0.77312045235809701</v>
      </c>
      <c r="P41" s="45" t="str">
        <f>IF(RES_hhdet_in_tes!P41=0,"",RES_hhdet_in_tes!P41/RES_hhdet_in_fec!P41)</f>
        <v/>
      </c>
      <c r="Q41" s="45" t="str">
        <f>IF(RES_hhdet_in_tes!Q41=0,"",RES_hhdet_in_tes!Q41/RES_hhdet_in_fec!Q41)</f>
        <v/>
      </c>
      <c r="R41" s="45" t="str">
        <f>IF(RES_hhdet_in_tes!R41=0,"",RES_hhdet_in_tes!R41/RES_hhdet_in_fec!R41)</f>
        <v/>
      </c>
      <c r="S41" s="45">
        <f>IF(RES_hhdet_in_tes!S41=0,"",RES_hhdet_in_tes!S41/RES_hhdet_in_fec!S41)</f>
        <v>0.81098562218532655</v>
      </c>
      <c r="T41" s="45" t="str">
        <f>IF(RES_hhdet_in_tes!T41=0,"",RES_hhdet_in_tes!T41/RES_hhdet_in_fec!T41)</f>
        <v/>
      </c>
      <c r="U41" s="45" t="str">
        <f>IF(RES_hhdet_in_tes!U41=0,"",RES_hhdet_in_tes!U41/RES_hhdet_in_fec!U41)</f>
        <v/>
      </c>
      <c r="V41" s="45" t="str">
        <f>IF(RES_hhdet_in_tes!V41=0,"",RES_hhdet_in_tes!V41/RES_hhdet_in_fec!V41)</f>
        <v/>
      </c>
      <c r="W41" s="45">
        <f>IF(RES_hhdet_in_tes!W41=0,"",RES_hhdet_in_tes!W41/RES_hhdet_in_fec!W41)</f>
        <v>0.85880485617614666</v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0.48000902968431775</v>
      </c>
      <c r="D43" s="119" t="str">
        <f>IF(RES_hhdet_in_tes!D43=0,"",RES_hhdet_in_tes!D43/RES_hhdet_in_fec!D43)</f>
        <v/>
      </c>
      <c r="E43" s="119" t="str">
        <f>IF(RES_hhdet_in_tes!E43=0,"",RES_hhdet_in_tes!E43/RES_hhdet_in_fec!E43)</f>
        <v/>
      </c>
      <c r="F43" s="119" t="str">
        <f>IF(RES_hhdet_in_tes!F43=0,"",RES_hhdet_in_tes!F43/RES_hhdet_in_fec!F43)</f>
        <v/>
      </c>
      <c r="G43" s="119" t="str">
        <f>IF(RES_hhdet_in_tes!G43=0,"",RES_hhdet_in_tes!G43/RES_hhdet_in_fec!G43)</f>
        <v/>
      </c>
      <c r="H43" s="119" t="str">
        <f>IF(RES_hhdet_in_tes!H43=0,"",RES_hhdet_in_tes!H43/RES_hhdet_in_fec!H43)</f>
        <v/>
      </c>
      <c r="I43" s="119" t="str">
        <f>IF(RES_hhdet_in_tes!I43=0,"",RES_hhdet_in_tes!I43/RES_hhdet_in_fec!I43)</f>
        <v/>
      </c>
      <c r="J43" s="119" t="str">
        <f>IF(RES_hhdet_in_tes!J43=0,"",RES_hhdet_in_tes!J43/RES_hhdet_in_fec!J43)</f>
        <v/>
      </c>
      <c r="K43" s="119" t="str">
        <f>IF(RES_hhdet_in_tes!K43=0,"",RES_hhdet_in_tes!K43/RES_hhdet_in_fec!K43)</f>
        <v/>
      </c>
      <c r="L43" s="119" t="str">
        <f>IF(RES_hhdet_in_tes!L43=0,"",RES_hhdet_in_tes!L43/RES_hhdet_in_fec!L43)</f>
        <v/>
      </c>
      <c r="M43" s="119" t="str">
        <f>IF(RES_hhdet_in_tes!M43=0,"",RES_hhdet_in_tes!M43/RES_hhdet_in_fec!M43)</f>
        <v/>
      </c>
      <c r="N43" s="119" t="str">
        <f>IF(RES_hhdet_in_tes!N43=0,"",RES_hhdet_in_tes!N43/RES_hhdet_in_fec!N43)</f>
        <v/>
      </c>
      <c r="O43" s="119" t="str">
        <f>IF(RES_hhdet_in_tes!O43=0,"",RES_hhdet_in_tes!O43/RES_hhdet_in_fec!O43)</f>
        <v/>
      </c>
      <c r="P43" s="119" t="str">
        <f>IF(RES_hhdet_in_tes!P43=0,"",RES_hhdet_in_tes!P43/RES_hhdet_in_fec!P43)</f>
        <v/>
      </c>
      <c r="Q43" s="119" t="str">
        <f>IF(RES_hhdet_in_tes!Q43=0,"",RES_hhdet_in_tes!Q43/RES_hhdet_in_fec!Q43)</f>
        <v/>
      </c>
      <c r="R43" s="119" t="str">
        <f>IF(RES_hhdet_in_tes!R43=0,"",RES_hhdet_in_tes!R43/RES_hhdet_in_fec!R43)</f>
        <v/>
      </c>
      <c r="S43" s="119" t="str">
        <f>IF(RES_hhdet_in_tes!S43=0,"",RES_hhdet_in_tes!S43/RES_hhdet_in_fec!S43)</f>
        <v/>
      </c>
      <c r="T43" s="119" t="str">
        <f>IF(RES_hhdet_in_tes!T43=0,"",RES_hhdet_in_tes!T43/RES_hhdet_in_fec!T43)</f>
        <v/>
      </c>
      <c r="U43" s="119" t="str">
        <f>IF(RES_hhdet_in_tes!U43=0,"",RES_hhdet_in_tes!U43/RES_hhdet_in_fec!U43)</f>
        <v/>
      </c>
      <c r="V43" s="119" t="str">
        <f>IF(RES_hhdet_in_tes!V43=0,"",RES_hhdet_in_tes!V43/RES_hhdet_in_fec!V43)</f>
        <v/>
      </c>
      <c r="W43" s="119" t="str">
        <f>IF(RES_hhdet_in_tes!W43=0,"",RES_hhdet_in_tes!W43/RES_hhdet_in_fec!W43)</f>
        <v/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0.46472760547989733</v>
      </c>
      <c r="D44" s="124" t="str">
        <f>IF(RES_hhdet_in_tes!D44=0,"",RES_hhdet_in_tes!D44/RES_hhdet_in_fec!D44)</f>
        <v/>
      </c>
      <c r="E44" s="124" t="str">
        <f>IF(RES_hhdet_in_tes!E44=0,"",RES_hhdet_in_tes!E44/RES_hhdet_in_fec!E44)</f>
        <v/>
      </c>
      <c r="F44" s="124" t="str">
        <f>IF(RES_hhdet_in_tes!F44=0,"",RES_hhdet_in_tes!F44/RES_hhdet_in_fec!F44)</f>
        <v/>
      </c>
      <c r="G44" s="124" t="str">
        <f>IF(RES_hhdet_in_tes!G44=0,"",RES_hhdet_in_tes!G44/RES_hhdet_in_fec!G44)</f>
        <v/>
      </c>
      <c r="H44" s="124" t="str">
        <f>IF(RES_hhdet_in_tes!H44=0,"",RES_hhdet_in_tes!H44/RES_hhdet_in_fec!H44)</f>
        <v/>
      </c>
      <c r="I44" s="124" t="str">
        <f>IF(RES_hhdet_in_tes!I44=0,"",RES_hhdet_in_tes!I44/RES_hhdet_in_fec!I44)</f>
        <v/>
      </c>
      <c r="J44" s="124" t="str">
        <f>IF(RES_hhdet_in_tes!J44=0,"",RES_hhdet_in_tes!J44/RES_hhdet_in_fec!J44)</f>
        <v/>
      </c>
      <c r="K44" s="124" t="str">
        <f>IF(RES_hhdet_in_tes!K44=0,"",RES_hhdet_in_tes!K44/RES_hhdet_in_fec!K44)</f>
        <v/>
      </c>
      <c r="L44" s="124" t="str">
        <f>IF(RES_hhdet_in_tes!L44=0,"",RES_hhdet_in_tes!L44/RES_hhdet_in_fec!L44)</f>
        <v/>
      </c>
      <c r="M44" s="124" t="str">
        <f>IF(RES_hhdet_in_tes!M44=0,"",RES_hhdet_in_tes!M44/RES_hhdet_in_fec!M44)</f>
        <v/>
      </c>
      <c r="N44" s="124" t="str">
        <f>IF(RES_hhdet_in_tes!N44=0,"",RES_hhdet_in_tes!N44/RES_hhdet_in_fec!N44)</f>
        <v/>
      </c>
      <c r="O44" s="124" t="str">
        <f>IF(RES_hhdet_in_tes!O44=0,"",RES_hhdet_in_tes!O44/RES_hhdet_in_fec!O44)</f>
        <v/>
      </c>
      <c r="P44" s="124" t="str">
        <f>IF(RES_hhdet_in_tes!P44=0,"",RES_hhdet_in_tes!P44/RES_hhdet_in_fec!P44)</f>
        <v/>
      </c>
      <c r="Q44" s="124" t="str">
        <f>IF(RES_hhdet_in_tes!Q44=0,"",RES_hhdet_in_tes!Q44/RES_hhdet_in_fec!Q44)</f>
        <v/>
      </c>
      <c r="R44" s="124" t="str">
        <f>IF(RES_hhdet_in_tes!R44=0,"",RES_hhdet_in_tes!R44/RES_hhdet_in_fec!R44)</f>
        <v/>
      </c>
      <c r="S44" s="124" t="str">
        <f>IF(RES_hhdet_in_tes!S44=0,"",RES_hhdet_in_tes!S44/RES_hhdet_in_fec!S44)</f>
        <v/>
      </c>
      <c r="T44" s="124" t="str">
        <f>IF(RES_hhdet_in_tes!T44=0,"",RES_hhdet_in_tes!T44/RES_hhdet_in_fec!T44)</f>
        <v/>
      </c>
      <c r="U44" s="124" t="str">
        <f>IF(RES_hhdet_in_tes!U44=0,"",RES_hhdet_in_tes!U44/RES_hhdet_in_fec!U44)</f>
        <v/>
      </c>
      <c r="V44" s="124" t="str">
        <f>IF(RES_hhdet_in_tes!V44=0,"",RES_hhdet_in_tes!V44/RES_hhdet_in_fec!V44)</f>
        <v/>
      </c>
      <c r="W44" s="124" t="str">
        <f>IF(RES_hhdet_in_tes!W44=0,"",RES_hhdet_in_tes!W44/RES_hhdet_in_fec!W44)</f>
        <v/>
      </c>
      <c r="DA44" s="130" t="s">
        <v>3626</v>
      </c>
    </row>
    <row r="45" spans="1:105" ht="12" customHeight="1" x14ac:dyDescent="0.25">
      <c r="A45" s="97" t="s">
        <v>216</v>
      </c>
      <c r="B45" s="111"/>
      <c r="C45" s="111">
        <f>IF(RES_hhdet_in_tes!C45=0,"",RES_hhdet_in_tes!C45/RES_hhdet_in_fec!C45)</f>
        <v>0.45877032471063245</v>
      </c>
      <c r="D45" s="111" t="str">
        <f>IF(RES_hhdet_in_tes!D45=0,"",RES_hhdet_in_tes!D45/RES_hhdet_in_fec!D45)</f>
        <v/>
      </c>
      <c r="E45" s="111" t="str">
        <f>IF(RES_hhdet_in_tes!E45=0,"",RES_hhdet_in_tes!E45/RES_hhdet_in_fec!E45)</f>
        <v/>
      </c>
      <c r="F45" s="111" t="str">
        <f>IF(RES_hhdet_in_tes!F45=0,"",RES_hhdet_in_tes!F45/RES_hhdet_in_fec!F45)</f>
        <v/>
      </c>
      <c r="G45" s="111" t="str">
        <f>IF(RES_hhdet_in_tes!G45=0,"",RES_hhdet_in_tes!G45/RES_hhdet_in_fec!G45)</f>
        <v/>
      </c>
      <c r="H45" s="111" t="str">
        <f>IF(RES_hhdet_in_tes!H45=0,"",RES_hhdet_in_tes!H45/RES_hhdet_in_fec!H45)</f>
        <v/>
      </c>
      <c r="I45" s="111" t="str">
        <f>IF(RES_hhdet_in_tes!I45=0,"",RES_hhdet_in_tes!I45/RES_hhdet_in_fec!I45)</f>
        <v/>
      </c>
      <c r="J45" s="111" t="str">
        <f>IF(RES_hhdet_in_tes!J45=0,"",RES_hhdet_in_tes!J45/RES_hhdet_in_fec!J45)</f>
        <v/>
      </c>
      <c r="K45" s="111" t="str">
        <f>IF(RES_hhdet_in_tes!K45=0,"",RES_hhdet_in_tes!K45/RES_hhdet_in_fec!K45)</f>
        <v/>
      </c>
      <c r="L45" s="111" t="str">
        <f>IF(RES_hhdet_in_tes!L45=0,"",RES_hhdet_in_tes!L45/RES_hhdet_in_fec!L45)</f>
        <v/>
      </c>
      <c r="M45" s="111" t="str">
        <f>IF(RES_hhdet_in_tes!M45=0,"",RES_hhdet_in_tes!M45/RES_hhdet_in_fec!M45)</f>
        <v/>
      </c>
      <c r="N45" s="111" t="str">
        <f>IF(RES_hhdet_in_tes!N45=0,"",RES_hhdet_in_tes!N45/RES_hhdet_in_fec!N45)</f>
        <v/>
      </c>
      <c r="O45" s="111" t="str">
        <f>IF(RES_hhdet_in_tes!O45=0,"",RES_hhdet_in_tes!O45/RES_hhdet_in_fec!O45)</f>
        <v/>
      </c>
      <c r="P45" s="111" t="str">
        <f>IF(RES_hhdet_in_tes!P45=0,"",RES_hhdet_in_tes!P45/RES_hhdet_in_fec!P45)</f>
        <v/>
      </c>
      <c r="Q45" s="111" t="str">
        <f>IF(RES_hhdet_in_tes!Q45=0,"",RES_hhdet_in_tes!Q45/RES_hhdet_in_fec!Q45)</f>
        <v/>
      </c>
      <c r="R45" s="111" t="str">
        <f>IF(RES_hhdet_in_tes!R45=0,"",RES_hhdet_in_tes!R45/RES_hhdet_in_fec!R45)</f>
        <v/>
      </c>
      <c r="S45" s="111" t="str">
        <f>IF(RES_hhdet_in_tes!S45=0,"",RES_hhdet_in_tes!S45/RES_hhdet_in_fec!S45)</f>
        <v/>
      </c>
      <c r="T45" s="111" t="str">
        <f>IF(RES_hhdet_in_tes!T45=0,"",RES_hhdet_in_tes!T45/RES_hhdet_in_fec!T45)</f>
        <v/>
      </c>
      <c r="U45" s="111" t="str">
        <f>IF(RES_hhdet_in_tes!U45=0,"",RES_hhdet_in_tes!U45/RES_hhdet_in_fec!U45)</f>
        <v/>
      </c>
      <c r="V45" s="111" t="str">
        <f>IF(RES_hhdet_in_tes!V45=0,"",RES_hhdet_in_tes!V45/RES_hhdet_in_fec!V45)</f>
        <v/>
      </c>
      <c r="W45" s="111" t="str">
        <f>IF(RES_hhdet_in_tes!W45=0,"",RES_hhdet_in_tes!W45/RES_hhdet_in_fec!W45)</f>
        <v/>
      </c>
      <c r="DA45" s="63" t="s">
        <v>3627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 t="str">
        <f>IF(RES_hhdet_in_tes!D46=0,"",RES_hhdet_in_tes!D46/RES_hhdet_in_fec!D46)</f>
        <v/>
      </c>
      <c r="E46" s="111" t="str">
        <f>IF(RES_hhdet_in_tes!E46=0,"",RES_hhdet_in_tes!E46/RES_hhdet_in_fec!E46)</f>
        <v/>
      </c>
      <c r="F46" s="111" t="str">
        <f>IF(RES_hhdet_in_tes!F46=0,"",RES_hhdet_in_tes!F46/RES_hhdet_in_fec!F46)</f>
        <v/>
      </c>
      <c r="G46" s="111" t="str">
        <f>IF(RES_hhdet_in_tes!G46=0,"",RES_hhdet_in_tes!G46/RES_hhdet_in_fec!G46)</f>
        <v/>
      </c>
      <c r="H46" s="111" t="str">
        <f>IF(RES_hhdet_in_tes!H46=0,"",RES_hhdet_in_tes!H46/RES_hhdet_in_fec!H46)</f>
        <v/>
      </c>
      <c r="I46" s="111" t="str">
        <f>IF(RES_hhdet_in_tes!I46=0,"",RES_hhdet_in_tes!I46/RES_hhdet_in_fec!I46)</f>
        <v/>
      </c>
      <c r="J46" s="111" t="str">
        <f>IF(RES_hhdet_in_tes!J46=0,"",RES_hhdet_in_tes!J46/RES_hhdet_in_fec!J46)</f>
        <v/>
      </c>
      <c r="K46" s="111" t="str">
        <f>IF(RES_hhdet_in_tes!K46=0,"",RES_hhdet_in_tes!K46/RES_hhdet_in_fec!K46)</f>
        <v/>
      </c>
      <c r="L46" s="111" t="str">
        <f>IF(RES_hhdet_in_tes!L46=0,"",RES_hhdet_in_tes!L46/RES_hhdet_in_fec!L46)</f>
        <v/>
      </c>
      <c r="M46" s="111" t="str">
        <f>IF(RES_hhdet_in_tes!M46=0,"",RES_hhdet_in_tes!M46/RES_hhdet_in_fec!M46)</f>
        <v/>
      </c>
      <c r="N46" s="111" t="str">
        <f>IF(RES_hhdet_in_tes!N46=0,"",RES_hhdet_in_tes!N46/RES_hhdet_in_fec!N46)</f>
        <v/>
      </c>
      <c r="O46" s="111" t="str">
        <f>IF(RES_hhdet_in_tes!O46=0,"",RES_hhdet_in_tes!O46/RES_hhdet_in_fec!O46)</f>
        <v/>
      </c>
      <c r="P46" s="111" t="str">
        <f>IF(RES_hhdet_in_tes!P46=0,"",RES_hhdet_in_tes!P46/RES_hhdet_in_fec!P46)</f>
        <v/>
      </c>
      <c r="Q46" s="111" t="str">
        <f>IF(RES_hhdet_in_tes!Q46=0,"",RES_hhdet_in_tes!Q46/RES_hhdet_in_fec!Q46)</f>
        <v/>
      </c>
      <c r="R46" s="111" t="str">
        <f>IF(RES_hhdet_in_tes!R46=0,"",RES_hhdet_in_tes!R46/RES_hhdet_in_fec!R46)</f>
        <v/>
      </c>
      <c r="S46" s="111" t="str">
        <f>IF(RES_hhdet_in_tes!S46=0,"",RES_hhdet_in_tes!S46/RES_hhdet_in_fec!S46)</f>
        <v/>
      </c>
      <c r="T46" s="111" t="str">
        <f>IF(RES_hhdet_in_tes!T46=0,"",RES_hhdet_in_tes!T46/RES_hhdet_in_fec!T46)</f>
        <v/>
      </c>
      <c r="U46" s="111" t="str">
        <f>IF(RES_hhdet_in_tes!U46=0,"",RES_hhdet_in_tes!U46/RES_hhdet_in_fec!U46)</f>
        <v/>
      </c>
      <c r="V46" s="111" t="str">
        <f>IF(RES_hhdet_in_tes!V46=0,"",RES_hhdet_in_tes!V46/RES_hhdet_in_fec!V46)</f>
        <v/>
      </c>
      <c r="W46" s="111" t="str">
        <f>IF(RES_hhdet_in_tes!W46=0,"",RES_hhdet_in_tes!W46/RES_hhdet_in_fec!W46)</f>
        <v/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>
        <f>IF(RES_hhdet_in_tes!C47=0,"",RES_hhdet_in_tes!C47/RES_hhdet_in_fec!C47)</f>
        <v>2.1714733651817451</v>
      </c>
      <c r="D47" s="124" t="str">
        <f>IF(RES_hhdet_in_tes!D47=0,"",RES_hhdet_in_tes!D47/RES_hhdet_in_fec!D47)</f>
        <v/>
      </c>
      <c r="E47" s="124" t="str">
        <f>IF(RES_hhdet_in_tes!E47=0,"",RES_hhdet_in_tes!E47/RES_hhdet_in_fec!E47)</f>
        <v/>
      </c>
      <c r="F47" s="124" t="str">
        <f>IF(RES_hhdet_in_tes!F47=0,"",RES_hhdet_in_tes!F47/RES_hhdet_in_fec!F47)</f>
        <v/>
      </c>
      <c r="G47" s="124" t="str">
        <f>IF(RES_hhdet_in_tes!G47=0,"",RES_hhdet_in_tes!G47/RES_hhdet_in_fec!G47)</f>
        <v/>
      </c>
      <c r="H47" s="124" t="str">
        <f>IF(RES_hhdet_in_tes!H47=0,"",RES_hhdet_in_tes!H47/RES_hhdet_in_fec!H47)</f>
        <v/>
      </c>
      <c r="I47" s="124" t="str">
        <f>IF(RES_hhdet_in_tes!I47=0,"",RES_hhdet_in_tes!I47/RES_hhdet_in_fec!I47)</f>
        <v/>
      </c>
      <c r="J47" s="124" t="str">
        <f>IF(RES_hhdet_in_tes!J47=0,"",RES_hhdet_in_tes!J47/RES_hhdet_in_fec!J47)</f>
        <v/>
      </c>
      <c r="K47" s="124" t="str">
        <f>IF(RES_hhdet_in_tes!K47=0,"",RES_hhdet_in_tes!K47/RES_hhdet_in_fec!K47)</f>
        <v/>
      </c>
      <c r="L47" s="124" t="str">
        <f>IF(RES_hhdet_in_tes!L47=0,"",RES_hhdet_in_tes!L47/RES_hhdet_in_fec!L47)</f>
        <v/>
      </c>
      <c r="M47" s="124" t="str">
        <f>IF(RES_hhdet_in_tes!M47=0,"",RES_hhdet_in_tes!M47/RES_hhdet_in_fec!M47)</f>
        <v/>
      </c>
      <c r="N47" s="124" t="str">
        <f>IF(RES_hhdet_in_tes!N47=0,"",RES_hhdet_in_tes!N47/RES_hhdet_in_fec!N47)</f>
        <v/>
      </c>
      <c r="O47" s="124" t="str">
        <f>IF(RES_hhdet_in_tes!O47=0,"",RES_hhdet_in_tes!O47/RES_hhdet_in_fec!O47)</f>
        <v/>
      </c>
      <c r="P47" s="124" t="str">
        <f>IF(RES_hhdet_in_tes!P47=0,"",RES_hhdet_in_tes!P47/RES_hhdet_in_fec!P47)</f>
        <v/>
      </c>
      <c r="Q47" s="124" t="str">
        <f>IF(RES_hhdet_in_tes!Q47=0,"",RES_hhdet_in_tes!Q47/RES_hhdet_in_fec!Q47)</f>
        <v/>
      </c>
      <c r="R47" s="124" t="str">
        <f>IF(RES_hhdet_in_tes!R47=0,"",RES_hhdet_in_tes!R47/RES_hhdet_in_fec!R47)</f>
        <v/>
      </c>
      <c r="S47" s="124" t="str">
        <f>IF(RES_hhdet_in_tes!S47=0,"",RES_hhdet_in_tes!S47/RES_hhdet_in_fec!S47)</f>
        <v/>
      </c>
      <c r="T47" s="124" t="str">
        <f>IF(RES_hhdet_in_tes!T47=0,"",RES_hhdet_in_tes!T47/RES_hhdet_in_fec!T47)</f>
        <v/>
      </c>
      <c r="U47" s="124" t="str">
        <f>IF(RES_hhdet_in_tes!U47=0,"",RES_hhdet_in_tes!U47/RES_hhdet_in_fec!U47)</f>
        <v/>
      </c>
      <c r="V47" s="124" t="str">
        <f>IF(RES_hhdet_in_tes!V47=0,"",RES_hhdet_in_tes!V47/RES_hhdet_in_fec!V47)</f>
        <v/>
      </c>
      <c r="W47" s="124" t="str">
        <f>IF(RES_hhdet_in_tes!W47=0,"",RES_hhdet_in_tes!W47/RES_hhdet_in_fec!W47)</f>
        <v/>
      </c>
      <c r="DA47" s="130" t="s">
        <v>3629</v>
      </c>
    </row>
    <row r="48" spans="1:105" ht="12" customHeight="1" x14ac:dyDescent="0.25">
      <c r="A48" s="97" t="s">
        <v>53</v>
      </c>
      <c r="B48" s="111"/>
      <c r="C48" s="111">
        <f>IF(RES_hhdet_in_tes!C48=0,"",RES_hhdet_in_tes!C48/RES_hhdet_in_fec!C48)</f>
        <v>2.1714733651817451</v>
      </c>
      <c r="D48" s="111" t="str">
        <f>IF(RES_hhdet_in_tes!D48=0,"",RES_hhdet_in_tes!D48/RES_hhdet_in_fec!D48)</f>
        <v/>
      </c>
      <c r="E48" s="111" t="str">
        <f>IF(RES_hhdet_in_tes!E48=0,"",RES_hhdet_in_tes!E48/RES_hhdet_in_fec!E48)</f>
        <v/>
      </c>
      <c r="F48" s="111" t="str">
        <f>IF(RES_hhdet_in_tes!F48=0,"",RES_hhdet_in_tes!F48/RES_hhdet_in_fec!F48)</f>
        <v/>
      </c>
      <c r="G48" s="111" t="str">
        <f>IF(RES_hhdet_in_tes!G48=0,"",RES_hhdet_in_tes!G48/RES_hhdet_in_fec!G48)</f>
        <v/>
      </c>
      <c r="H48" s="111" t="str">
        <f>IF(RES_hhdet_in_tes!H48=0,"",RES_hhdet_in_tes!H48/RES_hhdet_in_fec!H48)</f>
        <v/>
      </c>
      <c r="I48" s="111" t="str">
        <f>IF(RES_hhdet_in_tes!I48=0,"",RES_hhdet_in_tes!I48/RES_hhdet_in_fec!I48)</f>
        <v/>
      </c>
      <c r="J48" s="111" t="str">
        <f>IF(RES_hhdet_in_tes!J48=0,"",RES_hhdet_in_tes!J48/RES_hhdet_in_fec!J48)</f>
        <v/>
      </c>
      <c r="K48" s="111" t="str">
        <f>IF(RES_hhdet_in_tes!K48=0,"",RES_hhdet_in_tes!K48/RES_hhdet_in_fec!K48)</f>
        <v/>
      </c>
      <c r="L48" s="111" t="str">
        <f>IF(RES_hhdet_in_tes!L48=0,"",RES_hhdet_in_tes!L48/RES_hhdet_in_fec!L48)</f>
        <v/>
      </c>
      <c r="M48" s="111" t="str">
        <f>IF(RES_hhdet_in_tes!M48=0,"",RES_hhdet_in_tes!M48/RES_hhdet_in_fec!M48)</f>
        <v/>
      </c>
      <c r="N48" s="111" t="str">
        <f>IF(RES_hhdet_in_tes!N48=0,"",RES_hhdet_in_tes!N48/RES_hhdet_in_fec!N48)</f>
        <v/>
      </c>
      <c r="O48" s="111" t="str">
        <f>IF(RES_hhdet_in_tes!O48=0,"",RES_hhdet_in_tes!O48/RES_hhdet_in_fec!O48)</f>
        <v/>
      </c>
      <c r="P48" s="111" t="str">
        <f>IF(RES_hhdet_in_tes!P48=0,"",RES_hhdet_in_tes!P48/RES_hhdet_in_fec!P48)</f>
        <v/>
      </c>
      <c r="Q48" s="111" t="str">
        <f>IF(RES_hhdet_in_tes!Q48=0,"",RES_hhdet_in_tes!Q48/RES_hhdet_in_fec!Q48)</f>
        <v/>
      </c>
      <c r="R48" s="111" t="str">
        <f>IF(RES_hhdet_in_tes!R48=0,"",RES_hhdet_in_tes!R48/RES_hhdet_in_fec!R48)</f>
        <v/>
      </c>
      <c r="S48" s="111" t="str">
        <f>IF(RES_hhdet_in_tes!S48=0,"",RES_hhdet_in_tes!S48/RES_hhdet_in_fec!S48)</f>
        <v/>
      </c>
      <c r="T48" s="111" t="str">
        <f>IF(RES_hhdet_in_tes!T48=0,"",RES_hhdet_in_tes!T48/RES_hhdet_in_fec!T48)</f>
        <v/>
      </c>
      <c r="U48" s="111" t="str">
        <f>IF(RES_hhdet_in_tes!U48=0,"",RES_hhdet_in_tes!U48/RES_hhdet_in_fec!U48)</f>
        <v/>
      </c>
      <c r="V48" s="111" t="str">
        <f>IF(RES_hhdet_in_tes!V48=0,"",RES_hhdet_in_tes!V48/RES_hhdet_in_fec!V48)</f>
        <v/>
      </c>
      <c r="W48" s="111" t="str">
        <f>IF(RES_hhdet_in_tes!W48=0,"",RES_hhdet_in_tes!W48/RES_hhdet_in_fec!W48)</f>
        <v/>
      </c>
      <c r="DA48" s="63" t="s">
        <v>3630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0.59977338658370283</v>
      </c>
      <c r="D49" s="124" t="str">
        <f>IF(RES_hhdet_in_tes!D49=0,"",RES_hhdet_in_tes!D49/RES_hhdet_in_fec!D49)</f>
        <v/>
      </c>
      <c r="E49" s="124" t="str">
        <f>IF(RES_hhdet_in_tes!E49=0,"",RES_hhdet_in_tes!E49/RES_hhdet_in_fec!E49)</f>
        <v/>
      </c>
      <c r="F49" s="124" t="str">
        <f>IF(RES_hhdet_in_tes!F49=0,"",RES_hhdet_in_tes!F49/RES_hhdet_in_fec!F49)</f>
        <v/>
      </c>
      <c r="G49" s="124" t="str">
        <f>IF(RES_hhdet_in_tes!G49=0,"",RES_hhdet_in_tes!G49/RES_hhdet_in_fec!G49)</f>
        <v/>
      </c>
      <c r="H49" s="124" t="str">
        <f>IF(RES_hhdet_in_tes!H49=0,"",RES_hhdet_in_tes!H49/RES_hhdet_in_fec!H49)</f>
        <v/>
      </c>
      <c r="I49" s="124" t="str">
        <f>IF(RES_hhdet_in_tes!I49=0,"",RES_hhdet_in_tes!I49/RES_hhdet_in_fec!I49)</f>
        <v/>
      </c>
      <c r="J49" s="124" t="str">
        <f>IF(RES_hhdet_in_tes!J49=0,"",RES_hhdet_in_tes!J49/RES_hhdet_in_fec!J49)</f>
        <v/>
      </c>
      <c r="K49" s="124" t="str">
        <f>IF(RES_hhdet_in_tes!K49=0,"",RES_hhdet_in_tes!K49/RES_hhdet_in_fec!K49)</f>
        <v/>
      </c>
      <c r="L49" s="124" t="str">
        <f>IF(RES_hhdet_in_tes!L49=0,"",RES_hhdet_in_tes!L49/RES_hhdet_in_fec!L49)</f>
        <v/>
      </c>
      <c r="M49" s="124" t="str">
        <f>IF(RES_hhdet_in_tes!M49=0,"",RES_hhdet_in_tes!M49/RES_hhdet_in_fec!M49)</f>
        <v/>
      </c>
      <c r="N49" s="124" t="str">
        <f>IF(RES_hhdet_in_tes!N49=0,"",RES_hhdet_in_tes!N49/RES_hhdet_in_fec!N49)</f>
        <v/>
      </c>
      <c r="O49" s="124" t="str">
        <f>IF(RES_hhdet_in_tes!O49=0,"",RES_hhdet_in_tes!O49/RES_hhdet_in_fec!O49)</f>
        <v/>
      </c>
      <c r="P49" s="124" t="str">
        <f>IF(RES_hhdet_in_tes!P49=0,"",RES_hhdet_in_tes!P49/RES_hhdet_in_fec!P49)</f>
        <v/>
      </c>
      <c r="Q49" s="124" t="str">
        <f>IF(RES_hhdet_in_tes!Q49=0,"",RES_hhdet_in_tes!Q49/RES_hhdet_in_fec!Q49)</f>
        <v/>
      </c>
      <c r="R49" s="124" t="str">
        <f>IF(RES_hhdet_in_tes!R49=0,"",RES_hhdet_in_tes!R49/RES_hhdet_in_fec!R49)</f>
        <v/>
      </c>
      <c r="S49" s="124" t="str">
        <f>IF(RES_hhdet_in_tes!S49=0,"",RES_hhdet_in_tes!S49/RES_hhdet_in_fec!S49)</f>
        <v/>
      </c>
      <c r="T49" s="124" t="str">
        <f>IF(RES_hhdet_in_tes!T49=0,"",RES_hhdet_in_tes!T49/RES_hhdet_in_fec!T49)</f>
        <v/>
      </c>
      <c r="U49" s="124" t="str">
        <f>IF(RES_hhdet_in_tes!U49=0,"",RES_hhdet_in_tes!U49/RES_hhdet_in_fec!U49)</f>
        <v/>
      </c>
      <c r="V49" s="124" t="str">
        <f>IF(RES_hhdet_in_tes!V49=0,"",RES_hhdet_in_tes!V49/RES_hhdet_in_fec!V49)</f>
        <v/>
      </c>
      <c r="W49" s="124" t="str">
        <f>IF(RES_hhdet_in_tes!W49=0,"",RES_hhdet_in_tes!W49/RES_hhdet_in_fec!W49)</f>
        <v/>
      </c>
      <c r="DA49" s="130" t="s">
        <v>3631</v>
      </c>
    </row>
    <row r="50" spans="1:105" ht="12" customHeight="1" x14ac:dyDescent="0.25">
      <c r="A50" s="97" t="s">
        <v>138</v>
      </c>
      <c r="B50" s="111"/>
      <c r="C50" s="111" t="str">
        <f>IF(RES_hhdet_in_tes!C50=0,"",RES_hhdet_in_tes!C50/RES_hhdet_in_fec!C50)</f>
        <v/>
      </c>
      <c r="D50" s="111" t="str">
        <f>IF(RES_hhdet_in_tes!D50=0,"",RES_hhdet_in_tes!D50/RES_hhdet_in_fec!D50)</f>
        <v/>
      </c>
      <c r="E50" s="111" t="str">
        <f>IF(RES_hhdet_in_tes!E50=0,"",RES_hhdet_in_tes!E50/RES_hhdet_in_fec!E50)</f>
        <v/>
      </c>
      <c r="F50" s="111" t="str">
        <f>IF(RES_hhdet_in_tes!F50=0,"",RES_hhdet_in_tes!F50/RES_hhdet_in_fec!F50)</f>
        <v/>
      </c>
      <c r="G50" s="111" t="str">
        <f>IF(RES_hhdet_in_tes!G50=0,"",RES_hhdet_in_tes!G50/RES_hhdet_in_fec!G50)</f>
        <v/>
      </c>
      <c r="H50" s="111" t="str">
        <f>IF(RES_hhdet_in_tes!H50=0,"",RES_hhdet_in_tes!H50/RES_hhdet_in_fec!H50)</f>
        <v/>
      </c>
      <c r="I50" s="111" t="str">
        <f>IF(RES_hhdet_in_tes!I50=0,"",RES_hhdet_in_tes!I50/RES_hhdet_in_fec!I50)</f>
        <v/>
      </c>
      <c r="J50" s="111" t="str">
        <f>IF(RES_hhdet_in_tes!J50=0,"",RES_hhdet_in_tes!J50/RES_hhdet_in_fec!J50)</f>
        <v/>
      </c>
      <c r="K50" s="111" t="str">
        <f>IF(RES_hhdet_in_tes!K50=0,"",RES_hhdet_in_tes!K50/RES_hhdet_in_fec!K50)</f>
        <v/>
      </c>
      <c r="L50" s="111" t="str">
        <f>IF(RES_hhdet_in_tes!L50=0,"",RES_hhdet_in_tes!L50/RES_hhdet_in_fec!L50)</f>
        <v/>
      </c>
      <c r="M50" s="111" t="str">
        <f>IF(RES_hhdet_in_tes!M50=0,"",RES_hhdet_in_tes!M50/RES_hhdet_in_fec!M50)</f>
        <v/>
      </c>
      <c r="N50" s="111" t="str">
        <f>IF(RES_hhdet_in_tes!N50=0,"",RES_hhdet_in_tes!N50/RES_hhdet_in_fec!N50)</f>
        <v/>
      </c>
      <c r="O50" s="111" t="str">
        <f>IF(RES_hhdet_in_tes!O50=0,"",RES_hhdet_in_tes!O50/RES_hhdet_in_fec!O50)</f>
        <v/>
      </c>
      <c r="P50" s="111" t="str">
        <f>IF(RES_hhdet_in_tes!P50=0,"",RES_hhdet_in_tes!P50/RES_hhdet_in_fec!P50)</f>
        <v/>
      </c>
      <c r="Q50" s="111" t="str">
        <f>IF(RES_hhdet_in_tes!Q50=0,"",RES_hhdet_in_tes!Q50/RES_hhdet_in_fec!Q50)</f>
        <v/>
      </c>
      <c r="R50" s="111" t="str">
        <f>IF(RES_hhdet_in_tes!R50=0,"",RES_hhdet_in_tes!R50/RES_hhdet_in_fec!R50)</f>
        <v/>
      </c>
      <c r="S50" s="111" t="str">
        <f>IF(RES_hhdet_in_tes!S50=0,"",RES_hhdet_in_tes!S50/RES_hhdet_in_fec!S50)</f>
        <v/>
      </c>
      <c r="T50" s="111" t="str">
        <f>IF(RES_hhdet_in_tes!T50=0,"",RES_hhdet_in_tes!T50/RES_hhdet_in_fec!T50)</f>
        <v/>
      </c>
      <c r="U50" s="111" t="str">
        <f>IF(RES_hhdet_in_tes!U50=0,"",RES_hhdet_in_tes!U50/RES_hhdet_in_fec!U50)</f>
        <v/>
      </c>
      <c r="V50" s="111" t="str">
        <f>IF(RES_hhdet_in_tes!V50=0,"",RES_hhdet_in_tes!V50/RES_hhdet_in_fec!V50)</f>
        <v/>
      </c>
      <c r="W50" s="111" t="str">
        <f>IF(RES_hhdet_in_tes!W50=0,"",RES_hhdet_in_tes!W50/RES_hhdet_in_fec!W50)</f>
        <v/>
      </c>
      <c r="DA50" s="63" t="s">
        <v>3632</v>
      </c>
    </row>
    <row r="51" spans="1:105" ht="12" customHeight="1" x14ac:dyDescent="0.25">
      <c r="A51" s="97" t="s">
        <v>137</v>
      </c>
      <c r="B51" s="111"/>
      <c r="C51" s="111" t="str">
        <f>IF(RES_hhdet_in_tes!C51=0,"",RES_hhdet_in_tes!C51/RES_hhdet_in_fec!C51)</f>
        <v/>
      </c>
      <c r="D51" s="111" t="str">
        <f>IF(RES_hhdet_in_tes!D51=0,"",RES_hhdet_in_tes!D51/RES_hhdet_in_fec!D51)</f>
        <v/>
      </c>
      <c r="E51" s="111" t="str">
        <f>IF(RES_hhdet_in_tes!E51=0,"",RES_hhdet_in_tes!E51/RES_hhdet_in_fec!E51)</f>
        <v/>
      </c>
      <c r="F51" s="111" t="str">
        <f>IF(RES_hhdet_in_tes!F51=0,"",RES_hhdet_in_tes!F51/RES_hhdet_in_fec!F51)</f>
        <v/>
      </c>
      <c r="G51" s="111" t="str">
        <f>IF(RES_hhdet_in_tes!G51=0,"",RES_hhdet_in_tes!G51/RES_hhdet_in_fec!G51)</f>
        <v/>
      </c>
      <c r="H51" s="111" t="str">
        <f>IF(RES_hhdet_in_tes!H51=0,"",RES_hhdet_in_tes!H51/RES_hhdet_in_fec!H51)</f>
        <v/>
      </c>
      <c r="I51" s="111" t="str">
        <f>IF(RES_hhdet_in_tes!I51=0,"",RES_hhdet_in_tes!I51/RES_hhdet_in_fec!I51)</f>
        <v/>
      </c>
      <c r="J51" s="111" t="str">
        <f>IF(RES_hhdet_in_tes!J51=0,"",RES_hhdet_in_tes!J51/RES_hhdet_in_fec!J51)</f>
        <v/>
      </c>
      <c r="K51" s="111" t="str">
        <f>IF(RES_hhdet_in_tes!K51=0,"",RES_hhdet_in_tes!K51/RES_hhdet_in_fec!K51)</f>
        <v/>
      </c>
      <c r="L51" s="111" t="str">
        <f>IF(RES_hhdet_in_tes!L51=0,"",RES_hhdet_in_tes!L51/RES_hhdet_in_fec!L51)</f>
        <v/>
      </c>
      <c r="M51" s="111" t="str">
        <f>IF(RES_hhdet_in_tes!M51=0,"",RES_hhdet_in_tes!M51/RES_hhdet_in_fec!M51)</f>
        <v/>
      </c>
      <c r="N51" s="111" t="str">
        <f>IF(RES_hhdet_in_tes!N51=0,"",RES_hhdet_in_tes!N51/RES_hhdet_in_fec!N51)</f>
        <v/>
      </c>
      <c r="O51" s="111" t="str">
        <f>IF(RES_hhdet_in_tes!O51=0,"",RES_hhdet_in_tes!O51/RES_hhdet_in_fec!O51)</f>
        <v/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 t="str">
        <f>IF(RES_hhdet_in_tes!S51=0,"",RES_hhdet_in_tes!S51/RES_hhdet_in_fec!S51)</f>
        <v/>
      </c>
      <c r="T51" s="111" t="str">
        <f>IF(RES_hhdet_in_tes!T51=0,"",RES_hhdet_in_tes!T51/RES_hhdet_in_fec!T51)</f>
        <v/>
      </c>
      <c r="U51" s="111" t="str">
        <f>IF(RES_hhdet_in_tes!U51=0,"",RES_hhdet_in_tes!U51/RES_hhdet_in_fec!U51)</f>
        <v/>
      </c>
      <c r="V51" s="111" t="str">
        <f>IF(RES_hhdet_in_tes!V51=0,"",RES_hhdet_in_tes!V51/RES_hhdet_in_fec!V51)</f>
        <v/>
      </c>
      <c r="W51" s="111" t="str">
        <f>IF(RES_hhdet_in_tes!W51=0,"",RES_hhdet_in_tes!W51/RES_hhdet_in_fec!W51)</f>
        <v/>
      </c>
      <c r="DA51" s="63" t="s">
        <v>3633</v>
      </c>
    </row>
    <row r="52" spans="1:105" ht="12" customHeight="1" x14ac:dyDescent="0.25">
      <c r="A52" s="100" t="s">
        <v>216</v>
      </c>
      <c r="B52" s="112"/>
      <c r="C52" s="112" t="str">
        <f>IF(RES_hhdet_in_tes!C52=0,"",RES_hhdet_in_tes!C52/RES_hhdet_in_fec!C52)</f>
        <v/>
      </c>
      <c r="D52" s="112" t="str">
        <f>IF(RES_hhdet_in_tes!D52=0,"",RES_hhdet_in_tes!D52/RES_hhdet_in_fec!D52)</f>
        <v/>
      </c>
      <c r="E52" s="112" t="str">
        <f>IF(RES_hhdet_in_tes!E52=0,"",RES_hhdet_in_tes!E52/RES_hhdet_in_fec!E52)</f>
        <v/>
      </c>
      <c r="F52" s="112" t="str">
        <f>IF(RES_hhdet_in_tes!F52=0,"",RES_hhdet_in_tes!F52/RES_hhdet_in_fec!F52)</f>
        <v/>
      </c>
      <c r="G52" s="112" t="str">
        <f>IF(RES_hhdet_in_tes!G52=0,"",RES_hhdet_in_tes!G52/RES_hhdet_in_fec!G52)</f>
        <v/>
      </c>
      <c r="H52" s="112" t="str">
        <f>IF(RES_hhdet_in_tes!H52=0,"",RES_hhdet_in_tes!H52/RES_hhdet_in_fec!H52)</f>
        <v/>
      </c>
      <c r="I52" s="112" t="str">
        <f>IF(RES_hhdet_in_tes!I52=0,"",RES_hhdet_in_tes!I52/RES_hhdet_in_fec!I52)</f>
        <v/>
      </c>
      <c r="J52" s="112" t="str">
        <f>IF(RES_hhdet_in_tes!J52=0,"",RES_hhdet_in_tes!J52/RES_hhdet_in_fec!J52)</f>
        <v/>
      </c>
      <c r="K52" s="112" t="str">
        <f>IF(RES_hhdet_in_tes!K52=0,"",RES_hhdet_in_tes!K52/RES_hhdet_in_fec!K52)</f>
        <v/>
      </c>
      <c r="L52" s="112" t="str">
        <f>IF(RES_hhdet_in_tes!L52=0,"",RES_hhdet_in_tes!L52/RES_hhdet_in_fec!L52)</f>
        <v/>
      </c>
      <c r="M52" s="112" t="str">
        <f>IF(RES_hhdet_in_tes!M52=0,"",RES_hhdet_in_tes!M52/RES_hhdet_in_fec!M52)</f>
        <v/>
      </c>
      <c r="N52" s="112" t="str">
        <f>IF(RES_hhdet_in_tes!N52=0,"",RES_hhdet_in_tes!N52/RES_hhdet_in_fec!N52)</f>
        <v/>
      </c>
      <c r="O52" s="112" t="str">
        <f>IF(RES_hhdet_in_tes!O52=0,"",RES_hhdet_in_tes!O52/RES_hhdet_in_fec!O52)</f>
        <v/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 t="str">
        <f>IF(RES_hhdet_in_tes!S52=0,"",RES_hhdet_in_tes!S52/RES_hhdet_in_fec!S52)</f>
        <v/>
      </c>
      <c r="T52" s="112" t="str">
        <f>IF(RES_hhdet_in_tes!T52=0,"",RES_hhdet_in_tes!T52/RES_hhdet_in_fec!T52)</f>
        <v/>
      </c>
      <c r="U52" s="112" t="str">
        <f>IF(RES_hhdet_in_tes!U52=0,"",RES_hhdet_in_tes!U52/RES_hhdet_in_fec!U52)</f>
        <v/>
      </c>
      <c r="V52" s="112" t="str">
        <f>IF(RES_hhdet_in_tes!V52=0,"",RES_hhdet_in_tes!V52/RES_hhdet_in_fec!V52)</f>
        <v/>
      </c>
      <c r="W52" s="112" t="str">
        <f>IF(RES_hhdet_in_tes!W52=0,"",RES_hhdet_in_tes!W52/RES_hhdet_in_fec!W52)</f>
        <v/>
      </c>
      <c r="DA52" s="131" t="s">
        <v>3634</v>
      </c>
    </row>
    <row r="53" spans="1:105" ht="12" customHeight="1" x14ac:dyDescent="0.25">
      <c r="A53" s="103" t="s">
        <v>52</v>
      </c>
      <c r="B53" s="113"/>
      <c r="C53" s="113" t="str">
        <f>IF(RES_hhdet_in_tes!C53=0,"",RES_hhdet_in_tes!C53/RES_hhdet_in_fec!C53)</f>
        <v/>
      </c>
      <c r="D53" s="113" t="str">
        <f>IF(RES_hhdet_in_tes!D53=0,"",RES_hhdet_in_tes!D53/RES_hhdet_in_fec!D53)</f>
        <v/>
      </c>
      <c r="E53" s="113" t="str">
        <f>IF(RES_hhdet_in_tes!E53=0,"",RES_hhdet_in_tes!E53/RES_hhdet_in_fec!E53)</f>
        <v/>
      </c>
      <c r="F53" s="113" t="str">
        <f>IF(RES_hhdet_in_tes!F53=0,"",RES_hhdet_in_tes!F53/RES_hhdet_in_fec!F53)</f>
        <v/>
      </c>
      <c r="G53" s="113" t="str">
        <f>IF(RES_hhdet_in_tes!G53=0,"",RES_hhdet_in_tes!G53/RES_hhdet_in_fec!G53)</f>
        <v/>
      </c>
      <c r="H53" s="113" t="str">
        <f>IF(RES_hhdet_in_tes!H53=0,"",RES_hhdet_in_tes!H53/RES_hhdet_in_fec!H53)</f>
        <v/>
      </c>
      <c r="I53" s="113" t="str">
        <f>IF(RES_hhdet_in_tes!I53=0,"",RES_hhdet_in_tes!I53/RES_hhdet_in_fec!I53)</f>
        <v/>
      </c>
      <c r="J53" s="113" t="str">
        <f>IF(RES_hhdet_in_tes!J53=0,"",RES_hhdet_in_tes!J53/RES_hhdet_in_fec!J53)</f>
        <v/>
      </c>
      <c r="K53" s="113" t="str">
        <f>IF(RES_hhdet_in_tes!K53=0,"",RES_hhdet_in_tes!K53/RES_hhdet_in_fec!K53)</f>
        <v/>
      </c>
      <c r="L53" s="113" t="str">
        <f>IF(RES_hhdet_in_tes!L53=0,"",RES_hhdet_in_tes!L53/RES_hhdet_in_fec!L53)</f>
        <v/>
      </c>
      <c r="M53" s="113" t="str">
        <f>IF(RES_hhdet_in_tes!M53=0,"",RES_hhdet_in_tes!M53/RES_hhdet_in_fec!M53)</f>
        <v/>
      </c>
      <c r="N53" s="113" t="str">
        <f>IF(RES_hhdet_in_tes!N53=0,"",RES_hhdet_in_tes!N53/RES_hhdet_in_fec!N53)</f>
        <v/>
      </c>
      <c r="O53" s="113" t="str">
        <f>IF(RES_hhdet_in_tes!O53=0,"",RES_hhdet_in_tes!O53/RES_hhdet_in_fec!O53)</f>
        <v/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 t="str">
        <f>IF(RES_hhdet_in_tes!S53=0,"",RES_hhdet_in_tes!S53/RES_hhdet_in_fec!S53)</f>
        <v/>
      </c>
      <c r="T53" s="113" t="str">
        <f>IF(RES_hhdet_in_tes!T53=0,"",RES_hhdet_in_tes!T53/RES_hhdet_in_fec!T53)</f>
        <v/>
      </c>
      <c r="U53" s="113" t="str">
        <f>IF(RES_hhdet_in_tes!U53=0,"",RES_hhdet_in_tes!U53/RES_hhdet_in_fec!U53)</f>
        <v/>
      </c>
      <c r="V53" s="113" t="str">
        <f>IF(RES_hhdet_in_tes!V53=0,"",RES_hhdet_in_tes!V53/RES_hhdet_in_fec!V53)</f>
        <v/>
      </c>
      <c r="W53" s="113" t="str">
        <f>IF(RES_hhdet_in_tes!W53=0,"",RES_hhdet_in_tes!W53/RES_hhdet_in_fec!W53)</f>
        <v/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0.58585359792924219</v>
      </c>
      <c r="D54" s="112" t="str">
        <f>IF(RES_hhdet_in_tes!D54=0,"",RES_hhdet_in_tes!D54/RES_hhdet_in_fec!D54)</f>
        <v/>
      </c>
      <c r="E54" s="112" t="str">
        <f>IF(RES_hhdet_in_tes!E54=0,"",RES_hhdet_in_tes!E54/RES_hhdet_in_fec!E54)</f>
        <v/>
      </c>
      <c r="F54" s="112" t="str">
        <f>IF(RES_hhdet_in_tes!F54=0,"",RES_hhdet_in_tes!F54/RES_hhdet_in_fec!F54)</f>
        <v/>
      </c>
      <c r="G54" s="112" t="str">
        <f>IF(RES_hhdet_in_tes!G54=0,"",RES_hhdet_in_tes!G54/RES_hhdet_in_fec!G54)</f>
        <v/>
      </c>
      <c r="H54" s="112" t="str">
        <f>IF(RES_hhdet_in_tes!H54=0,"",RES_hhdet_in_tes!H54/RES_hhdet_in_fec!H54)</f>
        <v/>
      </c>
      <c r="I54" s="112" t="str">
        <f>IF(RES_hhdet_in_tes!I54=0,"",RES_hhdet_in_tes!I54/RES_hhdet_in_fec!I54)</f>
        <v/>
      </c>
      <c r="J54" s="112" t="str">
        <f>IF(RES_hhdet_in_tes!J54=0,"",RES_hhdet_in_tes!J54/RES_hhdet_in_fec!J54)</f>
        <v/>
      </c>
      <c r="K54" s="112" t="str">
        <f>IF(RES_hhdet_in_tes!K54=0,"",RES_hhdet_in_tes!K54/RES_hhdet_in_fec!K54)</f>
        <v/>
      </c>
      <c r="L54" s="112" t="str">
        <f>IF(RES_hhdet_in_tes!L54=0,"",RES_hhdet_in_tes!L54/RES_hhdet_in_fec!L54)</f>
        <v/>
      </c>
      <c r="M54" s="112" t="str">
        <f>IF(RES_hhdet_in_tes!M54=0,"",RES_hhdet_in_tes!M54/RES_hhdet_in_fec!M54)</f>
        <v/>
      </c>
      <c r="N54" s="112" t="str">
        <f>IF(RES_hhdet_in_tes!N54=0,"",RES_hhdet_in_tes!N54/RES_hhdet_in_fec!N54)</f>
        <v/>
      </c>
      <c r="O54" s="112" t="str">
        <f>IF(RES_hhdet_in_tes!O54=0,"",RES_hhdet_in_tes!O54/RES_hhdet_in_fec!O54)</f>
        <v/>
      </c>
      <c r="P54" s="112" t="str">
        <f>IF(RES_hhdet_in_tes!P54=0,"",RES_hhdet_in_tes!P54/RES_hhdet_in_fec!P54)</f>
        <v/>
      </c>
      <c r="Q54" s="112" t="str">
        <f>IF(RES_hhdet_in_tes!Q54=0,"",RES_hhdet_in_tes!Q54/RES_hhdet_in_fec!Q54)</f>
        <v/>
      </c>
      <c r="R54" s="112" t="str">
        <f>IF(RES_hhdet_in_tes!R54=0,"",RES_hhdet_in_tes!R54/RES_hhdet_in_fec!R54)</f>
        <v/>
      </c>
      <c r="S54" s="112" t="str">
        <f>IF(RES_hhdet_in_tes!S54=0,"",RES_hhdet_in_tes!S54/RES_hhdet_in_fec!S54)</f>
        <v/>
      </c>
      <c r="T54" s="112" t="str">
        <f>IF(RES_hhdet_in_tes!T54=0,"",RES_hhdet_in_tes!T54/RES_hhdet_in_fec!T54)</f>
        <v/>
      </c>
      <c r="U54" s="112" t="str">
        <f>IF(RES_hhdet_in_tes!U54=0,"",RES_hhdet_in_tes!U54/RES_hhdet_in_fec!U54)</f>
        <v/>
      </c>
      <c r="V54" s="112" t="str">
        <f>IF(RES_hhdet_in_tes!V54=0,"",RES_hhdet_in_tes!V54/RES_hhdet_in_fec!V54)</f>
        <v/>
      </c>
      <c r="W54" s="112" t="str">
        <f>IF(RES_hhdet_in_tes!W54=0,"",RES_hhdet_in_tes!W54/RES_hhdet_in_fec!W54)</f>
        <v/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>
        <f>IF(RES_hhdet_in_tes!C55=0,"",RES_hhdet_in_tes!C55/RES_hhdet_in_fec!C55)</f>
        <v>0.86020379431039606</v>
      </c>
      <c r="D55" s="113" t="str">
        <f>IF(RES_hhdet_in_tes!D55=0,"",RES_hhdet_in_tes!D55/RES_hhdet_in_fec!D55)</f>
        <v/>
      </c>
      <c r="E55" s="113" t="str">
        <f>IF(RES_hhdet_in_tes!E55=0,"",RES_hhdet_in_tes!E55/RES_hhdet_in_fec!E55)</f>
        <v/>
      </c>
      <c r="F55" s="113" t="str">
        <f>IF(RES_hhdet_in_tes!F55=0,"",RES_hhdet_in_tes!F55/RES_hhdet_in_fec!F55)</f>
        <v/>
      </c>
      <c r="G55" s="113" t="str">
        <f>IF(RES_hhdet_in_tes!G55=0,"",RES_hhdet_in_tes!G55/RES_hhdet_in_fec!G55)</f>
        <v/>
      </c>
      <c r="H55" s="113" t="str">
        <f>IF(RES_hhdet_in_tes!H55=0,"",RES_hhdet_in_tes!H55/RES_hhdet_in_fec!H55)</f>
        <v/>
      </c>
      <c r="I55" s="113" t="str">
        <f>IF(RES_hhdet_in_tes!I55=0,"",RES_hhdet_in_tes!I55/RES_hhdet_in_fec!I55)</f>
        <v/>
      </c>
      <c r="J55" s="113" t="str">
        <f>IF(RES_hhdet_in_tes!J55=0,"",RES_hhdet_in_tes!J55/RES_hhdet_in_fec!J55)</f>
        <v/>
      </c>
      <c r="K55" s="113" t="str">
        <f>IF(RES_hhdet_in_tes!K55=0,"",RES_hhdet_in_tes!K55/RES_hhdet_in_fec!K55)</f>
        <v/>
      </c>
      <c r="L55" s="113" t="str">
        <f>IF(RES_hhdet_in_tes!L55=0,"",RES_hhdet_in_tes!L55/RES_hhdet_in_fec!L55)</f>
        <v/>
      </c>
      <c r="M55" s="113" t="str">
        <f>IF(RES_hhdet_in_tes!M55=0,"",RES_hhdet_in_tes!M55/RES_hhdet_in_fec!M55)</f>
        <v/>
      </c>
      <c r="N55" s="113" t="str">
        <f>IF(RES_hhdet_in_tes!N55=0,"",RES_hhdet_in_tes!N55/RES_hhdet_in_fec!N55)</f>
        <v/>
      </c>
      <c r="O55" s="113" t="str">
        <f>IF(RES_hhdet_in_tes!O55=0,"",RES_hhdet_in_tes!O55/RES_hhdet_in_fec!O55)</f>
        <v/>
      </c>
      <c r="P55" s="113" t="str">
        <f>IF(RES_hhdet_in_tes!P55=0,"",RES_hhdet_in_tes!P55/RES_hhdet_in_fec!P55)</f>
        <v/>
      </c>
      <c r="Q55" s="113" t="str">
        <f>IF(RES_hhdet_in_tes!Q55=0,"",RES_hhdet_in_tes!Q55/RES_hhdet_in_fec!Q55)</f>
        <v/>
      </c>
      <c r="R55" s="113" t="str">
        <f>IF(RES_hhdet_in_tes!R55=0,"",RES_hhdet_in_tes!R55/RES_hhdet_in_fec!R55)</f>
        <v/>
      </c>
      <c r="S55" s="113" t="str">
        <f>IF(RES_hhdet_in_tes!S55=0,"",RES_hhdet_in_tes!S55/RES_hhdet_in_fec!S55)</f>
        <v/>
      </c>
      <c r="T55" s="113" t="str">
        <f>IF(RES_hhdet_in_tes!T55=0,"",RES_hhdet_in_tes!T55/RES_hhdet_in_fec!T55)</f>
        <v/>
      </c>
      <c r="U55" s="113" t="str">
        <f>IF(RES_hhdet_in_tes!U55=0,"",RES_hhdet_in_tes!U55/RES_hhdet_in_fec!U55)</f>
        <v/>
      </c>
      <c r="V55" s="113" t="str">
        <f>IF(RES_hhdet_in_tes!V55=0,"",RES_hhdet_in_tes!V55/RES_hhdet_in_fec!V55)</f>
        <v/>
      </c>
      <c r="W55" s="113" t="str">
        <f>IF(RES_hhdet_in_tes!W55=0,"",RES_hhdet_in_tes!W55/RES_hhdet_in_fec!W55)</f>
        <v/>
      </c>
      <c r="DA55" s="132" t="s">
        <v>3637</v>
      </c>
    </row>
    <row r="56" spans="1:105" ht="12" customHeight="1" x14ac:dyDescent="0.25">
      <c r="A56" s="108" t="s">
        <v>53</v>
      </c>
      <c r="B56" s="111"/>
      <c r="C56" s="111">
        <f>IF(RES_hhdet_in_tes!C56=0,"",RES_hhdet_in_tes!C56/RES_hhdet_in_fec!C56)</f>
        <v>0.58585359792924219</v>
      </c>
      <c r="D56" s="111" t="str">
        <f>IF(RES_hhdet_in_tes!D56=0,"",RES_hhdet_in_tes!D56/RES_hhdet_in_fec!D56)</f>
        <v/>
      </c>
      <c r="E56" s="111" t="str">
        <f>IF(RES_hhdet_in_tes!E56=0,"",RES_hhdet_in_tes!E56/RES_hhdet_in_fec!E56)</f>
        <v/>
      </c>
      <c r="F56" s="111" t="str">
        <f>IF(RES_hhdet_in_tes!F56=0,"",RES_hhdet_in_tes!F56/RES_hhdet_in_fec!F56)</f>
        <v/>
      </c>
      <c r="G56" s="111" t="str">
        <f>IF(RES_hhdet_in_tes!G56=0,"",RES_hhdet_in_tes!G56/RES_hhdet_in_fec!G56)</f>
        <v/>
      </c>
      <c r="H56" s="111" t="str">
        <f>IF(RES_hhdet_in_tes!H56=0,"",RES_hhdet_in_tes!H56/RES_hhdet_in_fec!H56)</f>
        <v/>
      </c>
      <c r="I56" s="111" t="str">
        <f>IF(RES_hhdet_in_tes!I56=0,"",RES_hhdet_in_tes!I56/RES_hhdet_in_fec!I56)</f>
        <v/>
      </c>
      <c r="J56" s="111" t="str">
        <f>IF(RES_hhdet_in_tes!J56=0,"",RES_hhdet_in_tes!J56/RES_hhdet_in_fec!J56)</f>
        <v/>
      </c>
      <c r="K56" s="111" t="str">
        <f>IF(RES_hhdet_in_tes!K56=0,"",RES_hhdet_in_tes!K56/RES_hhdet_in_fec!K56)</f>
        <v/>
      </c>
      <c r="L56" s="111" t="str">
        <f>IF(RES_hhdet_in_tes!L56=0,"",RES_hhdet_in_tes!L56/RES_hhdet_in_fec!L56)</f>
        <v/>
      </c>
      <c r="M56" s="111" t="str">
        <f>IF(RES_hhdet_in_tes!M56=0,"",RES_hhdet_in_tes!M56/RES_hhdet_in_fec!M56)</f>
        <v/>
      </c>
      <c r="N56" s="111" t="str">
        <f>IF(RES_hhdet_in_tes!N56=0,"",RES_hhdet_in_tes!N56/RES_hhdet_in_fec!N56)</f>
        <v/>
      </c>
      <c r="O56" s="111" t="str">
        <f>IF(RES_hhdet_in_tes!O56=0,"",RES_hhdet_in_tes!O56/RES_hhdet_in_fec!O56)</f>
        <v/>
      </c>
      <c r="P56" s="111" t="str">
        <f>IF(RES_hhdet_in_tes!P56=0,"",RES_hhdet_in_tes!P56/RES_hhdet_in_fec!P56)</f>
        <v/>
      </c>
      <c r="Q56" s="111" t="str">
        <f>IF(RES_hhdet_in_tes!Q56=0,"",RES_hhdet_in_tes!Q56/RES_hhdet_in_fec!Q56)</f>
        <v/>
      </c>
      <c r="R56" s="111" t="str">
        <f>IF(RES_hhdet_in_tes!R56=0,"",RES_hhdet_in_tes!R56/RES_hhdet_in_fec!R56)</f>
        <v/>
      </c>
      <c r="S56" s="111" t="str">
        <f>IF(RES_hhdet_in_tes!S56=0,"",RES_hhdet_in_tes!S56/RES_hhdet_in_fec!S56)</f>
        <v/>
      </c>
      <c r="T56" s="111" t="str">
        <f>IF(RES_hhdet_in_tes!T56=0,"",RES_hhdet_in_tes!T56/RES_hhdet_in_fec!T56)</f>
        <v/>
      </c>
      <c r="U56" s="111" t="str">
        <f>IF(RES_hhdet_in_tes!U56=0,"",RES_hhdet_in_tes!U56/RES_hhdet_in_fec!U56)</f>
        <v/>
      </c>
      <c r="V56" s="111" t="str">
        <f>IF(RES_hhdet_in_tes!V56=0,"",RES_hhdet_in_tes!V56/RES_hhdet_in_fec!V56)</f>
        <v/>
      </c>
      <c r="W56" s="111" t="str">
        <f>IF(RES_hhdet_in_tes!W56=0,"",RES_hhdet_in_tes!W56/RES_hhdet_in_fec!W56)</f>
        <v/>
      </c>
      <c r="DA56" s="63" t="s">
        <v>3638</v>
      </c>
    </row>
    <row r="57" spans="1:105" ht="12" customHeight="1" x14ac:dyDescent="0.25">
      <c r="A57" s="108" t="s">
        <v>52</v>
      </c>
      <c r="B57" s="111"/>
      <c r="C57" s="111">
        <f>IF(RES_hhdet_in_tes!C57=0,"",RES_hhdet_in_tes!C57/RES_hhdet_in_fec!C57)</f>
        <v>1</v>
      </c>
      <c r="D57" s="111" t="str">
        <f>IF(RES_hhdet_in_tes!D57=0,"",RES_hhdet_in_tes!D57/RES_hhdet_in_fec!D57)</f>
        <v/>
      </c>
      <c r="E57" s="111" t="str">
        <f>IF(RES_hhdet_in_tes!E57=0,"",RES_hhdet_in_tes!E57/RES_hhdet_in_fec!E57)</f>
        <v/>
      </c>
      <c r="F57" s="111" t="str">
        <f>IF(RES_hhdet_in_tes!F57=0,"",RES_hhdet_in_tes!F57/RES_hhdet_in_fec!F57)</f>
        <v/>
      </c>
      <c r="G57" s="111" t="str">
        <f>IF(RES_hhdet_in_tes!G57=0,"",RES_hhdet_in_tes!G57/RES_hhdet_in_fec!G57)</f>
        <v/>
      </c>
      <c r="H57" s="111" t="str">
        <f>IF(RES_hhdet_in_tes!H57=0,"",RES_hhdet_in_tes!H57/RES_hhdet_in_fec!H57)</f>
        <v/>
      </c>
      <c r="I57" s="111" t="str">
        <f>IF(RES_hhdet_in_tes!I57=0,"",RES_hhdet_in_tes!I57/RES_hhdet_in_fec!I57)</f>
        <v/>
      </c>
      <c r="J57" s="111" t="str">
        <f>IF(RES_hhdet_in_tes!J57=0,"",RES_hhdet_in_tes!J57/RES_hhdet_in_fec!J57)</f>
        <v/>
      </c>
      <c r="K57" s="111" t="str">
        <f>IF(RES_hhdet_in_tes!K57=0,"",RES_hhdet_in_tes!K57/RES_hhdet_in_fec!K57)</f>
        <v/>
      </c>
      <c r="L57" s="111" t="str">
        <f>IF(RES_hhdet_in_tes!L57=0,"",RES_hhdet_in_tes!L57/RES_hhdet_in_fec!L57)</f>
        <v/>
      </c>
      <c r="M57" s="111" t="str">
        <f>IF(RES_hhdet_in_tes!M57=0,"",RES_hhdet_in_tes!M57/RES_hhdet_in_fec!M57)</f>
        <v/>
      </c>
      <c r="N57" s="111" t="str">
        <f>IF(RES_hhdet_in_tes!N57=0,"",RES_hhdet_in_tes!N57/RES_hhdet_in_fec!N57)</f>
        <v/>
      </c>
      <c r="O57" s="111" t="str">
        <f>IF(RES_hhdet_in_tes!O57=0,"",RES_hhdet_in_tes!O57/RES_hhdet_in_fec!O57)</f>
        <v/>
      </c>
      <c r="P57" s="111" t="str">
        <f>IF(RES_hhdet_in_tes!P57=0,"",RES_hhdet_in_tes!P57/RES_hhdet_in_fec!P57)</f>
        <v/>
      </c>
      <c r="Q57" s="111" t="str">
        <f>IF(RES_hhdet_in_tes!Q57=0,"",RES_hhdet_in_tes!Q57/RES_hhdet_in_fec!Q57)</f>
        <v/>
      </c>
      <c r="R57" s="111" t="str">
        <f>IF(RES_hhdet_in_tes!R57=0,"",RES_hhdet_in_tes!R57/RES_hhdet_in_fec!R57)</f>
        <v/>
      </c>
      <c r="S57" s="111" t="str">
        <f>IF(RES_hhdet_in_tes!S57=0,"",RES_hhdet_in_tes!S57/RES_hhdet_in_fec!S57)</f>
        <v/>
      </c>
      <c r="T57" s="111" t="str">
        <f>IF(RES_hhdet_in_tes!T57=0,"",RES_hhdet_in_tes!T57/RES_hhdet_in_fec!T57)</f>
        <v/>
      </c>
      <c r="U57" s="111" t="str">
        <f>IF(RES_hhdet_in_tes!U57=0,"",RES_hhdet_in_tes!U57/RES_hhdet_in_fec!U57)</f>
        <v/>
      </c>
      <c r="V57" s="111" t="str">
        <f>IF(RES_hhdet_in_tes!V57=0,"",RES_hhdet_in_tes!V57/RES_hhdet_in_fec!V57)</f>
        <v/>
      </c>
      <c r="W57" s="111" t="str">
        <f>IF(RES_hhdet_in_tes!W57=0,"",RES_hhdet_in_tes!W57/RES_hhdet_in_fec!W57)</f>
        <v/>
      </c>
      <c r="DA57" s="63" t="s">
        <v>3639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0.60354207208015997</v>
      </c>
      <c r="D58" s="124" t="str">
        <f>IF(RES_hhdet_in_tes!D58=0,"",RES_hhdet_in_tes!D58/RES_hhdet_in_fec!D58)</f>
        <v/>
      </c>
      <c r="E58" s="124" t="str">
        <f>IF(RES_hhdet_in_tes!E58=0,"",RES_hhdet_in_tes!E58/RES_hhdet_in_fec!E58)</f>
        <v/>
      </c>
      <c r="F58" s="124" t="str">
        <f>IF(RES_hhdet_in_tes!F58=0,"",RES_hhdet_in_tes!F58/RES_hhdet_in_fec!F58)</f>
        <v/>
      </c>
      <c r="G58" s="124" t="str">
        <f>IF(RES_hhdet_in_tes!G58=0,"",RES_hhdet_in_tes!G58/RES_hhdet_in_fec!G58)</f>
        <v/>
      </c>
      <c r="H58" s="124" t="str">
        <f>IF(RES_hhdet_in_tes!H58=0,"",RES_hhdet_in_tes!H58/RES_hhdet_in_fec!H58)</f>
        <v/>
      </c>
      <c r="I58" s="124" t="str">
        <f>IF(RES_hhdet_in_tes!I58=0,"",RES_hhdet_in_tes!I58/RES_hhdet_in_fec!I58)</f>
        <v/>
      </c>
      <c r="J58" s="124" t="str">
        <f>IF(RES_hhdet_in_tes!J58=0,"",RES_hhdet_in_tes!J58/RES_hhdet_in_fec!J58)</f>
        <v/>
      </c>
      <c r="K58" s="124" t="str">
        <f>IF(RES_hhdet_in_tes!K58=0,"",RES_hhdet_in_tes!K58/RES_hhdet_in_fec!K58)</f>
        <v/>
      </c>
      <c r="L58" s="124" t="str">
        <f>IF(RES_hhdet_in_tes!L58=0,"",RES_hhdet_in_tes!L58/RES_hhdet_in_fec!L58)</f>
        <v/>
      </c>
      <c r="M58" s="124" t="str">
        <f>IF(RES_hhdet_in_tes!M58=0,"",RES_hhdet_in_tes!M58/RES_hhdet_in_fec!M58)</f>
        <v/>
      </c>
      <c r="N58" s="124" t="str">
        <f>IF(RES_hhdet_in_tes!N58=0,"",RES_hhdet_in_tes!N58/RES_hhdet_in_fec!N58)</f>
        <v/>
      </c>
      <c r="O58" s="124" t="str">
        <f>IF(RES_hhdet_in_tes!O58=0,"",RES_hhdet_in_tes!O58/RES_hhdet_in_fec!O58)</f>
        <v/>
      </c>
      <c r="P58" s="124" t="str">
        <f>IF(RES_hhdet_in_tes!P58=0,"",RES_hhdet_in_tes!P58/RES_hhdet_in_fec!P58)</f>
        <v/>
      </c>
      <c r="Q58" s="124" t="str">
        <f>IF(RES_hhdet_in_tes!Q58=0,"",RES_hhdet_in_tes!Q58/RES_hhdet_in_fec!Q58)</f>
        <v/>
      </c>
      <c r="R58" s="124" t="str">
        <f>IF(RES_hhdet_in_tes!R58=0,"",RES_hhdet_in_tes!R58/RES_hhdet_in_fec!R58)</f>
        <v/>
      </c>
      <c r="S58" s="124" t="str">
        <f>IF(RES_hhdet_in_tes!S58=0,"",RES_hhdet_in_tes!S58/RES_hhdet_in_fec!S58)</f>
        <v/>
      </c>
      <c r="T58" s="124" t="str">
        <f>IF(RES_hhdet_in_tes!T58=0,"",RES_hhdet_in_tes!T58/RES_hhdet_in_fec!T58)</f>
        <v/>
      </c>
      <c r="U58" s="124" t="str">
        <f>IF(RES_hhdet_in_tes!U58=0,"",RES_hhdet_in_tes!U58/RES_hhdet_in_fec!U58)</f>
        <v/>
      </c>
      <c r="V58" s="124" t="str">
        <f>IF(RES_hhdet_in_tes!V58=0,"",RES_hhdet_in_tes!V58/RES_hhdet_in_fec!V58)</f>
        <v/>
      </c>
      <c r="W58" s="124" t="str">
        <f>IF(RES_hhdet_in_tes!W58=0,"",RES_hhdet_in_tes!W58/RES_hhdet_in_fec!W58)</f>
        <v/>
      </c>
      <c r="DA58" s="130" t="s">
        <v>3640</v>
      </c>
    </row>
    <row r="59" spans="1:105" ht="12" customHeight="1" x14ac:dyDescent="0.25">
      <c r="A59" s="97" t="s">
        <v>50</v>
      </c>
      <c r="B59" s="111"/>
      <c r="C59" s="111">
        <f>IF(RES_hhdet_in_tes!C59=0,"",RES_hhdet_in_tes!C59/RES_hhdet_in_fec!C59)</f>
        <v>0.58504864689504454</v>
      </c>
      <c r="D59" s="111" t="str">
        <f>IF(RES_hhdet_in_tes!D59=0,"",RES_hhdet_in_tes!D59/RES_hhdet_in_fec!D59)</f>
        <v/>
      </c>
      <c r="E59" s="111" t="str">
        <f>IF(RES_hhdet_in_tes!E59=0,"",RES_hhdet_in_tes!E59/RES_hhdet_in_fec!E59)</f>
        <v/>
      </c>
      <c r="F59" s="111" t="str">
        <f>IF(RES_hhdet_in_tes!F59=0,"",RES_hhdet_in_tes!F59/RES_hhdet_in_fec!F59)</f>
        <v/>
      </c>
      <c r="G59" s="111" t="str">
        <f>IF(RES_hhdet_in_tes!G59=0,"",RES_hhdet_in_tes!G59/RES_hhdet_in_fec!G59)</f>
        <v/>
      </c>
      <c r="H59" s="111" t="str">
        <f>IF(RES_hhdet_in_tes!H59=0,"",RES_hhdet_in_tes!H59/RES_hhdet_in_fec!H59)</f>
        <v/>
      </c>
      <c r="I59" s="111" t="str">
        <f>IF(RES_hhdet_in_tes!I59=0,"",RES_hhdet_in_tes!I59/RES_hhdet_in_fec!I59)</f>
        <v/>
      </c>
      <c r="J59" s="111" t="str">
        <f>IF(RES_hhdet_in_tes!J59=0,"",RES_hhdet_in_tes!J59/RES_hhdet_in_fec!J59)</f>
        <v/>
      </c>
      <c r="K59" s="111" t="str">
        <f>IF(RES_hhdet_in_tes!K59=0,"",RES_hhdet_in_tes!K59/RES_hhdet_in_fec!K59)</f>
        <v/>
      </c>
      <c r="L59" s="111" t="str">
        <f>IF(RES_hhdet_in_tes!L59=0,"",RES_hhdet_in_tes!L59/RES_hhdet_in_fec!L59)</f>
        <v/>
      </c>
      <c r="M59" s="111" t="str">
        <f>IF(RES_hhdet_in_tes!M59=0,"",RES_hhdet_in_tes!M59/RES_hhdet_in_fec!M59)</f>
        <v/>
      </c>
      <c r="N59" s="111" t="str">
        <f>IF(RES_hhdet_in_tes!N59=0,"",RES_hhdet_in_tes!N59/RES_hhdet_in_fec!N59)</f>
        <v/>
      </c>
      <c r="O59" s="111" t="str">
        <f>IF(RES_hhdet_in_tes!O59=0,"",RES_hhdet_in_tes!O59/RES_hhdet_in_fec!O59)</f>
        <v/>
      </c>
      <c r="P59" s="111" t="str">
        <f>IF(RES_hhdet_in_tes!P59=0,"",RES_hhdet_in_tes!P59/RES_hhdet_in_fec!P59)</f>
        <v/>
      </c>
      <c r="Q59" s="111" t="str">
        <f>IF(RES_hhdet_in_tes!Q59=0,"",RES_hhdet_in_tes!Q59/RES_hhdet_in_fec!Q59)</f>
        <v/>
      </c>
      <c r="R59" s="111" t="str">
        <f>IF(RES_hhdet_in_tes!R59=0,"",RES_hhdet_in_tes!R59/RES_hhdet_in_fec!R59)</f>
        <v/>
      </c>
      <c r="S59" s="111" t="str">
        <f>IF(RES_hhdet_in_tes!S59=0,"",RES_hhdet_in_tes!S59/RES_hhdet_in_fec!S59)</f>
        <v/>
      </c>
      <c r="T59" s="111" t="str">
        <f>IF(RES_hhdet_in_tes!T59=0,"",RES_hhdet_in_tes!T59/RES_hhdet_in_fec!T59)</f>
        <v/>
      </c>
      <c r="U59" s="111" t="str">
        <f>IF(RES_hhdet_in_tes!U59=0,"",RES_hhdet_in_tes!U59/RES_hhdet_in_fec!U59)</f>
        <v/>
      </c>
      <c r="V59" s="111" t="str">
        <f>IF(RES_hhdet_in_tes!V59=0,"",RES_hhdet_in_tes!V59/RES_hhdet_in_fec!V59)</f>
        <v/>
      </c>
      <c r="W59" s="111" t="str">
        <f>IF(RES_hhdet_in_tes!W59=0,"",RES_hhdet_in_tes!W59/RES_hhdet_in_fec!W59)</f>
        <v/>
      </c>
      <c r="DA59" s="63" t="s">
        <v>3641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0.74843521690354531</v>
      </c>
      <c r="D60" s="45" t="str">
        <f>IF(RES_hhdet_in_tes!D60=0,"",RES_hhdet_in_tes!D60/RES_hhdet_in_fec!D60)</f>
        <v/>
      </c>
      <c r="E60" s="45" t="str">
        <f>IF(RES_hhdet_in_tes!E60=0,"",RES_hhdet_in_tes!E60/RES_hhdet_in_fec!E60)</f>
        <v/>
      </c>
      <c r="F60" s="45" t="str">
        <f>IF(RES_hhdet_in_tes!F60=0,"",RES_hhdet_in_tes!F60/RES_hhdet_in_fec!F60)</f>
        <v/>
      </c>
      <c r="G60" s="45" t="str">
        <f>IF(RES_hhdet_in_tes!G60=0,"",RES_hhdet_in_tes!G60/RES_hhdet_in_fec!G60)</f>
        <v/>
      </c>
      <c r="H60" s="45" t="str">
        <f>IF(RES_hhdet_in_tes!H60=0,"",RES_hhdet_in_tes!H60/RES_hhdet_in_fec!H60)</f>
        <v/>
      </c>
      <c r="I60" s="45" t="str">
        <f>IF(RES_hhdet_in_tes!I60=0,"",RES_hhdet_in_tes!I60/RES_hhdet_in_fec!I60)</f>
        <v/>
      </c>
      <c r="J60" s="45" t="str">
        <f>IF(RES_hhdet_in_tes!J60=0,"",RES_hhdet_in_tes!J60/RES_hhdet_in_fec!J60)</f>
        <v/>
      </c>
      <c r="K60" s="45" t="str">
        <f>IF(RES_hhdet_in_tes!K60=0,"",RES_hhdet_in_tes!K60/RES_hhdet_in_fec!K60)</f>
        <v/>
      </c>
      <c r="L60" s="45" t="str">
        <f>IF(RES_hhdet_in_tes!L60=0,"",RES_hhdet_in_tes!L60/RES_hhdet_in_fec!L60)</f>
        <v/>
      </c>
      <c r="M60" s="45" t="str">
        <f>IF(RES_hhdet_in_tes!M60=0,"",RES_hhdet_in_tes!M60/RES_hhdet_in_fec!M60)</f>
        <v/>
      </c>
      <c r="N60" s="45" t="str">
        <f>IF(RES_hhdet_in_tes!N60=0,"",RES_hhdet_in_tes!N60/RES_hhdet_in_fec!N60)</f>
        <v/>
      </c>
      <c r="O60" s="45" t="str">
        <f>IF(RES_hhdet_in_tes!O60=0,"",RES_hhdet_in_tes!O60/RES_hhdet_in_fec!O60)</f>
        <v/>
      </c>
      <c r="P60" s="45" t="str">
        <f>IF(RES_hhdet_in_tes!P60=0,"",RES_hhdet_in_tes!P60/RES_hhdet_in_fec!P60)</f>
        <v/>
      </c>
      <c r="Q60" s="45" t="str">
        <f>IF(RES_hhdet_in_tes!Q60=0,"",RES_hhdet_in_tes!Q60/RES_hhdet_in_fec!Q60)</f>
        <v/>
      </c>
      <c r="R60" s="45" t="str">
        <f>IF(RES_hhdet_in_tes!R60=0,"",RES_hhdet_in_tes!R60/RES_hhdet_in_fec!R60)</f>
        <v/>
      </c>
      <c r="S60" s="45" t="str">
        <f>IF(RES_hhdet_in_tes!S60=0,"",RES_hhdet_in_tes!S60/RES_hhdet_in_fec!S60)</f>
        <v/>
      </c>
      <c r="T60" s="45" t="str">
        <f>IF(RES_hhdet_in_tes!T60=0,"",RES_hhdet_in_tes!T60/RES_hhdet_in_fec!T60)</f>
        <v/>
      </c>
      <c r="U60" s="45" t="str">
        <f>IF(RES_hhdet_in_tes!U60=0,"",RES_hhdet_in_tes!U60/RES_hhdet_in_fec!U60)</f>
        <v/>
      </c>
      <c r="V60" s="45" t="str">
        <f>IF(RES_hhdet_in_tes!V60=0,"",RES_hhdet_in_tes!V60/RES_hhdet_in_fec!V60)</f>
        <v/>
      </c>
      <c r="W60" s="45" t="str">
        <f>IF(RES_hhdet_in_tes!W60=0,"",RES_hhdet_in_tes!W60/RES_hhdet_in_fec!W60)</f>
        <v/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0.54938330025682403</v>
      </c>
      <c r="D62" s="119">
        <f>IF(RES_hhdet_in_tes!D62=0,"",RES_hhdet_in_tes!D62/RES_hhdet_in_fec!D62)</f>
        <v>0.55810535983544129</v>
      </c>
      <c r="E62" s="119">
        <f>IF(RES_hhdet_in_tes!E62=0,"",RES_hhdet_in_tes!E62/RES_hhdet_in_fec!E62)</f>
        <v>0.56625853021390882</v>
      </c>
      <c r="F62" s="119">
        <f>IF(RES_hhdet_in_tes!F62=0,"",RES_hhdet_in_tes!F62/RES_hhdet_in_fec!F62)</f>
        <v>0.57199458224324851</v>
      </c>
      <c r="G62" s="119">
        <f>IF(RES_hhdet_in_tes!G62=0,"",RES_hhdet_in_tes!G62/RES_hhdet_in_fec!G62)</f>
        <v>0.58097060485056218</v>
      </c>
      <c r="H62" s="119">
        <f>IF(RES_hhdet_in_tes!H62=0,"",RES_hhdet_in_tes!H62/RES_hhdet_in_fec!H62)</f>
        <v>0.59025632074406886</v>
      </c>
      <c r="I62" s="119">
        <f>IF(RES_hhdet_in_tes!I62=0,"",RES_hhdet_in_tes!I62/RES_hhdet_in_fec!I62)</f>
        <v>0.59741246680975313</v>
      </c>
      <c r="J62" s="119">
        <f>IF(RES_hhdet_in_tes!J62=0,"",RES_hhdet_in_tes!J62/RES_hhdet_in_fec!J62)</f>
        <v>0.60433761403403985</v>
      </c>
      <c r="K62" s="119">
        <f>IF(RES_hhdet_in_tes!K62=0,"",RES_hhdet_in_tes!K62/RES_hhdet_in_fec!K62)</f>
        <v>0.61171304683042349</v>
      </c>
      <c r="L62" s="119">
        <f>IF(RES_hhdet_in_tes!L62=0,"",RES_hhdet_in_tes!L62/RES_hhdet_in_fec!L62)</f>
        <v>0.62002358896026999</v>
      </c>
      <c r="M62" s="119">
        <f>IF(RES_hhdet_in_tes!M62=0,"",RES_hhdet_in_tes!M62/RES_hhdet_in_fec!M62)</f>
        <v>0.63215784168571432</v>
      </c>
      <c r="N62" s="119">
        <f>IF(RES_hhdet_in_tes!N62=0,"",RES_hhdet_in_tes!N62/RES_hhdet_in_fec!N62)</f>
        <v>0.65312708348617809</v>
      </c>
      <c r="O62" s="119">
        <f>IF(RES_hhdet_in_tes!O62=0,"",RES_hhdet_in_tes!O62/RES_hhdet_in_fec!O62)</f>
        <v>0.66823212080244265</v>
      </c>
      <c r="P62" s="119">
        <f>IF(RES_hhdet_in_tes!P62=0,"",RES_hhdet_in_tes!P62/RES_hhdet_in_fec!P62)</f>
        <v>0.68524869001606714</v>
      </c>
      <c r="Q62" s="119">
        <f>IF(RES_hhdet_in_tes!Q62=0,"",RES_hhdet_in_tes!Q62/RES_hhdet_in_fec!Q62)</f>
        <v>0.70224903627729007</v>
      </c>
      <c r="R62" s="119">
        <f>IF(RES_hhdet_in_tes!R62=0,"",RES_hhdet_in_tes!R62/RES_hhdet_in_fec!R62)</f>
        <v>0.71367958152029476</v>
      </c>
      <c r="S62" s="119">
        <f>IF(RES_hhdet_in_tes!S62=0,"",RES_hhdet_in_tes!S62/RES_hhdet_in_fec!S62)</f>
        <v>0.7260822955761741</v>
      </c>
      <c r="T62" s="119">
        <f>IF(RES_hhdet_in_tes!T62=0,"",RES_hhdet_in_tes!T62/RES_hhdet_in_fec!T62)</f>
        <v>0.75098588903580987</v>
      </c>
      <c r="U62" s="119">
        <f>IF(RES_hhdet_in_tes!U62=0,"",RES_hhdet_in_tes!U62/RES_hhdet_in_fec!U62)</f>
        <v>0.76188283422400471</v>
      </c>
      <c r="V62" s="119">
        <f>IF(RES_hhdet_in_tes!V62=0,"",RES_hhdet_in_tes!V62/RES_hhdet_in_fec!V62)</f>
        <v>0.7562058074443736</v>
      </c>
      <c r="W62" s="119">
        <f>IF(RES_hhdet_in_tes!W62=0,"",RES_hhdet_in_tes!W62/RES_hhdet_in_fec!W62)</f>
        <v>0.7937736353982191</v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0.54255068711292986</v>
      </c>
      <c r="D63" s="124">
        <f>IF(RES_hhdet_in_tes!D63=0,"",RES_hhdet_in_tes!D63/RES_hhdet_in_fec!D63)</f>
        <v>0.5510645280674884</v>
      </c>
      <c r="E63" s="124">
        <f>IF(RES_hhdet_in_tes!E63=0,"",RES_hhdet_in_tes!E63/RES_hhdet_in_fec!E63)</f>
        <v>0.55951255662684674</v>
      </c>
      <c r="F63" s="124">
        <f>IF(RES_hhdet_in_tes!F63=0,"",RES_hhdet_in_tes!F63/RES_hhdet_in_fec!F63)</f>
        <v>0.56795793427904928</v>
      </c>
      <c r="G63" s="124">
        <f>IF(RES_hhdet_in_tes!G63=0,"",RES_hhdet_in_tes!G63/RES_hhdet_in_fec!G63)</f>
        <v>0.57632099341480703</v>
      </c>
      <c r="H63" s="124">
        <f>IF(RES_hhdet_in_tes!H63=0,"",RES_hhdet_in_tes!H63/RES_hhdet_in_fec!H63)</f>
        <v>0.58466281407052667</v>
      </c>
      <c r="I63" s="124">
        <f>IF(RES_hhdet_in_tes!I63=0,"",RES_hhdet_in_tes!I63/RES_hhdet_in_fec!I63)</f>
        <v>0.59305620058071606</v>
      </c>
      <c r="J63" s="124">
        <f>IF(RES_hhdet_in_tes!J63=0,"",RES_hhdet_in_tes!J63/RES_hhdet_in_fec!J63)</f>
        <v>0.60158373528298226</v>
      </c>
      <c r="K63" s="124">
        <f>IF(RES_hhdet_in_tes!K63=0,"",RES_hhdet_in_tes!K63/RES_hhdet_in_fec!K63)</f>
        <v>0.61028592053352604</v>
      </c>
      <c r="L63" s="124">
        <f>IF(RES_hhdet_in_tes!L63=0,"",RES_hhdet_in_tes!L63/RES_hhdet_in_fec!L63)</f>
        <v>0.61923480767456296</v>
      </c>
      <c r="M63" s="124">
        <f>IF(RES_hhdet_in_tes!M63=0,"",RES_hhdet_in_tes!M63/RES_hhdet_in_fec!M63)</f>
        <v>0.63067839939518566</v>
      </c>
      <c r="N63" s="124">
        <f>IF(RES_hhdet_in_tes!N63=0,"",RES_hhdet_in_tes!N63/RES_hhdet_in_fec!N63)</f>
        <v>0.64532708040297093</v>
      </c>
      <c r="O63" s="124">
        <f>IF(RES_hhdet_in_tes!O63=0,"",RES_hhdet_in_tes!O63/RES_hhdet_in_fec!O63)</f>
        <v>0.6638049102560093</v>
      </c>
      <c r="P63" s="124">
        <f>IF(RES_hhdet_in_tes!P63=0,"",RES_hhdet_in_tes!P63/RES_hhdet_in_fec!P63)</f>
        <v>0.6843826710645996</v>
      </c>
      <c r="Q63" s="124">
        <f>IF(RES_hhdet_in_tes!Q63=0,"",RES_hhdet_in_tes!Q63/RES_hhdet_in_fec!Q63)</f>
        <v>0.70180614278953868</v>
      </c>
      <c r="R63" s="124">
        <f>IF(RES_hhdet_in_tes!R63=0,"",RES_hhdet_in_tes!R63/RES_hhdet_in_fec!R63)</f>
        <v>0.71175893853633587</v>
      </c>
      <c r="S63" s="124">
        <f>IF(RES_hhdet_in_tes!S63=0,"",RES_hhdet_in_tes!S63/RES_hhdet_in_fec!S63)</f>
        <v>0.71951620310151021</v>
      </c>
      <c r="T63" s="124">
        <f>IF(RES_hhdet_in_tes!T63=0,"",RES_hhdet_in_tes!T63/RES_hhdet_in_fec!T63)</f>
        <v>0.72573611852944719</v>
      </c>
      <c r="U63" s="124">
        <f>IF(RES_hhdet_in_tes!U63=0,"",RES_hhdet_in_tes!U63/RES_hhdet_in_fec!U63)</f>
        <v>0.73096913738087688</v>
      </c>
      <c r="V63" s="124">
        <f>IF(RES_hhdet_in_tes!V63=0,"",RES_hhdet_in_tes!V63/RES_hhdet_in_fec!V63)</f>
        <v>0.7356258331932487</v>
      </c>
      <c r="W63" s="124">
        <f>IF(RES_hhdet_in_tes!W63=0,"",RES_hhdet_in_tes!W63/RES_hhdet_in_fec!W63)</f>
        <v>0.73890645130195542</v>
      </c>
      <c r="DA63" s="130" t="s">
        <v>3644</v>
      </c>
    </row>
    <row r="64" spans="1:105" ht="12" customHeight="1" x14ac:dyDescent="0.25">
      <c r="A64" s="97" t="s">
        <v>217</v>
      </c>
      <c r="B64" s="111"/>
      <c r="C64" s="111">
        <f>IF(RES_hhdet_in_tes!C64=0,"",RES_hhdet_in_tes!C64/RES_hhdet_in_fec!C64)</f>
        <v>0.53659587295114297</v>
      </c>
      <c r="D64" s="111">
        <f>IF(RES_hhdet_in_tes!D64=0,"",RES_hhdet_in_tes!D64/RES_hhdet_in_fec!D64)</f>
        <v>0.54521473459417391</v>
      </c>
      <c r="E64" s="111">
        <f>IF(RES_hhdet_in_tes!E64=0,"",RES_hhdet_in_tes!E64/RES_hhdet_in_fec!E64)</f>
        <v>0.55383739734089721</v>
      </c>
      <c r="F64" s="111">
        <f>IF(RES_hhdet_in_tes!F64=0,"",RES_hhdet_in_tes!F64/RES_hhdet_in_fec!F64)</f>
        <v>0.56235385322309606</v>
      </c>
      <c r="G64" s="111">
        <f>IF(RES_hhdet_in_tes!G64=0,"",RES_hhdet_in_tes!G64/RES_hhdet_in_fec!G64)</f>
        <v>0.57086556319557813</v>
      </c>
      <c r="H64" s="111">
        <f>IF(RES_hhdet_in_tes!H64=0,"",RES_hhdet_in_tes!H64/RES_hhdet_in_fec!H64)</f>
        <v>0.5793611622752427</v>
      </c>
      <c r="I64" s="111">
        <f>IF(RES_hhdet_in_tes!I64=0,"",RES_hhdet_in_tes!I64/RES_hhdet_in_fec!I64)</f>
        <v>0.58786671597915052</v>
      </c>
      <c r="J64" s="111">
        <f>IF(RES_hhdet_in_tes!J64=0,"",RES_hhdet_in_tes!J64/RES_hhdet_in_fec!J64)</f>
        <v>0.59648656875991313</v>
      </c>
      <c r="K64" s="111">
        <f>IF(RES_hhdet_in_tes!K64=0,"",RES_hhdet_in_tes!K64/RES_hhdet_in_fec!K64)</f>
        <v>0.60531077267299294</v>
      </c>
      <c r="L64" s="111">
        <f>IF(RES_hhdet_in_tes!L64=0,"",RES_hhdet_in_tes!L64/RES_hhdet_in_fec!L64)</f>
        <v>0.61436575548898342</v>
      </c>
      <c r="M64" s="111">
        <f>IF(RES_hhdet_in_tes!M64=0,"",RES_hhdet_in_tes!M64/RES_hhdet_in_fec!M64)</f>
        <v>0.62595335278921793</v>
      </c>
      <c r="N64" s="111">
        <f>IF(RES_hhdet_in_tes!N64=0,"",RES_hhdet_in_tes!N64/RES_hhdet_in_fec!N64)</f>
        <v>0.64083566843532891</v>
      </c>
      <c r="O64" s="111">
        <f>IF(RES_hhdet_in_tes!O64=0,"",RES_hhdet_in_tes!O64/RES_hhdet_in_fec!O64)</f>
        <v>0.65945705973219293</v>
      </c>
      <c r="P64" s="111">
        <f>IF(RES_hhdet_in_tes!P64=0,"",RES_hhdet_in_tes!P64/RES_hhdet_in_fec!P64)</f>
        <v>0.68015542079856128</v>
      </c>
      <c r="Q64" s="111">
        <f>IF(RES_hhdet_in_tes!Q64=0,"",RES_hhdet_in_tes!Q64/RES_hhdet_in_fec!Q64)</f>
        <v>0.69773758975715627</v>
      </c>
      <c r="R64" s="111">
        <f>IF(RES_hhdet_in_tes!R64=0,"",RES_hhdet_in_tes!R64/RES_hhdet_in_fec!R64)</f>
        <v>0.70778660750189604</v>
      </c>
      <c r="S64" s="111">
        <f>IF(RES_hhdet_in_tes!S64=0,"",RES_hhdet_in_tes!S64/RES_hhdet_in_fec!S64)</f>
        <v>0.71559465151395452</v>
      </c>
      <c r="T64" s="111">
        <f>IF(RES_hhdet_in_tes!T64=0,"",RES_hhdet_in_tes!T64/RES_hhdet_in_fec!T64)</f>
        <v>0.7218731353031449</v>
      </c>
      <c r="U64" s="111">
        <f>IF(RES_hhdet_in_tes!U64=0,"",RES_hhdet_in_tes!U64/RES_hhdet_in_fec!U64)</f>
        <v>0.7271582648211975</v>
      </c>
      <c r="V64" s="111">
        <f>IF(RES_hhdet_in_tes!V64=0,"",RES_hhdet_in_tes!V64/RES_hhdet_in_fec!V64)</f>
        <v>0.73180010169697474</v>
      </c>
      <c r="W64" s="111">
        <f>IF(RES_hhdet_in_tes!W64=0,"",RES_hhdet_in_tes!W64/RES_hhdet_in_fec!W64)</f>
        <v>0.73511344585729976</v>
      </c>
      <c r="DA64" s="63" t="s">
        <v>3645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2.1714733651817451</v>
      </c>
      <c r="D66" s="124">
        <f>IF(RES_hhdet_in_tes!D66=0,"",RES_hhdet_in_tes!D66/RES_hhdet_in_fec!D66)</f>
        <v>2.2401584650703543</v>
      </c>
      <c r="E66" s="124">
        <f>IF(RES_hhdet_in_tes!E66=0,"",RES_hhdet_in_tes!E66/RES_hhdet_in_fec!E66)</f>
        <v>2.3095687850311881</v>
      </c>
      <c r="F66" s="124">
        <f>IF(RES_hhdet_in_tes!F66=0,"",RES_hhdet_in_tes!F66/RES_hhdet_in_fec!F66)</f>
        <v>2.3790536496819987</v>
      </c>
      <c r="G66" s="124">
        <f>IF(RES_hhdet_in_tes!G66=0,"",RES_hhdet_in_tes!G66/RES_hhdet_in_fec!G66)</f>
        <v>2.4491987925015777</v>
      </c>
      <c r="H66" s="124">
        <f>IF(RES_hhdet_in_tes!H66=0,"",RES_hhdet_in_tes!H66/RES_hhdet_in_fec!H66)</f>
        <v>2.5199287206242134</v>
      </c>
      <c r="I66" s="124">
        <f>IF(RES_hhdet_in_tes!I66=0,"",RES_hhdet_in_tes!I66/RES_hhdet_in_fec!I66)</f>
        <v>2.5913838022420639</v>
      </c>
      <c r="J66" s="124">
        <f>IF(RES_hhdet_in_tes!J66=0,"",RES_hhdet_in_tes!J66/RES_hhdet_in_fec!J66)</f>
        <v>2.6641479055402226</v>
      </c>
      <c r="K66" s="124">
        <f>IF(RES_hhdet_in_tes!K66=0,"",RES_hhdet_in_tes!K66/RES_hhdet_in_fec!K66)</f>
        <v>2.7387119593573592</v>
      </c>
      <c r="L66" s="124">
        <f>IF(RES_hhdet_in_tes!L66=0,"",RES_hhdet_in_tes!L66/RES_hhdet_in_fec!L66)</f>
        <v>2.8151973429741375</v>
      </c>
      <c r="M66" s="124">
        <f>IF(RES_hhdet_in_tes!M66=0,"",RES_hhdet_in_tes!M66/RES_hhdet_in_fec!M66)</f>
        <v>2.906551926577257</v>
      </c>
      <c r="N66" s="124">
        <f>IF(RES_hhdet_in_tes!N66=0,"",RES_hhdet_in_tes!N66/RES_hhdet_in_fec!N66)</f>
        <v>3.0170130307156118</v>
      </c>
      <c r="O66" s="124">
        <f>IF(RES_hhdet_in_tes!O66=0,"",RES_hhdet_in_tes!O66/RES_hhdet_in_fec!O66)</f>
        <v>3.1489232487800569</v>
      </c>
      <c r="P66" s="124">
        <f>IF(RES_hhdet_in_tes!P66=0,"",RES_hhdet_in_tes!P66/RES_hhdet_in_fec!P66)</f>
        <v>3.2919770398361652</v>
      </c>
      <c r="Q66" s="124">
        <f>IF(RES_hhdet_in_tes!Q66=0,"",RES_hhdet_in_tes!Q66/RES_hhdet_in_fec!Q66)</f>
        <v>3.4149151198082399</v>
      </c>
      <c r="R66" s="124">
        <f>IF(RES_hhdet_in_tes!R66=0,"",RES_hhdet_in_tes!R66/RES_hhdet_in_fec!R66)</f>
        <v>3.4920413343967147</v>
      </c>
      <c r="S66" s="124">
        <f>IF(RES_hhdet_in_tes!S66=0,"",RES_hhdet_in_tes!S66/RES_hhdet_in_fec!S66)</f>
        <v>3.5534300143580548</v>
      </c>
      <c r="T66" s="124">
        <f>IF(RES_hhdet_in_tes!T66=0,"",RES_hhdet_in_tes!T66/RES_hhdet_in_fec!T66)</f>
        <v>3.6047225933577924</v>
      </c>
      <c r="U66" s="124">
        <f>IF(RES_hhdet_in_tes!U66=0,"",RES_hhdet_in_tes!U66/RES_hhdet_in_fec!U66)</f>
        <v>3.6514179061448666</v>
      </c>
      <c r="V66" s="124">
        <f>IF(RES_hhdet_in_tes!V66=0,"",RES_hhdet_in_tes!V66/RES_hhdet_in_fec!V66)</f>
        <v>3.6990288856511029</v>
      </c>
      <c r="W66" s="124">
        <f>IF(RES_hhdet_in_tes!W66=0,"",RES_hhdet_in_tes!W66/RES_hhdet_in_fec!W66)</f>
        <v>3.7456406996447145</v>
      </c>
      <c r="DA66" s="130" t="s">
        <v>3647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2.1714733651817451</v>
      </c>
      <c r="D67" s="111">
        <f>IF(RES_hhdet_in_tes!D67=0,"",RES_hhdet_in_tes!D67/RES_hhdet_in_fec!D67)</f>
        <v>2.2401584650703543</v>
      </c>
      <c r="E67" s="111">
        <f>IF(RES_hhdet_in_tes!E67=0,"",RES_hhdet_in_tes!E67/RES_hhdet_in_fec!E67)</f>
        <v>2.3095687850311881</v>
      </c>
      <c r="F67" s="111">
        <f>IF(RES_hhdet_in_tes!F67=0,"",RES_hhdet_in_tes!F67/RES_hhdet_in_fec!F67)</f>
        <v>2.3790536496819987</v>
      </c>
      <c r="G67" s="111">
        <f>IF(RES_hhdet_in_tes!G67=0,"",RES_hhdet_in_tes!G67/RES_hhdet_in_fec!G67)</f>
        <v>2.4491987925015777</v>
      </c>
      <c r="H67" s="111">
        <f>IF(RES_hhdet_in_tes!H67=0,"",RES_hhdet_in_tes!H67/RES_hhdet_in_fec!H67)</f>
        <v>2.5199287206242134</v>
      </c>
      <c r="I67" s="111">
        <f>IF(RES_hhdet_in_tes!I67=0,"",RES_hhdet_in_tes!I67/RES_hhdet_in_fec!I67)</f>
        <v>2.5913838022420639</v>
      </c>
      <c r="J67" s="111">
        <f>IF(RES_hhdet_in_tes!J67=0,"",RES_hhdet_in_tes!J67/RES_hhdet_in_fec!J67)</f>
        <v>2.6641479055402226</v>
      </c>
      <c r="K67" s="111">
        <f>IF(RES_hhdet_in_tes!K67=0,"",RES_hhdet_in_tes!K67/RES_hhdet_in_fec!K67)</f>
        <v>2.7387119593573592</v>
      </c>
      <c r="L67" s="111">
        <f>IF(RES_hhdet_in_tes!L67=0,"",RES_hhdet_in_tes!L67/RES_hhdet_in_fec!L67)</f>
        <v>2.8151973429741375</v>
      </c>
      <c r="M67" s="111">
        <f>IF(RES_hhdet_in_tes!M67=0,"",RES_hhdet_in_tes!M67/RES_hhdet_in_fec!M67)</f>
        <v>2.906551926577257</v>
      </c>
      <c r="N67" s="111">
        <f>IF(RES_hhdet_in_tes!N67=0,"",RES_hhdet_in_tes!N67/RES_hhdet_in_fec!N67)</f>
        <v>3.0170130307156118</v>
      </c>
      <c r="O67" s="111">
        <f>IF(RES_hhdet_in_tes!O67=0,"",RES_hhdet_in_tes!O67/RES_hhdet_in_fec!O67)</f>
        <v>3.1489232487800569</v>
      </c>
      <c r="P67" s="111">
        <f>IF(RES_hhdet_in_tes!P67=0,"",RES_hhdet_in_tes!P67/RES_hhdet_in_fec!P67)</f>
        <v>3.2919770398361652</v>
      </c>
      <c r="Q67" s="111">
        <f>IF(RES_hhdet_in_tes!Q67=0,"",RES_hhdet_in_tes!Q67/RES_hhdet_in_fec!Q67)</f>
        <v>3.4149151198082399</v>
      </c>
      <c r="R67" s="111">
        <f>IF(RES_hhdet_in_tes!R67=0,"",RES_hhdet_in_tes!R67/RES_hhdet_in_fec!R67)</f>
        <v>3.4920413343967147</v>
      </c>
      <c r="S67" s="111">
        <f>IF(RES_hhdet_in_tes!S67=0,"",RES_hhdet_in_tes!S67/RES_hhdet_in_fec!S67)</f>
        <v>3.5534300143580548</v>
      </c>
      <c r="T67" s="111">
        <f>IF(RES_hhdet_in_tes!T67=0,"",RES_hhdet_in_tes!T67/RES_hhdet_in_fec!T67)</f>
        <v>3.6047225933577924</v>
      </c>
      <c r="U67" s="111">
        <f>IF(RES_hhdet_in_tes!U67=0,"",RES_hhdet_in_tes!U67/RES_hhdet_in_fec!U67)</f>
        <v>3.6514179061448666</v>
      </c>
      <c r="V67" s="111">
        <f>IF(RES_hhdet_in_tes!V67=0,"",RES_hhdet_in_tes!V67/RES_hhdet_in_fec!V67)</f>
        <v>3.6990288856511029</v>
      </c>
      <c r="W67" s="111">
        <f>IF(RES_hhdet_in_tes!W67=0,"",RES_hhdet_in_tes!W67/RES_hhdet_in_fec!W67)</f>
        <v>3.7456406996447145</v>
      </c>
      <c r="DA67" s="63" t="s">
        <v>3648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0.58033323560004002</v>
      </c>
      <c r="D68" s="124">
        <f>IF(RES_hhdet_in_tes!D68=0,"",RES_hhdet_in_tes!D68/RES_hhdet_in_fec!D68)</f>
        <v>0.58139982172196147</v>
      </c>
      <c r="E68" s="124">
        <f>IF(RES_hhdet_in_tes!E68=0,"",RES_hhdet_in_tes!E68/RES_hhdet_in_fec!E68)</f>
        <v>0.58450800887218102</v>
      </c>
      <c r="F68" s="124">
        <f>IF(RES_hhdet_in_tes!F68=0,"",RES_hhdet_in_tes!F68/RES_hhdet_in_fec!F68)</f>
        <v>0.58219750700712491</v>
      </c>
      <c r="G68" s="124">
        <f>IF(RES_hhdet_in_tes!G68=0,"",RES_hhdet_in_tes!G68/RES_hhdet_in_fec!G68)</f>
        <v>0.58120880871137337</v>
      </c>
      <c r="H68" s="124">
        <f>IF(RES_hhdet_in_tes!H68=0,"",RES_hhdet_in_tes!H68/RES_hhdet_in_fec!H68)</f>
        <v>0.59231408828313203</v>
      </c>
      <c r="I68" s="124">
        <f>IF(RES_hhdet_in_tes!I68=0,"",RES_hhdet_in_tes!I68/RES_hhdet_in_fec!I68)</f>
        <v>0.58051376758100715</v>
      </c>
      <c r="J68" s="124">
        <f>IF(RES_hhdet_in_tes!J68=0,"",RES_hhdet_in_tes!J68/RES_hhdet_in_fec!J68)</f>
        <v>0.58846685864437653</v>
      </c>
      <c r="K68" s="124">
        <f>IF(RES_hhdet_in_tes!K68=0,"",RES_hhdet_in_tes!K68/RES_hhdet_in_fec!K68)</f>
        <v>0.58679508494134558</v>
      </c>
      <c r="L68" s="124">
        <f>IF(RES_hhdet_in_tes!L68=0,"",RES_hhdet_in_tes!L68/RES_hhdet_in_fec!L68)</f>
        <v>0.59334327919074237</v>
      </c>
      <c r="M68" s="124">
        <f>IF(RES_hhdet_in_tes!M68=0,"",RES_hhdet_in_tes!M68/RES_hhdet_in_fec!M68)</f>
        <v>0.60446776114935297</v>
      </c>
      <c r="N68" s="124">
        <f>IF(RES_hhdet_in_tes!N68=0,"",RES_hhdet_in_tes!N68/RES_hhdet_in_fec!N68)</f>
        <v>0.62511228838877431</v>
      </c>
      <c r="O68" s="124">
        <f>IF(RES_hhdet_in_tes!O68=0,"",RES_hhdet_in_tes!O68/RES_hhdet_in_fec!O68)</f>
        <v>0.6520929886089315</v>
      </c>
      <c r="P68" s="124">
        <f>IF(RES_hhdet_in_tes!P68=0,"",RES_hhdet_in_tes!P68/RES_hhdet_in_fec!P68)</f>
        <v>0.67781924538085203</v>
      </c>
      <c r="Q68" s="124">
        <f>IF(RES_hhdet_in_tes!Q68=0,"",RES_hhdet_in_tes!Q68/RES_hhdet_in_fec!Q68)</f>
        <v>0.68555316742826322</v>
      </c>
      <c r="R68" s="124">
        <f>IF(RES_hhdet_in_tes!R68=0,"",RES_hhdet_in_tes!R68/RES_hhdet_in_fec!R68)</f>
        <v>0.70526555424341186</v>
      </c>
      <c r="S68" s="124">
        <f>IF(RES_hhdet_in_tes!S68=0,"",RES_hhdet_in_tes!S68/RES_hhdet_in_fec!S68)</f>
        <v>0.72587549696489051</v>
      </c>
      <c r="T68" s="124">
        <f>IF(RES_hhdet_in_tes!T68=0,"",RES_hhdet_in_tes!T68/RES_hhdet_in_fec!T68)</f>
        <v>0.7418971590228145</v>
      </c>
      <c r="U68" s="124">
        <f>IF(RES_hhdet_in_tes!U68=0,"",RES_hhdet_in_tes!U68/RES_hhdet_in_fec!U68)</f>
        <v>0.75629036267809557</v>
      </c>
      <c r="V68" s="124">
        <f>IF(RES_hhdet_in_tes!V68=0,"",RES_hhdet_in_tes!V68/RES_hhdet_in_fec!V68)</f>
        <v>0.76773352566410502</v>
      </c>
      <c r="W68" s="124">
        <f>IF(RES_hhdet_in_tes!W68=0,"",RES_hhdet_in_tes!W68/RES_hhdet_in_fec!W68)</f>
        <v>0.7657007438949045</v>
      </c>
      <c r="DA68" s="130" t="s">
        <v>3649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0.52138878220109419</v>
      </c>
      <c r="D69" s="111">
        <f>IF(RES_hhdet_in_tes!D69=0,"",RES_hhdet_in_tes!D69/RES_hhdet_in_fec!D69)</f>
        <v>0.52792325174436905</v>
      </c>
      <c r="E69" s="111">
        <f>IF(RES_hhdet_in_tes!E69=0,"",RES_hhdet_in_tes!E69/RES_hhdet_in_fec!E69)</f>
        <v>0.53474025000248659</v>
      </c>
      <c r="F69" s="111">
        <f>IF(RES_hhdet_in_tes!F69=0,"",RES_hhdet_in_tes!F69/RES_hhdet_in_fec!F69)</f>
        <v>0.54161234969919236</v>
      </c>
      <c r="G69" s="111">
        <f>IF(RES_hhdet_in_tes!G69=0,"",RES_hhdet_in_tes!G69/RES_hhdet_in_fec!G69)</f>
        <v>0.54874233386144722</v>
      </c>
      <c r="H69" s="111">
        <f>IF(RES_hhdet_in_tes!H69=0,"",RES_hhdet_in_tes!H69/RES_hhdet_in_fec!H69)</f>
        <v>0.55610274846202234</v>
      </c>
      <c r="I69" s="111">
        <f>IF(RES_hhdet_in_tes!I69=0,"",RES_hhdet_in_tes!I69/RES_hhdet_in_fec!I69)</f>
        <v>0.56374089876849853</v>
      </c>
      <c r="J69" s="111">
        <f>IF(RES_hhdet_in_tes!J69=0,"",RES_hhdet_in_tes!J69/RES_hhdet_in_fec!J69)</f>
        <v>0.57185667904812898</v>
      </c>
      <c r="K69" s="111">
        <f>IF(RES_hhdet_in_tes!K69=0,"",RES_hhdet_in_tes!K69/RES_hhdet_in_fec!K69)</f>
        <v>0.58061677079900553</v>
      </c>
      <c r="L69" s="111">
        <f>IF(RES_hhdet_in_tes!L69=0,"",RES_hhdet_in_tes!L69/RES_hhdet_in_fec!L69)</f>
        <v>0.59006003829476239</v>
      </c>
      <c r="M69" s="111">
        <f>IF(RES_hhdet_in_tes!M69=0,"",RES_hhdet_in_tes!M69/RES_hhdet_in_fec!M69)</f>
        <v>0.60434068330321278</v>
      </c>
      <c r="N69" s="111">
        <f>IF(RES_hhdet_in_tes!N69=0,"",RES_hhdet_in_tes!N69/RES_hhdet_in_fec!N69)</f>
        <v>0.62473740958960722</v>
      </c>
      <c r="O69" s="111">
        <f>IF(RES_hhdet_in_tes!O69=0,"",RES_hhdet_in_tes!O69/RES_hhdet_in_fec!O69)</f>
        <v>0.65219438413120567</v>
      </c>
      <c r="P69" s="111">
        <f>IF(RES_hhdet_in_tes!P69=0,"",RES_hhdet_in_tes!P69/RES_hhdet_in_fec!P69)</f>
        <v>0.68414495852150048</v>
      </c>
      <c r="Q69" s="111">
        <f>IF(RES_hhdet_in_tes!Q69=0,"",RES_hhdet_in_tes!Q69/RES_hhdet_in_fec!Q69)</f>
        <v>0.71253705292354452</v>
      </c>
      <c r="R69" s="111">
        <f>IF(RES_hhdet_in_tes!R69=0,"",RES_hhdet_in_tes!R69/RES_hhdet_in_fec!R69)</f>
        <v>0.73120557309461853</v>
      </c>
      <c r="S69" s="111">
        <f>IF(RES_hhdet_in_tes!S69=0,"",RES_hhdet_in_tes!S69/RES_hhdet_in_fec!S69)</f>
        <v>0.74823939550062346</v>
      </c>
      <c r="T69" s="111">
        <f>IF(RES_hhdet_in_tes!T69=0,"",RES_hhdet_in_tes!T69/RES_hhdet_in_fec!T69)</f>
        <v>0.76319632393824022</v>
      </c>
      <c r="U69" s="111">
        <f>IF(RES_hhdet_in_tes!U69=0,"",RES_hhdet_in_tes!U69/RES_hhdet_in_fec!U69)</f>
        <v>0.77558367471545198</v>
      </c>
      <c r="V69" s="111">
        <f>IF(RES_hhdet_in_tes!V69=0,"",RES_hhdet_in_tes!V69/RES_hhdet_in_fec!V69)</f>
        <v>0.784860803768195</v>
      </c>
      <c r="W69" s="111">
        <f>IF(RES_hhdet_in_tes!W69=0,"",RES_hhdet_in_tes!W69/RES_hhdet_in_fec!W69)</f>
        <v>0.78964886739932905</v>
      </c>
      <c r="DA69" s="63" t="s">
        <v>3650</v>
      </c>
    </row>
    <row r="70" spans="1:105" ht="12" customHeight="1" x14ac:dyDescent="0.25">
      <c r="A70" s="97" t="s">
        <v>133</v>
      </c>
      <c r="B70" s="111"/>
      <c r="C70" s="111">
        <f>IF(RES_hhdet_in_tes!C70=0,"",RES_hhdet_in_tes!C70/RES_hhdet_in_fec!C70)</f>
        <v>0.82574763408832286</v>
      </c>
      <c r="D70" s="111">
        <f>IF(RES_hhdet_in_tes!D70=0,"",RES_hhdet_in_tes!D70/RES_hhdet_in_fec!D70)</f>
        <v>0.83280277859635787</v>
      </c>
      <c r="E70" s="111" t="str">
        <f>IF(RES_hhdet_in_tes!E70=0,"",RES_hhdet_in_tes!E70/RES_hhdet_in_fec!E70)</f>
        <v/>
      </c>
      <c r="F70" s="111" t="str">
        <f>IF(RES_hhdet_in_tes!F70=0,"",RES_hhdet_in_tes!F70/RES_hhdet_in_fec!F70)</f>
        <v/>
      </c>
      <c r="G70" s="111" t="str">
        <f>IF(RES_hhdet_in_tes!G70=0,"",RES_hhdet_in_tes!G70/RES_hhdet_in_fec!G70)</f>
        <v/>
      </c>
      <c r="H70" s="111" t="str">
        <f>IF(RES_hhdet_in_tes!H70=0,"",RES_hhdet_in_tes!H70/RES_hhdet_in_fec!H70)</f>
        <v/>
      </c>
      <c r="I70" s="111">
        <f>IF(RES_hhdet_in_tes!I70=0,"",RES_hhdet_in_tes!I70/RES_hhdet_in_fec!I70)</f>
        <v>0.85425104843661304</v>
      </c>
      <c r="J70" s="111">
        <f>IF(RES_hhdet_in_tes!J70=0,"",RES_hhdet_in_tes!J70/RES_hhdet_in_fec!J70)</f>
        <v>0.84061084685760734</v>
      </c>
      <c r="K70" s="111">
        <f>IF(RES_hhdet_in_tes!K70=0,"",RES_hhdet_in_tes!K70/RES_hhdet_in_fec!K70)</f>
        <v>0.85509334324604547</v>
      </c>
      <c r="L70" s="111">
        <f>IF(RES_hhdet_in_tes!L70=0,"",RES_hhdet_in_tes!L70/RES_hhdet_in_fec!L70)</f>
        <v>0.86312903392698781</v>
      </c>
      <c r="M70" s="111">
        <f>IF(RES_hhdet_in_tes!M70=0,"",RES_hhdet_in_tes!M70/RES_hhdet_in_fec!M70)</f>
        <v>0.85042833129245732</v>
      </c>
      <c r="N70" s="111">
        <f>IF(RES_hhdet_in_tes!N70=0,"",RES_hhdet_in_tes!N70/RES_hhdet_in_fec!N70)</f>
        <v>0.90230883760239955</v>
      </c>
      <c r="O70" s="111">
        <f>IF(RES_hhdet_in_tes!O70=0,"",RES_hhdet_in_tes!O70/RES_hhdet_in_fec!O70)</f>
        <v>0.90631443358965758</v>
      </c>
      <c r="P70" s="111">
        <f>IF(RES_hhdet_in_tes!P70=0,"",RES_hhdet_in_tes!P70/RES_hhdet_in_fec!P70)</f>
        <v>0.91754909087215741</v>
      </c>
      <c r="Q70" s="111" t="str">
        <f>IF(RES_hhdet_in_tes!Q70=0,"",RES_hhdet_in_tes!Q70/RES_hhdet_in_fec!Q70)</f>
        <v/>
      </c>
      <c r="R70" s="111">
        <f>IF(RES_hhdet_in_tes!R70=0,"",RES_hhdet_in_tes!R70/RES_hhdet_in_fec!R70)</f>
        <v>0.91405863204273341</v>
      </c>
      <c r="S70" s="111">
        <f>IF(RES_hhdet_in_tes!S70=0,"",RES_hhdet_in_tes!S70/RES_hhdet_in_fec!S70)</f>
        <v>0.92587844537877706</v>
      </c>
      <c r="T70" s="111">
        <f>IF(RES_hhdet_in_tes!T70=0,"",RES_hhdet_in_tes!T70/RES_hhdet_in_fec!T70)</f>
        <v>0.92980519335799139</v>
      </c>
      <c r="U70" s="111">
        <f>IF(RES_hhdet_in_tes!U70=0,"",RES_hhdet_in_tes!U70/RES_hhdet_in_fec!U70)</f>
        <v>0.93533753172642764</v>
      </c>
      <c r="V70" s="111">
        <f>IF(RES_hhdet_in_tes!V70=0,"",RES_hhdet_in_tes!V70/RES_hhdet_in_fec!V70)</f>
        <v>0.93458612108165295</v>
      </c>
      <c r="W70" s="111">
        <f>IF(RES_hhdet_in_tes!W70=0,"",RES_hhdet_in_tes!W70/RES_hhdet_in_fec!W70)</f>
        <v>0.94973500322792748</v>
      </c>
      <c r="DA70" s="63" t="s">
        <v>3651</v>
      </c>
    </row>
    <row r="71" spans="1:105" ht="12" customHeight="1" x14ac:dyDescent="0.25">
      <c r="A71" s="100" t="s">
        <v>217</v>
      </c>
      <c r="B71" s="112"/>
      <c r="C71" s="112">
        <f>IF(RES_hhdet_in_tes!C71=0,"",RES_hhdet_in_tes!C71/RES_hhdet_in_fec!C71)</f>
        <v>0.52138878220109419</v>
      </c>
      <c r="D71" s="112">
        <f>IF(RES_hhdet_in_tes!D71=0,"",RES_hhdet_in_tes!D71/RES_hhdet_in_fec!D71)</f>
        <v>0.52792325174436905</v>
      </c>
      <c r="E71" s="112" t="str">
        <f>IF(RES_hhdet_in_tes!E71=0,"",RES_hhdet_in_tes!E71/RES_hhdet_in_fec!E71)</f>
        <v/>
      </c>
      <c r="F71" s="112" t="str">
        <f>IF(RES_hhdet_in_tes!F71=0,"",RES_hhdet_in_tes!F71/RES_hhdet_in_fec!F71)</f>
        <v/>
      </c>
      <c r="G71" s="112" t="str">
        <f>IF(RES_hhdet_in_tes!G71=0,"",RES_hhdet_in_tes!G71/RES_hhdet_in_fec!G71)</f>
        <v/>
      </c>
      <c r="H71" s="112" t="str">
        <f>IF(RES_hhdet_in_tes!H71=0,"",RES_hhdet_in_tes!H71/RES_hhdet_in_fec!H71)</f>
        <v/>
      </c>
      <c r="I71" s="112">
        <f>IF(RES_hhdet_in_tes!I71=0,"",RES_hhdet_in_tes!I71/RES_hhdet_in_fec!I71)</f>
        <v>0.56374089876849853</v>
      </c>
      <c r="J71" s="112">
        <f>IF(RES_hhdet_in_tes!J71=0,"",RES_hhdet_in_tes!J71/RES_hhdet_in_fec!J71)</f>
        <v>0.57185667904812898</v>
      </c>
      <c r="K71" s="112">
        <f>IF(RES_hhdet_in_tes!K71=0,"",RES_hhdet_in_tes!K71/RES_hhdet_in_fec!K71)</f>
        <v>0.58061677079900553</v>
      </c>
      <c r="L71" s="112">
        <f>IF(RES_hhdet_in_tes!L71=0,"",RES_hhdet_in_tes!L71/RES_hhdet_in_fec!L71)</f>
        <v>0.59006003829476239</v>
      </c>
      <c r="M71" s="112">
        <f>IF(RES_hhdet_in_tes!M71=0,"",RES_hhdet_in_tes!M71/RES_hhdet_in_fec!M71)</f>
        <v>0.60434068330321278</v>
      </c>
      <c r="N71" s="112">
        <f>IF(RES_hhdet_in_tes!N71=0,"",RES_hhdet_in_tes!N71/RES_hhdet_in_fec!N71)</f>
        <v>0.62473740958960722</v>
      </c>
      <c r="O71" s="112">
        <f>IF(RES_hhdet_in_tes!O71=0,"",RES_hhdet_in_tes!O71/RES_hhdet_in_fec!O71)</f>
        <v>0.65219438413120567</v>
      </c>
      <c r="P71" s="112">
        <f>IF(RES_hhdet_in_tes!P71=0,"",RES_hhdet_in_tes!P71/RES_hhdet_in_fec!P71)</f>
        <v>0.68414495852150048</v>
      </c>
      <c r="Q71" s="112" t="str">
        <f>IF(RES_hhdet_in_tes!Q71=0,"",RES_hhdet_in_tes!Q71/RES_hhdet_in_fec!Q71)</f>
        <v/>
      </c>
      <c r="R71" s="112">
        <f>IF(RES_hhdet_in_tes!R71=0,"",RES_hhdet_in_tes!R71/RES_hhdet_in_fec!R71)</f>
        <v>0.73120557309461853</v>
      </c>
      <c r="S71" s="112">
        <f>IF(RES_hhdet_in_tes!S71=0,"",RES_hhdet_in_tes!S71/RES_hhdet_in_fec!S71)</f>
        <v>0.74823939550062357</v>
      </c>
      <c r="T71" s="112">
        <f>IF(RES_hhdet_in_tes!T71=0,"",RES_hhdet_in_tes!T71/RES_hhdet_in_fec!T71)</f>
        <v>0.76319632393824022</v>
      </c>
      <c r="U71" s="112">
        <f>IF(RES_hhdet_in_tes!U71=0,"",RES_hhdet_in_tes!U71/RES_hhdet_in_fec!U71)</f>
        <v>0.77558367471545198</v>
      </c>
      <c r="V71" s="112">
        <f>IF(RES_hhdet_in_tes!V71=0,"",RES_hhdet_in_tes!V71/RES_hhdet_in_fec!V71)</f>
        <v>0.78486080376819489</v>
      </c>
      <c r="W71" s="112">
        <f>IF(RES_hhdet_in_tes!W71=0,"",RES_hhdet_in_tes!W71/RES_hhdet_in_fec!W71)</f>
        <v>0.78964886739932905</v>
      </c>
      <c r="DA71" s="131" t="s">
        <v>3652</v>
      </c>
    </row>
    <row r="72" spans="1:105" ht="12" customHeight="1" x14ac:dyDescent="0.25">
      <c r="A72" s="103" t="s">
        <v>52</v>
      </c>
      <c r="B72" s="113"/>
      <c r="C72" s="113">
        <f>IF(RES_hhdet_in_tes!C72=0,"",RES_hhdet_in_tes!C72/RES_hhdet_in_fec!C72)</f>
        <v>1</v>
      </c>
      <c r="D72" s="113">
        <f>IF(RES_hhdet_in_tes!D72=0,"",RES_hhdet_in_tes!D72/RES_hhdet_in_fec!D72)</f>
        <v>1</v>
      </c>
      <c r="E72" s="113" t="str">
        <f>IF(RES_hhdet_in_tes!E72=0,"",RES_hhdet_in_tes!E72/RES_hhdet_in_fec!E72)</f>
        <v/>
      </c>
      <c r="F72" s="113" t="str">
        <f>IF(RES_hhdet_in_tes!F72=0,"",RES_hhdet_in_tes!F72/RES_hhdet_in_fec!F72)</f>
        <v/>
      </c>
      <c r="G72" s="113" t="str">
        <f>IF(RES_hhdet_in_tes!G72=0,"",RES_hhdet_in_tes!G72/RES_hhdet_in_fec!G72)</f>
        <v/>
      </c>
      <c r="H72" s="113" t="str">
        <f>IF(RES_hhdet_in_tes!H72=0,"",RES_hhdet_in_tes!H72/RES_hhdet_in_fec!H72)</f>
        <v/>
      </c>
      <c r="I72" s="113">
        <f>IF(RES_hhdet_in_tes!I72=0,"",RES_hhdet_in_tes!I72/RES_hhdet_in_fec!I72)</f>
        <v>1</v>
      </c>
      <c r="J72" s="113">
        <f>IF(RES_hhdet_in_tes!J72=0,"",RES_hhdet_in_tes!J72/RES_hhdet_in_fec!J72)</f>
        <v>1</v>
      </c>
      <c r="K72" s="113">
        <f>IF(RES_hhdet_in_tes!K72=0,"",RES_hhdet_in_tes!K72/RES_hhdet_in_fec!K72)</f>
        <v>1</v>
      </c>
      <c r="L72" s="113">
        <f>IF(RES_hhdet_in_tes!L72=0,"",RES_hhdet_in_tes!L72/RES_hhdet_in_fec!L72)</f>
        <v>1</v>
      </c>
      <c r="M72" s="113">
        <f>IF(RES_hhdet_in_tes!M72=0,"",RES_hhdet_in_tes!M72/RES_hhdet_in_fec!M72)</f>
        <v>1</v>
      </c>
      <c r="N72" s="113">
        <f>IF(RES_hhdet_in_tes!N72=0,"",RES_hhdet_in_tes!N72/RES_hhdet_in_fec!N72)</f>
        <v>1</v>
      </c>
      <c r="O72" s="113">
        <f>IF(RES_hhdet_in_tes!O72=0,"",RES_hhdet_in_tes!O72/RES_hhdet_in_fec!O72)</f>
        <v>1</v>
      </c>
      <c r="P72" s="113">
        <f>IF(RES_hhdet_in_tes!P72=0,"",RES_hhdet_in_tes!P72/RES_hhdet_in_fec!P72)</f>
        <v>1</v>
      </c>
      <c r="Q72" s="113" t="str">
        <f>IF(RES_hhdet_in_tes!Q72=0,"",RES_hhdet_in_tes!Q72/RES_hhdet_in_fec!Q72)</f>
        <v/>
      </c>
      <c r="R72" s="113">
        <f>IF(RES_hhdet_in_tes!R72=0,"",RES_hhdet_in_tes!R72/RES_hhdet_in_fec!R72)</f>
        <v>1</v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>
        <f>IF(RES_hhdet_in_tes!W72=0,"",RES_hhdet_in_tes!W72/RES_hhdet_in_fec!W72)</f>
        <v>1</v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0.58585359792924219</v>
      </c>
      <c r="D73" s="112">
        <f>IF(RES_hhdet_in_tes!D73=0,"",RES_hhdet_in_tes!D73/RES_hhdet_in_fec!D73)</f>
        <v>0.58740200203116644</v>
      </c>
      <c r="E73" s="112">
        <f>IF(RES_hhdet_in_tes!E73=0,"",RES_hhdet_in_tes!E73/RES_hhdet_in_fec!E73)</f>
        <v>0.58906950030642757</v>
      </c>
      <c r="F73" s="112">
        <f>IF(RES_hhdet_in_tes!F73=0,"",RES_hhdet_in_tes!F73/RES_hhdet_in_fec!F73)</f>
        <v>0.59075301642575417</v>
      </c>
      <c r="G73" s="112">
        <f>IF(RES_hhdet_in_tes!G73=0,"",RES_hhdet_in_tes!G73/RES_hhdet_in_fec!G73)</f>
        <v>0.59254716589816026</v>
      </c>
      <c r="H73" s="112">
        <f>IF(RES_hhdet_in_tes!H73=0,"",RES_hhdet_in_tes!H73/RES_hhdet_in_fec!H73)</f>
        <v>0.59444134359718914</v>
      </c>
      <c r="I73" s="112">
        <f>IF(RES_hhdet_in_tes!I73=0,"",RES_hhdet_in_tes!I73/RES_hhdet_in_fec!I73)</f>
        <v>0.59646019156022789</v>
      </c>
      <c r="J73" s="112">
        <f>IF(RES_hhdet_in_tes!J73=0,"",RES_hhdet_in_tes!J73/RES_hhdet_in_fec!J73)</f>
        <v>0.59870234793005239</v>
      </c>
      <c r="K73" s="112">
        <f>IF(RES_hhdet_in_tes!K73=0,"",RES_hhdet_in_tes!K73/RES_hhdet_in_fec!K73)</f>
        <v>0.60125522585811786</v>
      </c>
      <c r="L73" s="112">
        <f>IF(RES_hhdet_in_tes!L73=0,"",RES_hhdet_in_tes!L73/RES_hhdet_in_fec!L73)</f>
        <v>0.60414941883309248</v>
      </c>
      <c r="M73" s="112" t="str">
        <f>IF(RES_hhdet_in_tes!M73=0,"",RES_hhdet_in_tes!M73/RES_hhdet_in_fec!M73)</f>
        <v/>
      </c>
      <c r="N73" s="112" t="str">
        <f>IF(RES_hhdet_in_tes!N73=0,"",RES_hhdet_in_tes!N73/RES_hhdet_in_fec!N73)</f>
        <v/>
      </c>
      <c r="O73" s="112">
        <f>IF(RES_hhdet_in_tes!O73=0,"",RES_hhdet_in_tes!O73/RES_hhdet_in_fec!O73)</f>
        <v>0.63068583974452896</v>
      </c>
      <c r="P73" s="112">
        <f>IF(RES_hhdet_in_tes!P73=0,"",RES_hhdet_in_tes!P73/RES_hhdet_in_fec!P73)</f>
        <v>0.6473716997653417</v>
      </c>
      <c r="Q73" s="112">
        <f>IF(RES_hhdet_in_tes!Q73=0,"",RES_hhdet_in_tes!Q73/RES_hhdet_in_fec!Q73)</f>
        <v>0.66374454142368289</v>
      </c>
      <c r="R73" s="112">
        <f>IF(RES_hhdet_in_tes!R73=0,"",RES_hhdet_in_tes!R73/RES_hhdet_in_fec!R73)</f>
        <v>0.67548150590544276</v>
      </c>
      <c r="S73" s="112">
        <f>IF(RES_hhdet_in_tes!S73=0,"",RES_hhdet_in_tes!S73/RES_hhdet_in_fec!S73)</f>
        <v>0.68710276174151652</v>
      </c>
      <c r="T73" s="112">
        <f>IF(RES_hhdet_in_tes!T73=0,"",RES_hhdet_in_tes!T73/RES_hhdet_in_fec!T73)</f>
        <v>0.6983646327843348</v>
      </c>
      <c r="U73" s="112">
        <f>IF(RES_hhdet_in_tes!U73=0,"",RES_hhdet_in_tes!U73/RES_hhdet_in_fec!U73)</f>
        <v>0.70894371559781633</v>
      </c>
      <c r="V73" s="112">
        <f>IF(RES_hhdet_in_tes!V73=0,"",RES_hhdet_in_tes!V73/RES_hhdet_in_fec!V73)</f>
        <v>0.71834384455904265</v>
      </c>
      <c r="W73" s="112">
        <f>IF(RES_hhdet_in_tes!W73=0,"",RES_hhdet_in_tes!W73/RES_hhdet_in_fec!W73)</f>
        <v>0.72574356331613521</v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>
        <f>IF(RES_hhdet_in_tes!C74=0,"",RES_hhdet_in_tes!C74/RES_hhdet_in_fec!C74)</f>
        <v>0.86020379431039606</v>
      </c>
      <c r="D74" s="113">
        <f>IF(RES_hhdet_in_tes!D74=0,"",RES_hhdet_in_tes!D74/RES_hhdet_in_fec!D74)</f>
        <v>0.8638306549996756</v>
      </c>
      <c r="E74" s="113">
        <f>IF(RES_hhdet_in_tes!E74=0,"",RES_hhdet_in_tes!E74/RES_hhdet_in_fec!E74)</f>
        <v>0.83957726311115022</v>
      </c>
      <c r="F74" s="113">
        <f>IF(RES_hhdet_in_tes!F74=0,"",RES_hhdet_in_tes!F74/RES_hhdet_in_fec!F74)</f>
        <v>0.86132328114287615</v>
      </c>
      <c r="G74" s="113">
        <f>IF(RES_hhdet_in_tes!G74=0,"",RES_hhdet_in_tes!G74/RES_hhdet_in_fec!G74)</f>
        <v>0.8793269447245764</v>
      </c>
      <c r="H74" s="113">
        <f>IF(RES_hhdet_in_tes!H74=0,"",RES_hhdet_in_tes!H74/RES_hhdet_in_fec!H74)</f>
        <v>0.84487422909381171</v>
      </c>
      <c r="I74" s="113">
        <f>IF(RES_hhdet_in_tes!I74=0,"",RES_hhdet_in_tes!I74/RES_hhdet_in_fec!I74)</f>
        <v>0.87021850343747364</v>
      </c>
      <c r="J74" s="113">
        <f>IF(RES_hhdet_in_tes!J74=0,"",RES_hhdet_in_tes!J74/RES_hhdet_in_fec!J74)</f>
        <v>0.85480302885275972</v>
      </c>
      <c r="K74" s="113">
        <f>IF(RES_hhdet_in_tes!K74=0,"",RES_hhdet_in_tes!K74/RES_hhdet_in_fec!K74)</f>
        <v>0.86534713753281822</v>
      </c>
      <c r="L74" s="113">
        <f>IF(RES_hhdet_in_tes!L74=0,"",RES_hhdet_in_tes!L74/RES_hhdet_in_fec!L74)</f>
        <v>0.86990325613100949</v>
      </c>
      <c r="M74" s="113" t="str">
        <f>IF(RES_hhdet_in_tes!M74=0,"",RES_hhdet_in_tes!M74/RES_hhdet_in_fec!M74)</f>
        <v/>
      </c>
      <c r="N74" s="113" t="str">
        <f>IF(RES_hhdet_in_tes!N74=0,"",RES_hhdet_in_tes!N74/RES_hhdet_in_fec!N74)</f>
        <v/>
      </c>
      <c r="O74" s="113">
        <f>IF(RES_hhdet_in_tes!O74=0,"",RES_hhdet_in_tes!O74/RES_hhdet_in_fec!O74)</f>
        <v>0.89813049321047123</v>
      </c>
      <c r="P74" s="113">
        <f>IF(RES_hhdet_in_tes!P74=0,"",RES_hhdet_in_tes!P74/RES_hhdet_in_fec!P74)</f>
        <v>0.90467442365492345</v>
      </c>
      <c r="Q74" s="113">
        <f>IF(RES_hhdet_in_tes!Q74=0,"",RES_hhdet_in_tes!Q74/RES_hhdet_in_fec!Q74)</f>
        <v>0.87932916283677265</v>
      </c>
      <c r="R74" s="113">
        <f>IF(RES_hhdet_in_tes!R74=0,"",RES_hhdet_in_tes!R74/RES_hhdet_in_fec!R74)</f>
        <v>0.89054790438996956</v>
      </c>
      <c r="S74" s="113">
        <f>IF(RES_hhdet_in_tes!S74=0,"",RES_hhdet_in_tes!S74/RES_hhdet_in_fec!S74)</f>
        <v>0.90228385154980439</v>
      </c>
      <c r="T74" s="113">
        <f>IF(RES_hhdet_in_tes!T74=0,"",RES_hhdet_in_tes!T74/RES_hhdet_in_fec!T74)</f>
        <v>0.90489612613521797</v>
      </c>
      <c r="U74" s="113">
        <f>IF(RES_hhdet_in_tes!U74=0,"",RES_hhdet_in_tes!U74/RES_hhdet_in_fec!U74)</f>
        <v>0.91065745235949758</v>
      </c>
      <c r="V74" s="113">
        <f>IF(RES_hhdet_in_tes!V74=0,"",RES_hhdet_in_tes!V74/RES_hhdet_in_fec!V74)</f>
        <v>0.90890860334482904</v>
      </c>
      <c r="W74" s="113">
        <f>IF(RES_hhdet_in_tes!W74=0,"",RES_hhdet_in_tes!W74/RES_hhdet_in_fec!W74)</f>
        <v>0.93073187884986142</v>
      </c>
      <c r="DA74" s="132" t="s">
        <v>3655</v>
      </c>
    </row>
    <row r="75" spans="1:105" ht="12" customHeight="1" x14ac:dyDescent="0.25">
      <c r="A75" s="108" t="s">
        <v>53</v>
      </c>
      <c r="B75" s="111"/>
      <c r="C75" s="111">
        <f>IF(RES_hhdet_in_tes!C75=0,"",RES_hhdet_in_tes!C75/RES_hhdet_in_fec!C75)</f>
        <v>0.58585359792924219</v>
      </c>
      <c r="D75" s="111">
        <f>IF(RES_hhdet_in_tes!D75=0,"",RES_hhdet_in_tes!D75/RES_hhdet_in_fec!D75)</f>
        <v>0.58740200203116644</v>
      </c>
      <c r="E75" s="111">
        <f>IF(RES_hhdet_in_tes!E75=0,"",RES_hhdet_in_tes!E75/RES_hhdet_in_fec!E75)</f>
        <v>0.58906950030642757</v>
      </c>
      <c r="F75" s="111">
        <f>IF(RES_hhdet_in_tes!F75=0,"",RES_hhdet_in_tes!F75/RES_hhdet_in_fec!F75)</f>
        <v>0.59075301642575417</v>
      </c>
      <c r="G75" s="111">
        <f>IF(RES_hhdet_in_tes!G75=0,"",RES_hhdet_in_tes!G75/RES_hhdet_in_fec!G75)</f>
        <v>0.59254716589816026</v>
      </c>
      <c r="H75" s="111">
        <f>IF(RES_hhdet_in_tes!H75=0,"",RES_hhdet_in_tes!H75/RES_hhdet_in_fec!H75)</f>
        <v>0.59444134359718914</v>
      </c>
      <c r="I75" s="111">
        <f>IF(RES_hhdet_in_tes!I75=0,"",RES_hhdet_in_tes!I75/RES_hhdet_in_fec!I75)</f>
        <v>0.59646019156022789</v>
      </c>
      <c r="J75" s="111">
        <f>IF(RES_hhdet_in_tes!J75=0,"",RES_hhdet_in_tes!J75/RES_hhdet_in_fec!J75)</f>
        <v>0.59870234793005239</v>
      </c>
      <c r="K75" s="111">
        <f>IF(RES_hhdet_in_tes!K75=0,"",RES_hhdet_in_tes!K75/RES_hhdet_in_fec!K75)</f>
        <v>0.60125522585811786</v>
      </c>
      <c r="L75" s="111">
        <f>IF(RES_hhdet_in_tes!L75=0,"",RES_hhdet_in_tes!L75/RES_hhdet_in_fec!L75)</f>
        <v>0.60414941883309248</v>
      </c>
      <c r="M75" s="111" t="str">
        <f>IF(RES_hhdet_in_tes!M75=0,"",RES_hhdet_in_tes!M75/RES_hhdet_in_fec!M75)</f>
        <v/>
      </c>
      <c r="N75" s="111" t="str">
        <f>IF(RES_hhdet_in_tes!N75=0,"",RES_hhdet_in_tes!N75/RES_hhdet_in_fec!N75)</f>
        <v/>
      </c>
      <c r="O75" s="111">
        <f>IF(RES_hhdet_in_tes!O75=0,"",RES_hhdet_in_tes!O75/RES_hhdet_in_fec!O75)</f>
        <v>0.63068583974452885</v>
      </c>
      <c r="P75" s="111">
        <f>IF(RES_hhdet_in_tes!P75=0,"",RES_hhdet_in_tes!P75/RES_hhdet_in_fec!P75)</f>
        <v>0.6473716997653417</v>
      </c>
      <c r="Q75" s="111">
        <f>IF(RES_hhdet_in_tes!Q75=0,"",RES_hhdet_in_tes!Q75/RES_hhdet_in_fec!Q75)</f>
        <v>0.66374454142368278</v>
      </c>
      <c r="R75" s="111">
        <f>IF(RES_hhdet_in_tes!R75=0,"",RES_hhdet_in_tes!R75/RES_hhdet_in_fec!R75)</f>
        <v>0.67548150590544276</v>
      </c>
      <c r="S75" s="111">
        <f>IF(RES_hhdet_in_tes!S75=0,"",RES_hhdet_in_tes!S75/RES_hhdet_in_fec!S75)</f>
        <v>0.68710276174151641</v>
      </c>
      <c r="T75" s="111">
        <f>IF(RES_hhdet_in_tes!T75=0,"",RES_hhdet_in_tes!T75/RES_hhdet_in_fec!T75)</f>
        <v>0.6983646327843348</v>
      </c>
      <c r="U75" s="111">
        <f>IF(RES_hhdet_in_tes!U75=0,"",RES_hhdet_in_tes!U75/RES_hhdet_in_fec!U75)</f>
        <v>0.70894371559781644</v>
      </c>
      <c r="V75" s="111">
        <f>IF(RES_hhdet_in_tes!V75=0,"",RES_hhdet_in_tes!V75/RES_hhdet_in_fec!V75)</f>
        <v>0.71834384455904265</v>
      </c>
      <c r="W75" s="111">
        <f>IF(RES_hhdet_in_tes!W75=0,"",RES_hhdet_in_tes!W75/RES_hhdet_in_fec!W75)</f>
        <v>0.72574356331613521</v>
      </c>
      <c r="DA75" s="63" t="s">
        <v>3656</v>
      </c>
    </row>
    <row r="76" spans="1:105" ht="12" customHeight="1" x14ac:dyDescent="0.25">
      <c r="A76" s="108" t="s">
        <v>52</v>
      </c>
      <c r="B76" s="111"/>
      <c r="C76" s="111">
        <f>IF(RES_hhdet_in_tes!C76=0,"",RES_hhdet_in_tes!C76/RES_hhdet_in_fec!C76)</f>
        <v>1</v>
      </c>
      <c r="D76" s="111">
        <f>IF(RES_hhdet_in_tes!D76=0,"",RES_hhdet_in_tes!D76/RES_hhdet_in_fec!D76)</f>
        <v>1</v>
      </c>
      <c r="E76" s="111">
        <f>IF(RES_hhdet_in_tes!E76=0,"",RES_hhdet_in_tes!E76/RES_hhdet_in_fec!E76)</f>
        <v>1</v>
      </c>
      <c r="F76" s="111">
        <f>IF(RES_hhdet_in_tes!F76=0,"",RES_hhdet_in_tes!F76/RES_hhdet_in_fec!F76)</f>
        <v>1</v>
      </c>
      <c r="G76" s="111">
        <f>IF(RES_hhdet_in_tes!G76=0,"",RES_hhdet_in_tes!G76/RES_hhdet_in_fec!G76)</f>
        <v>1</v>
      </c>
      <c r="H76" s="111">
        <f>IF(RES_hhdet_in_tes!H76=0,"",RES_hhdet_in_tes!H76/RES_hhdet_in_fec!H76)</f>
        <v>1</v>
      </c>
      <c r="I76" s="111">
        <f>IF(RES_hhdet_in_tes!I76=0,"",RES_hhdet_in_tes!I76/RES_hhdet_in_fec!I76)</f>
        <v>1</v>
      </c>
      <c r="J76" s="111">
        <f>IF(RES_hhdet_in_tes!J76=0,"",RES_hhdet_in_tes!J76/RES_hhdet_in_fec!J76)</f>
        <v>1</v>
      </c>
      <c r="K76" s="111">
        <f>IF(RES_hhdet_in_tes!K76=0,"",RES_hhdet_in_tes!K76/RES_hhdet_in_fec!K76)</f>
        <v>1</v>
      </c>
      <c r="L76" s="111">
        <f>IF(RES_hhdet_in_tes!L76=0,"",RES_hhdet_in_tes!L76/RES_hhdet_in_fec!L76)</f>
        <v>1</v>
      </c>
      <c r="M76" s="111" t="str">
        <f>IF(RES_hhdet_in_tes!M76=0,"",RES_hhdet_in_tes!M76/RES_hhdet_in_fec!M76)</f>
        <v/>
      </c>
      <c r="N76" s="111" t="str">
        <f>IF(RES_hhdet_in_tes!N76=0,"",RES_hhdet_in_tes!N76/RES_hhdet_in_fec!N76)</f>
        <v/>
      </c>
      <c r="O76" s="111">
        <f>IF(RES_hhdet_in_tes!O76=0,"",RES_hhdet_in_tes!O76/RES_hhdet_in_fec!O76)</f>
        <v>1</v>
      </c>
      <c r="P76" s="111">
        <f>IF(RES_hhdet_in_tes!P76=0,"",RES_hhdet_in_tes!P76/RES_hhdet_in_fec!P76)</f>
        <v>1</v>
      </c>
      <c r="Q76" s="111">
        <f>IF(RES_hhdet_in_tes!Q76=0,"",RES_hhdet_in_tes!Q76/RES_hhdet_in_fec!Q76)</f>
        <v>1</v>
      </c>
      <c r="R76" s="111">
        <f>IF(RES_hhdet_in_tes!R76=0,"",RES_hhdet_in_tes!R76/RES_hhdet_in_fec!R76)</f>
        <v>1</v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>
        <f>IF(RES_hhdet_in_tes!V76=0,"",RES_hhdet_in_tes!V76/RES_hhdet_in_fec!V76)</f>
        <v>1</v>
      </c>
      <c r="W76" s="111">
        <f>IF(RES_hhdet_in_tes!W76=0,"",RES_hhdet_in_tes!W76/RES_hhdet_in_fec!W76)</f>
        <v>1</v>
      </c>
      <c r="DA76" s="63" t="s">
        <v>3657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0.58933638367151187</v>
      </c>
      <c r="D77" s="124">
        <f>IF(RES_hhdet_in_tes!D77=0,"",RES_hhdet_in_tes!D77/RES_hhdet_in_fec!D77)</f>
        <v>0.60481629288353811</v>
      </c>
      <c r="E77" s="124">
        <f>IF(RES_hhdet_in_tes!E77=0,"",RES_hhdet_in_tes!E77/RES_hhdet_in_fec!E77)</f>
        <v>0.60717561489213012</v>
      </c>
      <c r="F77" s="124">
        <f>IF(RES_hhdet_in_tes!F77=0,"",RES_hhdet_in_tes!F77/RES_hhdet_in_fec!F77)</f>
        <v>0.58417083570835893</v>
      </c>
      <c r="G77" s="124">
        <f>IF(RES_hhdet_in_tes!G77=0,"",RES_hhdet_in_tes!G77/RES_hhdet_in_fec!G77)</f>
        <v>0.63000271991015044</v>
      </c>
      <c r="H77" s="124">
        <f>IF(RES_hhdet_in_tes!H77=0,"",RES_hhdet_in_tes!H77/RES_hhdet_in_fec!H77)</f>
        <v>0.60972083256784038</v>
      </c>
      <c r="I77" s="124">
        <f>IF(RES_hhdet_in_tes!I77=0,"",RES_hhdet_in_tes!I77/RES_hhdet_in_fec!I77)</f>
        <v>0.59014859749250659</v>
      </c>
      <c r="J77" s="124">
        <f>IF(RES_hhdet_in_tes!J77=0,"",RES_hhdet_in_tes!J77/RES_hhdet_in_fec!J77)</f>
        <v>0.60304036929334637</v>
      </c>
      <c r="K77" s="124">
        <f>IF(RES_hhdet_in_tes!K77=0,"",RES_hhdet_in_tes!K77/RES_hhdet_in_fec!K77)</f>
        <v>0.60454887875558749</v>
      </c>
      <c r="L77" s="124">
        <f>IF(RES_hhdet_in_tes!L77=0,"",RES_hhdet_in_tes!L77/RES_hhdet_in_fec!L77)</f>
        <v>0.59098855986909493</v>
      </c>
      <c r="M77" s="124">
        <f>IF(RES_hhdet_in_tes!M77=0,"",RES_hhdet_in_tes!M77/RES_hhdet_in_fec!M77)</f>
        <v>0.60878832249888593</v>
      </c>
      <c r="N77" s="124">
        <f>IF(RES_hhdet_in_tes!N77=0,"",RES_hhdet_in_tes!N77/RES_hhdet_in_fec!N77)</f>
        <v>0.59536672561671611</v>
      </c>
      <c r="O77" s="124">
        <f>IF(RES_hhdet_in_tes!O77=0,"",RES_hhdet_in_tes!O77/RES_hhdet_in_fec!O77)</f>
        <v>0.61187682394029874</v>
      </c>
      <c r="P77" s="124">
        <f>IF(RES_hhdet_in_tes!P77=0,"",RES_hhdet_in_tes!P77/RES_hhdet_in_fec!P77)</f>
        <v>0.58832084046782507</v>
      </c>
      <c r="Q77" s="124">
        <f>IF(RES_hhdet_in_tes!Q77=0,"",RES_hhdet_in_tes!Q77/RES_hhdet_in_fec!Q77)</f>
        <v>0.59048399401965779</v>
      </c>
      <c r="R77" s="124">
        <f>IF(RES_hhdet_in_tes!R77=0,"",RES_hhdet_in_tes!R77/RES_hhdet_in_fec!R77)</f>
        <v>0.59518985452937201</v>
      </c>
      <c r="S77" s="124">
        <f>IF(RES_hhdet_in_tes!S77=0,"",RES_hhdet_in_tes!S77/RES_hhdet_in_fec!S77)</f>
        <v>0.59779267985233531</v>
      </c>
      <c r="T77" s="124">
        <f>IF(RES_hhdet_in_tes!T77=0,"",RES_hhdet_in_tes!T77/RES_hhdet_in_fec!T77)</f>
        <v>0.60800391197764581</v>
      </c>
      <c r="U77" s="124">
        <f>IF(RES_hhdet_in_tes!U77=0,"",RES_hhdet_in_tes!U77/RES_hhdet_in_fec!U77)</f>
        <v>0.62314283219037458</v>
      </c>
      <c r="V77" s="124">
        <f>IF(RES_hhdet_in_tes!V77=0,"",RES_hhdet_in_tes!V77/RES_hhdet_in_fec!V77)</f>
        <v>0.65705027543696037</v>
      </c>
      <c r="W77" s="124">
        <f>IF(RES_hhdet_in_tes!W77=0,"",RES_hhdet_in_tes!W77/RES_hhdet_in_fec!W77)</f>
        <v>0.63552561380350958</v>
      </c>
      <c r="DA77" s="130" t="s">
        <v>3658</v>
      </c>
    </row>
    <row r="78" spans="1:105" ht="12" customHeight="1" x14ac:dyDescent="0.25">
      <c r="A78" s="97" t="s">
        <v>192</v>
      </c>
      <c r="B78" s="111"/>
      <c r="C78" s="111">
        <f>IF(RES_hhdet_in_tes!C78=0,"",RES_hhdet_in_tes!C78/RES_hhdet_in_fec!C78)</f>
        <v>0.58043942706150276</v>
      </c>
      <c r="D78" s="111">
        <f>IF(RES_hhdet_in_tes!D78=0,"",RES_hhdet_in_tes!D78/RES_hhdet_in_fec!D78)</f>
        <v>0.58130451026314944</v>
      </c>
      <c r="E78" s="111">
        <f>IF(RES_hhdet_in_tes!E78=0,"",RES_hhdet_in_tes!E78/RES_hhdet_in_fec!E78)</f>
        <v>0.58215739315527093</v>
      </c>
      <c r="F78" s="111">
        <f>IF(RES_hhdet_in_tes!F78=0,"",RES_hhdet_in_tes!F78/RES_hhdet_in_fec!F78)</f>
        <v>0.58300861236882062</v>
      </c>
      <c r="G78" s="111">
        <f>IF(RES_hhdet_in_tes!G78=0,"",RES_hhdet_in_tes!G78/RES_hhdet_in_fec!G78)</f>
        <v>0.58384859581490811</v>
      </c>
      <c r="H78" s="111">
        <f>IF(RES_hhdet_in_tes!H78=0,"",RES_hhdet_in_tes!H78/RES_hhdet_in_fec!H78)</f>
        <v>0.58467851499535461</v>
      </c>
      <c r="I78" s="111">
        <f>IF(RES_hhdet_in_tes!I78=0,"",RES_hhdet_in_tes!I78/RES_hhdet_in_fec!I78)</f>
        <v>0.58549601134717721</v>
      </c>
      <c r="J78" s="111">
        <f>IF(RES_hhdet_in_tes!J78=0,"",RES_hhdet_in_tes!J78/RES_hhdet_in_fec!J78)</f>
        <v>0.58629142267033574</v>
      </c>
      <c r="K78" s="111">
        <f>IF(RES_hhdet_in_tes!K78=0,"",RES_hhdet_in_tes!K78/RES_hhdet_in_fec!K78)</f>
        <v>0.5870565335533342</v>
      </c>
      <c r="L78" s="111">
        <f>IF(RES_hhdet_in_tes!L78=0,"",RES_hhdet_in_tes!L78/RES_hhdet_in_fec!L78)</f>
        <v>0.58778914603678256</v>
      </c>
      <c r="M78" s="111">
        <f>IF(RES_hhdet_in_tes!M78=0,"",RES_hhdet_in_tes!M78/RES_hhdet_in_fec!M78)</f>
        <v>0.58818338854882635</v>
      </c>
      <c r="N78" s="111">
        <f>IF(RES_hhdet_in_tes!N78=0,"",RES_hhdet_in_tes!N78/RES_hhdet_in_fec!N78)</f>
        <v>0.58818338854882635</v>
      </c>
      <c r="O78" s="111">
        <f>IF(RES_hhdet_in_tes!O78=0,"",RES_hhdet_in_tes!O78/RES_hhdet_in_fec!O78)</f>
        <v>0.58818338854882635</v>
      </c>
      <c r="P78" s="111">
        <f>IF(RES_hhdet_in_tes!P78=0,"",RES_hhdet_in_tes!P78/RES_hhdet_in_fec!P78)</f>
        <v>0.58818338854882635</v>
      </c>
      <c r="Q78" s="111">
        <f>IF(RES_hhdet_in_tes!Q78=0,"",RES_hhdet_in_tes!Q78/RES_hhdet_in_fec!Q78)</f>
        <v>0.58818338854882635</v>
      </c>
      <c r="R78" s="111">
        <f>IF(RES_hhdet_in_tes!R78=0,"",RES_hhdet_in_tes!R78/RES_hhdet_in_fec!R78)</f>
        <v>0.59067409386711134</v>
      </c>
      <c r="S78" s="111">
        <f>IF(RES_hhdet_in_tes!S78=0,"",RES_hhdet_in_tes!S78/RES_hhdet_in_fec!S78)</f>
        <v>0.59474696139228522</v>
      </c>
      <c r="T78" s="111">
        <f>IF(RES_hhdet_in_tes!T78=0,"",RES_hhdet_in_tes!T78/RES_hhdet_in_fec!T78)</f>
        <v>0.59949864017165133</v>
      </c>
      <c r="U78" s="111">
        <f>IF(RES_hhdet_in_tes!U78=0,"",RES_hhdet_in_tes!U78/RES_hhdet_in_fec!U78)</f>
        <v>0.60442002176456699</v>
      </c>
      <c r="V78" s="111">
        <f>IF(RES_hhdet_in_tes!V78=0,"",RES_hhdet_in_tes!V78/RES_hhdet_in_fec!V78)</f>
        <v>0.6090019977303851</v>
      </c>
      <c r="W78" s="111">
        <f>IF(RES_hhdet_in_tes!W78=0,"",RES_hhdet_in_tes!W78/RES_hhdet_in_fec!W78)</f>
        <v>0.61324456806910344</v>
      </c>
      <c r="DA78" s="63" t="s">
        <v>3659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0.74843521690354531</v>
      </c>
      <c r="D79" s="45">
        <f>IF(RES_hhdet_in_tes!D79=0,"",RES_hhdet_in_tes!D79/RES_hhdet_in_fec!D79)</f>
        <v>0.74979272130048769</v>
      </c>
      <c r="E79" s="45">
        <f>IF(RES_hhdet_in_tes!E79=0,"",RES_hhdet_in_tes!E79/RES_hhdet_in_fec!E79)</f>
        <v>0.75120042291968681</v>
      </c>
      <c r="F79" s="45">
        <f>IF(RES_hhdet_in_tes!F79=0,"",RES_hhdet_in_tes!F79/RES_hhdet_in_fec!F79)</f>
        <v>0.75261496961464835</v>
      </c>
      <c r="G79" s="45">
        <f>IF(RES_hhdet_in_tes!G79=0,"",RES_hhdet_in_tes!G79/RES_hhdet_in_fec!G79)</f>
        <v>0.75407574499875563</v>
      </c>
      <c r="H79" s="45">
        <f>IF(RES_hhdet_in_tes!H79=0,"",RES_hhdet_in_tes!H79/RES_hhdet_in_fec!H79)</f>
        <v>0.75557792901911258</v>
      </c>
      <c r="I79" s="45">
        <f>IF(RES_hhdet_in_tes!I79=0,"",RES_hhdet_in_tes!I79/RES_hhdet_in_fec!I79)</f>
        <v>0.75713122579920733</v>
      </c>
      <c r="J79" s="45">
        <f>IF(RES_hhdet_in_tes!J79=0,"",RES_hhdet_in_tes!J79/RES_hhdet_in_fec!J79)</f>
        <v>0.75877538970772529</v>
      </c>
      <c r="K79" s="45">
        <f>IF(RES_hhdet_in_tes!K79=0,"",RES_hhdet_in_tes!K79/RES_hhdet_in_fec!K79)</f>
        <v>0.76054422241469111</v>
      </c>
      <c r="L79" s="45">
        <f>IF(RES_hhdet_in_tes!L79=0,"",RES_hhdet_in_tes!L79/RES_hhdet_in_fec!L79)</f>
        <v>0.76244676725263449</v>
      </c>
      <c r="M79" s="45">
        <f>IF(RES_hhdet_in_tes!M79=0,"",RES_hhdet_in_tes!M79/RES_hhdet_in_fec!M79)</f>
        <v>0.76503524089978137</v>
      </c>
      <c r="N79" s="45">
        <f>IF(RES_hhdet_in_tes!N79=0,"",RES_hhdet_in_tes!N79/RES_hhdet_in_fec!N79)</f>
        <v>0.76846622643583473</v>
      </c>
      <c r="O79" s="45">
        <f>IF(RES_hhdet_in_tes!O79=0,"",RES_hhdet_in_tes!O79/RES_hhdet_in_fec!O79)</f>
        <v>0.77312045235809701</v>
      </c>
      <c r="P79" s="45">
        <f>IF(RES_hhdet_in_tes!P79=0,"",RES_hhdet_in_tes!P79/RES_hhdet_in_fec!P79)</f>
        <v>0.77919788070963925</v>
      </c>
      <c r="Q79" s="45">
        <f>IF(RES_hhdet_in_tes!Q79=0,"",RES_hhdet_in_tes!Q79/RES_hhdet_in_fec!Q79)</f>
        <v>0.78703087614130152</v>
      </c>
      <c r="R79" s="45">
        <f>IF(RES_hhdet_in_tes!R79=0,"",RES_hhdet_in_tes!R79/RES_hhdet_in_fec!R79)</f>
        <v>0.79768645861884835</v>
      </c>
      <c r="S79" s="45">
        <f>IF(RES_hhdet_in_tes!S79=0,"",RES_hhdet_in_tes!S79/RES_hhdet_in_fec!S79)</f>
        <v>0.81098562218532655</v>
      </c>
      <c r="T79" s="45">
        <f>IF(RES_hhdet_in_tes!T79=0,"",RES_hhdet_in_tes!T79/RES_hhdet_in_fec!T79)</f>
        <v>0.82528437991550996</v>
      </c>
      <c r="U79" s="45">
        <f>IF(RES_hhdet_in_tes!U79=0,"",RES_hhdet_in_tes!U79/RES_hhdet_in_fec!U79)</f>
        <v>0.83893874488421283</v>
      </c>
      <c r="V79" s="45">
        <f>IF(RES_hhdet_in_tes!V79=0,"",RES_hhdet_in_tes!V79/RES_hhdet_in_fec!V79)</f>
        <v>0.85030473016623132</v>
      </c>
      <c r="W79" s="45">
        <f>IF(RES_hhdet_in_tes!W79=0,"",RES_hhdet_in_tes!W79/RES_hhdet_in_fec!W79)</f>
        <v>0.85880485617614666</v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/>
      <c r="C81" s="119">
        <f>IF(RES_hhdet_in_tes!C81=0,"",RES_hhdet_in_tes!C81/RES_hhdet_in_fec!C81)</f>
        <v>0.52268926904928636</v>
      </c>
      <c r="D81" s="119">
        <f>IF(RES_hhdet_in_tes!D81=0,"",RES_hhdet_in_tes!D81/RES_hhdet_in_fec!D81)</f>
        <v>0.53027782062639606</v>
      </c>
      <c r="E81" s="119">
        <f>IF(RES_hhdet_in_tes!E81=0,"",RES_hhdet_in_tes!E81/RES_hhdet_in_fec!E81)</f>
        <v>0.54114025284951861</v>
      </c>
      <c r="F81" s="119">
        <f>IF(RES_hhdet_in_tes!F81=0,"",RES_hhdet_in_tes!F81/RES_hhdet_in_fec!F81)</f>
        <v>0.55147231452241507</v>
      </c>
      <c r="G81" s="119">
        <f>IF(RES_hhdet_in_tes!G81=0,"",RES_hhdet_in_tes!G81/RES_hhdet_in_fec!G81)</f>
        <v>0.5587420335312322</v>
      </c>
      <c r="H81" s="119">
        <f>IF(RES_hhdet_in_tes!H81=0,"",RES_hhdet_in_tes!H81/RES_hhdet_in_fec!H81)</f>
        <v>0.57003021100898399</v>
      </c>
      <c r="I81" s="119">
        <f>IF(RES_hhdet_in_tes!I81=0,"",RES_hhdet_in_tes!I81/RES_hhdet_in_fec!I81)</f>
        <v>0.58302868587895318</v>
      </c>
      <c r="J81" s="119">
        <f>IF(RES_hhdet_in_tes!J81=0,"",RES_hhdet_in_tes!J81/RES_hhdet_in_fec!J81)</f>
        <v>0.59443303433140471</v>
      </c>
      <c r="K81" s="119">
        <f>IF(RES_hhdet_in_tes!K81=0,"",RES_hhdet_in_tes!K81/RES_hhdet_in_fec!K81)</f>
        <v>0.60088540039431082</v>
      </c>
      <c r="L81" s="119">
        <f>IF(RES_hhdet_in_tes!L81=0,"",RES_hhdet_in_tes!L81/RES_hhdet_in_fec!L81)</f>
        <v>0.60997404473059202</v>
      </c>
      <c r="M81" s="119">
        <f>IF(RES_hhdet_in_tes!M81=0,"",RES_hhdet_in_tes!M81/RES_hhdet_in_fec!M81)</f>
        <v>0.6194721320647042</v>
      </c>
      <c r="N81" s="119">
        <f>IF(RES_hhdet_in_tes!N81=0,"",RES_hhdet_in_tes!N81/RES_hhdet_in_fec!N81)</f>
        <v>0.63386294623023964</v>
      </c>
      <c r="O81" s="119">
        <f>IF(RES_hhdet_in_tes!O81=0,"",RES_hhdet_in_tes!O81/RES_hhdet_in_fec!O81)</f>
        <v>0.63448654847503905</v>
      </c>
      <c r="P81" s="119">
        <f>IF(RES_hhdet_in_tes!P81=0,"",RES_hhdet_in_tes!P81/RES_hhdet_in_fec!P81)</f>
        <v>0.64341990445708142</v>
      </c>
      <c r="Q81" s="119">
        <f>IF(RES_hhdet_in_tes!Q81=0,"",RES_hhdet_in_tes!Q81/RES_hhdet_in_fec!Q81)</f>
        <v>0.65330012177629726</v>
      </c>
      <c r="R81" s="119" t="str">
        <f>IF(RES_hhdet_in_tes!R81=0,"",RES_hhdet_in_tes!R81/RES_hhdet_in_fec!R81)</f>
        <v/>
      </c>
      <c r="S81" s="119" t="str">
        <f>IF(RES_hhdet_in_tes!S81=0,"",RES_hhdet_in_tes!S81/RES_hhdet_in_fec!S81)</f>
        <v/>
      </c>
      <c r="T81" s="119" t="str">
        <f>IF(RES_hhdet_in_tes!T81=0,"",RES_hhdet_in_tes!T81/RES_hhdet_in_fec!T81)</f>
        <v/>
      </c>
      <c r="U81" s="119">
        <f>IF(RES_hhdet_in_tes!U81=0,"",RES_hhdet_in_tes!U81/RES_hhdet_in_fec!U81)</f>
        <v>0.72726121293036528</v>
      </c>
      <c r="V81" s="119">
        <f>IF(RES_hhdet_in_tes!V81=0,"",RES_hhdet_in_tes!V81/RES_hhdet_in_fec!V81)</f>
        <v>0.72670051308249106</v>
      </c>
      <c r="W81" s="119">
        <f>IF(RES_hhdet_in_tes!W81=0,"",RES_hhdet_in_tes!W81/RES_hhdet_in_fec!W81)</f>
        <v>0.7714384688270457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0.51065611814785705</v>
      </c>
      <c r="D82" s="124">
        <f>IF(RES_hhdet_in_tes!D82=0,"",RES_hhdet_in_tes!D82/RES_hhdet_in_fec!D82)</f>
        <v>0.52050123357336187</v>
      </c>
      <c r="E82" s="124">
        <f>IF(RES_hhdet_in_tes!E82=0,"",RES_hhdet_in_tes!E82/RES_hhdet_in_fec!E82)</f>
        <v>0.53041117207570299</v>
      </c>
      <c r="F82" s="124">
        <f>IF(RES_hhdet_in_tes!F82=0,"",RES_hhdet_in_tes!F82/RES_hhdet_in_fec!F82)</f>
        <v>0.54044714938585314</v>
      </c>
      <c r="G82" s="124">
        <f>IF(RES_hhdet_in_tes!G82=0,"",RES_hhdet_in_tes!G82/RES_hhdet_in_fec!G82)</f>
        <v>0.55052545649296847</v>
      </c>
      <c r="H82" s="124">
        <f>IF(RES_hhdet_in_tes!H82=0,"",RES_hhdet_in_tes!H82/RES_hhdet_in_fec!H82)</f>
        <v>0.56066441682515933</v>
      </c>
      <c r="I82" s="124">
        <f>IF(RES_hhdet_in_tes!I82=0,"",RES_hhdet_in_tes!I82/RES_hhdet_in_fec!I82)</f>
        <v>0.57086837417501757</v>
      </c>
      <c r="J82" s="124">
        <f>IF(RES_hhdet_in_tes!J82=0,"",RES_hhdet_in_tes!J82/RES_hhdet_in_fec!J82)</f>
        <v>0.58109642690325136</v>
      </c>
      <c r="K82" s="124">
        <f>IF(RES_hhdet_in_tes!K82=0,"",RES_hhdet_in_tes!K82/RES_hhdet_in_fec!K82)</f>
        <v>0.59128587790636311</v>
      </c>
      <c r="L82" s="124">
        <f>IF(RES_hhdet_in_tes!L82=0,"",RES_hhdet_in_tes!L82/RES_hhdet_in_fec!L82)</f>
        <v>0.60141790962947639</v>
      </c>
      <c r="M82" s="124">
        <f>IF(RES_hhdet_in_tes!M82=0,"",RES_hhdet_in_tes!M82/RES_hhdet_in_fec!M82)</f>
        <v>0.61073657319433217</v>
      </c>
      <c r="N82" s="124">
        <f>IF(RES_hhdet_in_tes!N82=0,"",RES_hhdet_in_tes!N82/RES_hhdet_in_fec!N82)</f>
        <v>0.61882685221392808</v>
      </c>
      <c r="O82" s="124">
        <f>IF(RES_hhdet_in_tes!O82=0,"",RES_hhdet_in_tes!O82/RES_hhdet_in_fec!O82)</f>
        <v>0.62555245058921916</v>
      </c>
      <c r="P82" s="124">
        <f>IF(RES_hhdet_in_tes!P82=0,"",RES_hhdet_in_tes!P82/RES_hhdet_in_fec!P82)</f>
        <v>0.63146267298856695</v>
      </c>
      <c r="Q82" s="124">
        <f>IF(RES_hhdet_in_tes!Q82=0,"",RES_hhdet_in_tes!Q82/RES_hhdet_in_fec!Q82)</f>
        <v>0.6384766509485571</v>
      </c>
      <c r="R82" s="124" t="str">
        <f>IF(RES_hhdet_in_tes!R82=0,"",RES_hhdet_in_tes!R82/RES_hhdet_in_fec!R82)</f>
        <v/>
      </c>
      <c r="S82" s="124" t="str">
        <f>IF(RES_hhdet_in_tes!S82=0,"",RES_hhdet_in_tes!S82/RES_hhdet_in_fec!S82)</f>
        <v/>
      </c>
      <c r="T82" s="124" t="str">
        <f>IF(RES_hhdet_in_tes!T82=0,"",RES_hhdet_in_tes!T82/RES_hhdet_in_fec!T82)</f>
        <v/>
      </c>
      <c r="U82" s="124">
        <f>IF(RES_hhdet_in_tes!U82=0,"",RES_hhdet_in_tes!U82/RES_hhdet_in_fec!U82)</f>
        <v>0.68284105136465933</v>
      </c>
      <c r="V82" s="124">
        <f>IF(RES_hhdet_in_tes!V82=0,"",RES_hhdet_in_tes!V82/RES_hhdet_in_fec!V82)</f>
        <v>0.6918679094075243</v>
      </c>
      <c r="W82" s="124">
        <f>IF(RES_hhdet_in_tes!W82=0,"",RES_hhdet_in_tes!W82/RES_hhdet_in_fec!W82)</f>
        <v>0.69910647403948778</v>
      </c>
      <c r="DA82" s="130" t="s">
        <v>3662</v>
      </c>
    </row>
    <row r="83" spans="1:105" ht="12" customHeight="1" x14ac:dyDescent="0.25">
      <c r="A83" s="97" t="s">
        <v>204</v>
      </c>
      <c r="B83" s="111"/>
      <c r="C83" s="111">
        <f>IF(RES_hhdet_in_tes!C83=0,"",RES_hhdet_in_tes!C83/RES_hhdet_in_fec!C83)</f>
        <v>0.50824275179939915</v>
      </c>
      <c r="D83" s="111">
        <f>IF(RES_hhdet_in_tes!D83=0,"",RES_hhdet_in_tes!D83/RES_hhdet_in_fec!D83)</f>
        <v>0.51812618740520067</v>
      </c>
      <c r="E83" s="111">
        <f>IF(RES_hhdet_in_tes!E83=0,"",RES_hhdet_in_tes!E83/RES_hhdet_in_fec!E83)</f>
        <v>0.5281035796567537</v>
      </c>
      <c r="F83" s="111">
        <f>IF(RES_hhdet_in_tes!F83=0,"",RES_hhdet_in_tes!F83/RES_hhdet_in_fec!F83)</f>
        <v>0.53816533729738725</v>
      </c>
      <c r="G83" s="111">
        <f>IF(RES_hhdet_in_tes!G83=0,"",RES_hhdet_in_tes!G83/RES_hhdet_in_fec!G83)</f>
        <v>0.5483019260633738</v>
      </c>
      <c r="H83" s="111">
        <f>IF(RES_hhdet_in_tes!H83=0,"",RES_hhdet_in_tes!H83/RES_hhdet_in_fec!H83)</f>
        <v>0.55850198662072215</v>
      </c>
      <c r="I83" s="111">
        <f>IF(RES_hhdet_in_tes!I83=0,"",RES_hhdet_in_tes!I83/RES_hhdet_in_fec!I83)</f>
        <v>0.5687505822509471</v>
      </c>
      <c r="J83" s="111">
        <f>IF(RES_hhdet_in_tes!J83=0,"",RES_hhdet_in_tes!J83/RES_hhdet_in_fec!J83)</f>
        <v>0.57901550709258465</v>
      </c>
      <c r="K83" s="111">
        <f>IF(RES_hhdet_in_tes!K83=0,"",RES_hhdet_in_tes!K83/RES_hhdet_in_fec!K83)</f>
        <v>0.58925415824020466</v>
      </c>
      <c r="L83" s="111">
        <f>IF(RES_hhdet_in_tes!L83=0,"",RES_hhdet_in_tes!L83/RES_hhdet_in_fec!L83)</f>
        <v>0.59942872309938555</v>
      </c>
      <c r="M83" s="111">
        <f>IF(RES_hhdet_in_tes!M83=0,"",RES_hhdet_in_tes!M83/RES_hhdet_in_fec!M83)</f>
        <v>0.60879909417643985</v>
      </c>
      <c r="N83" s="111">
        <f>IF(RES_hhdet_in_tes!N83=0,"",RES_hhdet_in_tes!N83/RES_hhdet_in_fec!N83)</f>
        <v>0.61696796478656302</v>
      </c>
      <c r="O83" s="111">
        <f>IF(RES_hhdet_in_tes!O83=0,"",RES_hhdet_in_tes!O83/RES_hhdet_in_fec!O83)</f>
        <v>0.62372039921019562</v>
      </c>
      <c r="P83" s="111">
        <f>IF(RES_hhdet_in_tes!P83=0,"",RES_hhdet_in_tes!P83/RES_hhdet_in_fec!P83)</f>
        <v>0.62963491272818661</v>
      </c>
      <c r="Q83" s="111">
        <f>IF(RES_hhdet_in_tes!Q83=0,"",RES_hhdet_in_tes!Q83/RES_hhdet_in_fec!Q83)</f>
        <v>0.63667627097010904</v>
      </c>
      <c r="R83" s="111" t="str">
        <f>IF(RES_hhdet_in_tes!R83=0,"",RES_hhdet_in_tes!R83/RES_hhdet_in_fec!R83)</f>
        <v/>
      </c>
      <c r="S83" s="111" t="str">
        <f>IF(RES_hhdet_in_tes!S83=0,"",RES_hhdet_in_tes!S83/RES_hhdet_in_fec!S83)</f>
        <v/>
      </c>
      <c r="T83" s="111" t="str">
        <f>IF(RES_hhdet_in_tes!T83=0,"",RES_hhdet_in_tes!T83/RES_hhdet_in_fec!T83)</f>
        <v/>
      </c>
      <c r="U83" s="111">
        <f>IF(RES_hhdet_in_tes!U83=0,"",RES_hhdet_in_tes!U83/RES_hhdet_in_fec!U83)</f>
        <v>0.68115768750071215</v>
      </c>
      <c r="V83" s="111">
        <f>IF(RES_hhdet_in_tes!V83=0,"",RES_hhdet_in_tes!V83/RES_hhdet_in_fec!V83)</f>
        <v>0.69018575476675603</v>
      </c>
      <c r="W83" s="111">
        <f>IF(RES_hhdet_in_tes!W83=0,"",RES_hhdet_in_tes!W83/RES_hhdet_in_fec!W83)</f>
        <v>0.69744758488352765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 t="str">
        <f>IF(RES_hhdet_in_tes!R84=0,"",RES_hhdet_in_tes!R84/RES_hhdet_in_fec!R84)</f>
        <v/>
      </c>
      <c r="S84" s="111" t="str">
        <f>IF(RES_hhdet_in_tes!S84=0,"",RES_hhdet_in_tes!S84/RES_hhdet_in_fec!S84)</f>
        <v/>
      </c>
      <c r="T84" s="111" t="str">
        <f>IF(RES_hhdet_in_tes!T84=0,"",RES_hhdet_in_tes!T84/RES_hhdet_in_fec!T84)</f>
        <v/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2.1714733651817451</v>
      </c>
      <c r="D85" s="124">
        <f>IF(RES_hhdet_in_tes!D85=0,"",RES_hhdet_in_tes!D85/RES_hhdet_in_fec!D85)</f>
        <v>2.2401584650703543</v>
      </c>
      <c r="E85" s="124">
        <f>IF(RES_hhdet_in_tes!E85=0,"",RES_hhdet_in_tes!E85/RES_hhdet_in_fec!E85)</f>
        <v>2.3095687850311881</v>
      </c>
      <c r="F85" s="124">
        <f>IF(RES_hhdet_in_tes!F85=0,"",RES_hhdet_in_tes!F85/RES_hhdet_in_fec!F85)</f>
        <v>2.3790536496819987</v>
      </c>
      <c r="G85" s="124">
        <f>IF(RES_hhdet_in_tes!G85=0,"",RES_hhdet_in_tes!G85/RES_hhdet_in_fec!G85)</f>
        <v>2.4491987925015777</v>
      </c>
      <c r="H85" s="124">
        <f>IF(RES_hhdet_in_tes!H85=0,"",RES_hhdet_in_tes!H85/RES_hhdet_in_fec!H85)</f>
        <v>2.5199287206242134</v>
      </c>
      <c r="I85" s="124">
        <f>IF(RES_hhdet_in_tes!I85=0,"",RES_hhdet_in_tes!I85/RES_hhdet_in_fec!I85)</f>
        <v>2.5913838022420639</v>
      </c>
      <c r="J85" s="124">
        <f>IF(RES_hhdet_in_tes!J85=0,"",RES_hhdet_in_tes!J85/RES_hhdet_in_fec!J85)</f>
        <v>2.6641479055402226</v>
      </c>
      <c r="K85" s="124">
        <f>IF(RES_hhdet_in_tes!K85=0,"",RES_hhdet_in_tes!K85/RES_hhdet_in_fec!K85)</f>
        <v>2.7387119593573592</v>
      </c>
      <c r="L85" s="124">
        <f>IF(RES_hhdet_in_tes!L85=0,"",RES_hhdet_in_tes!L85/RES_hhdet_in_fec!L85)</f>
        <v>2.8151973429741375</v>
      </c>
      <c r="M85" s="124">
        <f>IF(RES_hhdet_in_tes!M85=0,"",RES_hhdet_in_tes!M85/RES_hhdet_in_fec!M85)</f>
        <v>2.906551926577257</v>
      </c>
      <c r="N85" s="124">
        <f>IF(RES_hhdet_in_tes!N85=0,"",RES_hhdet_in_tes!N85/RES_hhdet_in_fec!N85)</f>
        <v>3.0170130307156118</v>
      </c>
      <c r="O85" s="124">
        <f>IF(RES_hhdet_in_tes!O85=0,"",RES_hhdet_in_tes!O85/RES_hhdet_in_fec!O85)</f>
        <v>3.1489232487800574</v>
      </c>
      <c r="P85" s="124">
        <f>IF(RES_hhdet_in_tes!P85=0,"",RES_hhdet_in_tes!P85/RES_hhdet_in_fec!P85)</f>
        <v>3.2919770398361652</v>
      </c>
      <c r="Q85" s="124">
        <f>IF(RES_hhdet_in_tes!Q85=0,"",RES_hhdet_in_tes!Q85/RES_hhdet_in_fec!Q85)</f>
        <v>3.4149151198082399</v>
      </c>
      <c r="R85" s="124" t="str">
        <f>IF(RES_hhdet_in_tes!R85=0,"",RES_hhdet_in_tes!R85/RES_hhdet_in_fec!R85)</f>
        <v/>
      </c>
      <c r="S85" s="124" t="str">
        <f>IF(RES_hhdet_in_tes!S85=0,"",RES_hhdet_in_tes!S85/RES_hhdet_in_fec!S85)</f>
        <v/>
      </c>
      <c r="T85" s="124" t="str">
        <f>IF(RES_hhdet_in_tes!T85=0,"",RES_hhdet_in_tes!T85/RES_hhdet_in_fec!T85)</f>
        <v/>
      </c>
      <c r="U85" s="124">
        <f>IF(RES_hhdet_in_tes!U85=0,"",RES_hhdet_in_tes!U85/RES_hhdet_in_fec!U85)</f>
        <v>3.6514179061448666</v>
      </c>
      <c r="V85" s="124">
        <f>IF(RES_hhdet_in_tes!V85=0,"",RES_hhdet_in_tes!V85/RES_hhdet_in_fec!V85)</f>
        <v>3.6990288856511033</v>
      </c>
      <c r="W85" s="124">
        <f>IF(RES_hhdet_in_tes!W85=0,"",RES_hhdet_in_tes!W85/RES_hhdet_in_fec!W85)</f>
        <v>3.7456406996447145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2.1714733651817451</v>
      </c>
      <c r="D86" s="111">
        <f>IF(RES_hhdet_in_tes!D86=0,"",RES_hhdet_in_tes!D86/RES_hhdet_in_fec!D86)</f>
        <v>2.2401584650703543</v>
      </c>
      <c r="E86" s="111">
        <f>IF(RES_hhdet_in_tes!E86=0,"",RES_hhdet_in_tes!E86/RES_hhdet_in_fec!E86)</f>
        <v>2.3095687850311881</v>
      </c>
      <c r="F86" s="111">
        <f>IF(RES_hhdet_in_tes!F86=0,"",RES_hhdet_in_tes!F86/RES_hhdet_in_fec!F86)</f>
        <v>2.3790536496819987</v>
      </c>
      <c r="G86" s="111">
        <f>IF(RES_hhdet_in_tes!G86=0,"",RES_hhdet_in_tes!G86/RES_hhdet_in_fec!G86)</f>
        <v>2.4491987925015777</v>
      </c>
      <c r="H86" s="111">
        <f>IF(RES_hhdet_in_tes!H86=0,"",RES_hhdet_in_tes!H86/RES_hhdet_in_fec!H86)</f>
        <v>2.5199287206242134</v>
      </c>
      <c r="I86" s="111">
        <f>IF(RES_hhdet_in_tes!I86=0,"",RES_hhdet_in_tes!I86/RES_hhdet_in_fec!I86)</f>
        <v>2.5913838022420639</v>
      </c>
      <c r="J86" s="111">
        <f>IF(RES_hhdet_in_tes!J86=0,"",RES_hhdet_in_tes!J86/RES_hhdet_in_fec!J86)</f>
        <v>2.6641479055402226</v>
      </c>
      <c r="K86" s="111">
        <f>IF(RES_hhdet_in_tes!K86=0,"",RES_hhdet_in_tes!K86/RES_hhdet_in_fec!K86)</f>
        <v>2.7387119593573592</v>
      </c>
      <c r="L86" s="111">
        <f>IF(RES_hhdet_in_tes!L86=0,"",RES_hhdet_in_tes!L86/RES_hhdet_in_fec!L86)</f>
        <v>2.8151973429741375</v>
      </c>
      <c r="M86" s="111">
        <f>IF(RES_hhdet_in_tes!M86=0,"",RES_hhdet_in_tes!M86/RES_hhdet_in_fec!M86)</f>
        <v>2.906551926577257</v>
      </c>
      <c r="N86" s="111">
        <f>IF(RES_hhdet_in_tes!N86=0,"",RES_hhdet_in_tes!N86/RES_hhdet_in_fec!N86)</f>
        <v>3.0170130307156118</v>
      </c>
      <c r="O86" s="111">
        <f>IF(RES_hhdet_in_tes!O86=0,"",RES_hhdet_in_tes!O86/RES_hhdet_in_fec!O86)</f>
        <v>3.1489232487800574</v>
      </c>
      <c r="P86" s="111">
        <f>IF(RES_hhdet_in_tes!P86=0,"",RES_hhdet_in_tes!P86/RES_hhdet_in_fec!P86)</f>
        <v>3.2919770398361652</v>
      </c>
      <c r="Q86" s="111">
        <f>IF(RES_hhdet_in_tes!Q86=0,"",RES_hhdet_in_tes!Q86/RES_hhdet_in_fec!Q86)</f>
        <v>3.4149151198082399</v>
      </c>
      <c r="R86" s="111" t="str">
        <f>IF(RES_hhdet_in_tes!R86=0,"",RES_hhdet_in_tes!R86/RES_hhdet_in_fec!R86)</f>
        <v/>
      </c>
      <c r="S86" s="111" t="str">
        <f>IF(RES_hhdet_in_tes!S86=0,"",RES_hhdet_in_tes!S86/RES_hhdet_in_fec!S86)</f>
        <v/>
      </c>
      <c r="T86" s="111" t="str">
        <f>IF(RES_hhdet_in_tes!T86=0,"",RES_hhdet_in_tes!T86/RES_hhdet_in_fec!T86)</f>
        <v/>
      </c>
      <c r="U86" s="111">
        <f>IF(RES_hhdet_in_tes!U86=0,"",RES_hhdet_in_tes!U86/RES_hhdet_in_fec!U86)</f>
        <v>3.6514179061448666</v>
      </c>
      <c r="V86" s="111">
        <f>IF(RES_hhdet_in_tes!V86=0,"",RES_hhdet_in_tes!V86/RES_hhdet_in_fec!V86)</f>
        <v>3.6990288856511033</v>
      </c>
      <c r="W86" s="111">
        <f>IF(RES_hhdet_in_tes!W86=0,"",RES_hhdet_in_tes!W86/RES_hhdet_in_fec!W86)</f>
        <v>3.7456406996447145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0.58566737677936542</v>
      </c>
      <c r="D87" s="124">
        <f>IF(RES_hhdet_in_tes!D87=0,"",RES_hhdet_in_tes!D87/RES_hhdet_in_fec!D87)</f>
        <v>0.57531987801966855</v>
      </c>
      <c r="E87" s="124">
        <f>IF(RES_hhdet_in_tes!E87=0,"",RES_hhdet_in_tes!E87/RES_hhdet_in_fec!E87)</f>
        <v>0.58243128891167439</v>
      </c>
      <c r="F87" s="124">
        <f>IF(RES_hhdet_in_tes!F87=0,"",RES_hhdet_in_tes!F87/RES_hhdet_in_fec!F87)</f>
        <v>0.58544858108633369</v>
      </c>
      <c r="G87" s="124">
        <f>IF(RES_hhdet_in_tes!G87=0,"",RES_hhdet_in_tes!G87/RES_hhdet_in_fec!G87)</f>
        <v>0.58752338642448532</v>
      </c>
      <c r="H87" s="124">
        <f>IF(RES_hhdet_in_tes!H87=0,"",RES_hhdet_in_tes!H87/RES_hhdet_in_fec!H87)</f>
        <v>0.58987262039092447</v>
      </c>
      <c r="I87" s="124">
        <f>IF(RES_hhdet_in_tes!I87=0,"",RES_hhdet_in_tes!I87/RES_hhdet_in_fec!I87)</f>
        <v>0.60381307325764144</v>
      </c>
      <c r="J87" s="124">
        <f>IF(RES_hhdet_in_tes!J87=0,"",RES_hhdet_in_tes!J87/RES_hhdet_in_fec!J87)</f>
        <v>0.61512117450425807</v>
      </c>
      <c r="K87" s="124">
        <f>IF(RES_hhdet_in_tes!K87=0,"",RES_hhdet_in_tes!K87/RES_hhdet_in_fec!K87)</f>
        <v>0.61133425372290562</v>
      </c>
      <c r="L87" s="124">
        <f>IF(RES_hhdet_in_tes!L87=0,"",RES_hhdet_in_tes!L87/RES_hhdet_in_fec!L87)</f>
        <v>0.61036293679587572</v>
      </c>
      <c r="M87" s="124">
        <f>IF(RES_hhdet_in_tes!M87=0,"",RES_hhdet_in_tes!M87/RES_hhdet_in_fec!M87)</f>
        <v>0.62170208531985394</v>
      </c>
      <c r="N87" s="124">
        <f>IF(RES_hhdet_in_tes!N87=0,"",RES_hhdet_in_tes!N87/RES_hhdet_in_fec!N87)</f>
        <v>0.6423040285023488</v>
      </c>
      <c r="O87" s="124">
        <f>IF(RES_hhdet_in_tes!O87=0,"",RES_hhdet_in_tes!O87/RES_hhdet_in_fec!O87)</f>
        <v>0.64317664489934867</v>
      </c>
      <c r="P87" s="124">
        <f>IF(RES_hhdet_in_tes!P87=0,"",RES_hhdet_in_tes!P87/RES_hhdet_in_fec!P87)</f>
        <v>0.66440146400642996</v>
      </c>
      <c r="Q87" s="124">
        <f>IF(RES_hhdet_in_tes!Q87=0,"",RES_hhdet_in_tes!Q87/RES_hhdet_in_fec!Q87)</f>
        <v>0.67724144027015665</v>
      </c>
      <c r="R87" s="124" t="str">
        <f>IF(RES_hhdet_in_tes!R87=0,"",RES_hhdet_in_tes!R87/RES_hhdet_in_fec!R87)</f>
        <v/>
      </c>
      <c r="S87" s="124" t="str">
        <f>IF(RES_hhdet_in_tes!S87=0,"",RES_hhdet_in_tes!S87/RES_hhdet_in_fec!S87)</f>
        <v/>
      </c>
      <c r="T87" s="124" t="str">
        <f>IF(RES_hhdet_in_tes!T87=0,"",RES_hhdet_in_tes!T87/RES_hhdet_in_fec!T87)</f>
        <v/>
      </c>
      <c r="U87" s="124">
        <f>IF(RES_hhdet_in_tes!U87=0,"",RES_hhdet_in_tes!U87/RES_hhdet_in_fec!U87)</f>
        <v>0.73313403582855496</v>
      </c>
      <c r="V87" s="124">
        <f>IF(RES_hhdet_in_tes!V87=0,"",RES_hhdet_in_tes!V87/RES_hhdet_in_fec!V87)</f>
        <v>0.74045438079672632</v>
      </c>
      <c r="W87" s="124">
        <f>IF(RES_hhdet_in_tes!W87=0,"",RES_hhdet_in_tes!W87/RES_hhdet_in_fec!W87)</f>
        <v>0.74898666060038255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0.53737230020168347</v>
      </c>
      <c r="D88" s="111">
        <f>IF(RES_hhdet_in_tes!D88=0,"",RES_hhdet_in_tes!D88/RES_hhdet_in_fec!D88)</f>
        <v>0.54997871070298221</v>
      </c>
      <c r="E88" s="111">
        <f>IF(RES_hhdet_in_tes!E88=0,"",RES_hhdet_in_tes!E88/RES_hhdet_in_fec!E88)</f>
        <v>0.56270496374617718</v>
      </c>
      <c r="F88" s="111">
        <f>IF(RES_hhdet_in_tes!F88=0,"",RES_hhdet_in_tes!F88/RES_hhdet_in_fec!F88)</f>
        <v>0.57553882559761183</v>
      </c>
      <c r="G88" s="111">
        <f>IF(RES_hhdet_in_tes!G88=0,"",RES_hhdet_in_tes!G88/RES_hhdet_in_fec!G88)</f>
        <v>0.58846813521863761</v>
      </c>
      <c r="H88" s="111">
        <f>IF(RES_hhdet_in_tes!H88=0,"",RES_hhdet_in_tes!H88/RES_hhdet_in_fec!H88)</f>
        <v>0.60147840367716432</v>
      </c>
      <c r="I88" s="111">
        <f>IF(RES_hhdet_in_tes!I88=0,"",RES_hhdet_in_tes!I88/RES_hhdet_in_fec!I88)</f>
        <v>0.61455057905518706</v>
      </c>
      <c r="J88" s="111">
        <f>IF(RES_hhdet_in_tes!J88=0,"",RES_hhdet_in_tes!J88/RES_hhdet_in_fec!J88)</f>
        <v>0.62764358248839625</v>
      </c>
      <c r="K88" s="111">
        <f>IF(RES_hhdet_in_tes!K88=0,"",RES_hhdet_in_tes!K88/RES_hhdet_in_fec!K88)</f>
        <v>0.64070307358992429</v>
      </c>
      <c r="L88" s="111">
        <f>IF(RES_hhdet_in_tes!L88=0,"",RES_hhdet_in_tes!L88/RES_hhdet_in_fec!L88)</f>
        <v>0.65368082205743416</v>
      </c>
      <c r="M88" s="111">
        <f>IF(RES_hhdet_in_tes!M88=0,"",RES_hhdet_in_tes!M88/RES_hhdet_in_fec!M88)</f>
        <v>0.66563281416405573</v>
      </c>
      <c r="N88" s="111">
        <f>IF(RES_hhdet_in_tes!N88=0,"",RES_hhdet_in_tes!N88/RES_hhdet_in_fec!N88)</f>
        <v>0.67605228168026621</v>
      </c>
      <c r="O88" s="111">
        <f>IF(RES_hhdet_in_tes!O88=0,"",RES_hhdet_in_tes!O88/RES_hhdet_in_fec!O88)</f>
        <v>0.68466507217362926</v>
      </c>
      <c r="P88" s="111">
        <f>IF(RES_hhdet_in_tes!P88=0,"",RES_hhdet_in_tes!P88/RES_hhdet_in_fec!P88)</f>
        <v>0.69220908705844408</v>
      </c>
      <c r="Q88" s="111">
        <f>IF(RES_hhdet_in_tes!Q88=0,"",RES_hhdet_in_tes!Q88/RES_hhdet_in_fec!Q88)</f>
        <v>0.70119040246583852</v>
      </c>
      <c r="R88" s="111" t="str">
        <f>IF(RES_hhdet_in_tes!R88=0,"",RES_hhdet_in_tes!R88/RES_hhdet_in_fec!R88)</f>
        <v/>
      </c>
      <c r="S88" s="111" t="str">
        <f>IF(RES_hhdet_in_tes!S88=0,"",RES_hhdet_in_tes!S88/RES_hhdet_in_fec!S88)</f>
        <v/>
      </c>
      <c r="T88" s="111" t="str">
        <f>IF(RES_hhdet_in_tes!T88=0,"",RES_hhdet_in_tes!T88/RES_hhdet_in_fec!T88)</f>
        <v/>
      </c>
      <c r="U88" s="111">
        <f>IF(RES_hhdet_in_tes!U88=0,"",RES_hhdet_in_tes!U88/RES_hhdet_in_fec!U88)</f>
        <v>0.75792684704133406</v>
      </c>
      <c r="V88" s="111">
        <f>IF(RES_hhdet_in_tes!V88=0,"",RES_hhdet_in_tes!V88/RES_hhdet_in_fec!V88)</f>
        <v>0.76944222757583969</v>
      </c>
      <c r="W88" s="111">
        <f>IF(RES_hhdet_in_tes!W88=0,"",RES_hhdet_in_tes!W88/RES_hhdet_in_fec!W88)</f>
        <v>0.77870475683125162</v>
      </c>
      <c r="DA88" s="63" t="s">
        <v>3668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 t="str">
        <f>IF(RES_hhdet_in_tes!E89=0,"",RES_hhdet_in_tes!E89/RES_hhdet_in_fec!E89)</f>
        <v/>
      </c>
      <c r="F89" s="111" t="str">
        <f>IF(RES_hhdet_in_tes!F89=0,"",RES_hhdet_in_tes!F89/RES_hhdet_in_fec!F89)</f>
        <v/>
      </c>
      <c r="G89" s="111" t="str">
        <f>IF(RES_hhdet_in_tes!G89=0,"",RES_hhdet_in_tes!G89/RES_hhdet_in_fec!G89)</f>
        <v/>
      </c>
      <c r="H89" s="111" t="str">
        <f>IF(RES_hhdet_in_tes!H89=0,"",RES_hhdet_in_tes!H89/RES_hhdet_in_fec!H89)</f>
        <v/>
      </c>
      <c r="I89" s="111">
        <f>IF(RES_hhdet_in_tes!I89=0,"",RES_hhdet_in_tes!I89/RES_hhdet_in_fec!I89)</f>
        <v>0.8785175655867784</v>
      </c>
      <c r="J89" s="111" t="str">
        <f>IF(RES_hhdet_in_tes!J89=0,"",RES_hhdet_in_tes!J89/RES_hhdet_in_fec!J89)</f>
        <v/>
      </c>
      <c r="K89" s="111">
        <f>IF(RES_hhdet_in_tes!K89=0,"",RES_hhdet_in_tes!K89/RES_hhdet_in_fec!K89)</f>
        <v>0.883833465428154</v>
      </c>
      <c r="L89" s="111">
        <f>IF(RES_hhdet_in_tes!L89=0,"",RES_hhdet_in_tes!L89/RES_hhdet_in_fec!L89)</f>
        <v>0.89221946669925467</v>
      </c>
      <c r="M89" s="111">
        <f>IF(RES_hhdet_in_tes!M89=0,"",RES_hhdet_in_tes!M89/RES_hhdet_in_fec!M89)</f>
        <v>0.88109206824579944</v>
      </c>
      <c r="N89" s="111">
        <f>IF(RES_hhdet_in_tes!N89=0,"",RES_hhdet_in_tes!N89/RES_hhdet_in_fec!N89)</f>
        <v>0.92042993037905207</v>
      </c>
      <c r="O89" s="111">
        <f>IF(RES_hhdet_in_tes!O89=0,"",RES_hhdet_in_tes!O89/RES_hhdet_in_fec!O89)</f>
        <v>0.91760291954847484</v>
      </c>
      <c r="P89" s="111" t="str">
        <f>IF(RES_hhdet_in_tes!P89=0,"",RES_hhdet_in_tes!P89/RES_hhdet_in_fec!P89)</f>
        <v/>
      </c>
      <c r="Q89" s="111" t="str">
        <f>IF(RES_hhdet_in_tes!Q89=0,"",RES_hhdet_in_tes!Q89/RES_hhdet_in_fec!Q89)</f>
        <v/>
      </c>
      <c r="R89" s="111" t="str">
        <f>IF(RES_hhdet_in_tes!R89=0,"",RES_hhdet_in_tes!R89/RES_hhdet_in_fec!R89)</f>
        <v/>
      </c>
      <c r="S89" s="111" t="str">
        <f>IF(RES_hhdet_in_tes!S89=0,"",RES_hhdet_in_tes!S89/RES_hhdet_in_fec!S89)</f>
        <v/>
      </c>
      <c r="T89" s="111" t="str">
        <f>IF(RES_hhdet_in_tes!T89=0,"",RES_hhdet_in_tes!T89/RES_hhdet_in_fec!T89)</f>
        <v/>
      </c>
      <c r="U89" s="111" t="str">
        <f>IF(RES_hhdet_in_tes!U89=0,"",RES_hhdet_in_tes!U89/RES_hhdet_in_fec!U89)</f>
        <v/>
      </c>
      <c r="V89" s="111" t="str">
        <f>IF(RES_hhdet_in_tes!V89=0,"",RES_hhdet_in_tes!V89/RES_hhdet_in_fec!V89)</f>
        <v/>
      </c>
      <c r="W89" s="111">
        <f>IF(RES_hhdet_in_tes!W89=0,"",RES_hhdet_in_tes!W89/RES_hhdet_in_fec!W89)</f>
        <v>0.94694508453447357</v>
      </c>
      <c r="DA89" s="63" t="s">
        <v>3669</v>
      </c>
    </row>
    <row r="90" spans="1:105" ht="12" customHeight="1" x14ac:dyDescent="0.25">
      <c r="A90" s="100" t="s">
        <v>204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 t="str">
        <f>IF(RES_hhdet_in_tes!E90=0,"",RES_hhdet_in_tes!E90/RES_hhdet_in_fec!E90)</f>
        <v/>
      </c>
      <c r="F90" s="112" t="str">
        <f>IF(RES_hhdet_in_tes!F90=0,"",RES_hhdet_in_tes!F90/RES_hhdet_in_fec!F90)</f>
        <v/>
      </c>
      <c r="G90" s="112" t="str">
        <f>IF(RES_hhdet_in_tes!G90=0,"",RES_hhdet_in_tes!G90/RES_hhdet_in_fec!G90)</f>
        <v/>
      </c>
      <c r="H90" s="112" t="str">
        <f>IF(RES_hhdet_in_tes!H90=0,"",RES_hhdet_in_tes!H90/RES_hhdet_in_fec!H90)</f>
        <v/>
      </c>
      <c r="I90" s="112">
        <f>IF(RES_hhdet_in_tes!I90=0,"",RES_hhdet_in_tes!I90/RES_hhdet_in_fec!I90)</f>
        <v>0.61455057905518706</v>
      </c>
      <c r="J90" s="112" t="str">
        <f>IF(RES_hhdet_in_tes!J90=0,"",RES_hhdet_in_tes!J90/RES_hhdet_in_fec!J90)</f>
        <v/>
      </c>
      <c r="K90" s="112">
        <f>IF(RES_hhdet_in_tes!K90=0,"",RES_hhdet_in_tes!K90/RES_hhdet_in_fec!K90)</f>
        <v>0.64070307358992429</v>
      </c>
      <c r="L90" s="112">
        <f>IF(RES_hhdet_in_tes!L90=0,"",RES_hhdet_in_tes!L90/RES_hhdet_in_fec!L90)</f>
        <v>0.65368082205743416</v>
      </c>
      <c r="M90" s="112">
        <f>IF(RES_hhdet_in_tes!M90=0,"",RES_hhdet_in_tes!M90/RES_hhdet_in_fec!M90)</f>
        <v>0.66563281416405573</v>
      </c>
      <c r="N90" s="112">
        <f>IF(RES_hhdet_in_tes!N90=0,"",RES_hhdet_in_tes!N90/RES_hhdet_in_fec!N90)</f>
        <v>0.67605228168026632</v>
      </c>
      <c r="O90" s="112">
        <f>IF(RES_hhdet_in_tes!O90=0,"",RES_hhdet_in_tes!O90/RES_hhdet_in_fec!O90)</f>
        <v>0.68466507217362926</v>
      </c>
      <c r="P90" s="112" t="str">
        <f>IF(RES_hhdet_in_tes!P90=0,"",RES_hhdet_in_tes!P90/RES_hhdet_in_fec!P90)</f>
        <v/>
      </c>
      <c r="Q90" s="112" t="str">
        <f>IF(RES_hhdet_in_tes!Q90=0,"",RES_hhdet_in_tes!Q90/RES_hhdet_in_fec!Q90)</f>
        <v/>
      </c>
      <c r="R90" s="112" t="str">
        <f>IF(RES_hhdet_in_tes!R90=0,"",RES_hhdet_in_tes!R90/RES_hhdet_in_fec!R90)</f>
        <v/>
      </c>
      <c r="S90" s="112" t="str">
        <f>IF(RES_hhdet_in_tes!S90=0,"",RES_hhdet_in_tes!S90/RES_hhdet_in_fec!S90)</f>
        <v/>
      </c>
      <c r="T90" s="112" t="str">
        <f>IF(RES_hhdet_in_tes!T90=0,"",RES_hhdet_in_tes!T90/RES_hhdet_in_fec!T90)</f>
        <v/>
      </c>
      <c r="U90" s="112" t="str">
        <f>IF(RES_hhdet_in_tes!U90=0,"",RES_hhdet_in_tes!U90/RES_hhdet_in_fec!U90)</f>
        <v/>
      </c>
      <c r="V90" s="112" t="str">
        <f>IF(RES_hhdet_in_tes!V90=0,"",RES_hhdet_in_tes!V90/RES_hhdet_in_fec!V90)</f>
        <v/>
      </c>
      <c r="W90" s="112">
        <f>IF(RES_hhdet_in_tes!W90=0,"",RES_hhdet_in_tes!W90/RES_hhdet_in_fec!W90)</f>
        <v>0.77870475683125162</v>
      </c>
      <c r="DA90" s="131" t="s">
        <v>3670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 t="str">
        <f>IF(RES_hhdet_in_tes!E91=0,"",RES_hhdet_in_tes!E91/RES_hhdet_in_fec!E91)</f>
        <v/>
      </c>
      <c r="F91" s="113" t="str">
        <f>IF(RES_hhdet_in_tes!F91=0,"",RES_hhdet_in_tes!F91/RES_hhdet_in_fec!F91)</f>
        <v/>
      </c>
      <c r="G91" s="113" t="str">
        <f>IF(RES_hhdet_in_tes!G91=0,"",RES_hhdet_in_tes!G91/RES_hhdet_in_fec!G91)</f>
        <v/>
      </c>
      <c r="H91" s="113" t="str">
        <f>IF(RES_hhdet_in_tes!H91=0,"",RES_hhdet_in_tes!H91/RES_hhdet_in_fec!H91)</f>
        <v/>
      </c>
      <c r="I91" s="113">
        <f>IF(RES_hhdet_in_tes!I91=0,"",RES_hhdet_in_tes!I91/RES_hhdet_in_fec!I91)</f>
        <v>1</v>
      </c>
      <c r="J91" s="113" t="str">
        <f>IF(RES_hhdet_in_tes!J91=0,"",RES_hhdet_in_tes!J91/RES_hhdet_in_fec!J91)</f>
        <v/>
      </c>
      <c r="K91" s="113">
        <f>IF(RES_hhdet_in_tes!K91=0,"",RES_hhdet_in_tes!K91/RES_hhdet_in_fec!K91)</f>
        <v>1</v>
      </c>
      <c r="L91" s="113">
        <f>IF(RES_hhdet_in_tes!L91=0,"",RES_hhdet_in_tes!L91/RES_hhdet_in_fec!L91)</f>
        <v>1</v>
      </c>
      <c r="M91" s="113">
        <f>IF(RES_hhdet_in_tes!M91=0,"",RES_hhdet_in_tes!M91/RES_hhdet_in_fec!M91)</f>
        <v>1</v>
      </c>
      <c r="N91" s="113">
        <f>IF(RES_hhdet_in_tes!N91=0,"",RES_hhdet_in_tes!N91/RES_hhdet_in_fec!N91)</f>
        <v>1</v>
      </c>
      <c r="O91" s="113">
        <f>IF(RES_hhdet_in_tes!O91=0,"",RES_hhdet_in_tes!O91/RES_hhdet_in_fec!O91)</f>
        <v>1</v>
      </c>
      <c r="P91" s="113" t="str">
        <f>IF(RES_hhdet_in_tes!P91=0,"",RES_hhdet_in_tes!P91/RES_hhdet_in_fec!P91)</f>
        <v/>
      </c>
      <c r="Q91" s="113" t="str">
        <f>IF(RES_hhdet_in_tes!Q91=0,"",RES_hhdet_in_tes!Q91/RES_hhdet_in_fec!Q91)</f>
        <v/>
      </c>
      <c r="R91" s="113" t="str">
        <f>IF(RES_hhdet_in_tes!R91=0,"",RES_hhdet_in_tes!R91/RES_hhdet_in_fec!R91)</f>
        <v/>
      </c>
      <c r="S91" s="113" t="str">
        <f>IF(RES_hhdet_in_tes!S91=0,"",RES_hhdet_in_tes!S91/RES_hhdet_in_fec!S91)</f>
        <v/>
      </c>
      <c r="T91" s="113" t="str">
        <f>IF(RES_hhdet_in_tes!T91=0,"",RES_hhdet_in_tes!T91/RES_hhdet_in_fec!T91)</f>
        <v/>
      </c>
      <c r="U91" s="113" t="str">
        <f>IF(RES_hhdet_in_tes!U91=0,"",RES_hhdet_in_tes!U91/RES_hhdet_in_fec!U91)</f>
        <v/>
      </c>
      <c r="V91" s="113" t="str">
        <f>IF(RES_hhdet_in_tes!V91=0,"",RES_hhdet_in_tes!V91/RES_hhdet_in_fec!V91)</f>
        <v/>
      </c>
      <c r="W91" s="113">
        <f>IF(RES_hhdet_in_tes!W91=0,"",RES_hhdet_in_tes!W91/RES_hhdet_in_fec!W91)</f>
        <v>1</v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0.52313127076257304</v>
      </c>
      <c r="D92" s="112">
        <f>IF(RES_hhdet_in_tes!D92=0,"",RES_hhdet_in_tes!D92/RES_hhdet_in_fec!D92)</f>
        <v>0.52604227359060562</v>
      </c>
      <c r="E92" s="112">
        <f>IF(RES_hhdet_in_tes!E92=0,"",RES_hhdet_in_tes!E92/RES_hhdet_in_fec!E92)</f>
        <v>0.52943517526621231</v>
      </c>
      <c r="F92" s="112">
        <f>IF(RES_hhdet_in_tes!F92=0,"",RES_hhdet_in_tes!F92/RES_hhdet_in_fec!F92)</f>
        <v>0.53289379042103346</v>
      </c>
      <c r="G92" s="112">
        <f>IF(RES_hhdet_in_tes!G92=0,"",RES_hhdet_in_tes!G92/RES_hhdet_in_fec!G92)</f>
        <v>0.53679620606964051</v>
      </c>
      <c r="H92" s="112">
        <f>IF(RES_hhdet_in_tes!H92=0,"",RES_hhdet_in_tes!H92/RES_hhdet_in_fec!H92)</f>
        <v>0.54109614917476745</v>
      </c>
      <c r="I92" s="112">
        <f>IF(RES_hhdet_in_tes!I92=0,"",RES_hhdet_in_tes!I92/RES_hhdet_in_fec!I92)</f>
        <v>0.5458867803878521</v>
      </c>
      <c r="J92" s="112">
        <f>IF(RES_hhdet_in_tes!J92=0,"",RES_hhdet_in_tes!J92/RES_hhdet_in_fec!J92)</f>
        <v>0.55154974601508522</v>
      </c>
      <c r="K92" s="112">
        <f>IF(RES_hhdet_in_tes!K92=0,"",RES_hhdet_in_tes!K92/RES_hhdet_in_fec!K92)</f>
        <v>0.55840954580164692</v>
      </c>
      <c r="L92" s="112">
        <f>IF(RES_hhdet_in_tes!L92=0,"",RES_hhdet_in_tes!L92/RES_hhdet_in_fec!L92)</f>
        <v>0.56655299673318782</v>
      </c>
      <c r="M92" s="112">
        <f>IF(RES_hhdet_in_tes!M92=0,"",RES_hhdet_in_tes!M92/RES_hhdet_in_fec!M92)</f>
        <v>0.58368058205763695</v>
      </c>
      <c r="N92" s="112">
        <f>IF(RES_hhdet_in_tes!N92=0,"",RES_hhdet_in_tes!N92/RES_hhdet_in_fec!N92)</f>
        <v>0.61223642986479143</v>
      </c>
      <c r="O92" s="112">
        <f>IF(RES_hhdet_in_tes!O92=0,"",RES_hhdet_in_tes!O92/RES_hhdet_in_fec!O92)</f>
        <v>0.65426083314353067</v>
      </c>
      <c r="P92" s="112">
        <f>IF(RES_hhdet_in_tes!P92=0,"",RES_hhdet_in_tes!P92/RES_hhdet_in_fec!P92)</f>
        <v>0.70546566900707552</v>
      </c>
      <c r="Q92" s="112">
        <f>IF(RES_hhdet_in_tes!Q92=0,"",RES_hhdet_in_tes!Q92/RES_hhdet_in_fec!Q92)</f>
        <v>0.75195720001509048</v>
      </c>
      <c r="R92" s="112" t="str">
        <f>IF(RES_hhdet_in_tes!R92=0,"",RES_hhdet_in_tes!R92/RES_hhdet_in_fec!R92)</f>
        <v/>
      </c>
      <c r="S92" s="112" t="str">
        <f>IF(RES_hhdet_in_tes!S92=0,"",RES_hhdet_in_tes!S92/RES_hhdet_in_fec!S92)</f>
        <v/>
      </c>
      <c r="T92" s="112" t="str">
        <f>IF(RES_hhdet_in_tes!T92=0,"",RES_hhdet_in_tes!T92/RES_hhdet_in_fec!T92)</f>
        <v/>
      </c>
      <c r="U92" s="112">
        <f>IF(RES_hhdet_in_tes!U92=0,"",RES_hhdet_in_tes!U92/RES_hhdet_in_fec!U92)</f>
        <v>0.86377019645586883</v>
      </c>
      <c r="V92" s="112">
        <f>IF(RES_hhdet_in_tes!V92=0,"",RES_hhdet_in_tes!V92/RES_hhdet_in_fec!V92)</f>
        <v>0.88031395613333108</v>
      </c>
      <c r="W92" s="112">
        <f>IF(RES_hhdet_in_tes!W92=0,"",RES_hhdet_in_tes!W92/RES_hhdet_in_fec!W92)</f>
        <v>0.88809594421726801</v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>
        <f>IF(RES_hhdet_in_tes!C93=0,"",RES_hhdet_in_tes!C93/RES_hhdet_in_fec!C93)</f>
        <v>0.82677544263614666</v>
      </c>
      <c r="D93" s="113" t="str">
        <f>IF(RES_hhdet_in_tes!D93=0,"",RES_hhdet_in_tes!D93/RES_hhdet_in_fec!D93)</f>
        <v/>
      </c>
      <c r="E93" s="113" t="str">
        <f>IF(RES_hhdet_in_tes!E93=0,"",RES_hhdet_in_tes!E93/RES_hhdet_in_fec!E93)</f>
        <v/>
      </c>
      <c r="F93" s="113" t="str">
        <f>IF(RES_hhdet_in_tes!F93=0,"",RES_hhdet_in_tes!F93/RES_hhdet_in_fec!F93)</f>
        <v/>
      </c>
      <c r="G93" s="113" t="str">
        <f>IF(RES_hhdet_in_tes!G93=0,"",RES_hhdet_in_tes!G93/RES_hhdet_in_fec!G93)</f>
        <v/>
      </c>
      <c r="H93" s="113" t="str">
        <f>IF(RES_hhdet_in_tes!H93=0,"",RES_hhdet_in_tes!H93/RES_hhdet_in_fec!H93)</f>
        <v/>
      </c>
      <c r="I93" s="113" t="str">
        <f>IF(RES_hhdet_in_tes!I93=0,"",RES_hhdet_in_tes!I93/RES_hhdet_in_fec!I93)</f>
        <v/>
      </c>
      <c r="J93" s="113">
        <f>IF(RES_hhdet_in_tes!J93=0,"",RES_hhdet_in_tes!J93/RES_hhdet_in_fec!J93)</f>
        <v>0.82935666666074837</v>
      </c>
      <c r="K93" s="113">
        <f>IF(RES_hhdet_in_tes!K93=0,"",RES_hhdet_in_tes!K93/RES_hhdet_in_fec!K93)</f>
        <v>0.84562211593315328</v>
      </c>
      <c r="L93" s="113">
        <f>IF(RES_hhdet_in_tes!L93=0,"",RES_hhdet_in_tes!L93/RES_hhdet_in_fec!L93)</f>
        <v>0.8507440608515604</v>
      </c>
      <c r="M93" s="113">
        <f>IF(RES_hhdet_in_tes!M93=0,"",RES_hhdet_in_tes!M93/RES_hhdet_in_fec!M93)</f>
        <v>0.83929836926555512</v>
      </c>
      <c r="N93" s="113">
        <f>IF(RES_hhdet_in_tes!N93=0,"",RES_hhdet_in_tes!N93/RES_hhdet_in_fec!N93)</f>
        <v>0.89817671521349762</v>
      </c>
      <c r="O93" s="113">
        <f>IF(RES_hhdet_in_tes!O93=0,"",RES_hhdet_in_tes!O93/RES_hhdet_in_fec!O93)</f>
        <v>0.90706807400114975</v>
      </c>
      <c r="P93" s="113">
        <f>IF(RES_hhdet_in_tes!P93=0,"",RES_hhdet_in_tes!P93/RES_hhdet_in_fec!P93)</f>
        <v>0.92517866976220764</v>
      </c>
      <c r="Q93" s="113" t="str">
        <f>IF(RES_hhdet_in_tes!Q93=0,"",RES_hhdet_in_tes!Q93/RES_hhdet_in_fec!Q93)</f>
        <v/>
      </c>
      <c r="R93" s="113" t="str">
        <f>IF(RES_hhdet_in_tes!R93=0,"",RES_hhdet_in_tes!R93/RES_hhdet_in_fec!R93)</f>
        <v/>
      </c>
      <c r="S93" s="113" t="str">
        <f>IF(RES_hhdet_in_tes!S93=0,"",RES_hhdet_in_tes!S93/RES_hhdet_in_fec!S93)</f>
        <v/>
      </c>
      <c r="T93" s="113" t="str">
        <f>IF(RES_hhdet_in_tes!T93=0,"",RES_hhdet_in_tes!T93/RES_hhdet_in_fec!T93)</f>
        <v/>
      </c>
      <c r="U93" s="113">
        <f>IF(RES_hhdet_in_tes!U93=0,"",RES_hhdet_in_tes!U93/RES_hhdet_in_fec!U93)</f>
        <v>0.96361372812113943</v>
      </c>
      <c r="V93" s="113" t="str">
        <f>IF(RES_hhdet_in_tes!V93=0,"",RES_hhdet_in_tes!V93/RES_hhdet_in_fec!V93)</f>
        <v/>
      </c>
      <c r="W93" s="113">
        <f>IF(RES_hhdet_in_tes!W93=0,"",RES_hhdet_in_tes!W93/RES_hhdet_in_fec!W93)</f>
        <v>0.97572480840704146</v>
      </c>
      <c r="DA93" s="132" t="s">
        <v>3673</v>
      </c>
    </row>
    <row r="94" spans="1:105" ht="12" customHeight="1" x14ac:dyDescent="0.25">
      <c r="A94" s="108" t="s">
        <v>50</v>
      </c>
      <c r="B94" s="111"/>
      <c r="C94" s="111">
        <f>IF(RES_hhdet_in_tes!C94=0,"",RES_hhdet_in_tes!C94/RES_hhdet_in_fec!C94)</f>
        <v>0.52313127076257304</v>
      </c>
      <c r="D94" s="111" t="str">
        <f>IF(RES_hhdet_in_tes!D94=0,"",RES_hhdet_in_tes!D94/RES_hhdet_in_fec!D94)</f>
        <v/>
      </c>
      <c r="E94" s="111" t="str">
        <f>IF(RES_hhdet_in_tes!E94=0,"",RES_hhdet_in_tes!E94/RES_hhdet_in_fec!E94)</f>
        <v/>
      </c>
      <c r="F94" s="111" t="str">
        <f>IF(RES_hhdet_in_tes!F94=0,"",RES_hhdet_in_tes!F94/RES_hhdet_in_fec!F94)</f>
        <v/>
      </c>
      <c r="G94" s="111" t="str">
        <f>IF(RES_hhdet_in_tes!G94=0,"",RES_hhdet_in_tes!G94/RES_hhdet_in_fec!G94)</f>
        <v/>
      </c>
      <c r="H94" s="111" t="str">
        <f>IF(RES_hhdet_in_tes!H94=0,"",RES_hhdet_in_tes!H94/RES_hhdet_in_fec!H94)</f>
        <v/>
      </c>
      <c r="I94" s="111" t="str">
        <f>IF(RES_hhdet_in_tes!I94=0,"",RES_hhdet_in_tes!I94/RES_hhdet_in_fec!I94)</f>
        <v/>
      </c>
      <c r="J94" s="111">
        <f>IF(RES_hhdet_in_tes!J94=0,"",RES_hhdet_in_tes!J94/RES_hhdet_in_fec!J94)</f>
        <v>0.55154974601508522</v>
      </c>
      <c r="K94" s="111">
        <f>IF(RES_hhdet_in_tes!K94=0,"",RES_hhdet_in_tes!K94/RES_hhdet_in_fec!K94)</f>
        <v>0.55840954580164692</v>
      </c>
      <c r="L94" s="111">
        <f>IF(RES_hhdet_in_tes!L94=0,"",RES_hhdet_in_tes!L94/RES_hhdet_in_fec!L94)</f>
        <v>0.56655299673318782</v>
      </c>
      <c r="M94" s="111">
        <f>IF(RES_hhdet_in_tes!M94=0,"",RES_hhdet_in_tes!M94/RES_hhdet_in_fec!M94)</f>
        <v>0.58368058205763695</v>
      </c>
      <c r="N94" s="111">
        <f>IF(RES_hhdet_in_tes!N94=0,"",RES_hhdet_in_tes!N94/RES_hhdet_in_fec!N94)</f>
        <v>0.61223642986479143</v>
      </c>
      <c r="O94" s="111">
        <f>IF(RES_hhdet_in_tes!O94=0,"",RES_hhdet_in_tes!O94/RES_hhdet_in_fec!O94)</f>
        <v>0.65426083314353067</v>
      </c>
      <c r="P94" s="111">
        <f>IF(RES_hhdet_in_tes!P94=0,"",RES_hhdet_in_tes!P94/RES_hhdet_in_fec!P94)</f>
        <v>0.70546566900707552</v>
      </c>
      <c r="Q94" s="111" t="str">
        <f>IF(RES_hhdet_in_tes!Q94=0,"",RES_hhdet_in_tes!Q94/RES_hhdet_in_fec!Q94)</f>
        <v/>
      </c>
      <c r="R94" s="111" t="str">
        <f>IF(RES_hhdet_in_tes!R94=0,"",RES_hhdet_in_tes!R94/RES_hhdet_in_fec!R94)</f>
        <v/>
      </c>
      <c r="S94" s="111" t="str">
        <f>IF(RES_hhdet_in_tes!S94=0,"",RES_hhdet_in_tes!S94/RES_hhdet_in_fec!S94)</f>
        <v/>
      </c>
      <c r="T94" s="111" t="str">
        <f>IF(RES_hhdet_in_tes!T94=0,"",RES_hhdet_in_tes!T94/RES_hhdet_in_fec!T94)</f>
        <v/>
      </c>
      <c r="U94" s="111">
        <f>IF(RES_hhdet_in_tes!U94=0,"",RES_hhdet_in_tes!U94/RES_hhdet_in_fec!U94)</f>
        <v>0.86377019645586883</v>
      </c>
      <c r="V94" s="111" t="str">
        <f>IF(RES_hhdet_in_tes!V94=0,"",RES_hhdet_in_tes!V94/RES_hhdet_in_fec!V94)</f>
        <v/>
      </c>
      <c r="W94" s="111">
        <f>IF(RES_hhdet_in_tes!W94=0,"",RES_hhdet_in_tes!W94/RES_hhdet_in_fec!W94)</f>
        <v>0.8880959442172679</v>
      </c>
      <c r="DA94" s="63" t="s">
        <v>3674</v>
      </c>
    </row>
    <row r="95" spans="1:105" ht="12" customHeight="1" x14ac:dyDescent="0.25">
      <c r="A95" s="108" t="s">
        <v>52</v>
      </c>
      <c r="B95" s="111"/>
      <c r="C95" s="111">
        <f>IF(RES_hhdet_in_tes!C95=0,"",RES_hhdet_in_tes!C95/RES_hhdet_in_fec!C95)</f>
        <v>1</v>
      </c>
      <c r="D95" s="111" t="str">
        <f>IF(RES_hhdet_in_tes!D95=0,"",RES_hhdet_in_tes!D95/RES_hhdet_in_fec!D95)</f>
        <v/>
      </c>
      <c r="E95" s="111" t="str">
        <f>IF(RES_hhdet_in_tes!E95=0,"",RES_hhdet_in_tes!E95/RES_hhdet_in_fec!E95)</f>
        <v/>
      </c>
      <c r="F95" s="111" t="str">
        <f>IF(RES_hhdet_in_tes!F95=0,"",RES_hhdet_in_tes!F95/RES_hhdet_in_fec!F95)</f>
        <v/>
      </c>
      <c r="G95" s="111" t="str">
        <f>IF(RES_hhdet_in_tes!G95=0,"",RES_hhdet_in_tes!G95/RES_hhdet_in_fec!G95)</f>
        <v/>
      </c>
      <c r="H95" s="111" t="str">
        <f>IF(RES_hhdet_in_tes!H95=0,"",RES_hhdet_in_tes!H95/RES_hhdet_in_fec!H95)</f>
        <v/>
      </c>
      <c r="I95" s="111" t="str">
        <f>IF(RES_hhdet_in_tes!I95=0,"",RES_hhdet_in_tes!I95/RES_hhdet_in_fec!I95)</f>
        <v/>
      </c>
      <c r="J95" s="111">
        <f>IF(RES_hhdet_in_tes!J95=0,"",RES_hhdet_in_tes!J95/RES_hhdet_in_fec!J95)</f>
        <v>1</v>
      </c>
      <c r="K95" s="111">
        <f>IF(RES_hhdet_in_tes!K95=0,"",RES_hhdet_in_tes!K95/RES_hhdet_in_fec!K95)</f>
        <v>1</v>
      </c>
      <c r="L95" s="111">
        <f>IF(RES_hhdet_in_tes!L95=0,"",RES_hhdet_in_tes!L95/RES_hhdet_in_fec!L95)</f>
        <v>1</v>
      </c>
      <c r="M95" s="111">
        <f>IF(RES_hhdet_in_tes!M95=0,"",RES_hhdet_in_tes!M95/RES_hhdet_in_fec!M95)</f>
        <v>1</v>
      </c>
      <c r="N95" s="111">
        <f>IF(RES_hhdet_in_tes!N95=0,"",RES_hhdet_in_tes!N95/RES_hhdet_in_fec!N95)</f>
        <v>1</v>
      </c>
      <c r="O95" s="111">
        <f>IF(RES_hhdet_in_tes!O95=0,"",RES_hhdet_in_tes!O95/RES_hhdet_in_fec!O95)</f>
        <v>1</v>
      </c>
      <c r="P95" s="111">
        <f>IF(RES_hhdet_in_tes!P95=0,"",RES_hhdet_in_tes!P95/RES_hhdet_in_fec!P95)</f>
        <v>1</v>
      </c>
      <c r="Q95" s="111" t="str">
        <f>IF(RES_hhdet_in_tes!Q95=0,"",RES_hhdet_in_tes!Q95/RES_hhdet_in_fec!Q95)</f>
        <v/>
      </c>
      <c r="R95" s="111" t="str">
        <f>IF(RES_hhdet_in_tes!R95=0,"",RES_hhdet_in_tes!R95/RES_hhdet_in_fec!R95)</f>
        <v/>
      </c>
      <c r="S95" s="111" t="str">
        <f>IF(RES_hhdet_in_tes!S95=0,"",RES_hhdet_in_tes!S95/RES_hhdet_in_fec!S95)</f>
        <v/>
      </c>
      <c r="T95" s="111" t="str">
        <f>IF(RES_hhdet_in_tes!T95=0,"",RES_hhdet_in_tes!T95/RES_hhdet_in_fec!T95)</f>
        <v/>
      </c>
      <c r="U95" s="111">
        <f>IF(RES_hhdet_in_tes!U95=0,"",RES_hhdet_in_tes!U95/RES_hhdet_in_fec!U95)</f>
        <v>1</v>
      </c>
      <c r="V95" s="111" t="str">
        <f>IF(RES_hhdet_in_tes!V95=0,"",RES_hhdet_in_tes!V95/RES_hhdet_in_fec!V95)</f>
        <v/>
      </c>
      <c r="W95" s="111">
        <f>IF(RES_hhdet_in_tes!W95=0,"",RES_hhdet_in_tes!W95/RES_hhdet_in_fec!W95)</f>
        <v>1</v>
      </c>
      <c r="DA95" s="63" t="s">
        <v>3675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0.58585359792924219</v>
      </c>
      <c r="D96" s="112">
        <f>IF(RES_hhdet_in_tes!D96=0,"",RES_hhdet_in_tes!D96/RES_hhdet_in_fec!D96)</f>
        <v>0.58740200203116644</v>
      </c>
      <c r="E96" s="112">
        <f>IF(RES_hhdet_in_tes!E96=0,"",RES_hhdet_in_tes!E96/RES_hhdet_in_fec!E96)</f>
        <v>0.58906950030642757</v>
      </c>
      <c r="F96" s="112">
        <f>IF(RES_hhdet_in_tes!F96=0,"",RES_hhdet_in_tes!F96/RES_hhdet_in_fec!F96)</f>
        <v>0.59075301642575417</v>
      </c>
      <c r="G96" s="112">
        <f>IF(RES_hhdet_in_tes!G96=0,"",RES_hhdet_in_tes!G96/RES_hhdet_in_fec!G96)</f>
        <v>0.59254716589816026</v>
      </c>
      <c r="H96" s="112">
        <f>IF(RES_hhdet_in_tes!H96=0,"",RES_hhdet_in_tes!H96/RES_hhdet_in_fec!H96)</f>
        <v>0.59444134359718914</v>
      </c>
      <c r="I96" s="112">
        <f>IF(RES_hhdet_in_tes!I96=0,"",RES_hhdet_in_tes!I96/RES_hhdet_in_fec!I96)</f>
        <v>0.59646019156022789</v>
      </c>
      <c r="J96" s="112">
        <f>IF(RES_hhdet_in_tes!J96=0,"",RES_hhdet_in_tes!J96/RES_hhdet_in_fec!J96)</f>
        <v>0.59870234793005239</v>
      </c>
      <c r="K96" s="112">
        <f>IF(RES_hhdet_in_tes!K96=0,"",RES_hhdet_in_tes!K96/RES_hhdet_in_fec!K96)</f>
        <v>0.60125522585811786</v>
      </c>
      <c r="L96" s="112">
        <f>IF(RES_hhdet_in_tes!L96=0,"",RES_hhdet_in_tes!L96/RES_hhdet_in_fec!L96)</f>
        <v>0.60414941883309248</v>
      </c>
      <c r="M96" s="112">
        <f>IF(RES_hhdet_in_tes!M96=0,"",RES_hhdet_in_tes!M96/RES_hhdet_in_fec!M96)</f>
        <v>0.60939034730554198</v>
      </c>
      <c r="N96" s="112">
        <f>IF(RES_hhdet_in_tes!N96=0,"",RES_hhdet_in_tes!N96/RES_hhdet_in_fec!N96)</f>
        <v>0.61785916289157905</v>
      </c>
      <c r="O96" s="112">
        <f>IF(RES_hhdet_in_tes!O96=0,"",RES_hhdet_in_tes!O96/RES_hhdet_in_fec!O96)</f>
        <v>0.63068583974452896</v>
      </c>
      <c r="P96" s="112">
        <f>IF(RES_hhdet_in_tes!P96=0,"",RES_hhdet_in_tes!P96/RES_hhdet_in_fec!P96)</f>
        <v>0.6473716997653417</v>
      </c>
      <c r="Q96" s="112">
        <f>IF(RES_hhdet_in_tes!Q96=0,"",RES_hhdet_in_tes!Q96/RES_hhdet_in_fec!Q96)</f>
        <v>0.66374454142368289</v>
      </c>
      <c r="R96" s="112" t="str">
        <f>IF(RES_hhdet_in_tes!R96=0,"",RES_hhdet_in_tes!R96/RES_hhdet_in_fec!R96)</f>
        <v/>
      </c>
      <c r="S96" s="112" t="str">
        <f>IF(RES_hhdet_in_tes!S96=0,"",RES_hhdet_in_tes!S96/RES_hhdet_in_fec!S96)</f>
        <v/>
      </c>
      <c r="T96" s="112" t="str">
        <f>IF(RES_hhdet_in_tes!T96=0,"",RES_hhdet_in_tes!T96/RES_hhdet_in_fec!T96)</f>
        <v/>
      </c>
      <c r="U96" s="112">
        <f>IF(RES_hhdet_in_tes!U96=0,"",RES_hhdet_in_tes!U96/RES_hhdet_in_fec!U96)</f>
        <v>0.70894371559781633</v>
      </c>
      <c r="V96" s="112">
        <f>IF(RES_hhdet_in_tes!V96=0,"",RES_hhdet_in_tes!V96/RES_hhdet_in_fec!V96)</f>
        <v>0.71834384455904265</v>
      </c>
      <c r="W96" s="112">
        <f>IF(RES_hhdet_in_tes!W96=0,"",RES_hhdet_in_tes!W96/RES_hhdet_in_fec!W96)</f>
        <v>0.72574356331613521</v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0.86020379431039606</v>
      </c>
      <c r="D97" s="113">
        <f>IF(RES_hhdet_in_tes!D97=0,"",RES_hhdet_in_tes!D97/RES_hhdet_in_fec!D97)</f>
        <v>0.86383065499967571</v>
      </c>
      <c r="E97" s="113">
        <f>IF(RES_hhdet_in_tes!E97=0,"",RES_hhdet_in_tes!E97/RES_hhdet_in_fec!E97)</f>
        <v>0.83957726311115033</v>
      </c>
      <c r="F97" s="113">
        <f>IF(RES_hhdet_in_tes!F97=0,"",RES_hhdet_in_tes!F97/RES_hhdet_in_fec!F97)</f>
        <v>0.86132328114287615</v>
      </c>
      <c r="G97" s="113">
        <f>IF(RES_hhdet_in_tes!G97=0,"",RES_hhdet_in_tes!G97/RES_hhdet_in_fec!G97)</f>
        <v>0.87932694472457651</v>
      </c>
      <c r="H97" s="113">
        <f>IF(RES_hhdet_in_tes!H97=0,"",RES_hhdet_in_tes!H97/RES_hhdet_in_fec!H97)</f>
        <v>0.84487422909381182</v>
      </c>
      <c r="I97" s="113">
        <f>IF(RES_hhdet_in_tes!I97=0,"",RES_hhdet_in_tes!I97/RES_hhdet_in_fec!I97)</f>
        <v>0.87021850343747376</v>
      </c>
      <c r="J97" s="113">
        <f>IF(RES_hhdet_in_tes!J97=0,"",RES_hhdet_in_tes!J97/RES_hhdet_in_fec!J97)</f>
        <v>0.85480302885275972</v>
      </c>
      <c r="K97" s="113">
        <f>IF(RES_hhdet_in_tes!K97=0,"",RES_hhdet_in_tes!K97/RES_hhdet_in_fec!K97)</f>
        <v>0.86534713753281833</v>
      </c>
      <c r="L97" s="113">
        <f>IF(RES_hhdet_in_tes!L97=0,"",RES_hhdet_in_tes!L97/RES_hhdet_in_fec!L97)</f>
        <v>0.86990325613100961</v>
      </c>
      <c r="M97" s="113">
        <f>IF(RES_hhdet_in_tes!M97=0,"",RES_hhdet_in_tes!M97/RES_hhdet_in_fec!M97)</f>
        <v>0.85296852232742526</v>
      </c>
      <c r="N97" s="113">
        <f>IF(RES_hhdet_in_tes!N97=0,"",RES_hhdet_in_tes!N97/RES_hhdet_in_fec!N97)</f>
        <v>0.90016073575391697</v>
      </c>
      <c r="O97" s="113">
        <f>IF(RES_hhdet_in_tes!O97=0,"",RES_hhdet_in_tes!O97/RES_hhdet_in_fec!O97)</f>
        <v>0.89813049321047111</v>
      </c>
      <c r="P97" s="113">
        <f>IF(RES_hhdet_in_tes!P97=0,"",RES_hhdet_in_tes!P97/RES_hhdet_in_fec!P97)</f>
        <v>0.90467442365492334</v>
      </c>
      <c r="Q97" s="113">
        <f>IF(RES_hhdet_in_tes!Q97=0,"",RES_hhdet_in_tes!Q97/RES_hhdet_in_fec!Q97)</f>
        <v>0.87932916283677265</v>
      </c>
      <c r="R97" s="113" t="str">
        <f>IF(RES_hhdet_in_tes!R97=0,"",RES_hhdet_in_tes!R97/RES_hhdet_in_fec!R97)</f>
        <v/>
      </c>
      <c r="S97" s="113" t="str">
        <f>IF(RES_hhdet_in_tes!S97=0,"",RES_hhdet_in_tes!S97/RES_hhdet_in_fec!S97)</f>
        <v/>
      </c>
      <c r="T97" s="113" t="str">
        <f>IF(RES_hhdet_in_tes!T97=0,"",RES_hhdet_in_tes!T97/RES_hhdet_in_fec!T97)</f>
        <v/>
      </c>
      <c r="U97" s="113">
        <f>IF(RES_hhdet_in_tes!U97=0,"",RES_hhdet_in_tes!U97/RES_hhdet_in_fec!U97)</f>
        <v>0.91065745235949769</v>
      </c>
      <c r="V97" s="113">
        <f>IF(RES_hhdet_in_tes!V97=0,"",RES_hhdet_in_tes!V97/RES_hhdet_in_fec!V97)</f>
        <v>0.90890860334482881</v>
      </c>
      <c r="W97" s="113">
        <f>IF(RES_hhdet_in_tes!W97=0,"",RES_hhdet_in_tes!W97/RES_hhdet_in_fec!W97)</f>
        <v>0.9307318788498613</v>
      </c>
      <c r="DA97" s="132" t="s">
        <v>3677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0.58585359792924219</v>
      </c>
      <c r="D98" s="111">
        <f>IF(RES_hhdet_in_tes!D98=0,"",RES_hhdet_in_tes!D98/RES_hhdet_in_fec!D98)</f>
        <v>0.58740200203116644</v>
      </c>
      <c r="E98" s="111">
        <f>IF(RES_hhdet_in_tes!E98=0,"",RES_hhdet_in_tes!E98/RES_hhdet_in_fec!E98)</f>
        <v>0.58906950030642757</v>
      </c>
      <c r="F98" s="111">
        <f>IF(RES_hhdet_in_tes!F98=0,"",RES_hhdet_in_tes!F98/RES_hhdet_in_fec!F98)</f>
        <v>0.59075301642575417</v>
      </c>
      <c r="G98" s="111">
        <f>IF(RES_hhdet_in_tes!G98=0,"",RES_hhdet_in_tes!G98/RES_hhdet_in_fec!G98)</f>
        <v>0.59254716589816026</v>
      </c>
      <c r="H98" s="111">
        <f>IF(RES_hhdet_in_tes!H98=0,"",RES_hhdet_in_tes!H98/RES_hhdet_in_fec!H98)</f>
        <v>0.59444134359718914</v>
      </c>
      <c r="I98" s="111">
        <f>IF(RES_hhdet_in_tes!I98=0,"",RES_hhdet_in_tes!I98/RES_hhdet_in_fec!I98)</f>
        <v>0.59646019156022789</v>
      </c>
      <c r="J98" s="111">
        <f>IF(RES_hhdet_in_tes!J98=0,"",RES_hhdet_in_tes!J98/RES_hhdet_in_fec!J98)</f>
        <v>0.59870234793005239</v>
      </c>
      <c r="K98" s="111">
        <f>IF(RES_hhdet_in_tes!K98=0,"",RES_hhdet_in_tes!K98/RES_hhdet_in_fec!K98)</f>
        <v>0.60125522585811786</v>
      </c>
      <c r="L98" s="111">
        <f>IF(RES_hhdet_in_tes!L98=0,"",RES_hhdet_in_tes!L98/RES_hhdet_in_fec!L98)</f>
        <v>0.60414941883309248</v>
      </c>
      <c r="M98" s="111">
        <f>IF(RES_hhdet_in_tes!M98=0,"",RES_hhdet_in_tes!M98/RES_hhdet_in_fec!M98)</f>
        <v>0.60939034730554198</v>
      </c>
      <c r="N98" s="111">
        <f>IF(RES_hhdet_in_tes!N98=0,"",RES_hhdet_in_tes!N98/RES_hhdet_in_fec!N98)</f>
        <v>0.61785916289157905</v>
      </c>
      <c r="O98" s="111">
        <f>IF(RES_hhdet_in_tes!O98=0,"",RES_hhdet_in_tes!O98/RES_hhdet_in_fec!O98)</f>
        <v>0.63068583974452896</v>
      </c>
      <c r="P98" s="111">
        <f>IF(RES_hhdet_in_tes!P98=0,"",RES_hhdet_in_tes!P98/RES_hhdet_in_fec!P98)</f>
        <v>0.6473716997653417</v>
      </c>
      <c r="Q98" s="111">
        <f>IF(RES_hhdet_in_tes!Q98=0,"",RES_hhdet_in_tes!Q98/RES_hhdet_in_fec!Q98)</f>
        <v>0.66374454142368289</v>
      </c>
      <c r="R98" s="111" t="str">
        <f>IF(RES_hhdet_in_tes!R98=0,"",RES_hhdet_in_tes!R98/RES_hhdet_in_fec!R98)</f>
        <v/>
      </c>
      <c r="S98" s="111" t="str">
        <f>IF(RES_hhdet_in_tes!S98=0,"",RES_hhdet_in_tes!S98/RES_hhdet_in_fec!S98)</f>
        <v/>
      </c>
      <c r="T98" s="111" t="str">
        <f>IF(RES_hhdet_in_tes!T98=0,"",RES_hhdet_in_tes!T98/RES_hhdet_in_fec!T98)</f>
        <v/>
      </c>
      <c r="U98" s="111">
        <f>IF(RES_hhdet_in_tes!U98=0,"",RES_hhdet_in_tes!U98/RES_hhdet_in_fec!U98)</f>
        <v>0.70894371559781633</v>
      </c>
      <c r="V98" s="111">
        <f>IF(RES_hhdet_in_tes!V98=0,"",RES_hhdet_in_tes!V98/RES_hhdet_in_fec!V98)</f>
        <v>0.71834384455904265</v>
      </c>
      <c r="W98" s="111">
        <f>IF(RES_hhdet_in_tes!W98=0,"",RES_hhdet_in_tes!W98/RES_hhdet_in_fec!W98)</f>
        <v>0.72574356331613521</v>
      </c>
      <c r="DA98" s="63" t="s">
        <v>3678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 t="str">
        <f>IF(RES_hhdet_in_tes!R99=0,"",RES_hhdet_in_tes!R99/RES_hhdet_in_fec!R99)</f>
        <v/>
      </c>
      <c r="S99" s="111" t="str">
        <f>IF(RES_hhdet_in_tes!S99=0,"",RES_hhdet_in_tes!S99/RES_hhdet_in_fec!S99)</f>
        <v/>
      </c>
      <c r="T99" s="111" t="str">
        <f>IF(RES_hhdet_in_tes!T99=0,"",RES_hhdet_in_tes!T99/RES_hhdet_in_fec!T99)</f>
        <v/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0.60341930021683976</v>
      </c>
      <c r="D100" s="124">
        <f>IF(RES_hhdet_in_tes!D100=0,"",RES_hhdet_in_tes!D100/RES_hhdet_in_fec!D100)</f>
        <v>0.58552005864589074</v>
      </c>
      <c r="E100" s="124">
        <f>IF(RES_hhdet_in_tes!E100=0,"",RES_hhdet_in_tes!E100/RES_hhdet_in_fec!E100)</f>
        <v>0.58598590892706459</v>
      </c>
      <c r="F100" s="124">
        <f>IF(RES_hhdet_in_tes!F100=0,"",RES_hhdet_in_tes!F100/RES_hhdet_in_fec!F100)</f>
        <v>0.59155300242495246</v>
      </c>
      <c r="G100" s="124">
        <f>IF(RES_hhdet_in_tes!G100=0,"",RES_hhdet_in_tes!G100/RES_hhdet_in_fec!G100)</f>
        <v>0.62447246940236933</v>
      </c>
      <c r="H100" s="124">
        <f>IF(RES_hhdet_in_tes!H100=0,"",RES_hhdet_in_tes!H100/RES_hhdet_in_fec!H100)</f>
        <v>0.62046693270962616</v>
      </c>
      <c r="I100" s="124">
        <f>IF(RES_hhdet_in_tes!I100=0,"",RES_hhdet_in_tes!I100/RES_hhdet_in_fec!I100)</f>
        <v>0.62647009019753364</v>
      </c>
      <c r="J100" s="124">
        <f>IF(RES_hhdet_in_tes!J100=0,"",RES_hhdet_in_tes!J100/RES_hhdet_in_fec!J100)</f>
        <v>0.62735432770896615</v>
      </c>
      <c r="K100" s="124">
        <f>IF(RES_hhdet_in_tes!K100=0,"",RES_hhdet_in_tes!K100/RES_hhdet_in_fec!K100)</f>
        <v>0.64211255795366506</v>
      </c>
      <c r="L100" s="124">
        <f>IF(RES_hhdet_in_tes!L100=0,"",RES_hhdet_in_tes!L100/RES_hhdet_in_fec!L100)</f>
        <v>0.64131092097827336</v>
      </c>
      <c r="M100" s="124">
        <f>IF(RES_hhdet_in_tes!M100=0,"",RES_hhdet_in_tes!M100/RES_hhdet_in_fec!M100)</f>
        <v>0.65863923430666893</v>
      </c>
      <c r="N100" s="124">
        <f>IF(RES_hhdet_in_tes!N100=0,"",RES_hhdet_in_tes!N100/RES_hhdet_in_fec!N100)</f>
        <v>0.65977552620434599</v>
      </c>
      <c r="O100" s="124">
        <f>IF(RES_hhdet_in_tes!O100=0,"",RES_hhdet_in_tes!O100/RES_hhdet_in_fec!O100)</f>
        <v>0.63690050817699728</v>
      </c>
      <c r="P100" s="124">
        <f>IF(RES_hhdet_in_tes!P100=0,"",RES_hhdet_in_tes!P100/RES_hhdet_in_fec!P100)</f>
        <v>0.68589662271412288</v>
      </c>
      <c r="Q100" s="124">
        <f>IF(RES_hhdet_in_tes!Q100=0,"",RES_hhdet_in_tes!Q100/RES_hhdet_in_fec!Q100)</f>
        <v>0.6836252605462908</v>
      </c>
      <c r="R100" s="124" t="str">
        <f>IF(RES_hhdet_in_tes!R100=0,"",RES_hhdet_in_tes!R100/RES_hhdet_in_fec!R100)</f>
        <v/>
      </c>
      <c r="S100" s="124" t="str">
        <f>IF(RES_hhdet_in_tes!S100=0,"",RES_hhdet_in_tes!S100/RES_hhdet_in_fec!S100)</f>
        <v/>
      </c>
      <c r="T100" s="124" t="str">
        <f>IF(RES_hhdet_in_tes!T100=0,"",RES_hhdet_in_tes!T100/RES_hhdet_in_fec!T100)</f>
        <v/>
      </c>
      <c r="U100" s="124">
        <f>IF(RES_hhdet_in_tes!U100=0,"",RES_hhdet_in_tes!U100/RES_hhdet_in_fec!U100)</f>
        <v>0.68578859959005922</v>
      </c>
      <c r="V100" s="124">
        <f>IF(RES_hhdet_in_tes!V100=0,"",RES_hhdet_in_tes!V100/RES_hhdet_in_fec!V100)</f>
        <v>0.71971553619240758</v>
      </c>
      <c r="W100" s="124">
        <f>IF(RES_hhdet_in_tes!W100=0,"",RES_hhdet_in_tes!W100/RES_hhdet_in_fec!W100)</f>
        <v>0.70434407017121758</v>
      </c>
      <c r="DA100" s="130" t="s">
        <v>3680</v>
      </c>
    </row>
    <row r="101" spans="1:105" ht="12" customHeight="1" x14ac:dyDescent="0.25">
      <c r="A101" s="97" t="s">
        <v>207</v>
      </c>
      <c r="B101" s="111"/>
      <c r="C101" s="111">
        <f>IF(RES_hhdet_in_tes!C101=0,"",RES_hhdet_in_tes!C101/RES_hhdet_in_fec!C101)</f>
        <v>0.57439283717754908</v>
      </c>
      <c r="D101" s="111">
        <f>IF(RES_hhdet_in_tes!D101=0,"",RES_hhdet_in_tes!D101/RES_hhdet_in_fec!D101)</f>
        <v>0.57477903675263309</v>
      </c>
      <c r="E101" s="111">
        <f>IF(RES_hhdet_in_tes!E101=0,"",RES_hhdet_in_tes!E101/RES_hhdet_in_fec!E101)</f>
        <v>0.57515978973674686</v>
      </c>
      <c r="F101" s="111">
        <f>IF(RES_hhdet_in_tes!F101=0,"",RES_hhdet_in_tes!F101/RES_hhdet_in_fec!F101)</f>
        <v>0.57553980000391014</v>
      </c>
      <c r="G101" s="111">
        <f>IF(RES_hhdet_in_tes!G101=0,"",RES_hhdet_in_tes!G101/RES_hhdet_in_fec!G101)</f>
        <v>0.57591479428115322</v>
      </c>
      <c r="H101" s="111">
        <f>IF(RES_hhdet_in_tes!H101=0,"",RES_hhdet_in_tes!H101/RES_hhdet_in_fec!H101)</f>
        <v>0.57628529556268582</v>
      </c>
      <c r="I101" s="111">
        <f>IF(RES_hhdet_in_tes!I101=0,"",RES_hhdet_in_tes!I101/RES_hhdet_in_fec!I101)</f>
        <v>0.5766502509139233</v>
      </c>
      <c r="J101" s="111">
        <f>IF(RES_hhdet_in_tes!J101=0,"",RES_hhdet_in_tes!J101/RES_hhdet_in_fec!J101)</f>
        <v>0.57700534683352522</v>
      </c>
      <c r="K101" s="111">
        <f>IF(RES_hhdet_in_tes!K101=0,"",RES_hhdet_in_tes!K101/RES_hhdet_in_fec!K101)</f>
        <v>0.57734691571076568</v>
      </c>
      <c r="L101" s="111">
        <f>IF(RES_hhdet_in_tes!L101=0,"",RES_hhdet_in_tes!L101/RES_hhdet_in_fec!L101)</f>
        <v>0.57767397630941142</v>
      </c>
      <c r="M101" s="111">
        <f>IF(RES_hhdet_in_tes!M101=0,"",RES_hhdet_in_tes!M101/RES_hhdet_in_fec!M101)</f>
        <v>0.5778499782134382</v>
      </c>
      <c r="N101" s="111">
        <f>IF(RES_hhdet_in_tes!N101=0,"",RES_hhdet_in_tes!N101/RES_hhdet_in_fec!N101)</f>
        <v>0.5778499782134382</v>
      </c>
      <c r="O101" s="111">
        <f>IF(RES_hhdet_in_tes!O101=0,"",RES_hhdet_in_tes!O101/RES_hhdet_in_fec!O101)</f>
        <v>0.5778499782134382</v>
      </c>
      <c r="P101" s="111">
        <f>IF(RES_hhdet_in_tes!P101=0,"",RES_hhdet_in_tes!P101/RES_hhdet_in_fec!P101)</f>
        <v>0.5778499782134382</v>
      </c>
      <c r="Q101" s="111">
        <f>IF(RES_hhdet_in_tes!Q101=0,"",RES_hhdet_in_tes!Q101/RES_hhdet_in_fec!Q101)</f>
        <v>0.5778499782134382</v>
      </c>
      <c r="R101" s="111" t="str">
        <f>IF(RES_hhdet_in_tes!R101=0,"",RES_hhdet_in_tes!R101/RES_hhdet_in_fec!R101)</f>
        <v/>
      </c>
      <c r="S101" s="111" t="str">
        <f>IF(RES_hhdet_in_tes!S101=0,"",RES_hhdet_in_tes!S101/RES_hhdet_in_fec!S101)</f>
        <v/>
      </c>
      <c r="T101" s="111" t="str">
        <f>IF(RES_hhdet_in_tes!T101=0,"",RES_hhdet_in_tes!T101/RES_hhdet_in_fec!T101)</f>
        <v/>
      </c>
      <c r="U101" s="111">
        <f>IF(RES_hhdet_in_tes!U101=0,"",RES_hhdet_in_tes!U101/RES_hhdet_in_fec!U101)</f>
        <v>0.58509850741476532</v>
      </c>
      <c r="V101" s="111">
        <f>IF(RES_hhdet_in_tes!V101=0,"",RES_hhdet_in_tes!V101/RES_hhdet_in_fec!V101)</f>
        <v>0.5871440414948117</v>
      </c>
      <c r="W101" s="111">
        <f>IF(RES_hhdet_in_tes!W101=0,"",RES_hhdet_in_tes!W101/RES_hhdet_in_fec!W101)</f>
        <v>0.58903805453189073</v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0.58504864689504454</v>
      </c>
      <c r="D102" s="111">
        <f>IF(RES_hhdet_in_tes!D102=0,"",RES_hhdet_in_tes!D102/RES_hhdet_in_fec!D102)</f>
        <v>0.58552383110092776</v>
      </c>
      <c r="E102" s="111">
        <f>IF(RES_hhdet_in_tes!E102=0,"",RES_hhdet_in_tes!E102/RES_hhdet_in_fec!E102)</f>
        <v>0.58599231376136163</v>
      </c>
      <c r="F102" s="111">
        <f>IF(RES_hhdet_in_tes!F102=0,"",RES_hhdet_in_tes!F102/RES_hhdet_in_fec!F102)</f>
        <v>0.58645988257468884</v>
      </c>
      <c r="G102" s="111">
        <f>IF(RES_hhdet_in_tes!G102=0,"",RES_hhdet_in_tes!G102/RES_hhdet_in_fec!G102)</f>
        <v>0.58692127965883567</v>
      </c>
      <c r="H102" s="111">
        <f>IF(RES_hhdet_in_tes!H102=0,"",RES_hhdet_in_tes!H102/RES_hhdet_in_fec!H102)</f>
        <v>0.58737714851163159</v>
      </c>
      <c r="I102" s="111">
        <f>IF(RES_hhdet_in_tes!I102=0,"",RES_hhdet_in_tes!I102/RES_hhdet_in_fec!I102)</f>
        <v>0.58782619359077992</v>
      </c>
      <c r="J102" s="111">
        <f>IF(RES_hhdet_in_tes!J102=0,"",RES_hhdet_in_tes!J102/RES_hhdet_in_fec!J102)</f>
        <v>0.58826310751677702</v>
      </c>
      <c r="K102" s="111">
        <f>IF(RES_hhdet_in_tes!K102=0,"",RES_hhdet_in_tes!K102/RES_hhdet_in_fec!K102)</f>
        <v>0.58868337762103773</v>
      </c>
      <c r="L102" s="111">
        <f>IF(RES_hhdet_in_tes!L102=0,"",RES_hhdet_in_tes!L102/RES_hhdet_in_fec!L102)</f>
        <v>0.58908579657970539</v>
      </c>
      <c r="M102" s="111">
        <f>IF(RES_hhdet_in_tes!M102=0,"",RES_hhdet_in_tes!M102/RES_hhdet_in_fec!M102)</f>
        <v>0.5893023512586707</v>
      </c>
      <c r="N102" s="111">
        <f>IF(RES_hhdet_in_tes!N102=0,"",RES_hhdet_in_tes!N102/RES_hhdet_in_fec!N102)</f>
        <v>0.5893023512586707</v>
      </c>
      <c r="O102" s="111">
        <f>IF(RES_hhdet_in_tes!O102=0,"",RES_hhdet_in_tes!O102/RES_hhdet_in_fec!O102)</f>
        <v>0.5893023512586707</v>
      </c>
      <c r="P102" s="111">
        <f>IF(RES_hhdet_in_tes!P102=0,"",RES_hhdet_in_tes!P102/RES_hhdet_in_fec!P102)</f>
        <v>0.5893023512586707</v>
      </c>
      <c r="Q102" s="111">
        <f>IF(RES_hhdet_in_tes!Q102=0,"",RES_hhdet_in_tes!Q102/RES_hhdet_in_fec!Q102)</f>
        <v>0.5893023512586707</v>
      </c>
      <c r="R102" s="111" t="str">
        <f>IF(RES_hhdet_in_tes!R102=0,"",RES_hhdet_in_tes!R102/RES_hhdet_in_fec!R102)</f>
        <v/>
      </c>
      <c r="S102" s="111" t="str">
        <f>IF(RES_hhdet_in_tes!S102=0,"",RES_hhdet_in_tes!S102/RES_hhdet_in_fec!S102)</f>
        <v/>
      </c>
      <c r="T102" s="111" t="str">
        <f>IF(RES_hhdet_in_tes!T102=0,"",RES_hhdet_in_tes!T102/RES_hhdet_in_fec!T102)</f>
        <v/>
      </c>
      <c r="U102" s="111">
        <f>IF(RES_hhdet_in_tes!U102=0,"",RES_hhdet_in_tes!U102/RES_hhdet_in_fec!U102)</f>
        <v>0.59822102133127519</v>
      </c>
      <c r="V102" s="111">
        <f>IF(RES_hhdet_in_tes!V102=0,"",RES_hhdet_in_tes!V102/RES_hhdet_in_fec!V102)</f>
        <v>0.60073786896691173</v>
      </c>
      <c r="W102" s="111">
        <f>IF(RES_hhdet_in_tes!W102=0,"",RES_hhdet_in_tes!W102/RES_hhdet_in_fec!W102)</f>
        <v>0.60306828344435182</v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0.74843521690354531</v>
      </c>
      <c r="D103" s="45" t="str">
        <f>IF(RES_hhdet_in_tes!D103=0,"",RES_hhdet_in_tes!D103/RES_hhdet_in_fec!D103)</f>
        <v/>
      </c>
      <c r="E103" s="45" t="str">
        <f>IF(RES_hhdet_in_tes!E103=0,"",RES_hhdet_in_tes!E103/RES_hhdet_in_fec!E103)</f>
        <v/>
      </c>
      <c r="F103" s="45">
        <f>IF(RES_hhdet_in_tes!F103=0,"",RES_hhdet_in_tes!F103/RES_hhdet_in_fec!F103)</f>
        <v>0.75261496961464835</v>
      </c>
      <c r="G103" s="45">
        <f>IF(RES_hhdet_in_tes!G103=0,"",RES_hhdet_in_tes!G103/RES_hhdet_in_fec!G103)</f>
        <v>0.75407574499875574</v>
      </c>
      <c r="H103" s="45">
        <f>IF(RES_hhdet_in_tes!H103=0,"",RES_hhdet_in_tes!H103/RES_hhdet_in_fec!H103)</f>
        <v>0.75557792901911258</v>
      </c>
      <c r="I103" s="45">
        <f>IF(RES_hhdet_in_tes!I103=0,"",RES_hhdet_in_tes!I103/RES_hhdet_in_fec!I103)</f>
        <v>0.75713122579920733</v>
      </c>
      <c r="J103" s="45">
        <f>IF(RES_hhdet_in_tes!J103=0,"",RES_hhdet_in_tes!J103/RES_hhdet_in_fec!J103)</f>
        <v>0.75877538970772529</v>
      </c>
      <c r="K103" s="45">
        <f>IF(RES_hhdet_in_tes!K103=0,"",RES_hhdet_in_tes!K103/RES_hhdet_in_fec!K103)</f>
        <v>0.76054422241469111</v>
      </c>
      <c r="L103" s="45">
        <f>IF(RES_hhdet_in_tes!L103=0,"",RES_hhdet_in_tes!L103/RES_hhdet_in_fec!L103)</f>
        <v>0.76244676725263449</v>
      </c>
      <c r="M103" s="45">
        <f>IF(RES_hhdet_in_tes!M103=0,"",RES_hhdet_in_tes!M103/RES_hhdet_in_fec!M103)</f>
        <v>0.76503524089978137</v>
      </c>
      <c r="N103" s="45">
        <f>IF(RES_hhdet_in_tes!N103=0,"",RES_hhdet_in_tes!N103/RES_hhdet_in_fec!N103)</f>
        <v>0.76846622643583473</v>
      </c>
      <c r="O103" s="45">
        <f>IF(RES_hhdet_in_tes!O103=0,"",RES_hhdet_in_tes!O103/RES_hhdet_in_fec!O103)</f>
        <v>0.77312045235809701</v>
      </c>
      <c r="P103" s="45">
        <f>IF(RES_hhdet_in_tes!P103=0,"",RES_hhdet_in_tes!P103/RES_hhdet_in_fec!P103)</f>
        <v>0.77919788070963925</v>
      </c>
      <c r="Q103" s="45">
        <f>IF(RES_hhdet_in_tes!Q103=0,"",RES_hhdet_in_tes!Q103/RES_hhdet_in_fec!Q103)</f>
        <v>0.78703087614130152</v>
      </c>
      <c r="R103" s="45" t="str">
        <f>IF(RES_hhdet_in_tes!R103=0,"",RES_hhdet_in_tes!R103/RES_hhdet_in_fec!R103)</f>
        <v/>
      </c>
      <c r="S103" s="45" t="str">
        <f>IF(RES_hhdet_in_tes!S103=0,"",RES_hhdet_in_tes!S103/RES_hhdet_in_fec!S103)</f>
        <v/>
      </c>
      <c r="T103" s="45" t="str">
        <f>IF(RES_hhdet_in_tes!T103=0,"",RES_hhdet_in_tes!T103/RES_hhdet_in_fec!T103)</f>
        <v/>
      </c>
      <c r="U103" s="45">
        <f>IF(RES_hhdet_in_tes!U103=0,"",RES_hhdet_in_tes!U103/RES_hhdet_in_fec!U103)</f>
        <v>0.83893874488421261</v>
      </c>
      <c r="V103" s="45">
        <f>IF(RES_hhdet_in_tes!V103=0,"",RES_hhdet_in_tes!V103/RES_hhdet_in_fec!V103)</f>
        <v>0.85030473016623132</v>
      </c>
      <c r="W103" s="45">
        <f>IF(RES_hhdet_in_tes!W103=0,"",RES_hhdet_in_tes!W103/RES_hhdet_in_fec!W103)</f>
        <v>0.85880485617614666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DA106" s="130" t="s">
        <v>3685</v>
      </c>
    </row>
    <row r="107" spans="1:105" ht="12" customHeight="1" x14ac:dyDescent="0.25">
      <c r="A107" s="97" t="s">
        <v>202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DA113" s="63" t="s">
        <v>3692</v>
      </c>
    </row>
    <row r="114" spans="1:105" ht="12" customHeight="1" x14ac:dyDescent="0.25">
      <c r="A114" s="100" t="s">
        <v>202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/>
      <c r="C124" s="119">
        <f>IF(RES_hhdet_in_tes!C124=0,"",RES_hhdet_in_tes!C124/RES_hhdet_in_fec!C124)</f>
        <v>0.70522012808536716</v>
      </c>
      <c r="D124" s="119" t="str">
        <f>IF(RES_hhdet_in_tes!D124=0,"",RES_hhdet_in_tes!D124/RES_hhdet_in_fec!D124)</f>
        <v/>
      </c>
      <c r="E124" s="119">
        <f>IF(RES_hhdet_in_tes!E124=0,"",RES_hhdet_in_tes!E124/RES_hhdet_in_fec!E124)</f>
        <v>0.70574998945287748</v>
      </c>
      <c r="F124" s="119">
        <f>IF(RES_hhdet_in_tes!F124=0,"",RES_hhdet_in_tes!F124/RES_hhdet_in_fec!F124)</f>
        <v>0.7090621760845448</v>
      </c>
      <c r="G124" s="119">
        <f>IF(RES_hhdet_in_tes!G124=0,"",RES_hhdet_in_tes!G124/RES_hhdet_in_fec!G124)</f>
        <v>0.71184453805955827</v>
      </c>
      <c r="H124" s="119">
        <f>IF(RES_hhdet_in_tes!H124=0,"",RES_hhdet_in_tes!H124/RES_hhdet_in_fec!H124)</f>
        <v>0.71439642859506625</v>
      </c>
      <c r="I124" s="119">
        <f>IF(RES_hhdet_in_tes!I124=0,"",RES_hhdet_in_tes!I124/RES_hhdet_in_fec!I124)</f>
        <v>0.72084655145378307</v>
      </c>
      <c r="J124" s="119">
        <f>IF(RES_hhdet_in_tes!J124=0,"",RES_hhdet_in_tes!J124/RES_hhdet_in_fec!J124)</f>
        <v>0.72208347545025142</v>
      </c>
      <c r="K124" s="119">
        <f>IF(RES_hhdet_in_tes!K124=0,"",RES_hhdet_in_tes!K124/RES_hhdet_in_fec!K124)</f>
        <v>0.72348924728874597</v>
      </c>
      <c r="L124" s="119">
        <f>IF(RES_hhdet_in_tes!L124=0,"",RES_hhdet_in_tes!L124/RES_hhdet_in_fec!L124)</f>
        <v>0.72562307338808218</v>
      </c>
      <c r="M124" s="119">
        <f>IF(RES_hhdet_in_tes!M124=0,"",RES_hhdet_in_tes!M124/RES_hhdet_in_fec!M124)</f>
        <v>0.72865305491810928</v>
      </c>
      <c r="N124" s="119">
        <f>IF(RES_hhdet_in_tes!N124=0,"",RES_hhdet_in_tes!N124/RES_hhdet_in_fec!N124)</f>
        <v>0.7381308529196936</v>
      </c>
      <c r="O124" s="119">
        <f>IF(RES_hhdet_in_tes!O124=0,"",RES_hhdet_in_tes!O124/RES_hhdet_in_fec!O124)</f>
        <v>0.73464180534460322</v>
      </c>
      <c r="P124" s="119">
        <f>IF(RES_hhdet_in_tes!P124=0,"",RES_hhdet_in_tes!P124/RES_hhdet_in_fec!P124)</f>
        <v>0.72530032571400638</v>
      </c>
      <c r="Q124" s="119">
        <f>IF(RES_hhdet_in_tes!Q124=0,"",RES_hhdet_in_tes!Q124/RES_hhdet_in_fec!Q124)</f>
        <v>0.7408281667688611</v>
      </c>
      <c r="R124" s="119">
        <f>IF(RES_hhdet_in_tes!R124=0,"",RES_hhdet_in_tes!R124/RES_hhdet_in_fec!R124)</f>
        <v>0.75062489257182885</v>
      </c>
      <c r="S124" s="119">
        <f>IF(RES_hhdet_in_tes!S124=0,"",RES_hhdet_in_tes!S124/RES_hhdet_in_fec!S124)</f>
        <v>0.75667875104022786</v>
      </c>
      <c r="T124" s="119">
        <f>IF(RES_hhdet_in_tes!T124=0,"",RES_hhdet_in_tes!T124/RES_hhdet_in_fec!T124)</f>
        <v>0.77846210240318514</v>
      </c>
      <c r="U124" s="119">
        <f>IF(RES_hhdet_in_tes!U124=0,"",RES_hhdet_in_tes!U124/RES_hhdet_in_fec!U124)</f>
        <v>0.78667816956038039</v>
      </c>
      <c r="V124" s="119">
        <f>IF(RES_hhdet_in_tes!V124=0,"",RES_hhdet_in_tes!V124/RES_hhdet_in_fec!V124)</f>
        <v>0.77895318019873327</v>
      </c>
      <c r="W124" s="119">
        <f>IF(RES_hhdet_in_tes!W124=0,"",RES_hhdet_in_tes!W124/RES_hhdet_in_fec!W124)</f>
        <v>0.82196802481042708</v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0.70638023042308173</v>
      </c>
      <c r="D125" s="124" t="str">
        <f>IF(RES_hhdet_in_tes!D125=0,"",RES_hhdet_in_tes!D125/RES_hhdet_in_fec!D125)</f>
        <v/>
      </c>
      <c r="E125" s="124">
        <f>IF(RES_hhdet_in_tes!E125=0,"",RES_hhdet_in_tes!E125/RES_hhdet_in_fec!E125)</f>
        <v>0.70858082085065877</v>
      </c>
      <c r="F125" s="124">
        <f>IF(RES_hhdet_in_tes!F125=0,"",RES_hhdet_in_tes!F125/RES_hhdet_in_fec!F125)</f>
        <v>0.70971258894703504</v>
      </c>
      <c r="G125" s="124">
        <f>IF(RES_hhdet_in_tes!G125=0,"",RES_hhdet_in_tes!G125/RES_hhdet_in_fec!G125)</f>
        <v>0.71085907047830843</v>
      </c>
      <c r="H125" s="124">
        <f>IF(RES_hhdet_in_tes!H125=0,"",RES_hhdet_in_tes!H125/RES_hhdet_in_fec!H125)</f>
        <v>0.71202971982637808</v>
      </c>
      <c r="I125" s="124">
        <f>IF(RES_hhdet_in_tes!I125=0,"",RES_hhdet_in_tes!I125/RES_hhdet_in_fec!I125)</f>
        <v>0.71323834367415717</v>
      </c>
      <c r="J125" s="124">
        <f>IF(RES_hhdet_in_tes!J125=0,"",RES_hhdet_in_tes!J125/RES_hhdet_in_fec!J125)</f>
        <v>0.71450495414744741</v>
      </c>
      <c r="K125" s="124">
        <f>IF(RES_hhdet_in_tes!K125=0,"",RES_hhdet_in_tes!K125/RES_hhdet_in_fec!K125)</f>
        <v>0.71584116099878525</v>
      </c>
      <c r="L125" s="124">
        <f>IF(RES_hhdet_in_tes!L125=0,"",RES_hhdet_in_tes!L125/RES_hhdet_in_fec!L125)</f>
        <v>0.71726028692972288</v>
      </c>
      <c r="M125" s="124">
        <f>IF(RES_hhdet_in_tes!M125=0,"",RES_hhdet_in_tes!M125/RES_hhdet_in_fec!M125)</f>
        <v>0.71922560676046621</v>
      </c>
      <c r="N125" s="124">
        <f>IF(RES_hhdet_in_tes!N125=0,"",RES_hhdet_in_tes!N125/RES_hhdet_in_fec!N125)</f>
        <v>0.72187785075589062</v>
      </c>
      <c r="O125" s="124">
        <f>IF(RES_hhdet_in_tes!O125=0,"",RES_hhdet_in_tes!O125/RES_hhdet_in_fec!O125)</f>
        <v>0.72538072853419866</v>
      </c>
      <c r="P125" s="124">
        <f>IF(RES_hhdet_in_tes!P125=0,"",RES_hhdet_in_tes!P125/RES_hhdet_in_fec!P125)</f>
        <v>0.72947390120092881</v>
      </c>
      <c r="Q125" s="124">
        <f>IF(RES_hhdet_in_tes!Q125=0,"",RES_hhdet_in_tes!Q125/RES_hhdet_in_fec!Q125)</f>
        <v>0.73332720767753656</v>
      </c>
      <c r="R125" s="124">
        <f>IF(RES_hhdet_in_tes!R125=0,"",RES_hhdet_in_tes!R125/RES_hhdet_in_fec!R125)</f>
        <v>0.73628069072630686</v>
      </c>
      <c r="S125" s="124">
        <f>IF(RES_hhdet_in_tes!S125=0,"",RES_hhdet_in_tes!S125/RES_hhdet_in_fec!S125)</f>
        <v>0.73915962179301475</v>
      </c>
      <c r="T125" s="124">
        <f>IF(RES_hhdet_in_tes!T125=0,"",RES_hhdet_in_tes!T125/RES_hhdet_in_fec!T125)</f>
        <v>0.74193533914648024</v>
      </c>
      <c r="U125" s="124">
        <f>IF(RES_hhdet_in_tes!U125=0,"",RES_hhdet_in_tes!U125/RES_hhdet_in_fec!U125)</f>
        <v>0.74459206962133306</v>
      </c>
      <c r="V125" s="124">
        <f>IF(RES_hhdet_in_tes!V125=0,"",RES_hhdet_in_tes!V125/RES_hhdet_in_fec!V125)</f>
        <v>0.74712304670284357</v>
      </c>
      <c r="W125" s="124">
        <f>IF(RES_hhdet_in_tes!W125=0,"",RES_hhdet_in_tes!W125/RES_hhdet_in_fec!W125)</f>
        <v>0.74944379307196252</v>
      </c>
      <c r="DA125" s="130" t="s">
        <v>3703</v>
      </c>
    </row>
    <row r="126" spans="1:105" ht="12" customHeight="1" x14ac:dyDescent="0.25">
      <c r="A126" s="97" t="s">
        <v>203</v>
      </c>
      <c r="B126" s="111"/>
      <c r="C126" s="111">
        <f>IF(RES_hhdet_in_tes!C126=0,"",RES_hhdet_in_tes!C126/RES_hhdet_in_fec!C126)</f>
        <v>0.70537535210878</v>
      </c>
      <c r="D126" s="111" t="str">
        <f>IF(RES_hhdet_in_tes!D126=0,"",RES_hhdet_in_tes!D126/RES_hhdet_in_fec!D126)</f>
        <v/>
      </c>
      <c r="E126" s="111">
        <f>IF(RES_hhdet_in_tes!E126=0,"",RES_hhdet_in_tes!E126/RES_hhdet_in_fec!E126)</f>
        <v>0.70762139519711309</v>
      </c>
      <c r="F126" s="111">
        <f>IF(RES_hhdet_in_tes!F126=0,"",RES_hhdet_in_tes!F126/RES_hhdet_in_fec!F126)</f>
        <v>0.70876345345796232</v>
      </c>
      <c r="G126" s="111">
        <f>IF(RES_hhdet_in_tes!G126=0,"",RES_hhdet_in_tes!G126/RES_hhdet_in_fec!G126)</f>
        <v>0.70993306152735103</v>
      </c>
      <c r="H126" s="111">
        <f>IF(RES_hhdet_in_tes!H126=0,"",RES_hhdet_in_tes!H126/RES_hhdet_in_fec!H126)</f>
        <v>0.71112734691339374</v>
      </c>
      <c r="I126" s="111">
        <f>IF(RES_hhdet_in_tes!I126=0,"",RES_hhdet_in_tes!I126/RES_hhdet_in_fec!I126)</f>
        <v>0.71235209275095968</v>
      </c>
      <c r="J126" s="111">
        <f>IF(RES_hhdet_in_tes!J126=0,"",RES_hhdet_in_tes!J126/RES_hhdet_in_fec!J126)</f>
        <v>0.71363099050234458</v>
      </c>
      <c r="K126" s="111">
        <f>IF(RES_hhdet_in_tes!K126=0,"",RES_hhdet_in_tes!K126/RES_hhdet_in_fec!K126)</f>
        <v>0.71498418414209519</v>
      </c>
      <c r="L126" s="111">
        <f>IF(RES_hhdet_in_tes!L126=0,"",RES_hhdet_in_tes!L126/RES_hhdet_in_fec!L126)</f>
        <v>0.71641706300926422</v>
      </c>
      <c r="M126" s="111">
        <f>IF(RES_hhdet_in_tes!M126=0,"",RES_hhdet_in_tes!M126/RES_hhdet_in_fec!M126)</f>
        <v>0.7184010626828703</v>
      </c>
      <c r="N126" s="111">
        <f>IF(RES_hhdet_in_tes!N126=0,"",RES_hhdet_in_tes!N126/RES_hhdet_in_fec!N126)</f>
        <v>0.721085239265987</v>
      </c>
      <c r="O126" s="111">
        <f>IF(RES_hhdet_in_tes!O126=0,"",RES_hhdet_in_tes!O126/RES_hhdet_in_fec!O126)</f>
        <v>0.72460025854541499</v>
      </c>
      <c r="P126" s="111">
        <f>IF(RES_hhdet_in_tes!P126=0,"",RES_hhdet_in_tes!P126/RES_hhdet_in_fec!P126)</f>
        <v>0.72869751928172188</v>
      </c>
      <c r="Q126" s="111">
        <f>IF(RES_hhdet_in_tes!Q126=0,"",RES_hhdet_in_tes!Q126/RES_hhdet_in_fec!Q126)</f>
        <v>0.73256319077844267</v>
      </c>
      <c r="R126" s="111">
        <f>IF(RES_hhdet_in_tes!R126=0,"",RES_hhdet_in_tes!R126/RES_hhdet_in_fec!R126)</f>
        <v>0.73552532582624042</v>
      </c>
      <c r="S126" s="111">
        <f>IF(RES_hhdet_in_tes!S126=0,"",RES_hhdet_in_tes!S126/RES_hhdet_in_fec!S126)</f>
        <v>0.73840698805265348</v>
      </c>
      <c r="T126" s="111">
        <f>IF(RES_hhdet_in_tes!T126=0,"",RES_hhdet_in_tes!T126/RES_hhdet_in_fec!T126)</f>
        <v>0.74118892342627152</v>
      </c>
      <c r="U126" s="111">
        <f>IF(RES_hhdet_in_tes!U126=0,"",RES_hhdet_in_tes!U126/RES_hhdet_in_fec!U126)</f>
        <v>0.74385187791569241</v>
      </c>
      <c r="V126" s="111">
        <f>IF(RES_hhdet_in_tes!V126=0,"",RES_hhdet_in_tes!V126/RES_hhdet_in_fec!V126)</f>
        <v>0.74637659748951146</v>
      </c>
      <c r="W126" s="111">
        <f>IF(RES_hhdet_in_tes!W126=0,"",RES_hhdet_in_tes!W126/RES_hhdet_in_fec!W126)</f>
        <v>0.748702350844481</v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 t="str">
        <f>IF(RES_hhdet_in_tes!D127=0,"",RES_hhdet_in_tes!D127/RES_hhdet_in_fec!D127)</f>
        <v/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2.1714733651817451</v>
      </c>
      <c r="D128" s="124" t="str">
        <f>IF(RES_hhdet_in_tes!D128=0,"",RES_hhdet_in_tes!D128/RES_hhdet_in_fec!D128)</f>
        <v/>
      </c>
      <c r="E128" s="124">
        <f>IF(RES_hhdet_in_tes!E128=0,"",RES_hhdet_in_tes!E128/RES_hhdet_in_fec!E128)</f>
        <v>2.3095687850311881</v>
      </c>
      <c r="F128" s="124">
        <f>IF(RES_hhdet_in_tes!F128=0,"",RES_hhdet_in_tes!F128/RES_hhdet_in_fec!F128)</f>
        <v>2.3790536496819987</v>
      </c>
      <c r="G128" s="124">
        <f>IF(RES_hhdet_in_tes!G128=0,"",RES_hhdet_in_tes!G128/RES_hhdet_in_fec!G128)</f>
        <v>2.4491987925015777</v>
      </c>
      <c r="H128" s="124">
        <f>IF(RES_hhdet_in_tes!H128=0,"",RES_hhdet_in_tes!H128/RES_hhdet_in_fec!H128)</f>
        <v>2.5199287206242134</v>
      </c>
      <c r="I128" s="124">
        <f>IF(RES_hhdet_in_tes!I128=0,"",RES_hhdet_in_tes!I128/RES_hhdet_in_fec!I128)</f>
        <v>2.5913838022420639</v>
      </c>
      <c r="J128" s="124">
        <f>IF(RES_hhdet_in_tes!J128=0,"",RES_hhdet_in_tes!J128/RES_hhdet_in_fec!J128)</f>
        <v>2.6641479055402226</v>
      </c>
      <c r="K128" s="124">
        <f>IF(RES_hhdet_in_tes!K128=0,"",RES_hhdet_in_tes!K128/RES_hhdet_in_fec!K128)</f>
        <v>2.7387119593573592</v>
      </c>
      <c r="L128" s="124">
        <f>IF(RES_hhdet_in_tes!L128=0,"",RES_hhdet_in_tes!L128/RES_hhdet_in_fec!L128)</f>
        <v>2.8151973429741375</v>
      </c>
      <c r="M128" s="124">
        <f>IF(RES_hhdet_in_tes!M128=0,"",RES_hhdet_in_tes!M128/RES_hhdet_in_fec!M128)</f>
        <v>2.906551926577257</v>
      </c>
      <c r="N128" s="124">
        <f>IF(RES_hhdet_in_tes!N128=0,"",RES_hhdet_in_tes!N128/RES_hhdet_in_fec!N128)</f>
        <v>3.0170130307156118</v>
      </c>
      <c r="O128" s="124">
        <f>IF(RES_hhdet_in_tes!O128=0,"",RES_hhdet_in_tes!O128/RES_hhdet_in_fec!O128)</f>
        <v>3.1489232487800569</v>
      </c>
      <c r="P128" s="124">
        <f>IF(RES_hhdet_in_tes!P128=0,"",RES_hhdet_in_tes!P128/RES_hhdet_in_fec!P128)</f>
        <v>3.2919770398361652</v>
      </c>
      <c r="Q128" s="124">
        <f>IF(RES_hhdet_in_tes!Q128=0,"",RES_hhdet_in_tes!Q128/RES_hhdet_in_fec!Q128)</f>
        <v>3.4149151198082399</v>
      </c>
      <c r="R128" s="124">
        <f>IF(RES_hhdet_in_tes!R128=0,"",RES_hhdet_in_tes!R128/RES_hhdet_in_fec!R128)</f>
        <v>3.4920413343967147</v>
      </c>
      <c r="S128" s="124">
        <f>IF(RES_hhdet_in_tes!S128=0,"",RES_hhdet_in_tes!S128/RES_hhdet_in_fec!S128)</f>
        <v>3.5534300143580548</v>
      </c>
      <c r="T128" s="124">
        <f>IF(RES_hhdet_in_tes!T128=0,"",RES_hhdet_in_tes!T128/RES_hhdet_in_fec!T128)</f>
        <v>3.604722593357792</v>
      </c>
      <c r="U128" s="124">
        <f>IF(RES_hhdet_in_tes!U128=0,"",RES_hhdet_in_tes!U128/RES_hhdet_in_fec!U128)</f>
        <v>3.6514179061448666</v>
      </c>
      <c r="V128" s="124">
        <f>IF(RES_hhdet_in_tes!V128=0,"",RES_hhdet_in_tes!V128/RES_hhdet_in_fec!V128)</f>
        <v>3.6990288856511033</v>
      </c>
      <c r="W128" s="124">
        <f>IF(RES_hhdet_in_tes!W128=0,"",RES_hhdet_in_tes!W128/RES_hhdet_in_fec!W128)</f>
        <v>3.7456406996447145</v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2.1714733651817451</v>
      </c>
      <c r="D129" s="111" t="str">
        <f>IF(RES_hhdet_in_tes!D129=0,"",RES_hhdet_in_tes!D129/RES_hhdet_in_fec!D129)</f>
        <v/>
      </c>
      <c r="E129" s="111">
        <f>IF(RES_hhdet_in_tes!E129=0,"",RES_hhdet_in_tes!E129/RES_hhdet_in_fec!E129)</f>
        <v>2.3095687850311881</v>
      </c>
      <c r="F129" s="111">
        <f>IF(RES_hhdet_in_tes!F129=0,"",RES_hhdet_in_tes!F129/RES_hhdet_in_fec!F129)</f>
        <v>2.3790536496819987</v>
      </c>
      <c r="G129" s="111">
        <f>IF(RES_hhdet_in_tes!G129=0,"",RES_hhdet_in_tes!G129/RES_hhdet_in_fec!G129)</f>
        <v>2.4491987925015777</v>
      </c>
      <c r="H129" s="111">
        <f>IF(RES_hhdet_in_tes!H129=0,"",RES_hhdet_in_tes!H129/RES_hhdet_in_fec!H129)</f>
        <v>2.5199287206242134</v>
      </c>
      <c r="I129" s="111">
        <f>IF(RES_hhdet_in_tes!I129=0,"",RES_hhdet_in_tes!I129/RES_hhdet_in_fec!I129)</f>
        <v>2.5913838022420639</v>
      </c>
      <c r="J129" s="111">
        <f>IF(RES_hhdet_in_tes!J129=0,"",RES_hhdet_in_tes!J129/RES_hhdet_in_fec!J129)</f>
        <v>2.6641479055402226</v>
      </c>
      <c r="K129" s="111">
        <f>IF(RES_hhdet_in_tes!K129=0,"",RES_hhdet_in_tes!K129/RES_hhdet_in_fec!K129)</f>
        <v>2.7387119593573592</v>
      </c>
      <c r="L129" s="111">
        <f>IF(RES_hhdet_in_tes!L129=0,"",RES_hhdet_in_tes!L129/RES_hhdet_in_fec!L129)</f>
        <v>2.8151973429741375</v>
      </c>
      <c r="M129" s="111">
        <f>IF(RES_hhdet_in_tes!M129=0,"",RES_hhdet_in_tes!M129/RES_hhdet_in_fec!M129)</f>
        <v>2.906551926577257</v>
      </c>
      <c r="N129" s="111">
        <f>IF(RES_hhdet_in_tes!N129=0,"",RES_hhdet_in_tes!N129/RES_hhdet_in_fec!N129)</f>
        <v>3.0170130307156118</v>
      </c>
      <c r="O129" s="111">
        <f>IF(RES_hhdet_in_tes!O129=0,"",RES_hhdet_in_tes!O129/RES_hhdet_in_fec!O129)</f>
        <v>3.1489232487800569</v>
      </c>
      <c r="P129" s="111">
        <f>IF(RES_hhdet_in_tes!P129=0,"",RES_hhdet_in_tes!P129/RES_hhdet_in_fec!P129)</f>
        <v>3.2919770398361652</v>
      </c>
      <c r="Q129" s="111">
        <f>IF(RES_hhdet_in_tes!Q129=0,"",RES_hhdet_in_tes!Q129/RES_hhdet_in_fec!Q129)</f>
        <v>3.4149151198082399</v>
      </c>
      <c r="R129" s="111">
        <f>IF(RES_hhdet_in_tes!R129=0,"",RES_hhdet_in_tes!R129/RES_hhdet_in_fec!R129)</f>
        <v>3.4920413343967147</v>
      </c>
      <c r="S129" s="111">
        <f>IF(RES_hhdet_in_tes!S129=0,"",RES_hhdet_in_tes!S129/RES_hhdet_in_fec!S129)</f>
        <v>3.5534300143580548</v>
      </c>
      <c r="T129" s="111">
        <f>IF(RES_hhdet_in_tes!T129=0,"",RES_hhdet_in_tes!T129/RES_hhdet_in_fec!T129)</f>
        <v>3.604722593357792</v>
      </c>
      <c r="U129" s="111">
        <f>IF(RES_hhdet_in_tes!U129=0,"",RES_hhdet_in_tes!U129/RES_hhdet_in_fec!U129)</f>
        <v>3.6514179061448666</v>
      </c>
      <c r="V129" s="111">
        <f>IF(RES_hhdet_in_tes!V129=0,"",RES_hhdet_in_tes!V129/RES_hhdet_in_fec!V129)</f>
        <v>3.6990288856511033</v>
      </c>
      <c r="W129" s="111">
        <f>IF(RES_hhdet_in_tes!W129=0,"",RES_hhdet_in_tes!W129/RES_hhdet_in_fec!W129)</f>
        <v>3.7456406996447145</v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0.74176204498573794</v>
      </c>
      <c r="D130" s="124" t="str">
        <f>IF(RES_hhdet_in_tes!D130=0,"",RES_hhdet_in_tes!D130/RES_hhdet_in_fec!D130)</f>
        <v/>
      </c>
      <c r="E130" s="124">
        <f>IF(RES_hhdet_in_tes!E130=0,"",RES_hhdet_in_tes!E130/RES_hhdet_in_fec!E130)</f>
        <v>0.72702349210453032</v>
      </c>
      <c r="F130" s="124">
        <f>IF(RES_hhdet_in_tes!F130=0,"",RES_hhdet_in_tes!F130/RES_hhdet_in_fec!F130)</f>
        <v>0.74853567816134314</v>
      </c>
      <c r="G130" s="124">
        <f>IF(RES_hhdet_in_tes!G130=0,"",RES_hhdet_in_tes!G130/RES_hhdet_in_fec!G130)</f>
        <v>0.74512195834333239</v>
      </c>
      <c r="H130" s="124">
        <f>IF(RES_hhdet_in_tes!H130=0,"",RES_hhdet_in_tes!H130/RES_hhdet_in_fec!H130)</f>
        <v>0.74416493256980953</v>
      </c>
      <c r="I130" s="124">
        <f>IF(RES_hhdet_in_tes!I130=0,"",RES_hhdet_in_tes!I130/RES_hhdet_in_fec!I130)</f>
        <v>0.75881828600507106</v>
      </c>
      <c r="J130" s="124">
        <f>IF(RES_hhdet_in_tes!J130=0,"",RES_hhdet_in_tes!J130/RES_hhdet_in_fec!J130)</f>
        <v>0.7669578097666444</v>
      </c>
      <c r="K130" s="124">
        <f>IF(RES_hhdet_in_tes!K130=0,"",RES_hhdet_in_tes!K130/RES_hhdet_in_fec!K130)</f>
        <v>0.75783290936617009</v>
      </c>
      <c r="L130" s="124">
        <f>IF(RES_hhdet_in_tes!L130=0,"",RES_hhdet_in_tes!L130/RES_hhdet_in_fec!L130)</f>
        <v>0.76358339861408875</v>
      </c>
      <c r="M130" s="124">
        <f>IF(RES_hhdet_in_tes!M130=0,"",RES_hhdet_in_tes!M130/RES_hhdet_in_fec!M130)</f>
        <v>0.76380661776659053</v>
      </c>
      <c r="N130" s="124">
        <f>IF(RES_hhdet_in_tes!N130=0,"",RES_hhdet_in_tes!N130/RES_hhdet_in_fec!N130)</f>
        <v>0.77189708388197853</v>
      </c>
      <c r="O130" s="124">
        <f>IF(RES_hhdet_in_tes!O130=0,"",RES_hhdet_in_tes!O130/RES_hhdet_in_fec!O130)</f>
        <v>0.76862856021603787</v>
      </c>
      <c r="P130" s="124">
        <f>IF(RES_hhdet_in_tes!P130=0,"",RES_hhdet_in_tes!P130/RES_hhdet_in_fec!P130)</f>
        <v>0.67168755263573354</v>
      </c>
      <c r="Q130" s="124">
        <f>IF(RES_hhdet_in_tes!Q130=0,"",RES_hhdet_in_tes!Q130/RES_hhdet_in_fec!Q130)</f>
        <v>0.74054447283753499</v>
      </c>
      <c r="R130" s="124">
        <f>IF(RES_hhdet_in_tes!R130=0,"",RES_hhdet_in_tes!R130/RES_hhdet_in_fec!R130)</f>
        <v>0.78995707638754786</v>
      </c>
      <c r="S130" s="124">
        <f>IF(RES_hhdet_in_tes!S130=0,"",RES_hhdet_in_tes!S130/RES_hhdet_in_fec!S130)</f>
        <v>0.79841179500079285</v>
      </c>
      <c r="T130" s="124">
        <f>IF(RES_hhdet_in_tes!T130=0,"",RES_hhdet_in_tes!T130/RES_hhdet_in_fec!T130)</f>
        <v>0.79390004442914075</v>
      </c>
      <c r="U130" s="124">
        <f>IF(RES_hhdet_in_tes!U130=0,"",RES_hhdet_in_tes!U130/RES_hhdet_in_fec!U130)</f>
        <v>0.80075072838135219</v>
      </c>
      <c r="V130" s="124">
        <f>IF(RES_hhdet_in_tes!V130=0,"",RES_hhdet_in_tes!V130/RES_hhdet_in_fec!V130)</f>
        <v>0.80477260616147417</v>
      </c>
      <c r="W130" s="124">
        <f>IF(RES_hhdet_in_tes!W130=0,"",RES_hhdet_in_tes!W130/RES_hhdet_in_fec!W130)</f>
        <v>0.81750204919806257</v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0.76067736442054301</v>
      </c>
      <c r="D131" s="111" t="str">
        <f>IF(RES_hhdet_in_tes!D131=0,"",RES_hhdet_in_tes!D131/RES_hhdet_in_fec!D131)</f>
        <v/>
      </c>
      <c r="E131" s="111">
        <f>IF(RES_hhdet_in_tes!E131=0,"",RES_hhdet_in_tes!E131/RES_hhdet_in_fec!E131)</f>
        <v>0.76415439817779918</v>
      </c>
      <c r="F131" s="111">
        <f>IF(RES_hhdet_in_tes!F131=0,"",RES_hhdet_in_tes!F131/RES_hhdet_in_fec!F131)</f>
        <v>0.76592238524196221</v>
      </c>
      <c r="G131" s="111">
        <f>IF(RES_hhdet_in_tes!G131=0,"",RES_hhdet_in_tes!G131/RES_hhdet_in_fec!G131)</f>
        <v>0.76773302136072075</v>
      </c>
      <c r="H131" s="111">
        <f>IF(RES_hhdet_in_tes!H131=0,"",RES_hhdet_in_tes!H131/RES_hhdet_in_fec!H131)</f>
        <v>0.76958185971321658</v>
      </c>
      <c r="I131" s="111">
        <f>IF(RES_hhdet_in_tes!I131=0,"",RES_hhdet_in_tes!I131/RES_hhdet_in_fec!I131)</f>
        <v>0.77147785300176741</v>
      </c>
      <c r="J131" s="111">
        <f>IF(RES_hhdet_in_tes!J131=0,"",RES_hhdet_in_tes!J131/RES_hhdet_in_fec!J131)</f>
        <v>0.7734576772877495</v>
      </c>
      <c r="K131" s="111">
        <f>IF(RES_hhdet_in_tes!K131=0,"",RES_hhdet_in_tes!K131/RES_hhdet_in_fec!K131)</f>
        <v>0.7755525168702837</v>
      </c>
      <c r="L131" s="111">
        <f>IF(RES_hhdet_in_tes!L131=0,"",RES_hhdet_in_tes!L131/RES_hhdet_in_fec!L131)</f>
        <v>0.7777707148278763</v>
      </c>
      <c r="M131" s="111">
        <f>IF(RES_hhdet_in_tes!M131=0,"",RES_hhdet_in_tes!M131/RES_hhdet_in_fec!M131)</f>
        <v>0.78084208682218348</v>
      </c>
      <c r="N131" s="111">
        <f>IF(RES_hhdet_in_tes!N131=0,"",RES_hhdet_in_tes!N131/RES_hhdet_in_fec!N131)</f>
        <v>0.78499738225636861</v>
      </c>
      <c r="O131" s="111">
        <f>IF(RES_hhdet_in_tes!O131=0,"",RES_hhdet_in_tes!O131/RES_hhdet_in_fec!O131)</f>
        <v>0.79043888102166937</v>
      </c>
      <c r="P131" s="111">
        <f>IF(RES_hhdet_in_tes!P131=0,"",RES_hhdet_in_tes!P131/RES_hhdet_in_fec!P131)</f>
        <v>0.79678173079441894</v>
      </c>
      <c r="Q131" s="111">
        <f>IF(RES_hhdet_in_tes!Q131=0,"",RES_hhdet_in_tes!Q131/RES_hhdet_in_fec!Q131)</f>
        <v>0.80276606402399042</v>
      </c>
      <c r="R131" s="111">
        <f>IF(RES_hhdet_in_tes!R131=0,"",RES_hhdet_in_tes!R131/RES_hhdet_in_fec!R131)</f>
        <v>0.80735165884549853</v>
      </c>
      <c r="S131" s="111">
        <f>IF(RES_hhdet_in_tes!S131=0,"",RES_hhdet_in_tes!S131/RES_hhdet_in_fec!S131)</f>
        <v>0.81181267604071372</v>
      </c>
      <c r="T131" s="111">
        <f>IF(RES_hhdet_in_tes!T131=0,"",RES_hhdet_in_tes!T131/RES_hhdet_in_fec!T131)</f>
        <v>0.81611930900551266</v>
      </c>
      <c r="U131" s="111">
        <f>IF(RES_hhdet_in_tes!U131=0,"",RES_hhdet_in_tes!U131/RES_hhdet_in_fec!U131)</f>
        <v>0.82024175113578612</v>
      </c>
      <c r="V131" s="111">
        <f>IF(RES_hhdet_in_tes!V131=0,"",RES_hhdet_in_tes!V131/RES_hhdet_in_fec!V131)</f>
        <v>0.82415019582741889</v>
      </c>
      <c r="W131" s="111">
        <f>IF(RES_hhdet_in_tes!W131=0,"",RES_hhdet_in_tes!W131/RES_hhdet_in_fec!W131)</f>
        <v>0.82775062672221644</v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>
        <f>IF(RES_hhdet_in_tes!C132=0,"",RES_hhdet_in_tes!C132/RES_hhdet_in_fec!C132)</f>
        <v>0.93251007397242314</v>
      </c>
      <c r="D132" s="111" t="str">
        <f>IF(RES_hhdet_in_tes!D132=0,"",RES_hhdet_in_tes!D132/RES_hhdet_in_fec!D132)</f>
        <v/>
      </c>
      <c r="E132" s="111" t="str">
        <f>IF(RES_hhdet_in_tes!E132=0,"",RES_hhdet_in_tes!E132/RES_hhdet_in_fec!E132)</f>
        <v/>
      </c>
      <c r="F132" s="111" t="str">
        <f>IF(RES_hhdet_in_tes!F132=0,"",RES_hhdet_in_tes!F132/RES_hhdet_in_fec!F132)</f>
        <v/>
      </c>
      <c r="G132" s="111" t="str">
        <f>IF(RES_hhdet_in_tes!G132=0,"",RES_hhdet_in_tes!G132/RES_hhdet_in_fec!G132)</f>
        <v/>
      </c>
      <c r="H132" s="111" t="str">
        <f>IF(RES_hhdet_in_tes!H132=0,"",RES_hhdet_in_tes!H132/RES_hhdet_in_fec!H132)</f>
        <v/>
      </c>
      <c r="I132" s="111" t="str">
        <f>IF(RES_hhdet_in_tes!I132=0,"",RES_hhdet_in_tes!I132/RES_hhdet_in_fec!I132)</f>
        <v/>
      </c>
      <c r="J132" s="111">
        <f>IF(RES_hhdet_in_tes!J132=0,"",RES_hhdet_in_tes!J132/RES_hhdet_in_fec!J132)</f>
        <v>0.93092852300456741</v>
      </c>
      <c r="K132" s="111">
        <f>IF(RES_hhdet_in_tes!K132=0,"",RES_hhdet_in_tes!K132/RES_hhdet_in_fec!K132)</f>
        <v>0.93645000996289973</v>
      </c>
      <c r="L132" s="111">
        <f>IF(RES_hhdet_in_tes!L132=0,"",RES_hhdet_in_tes!L132/RES_hhdet_in_fec!L132)</f>
        <v>0.93877514071434587</v>
      </c>
      <c r="M132" s="111">
        <f>IF(RES_hhdet_in_tes!M132=0,"",RES_hhdet_in_tes!M132/RES_hhdet_in_fec!M132)</f>
        <v>0.92992176827286732</v>
      </c>
      <c r="N132" s="111">
        <f>IF(RES_hhdet_in_tes!N132=0,"",RES_hhdet_in_tes!N132/RES_hhdet_in_fec!N132)</f>
        <v>0.9529639322108151</v>
      </c>
      <c r="O132" s="111">
        <f>IF(RES_hhdet_in_tes!O132=0,"",RES_hhdet_in_tes!O132/RES_hhdet_in_fec!O132)</f>
        <v>0.95107944554087365</v>
      </c>
      <c r="P132" s="111">
        <f>IF(RES_hhdet_in_tes!P132=0,"",RES_hhdet_in_tes!P132/RES_hhdet_in_fec!P132)</f>
        <v>0.95288051662653095</v>
      </c>
      <c r="Q132" s="111" t="str">
        <f>IF(RES_hhdet_in_tes!Q132=0,"",RES_hhdet_in_tes!Q132/RES_hhdet_in_fec!Q132)</f>
        <v/>
      </c>
      <c r="R132" s="111">
        <f>IF(RES_hhdet_in_tes!R132=0,"",RES_hhdet_in_tes!R132/RES_hhdet_in_fec!R132)</f>
        <v>0.94249289618295884</v>
      </c>
      <c r="S132" s="111">
        <f>IF(RES_hhdet_in_tes!S132=0,"",RES_hhdet_in_tes!S132/RES_hhdet_in_fec!S132)</f>
        <v>0.94773676045582855</v>
      </c>
      <c r="T132" s="111">
        <f>IF(RES_hhdet_in_tes!T132=0,"",RES_hhdet_in_tes!T132/RES_hhdet_in_fec!T132)</f>
        <v>0.9480201018914185</v>
      </c>
      <c r="U132" s="111">
        <f>IF(RES_hhdet_in_tes!U132=0,"",RES_hhdet_in_tes!U132/RES_hhdet_in_fec!U132)</f>
        <v>0.95023075678581481</v>
      </c>
      <c r="V132" s="111">
        <f>IF(RES_hhdet_in_tes!V132=0,"",RES_hhdet_in_tes!V132/RES_hhdet_in_fec!V132)</f>
        <v>0.9482911123277773</v>
      </c>
      <c r="W132" s="111">
        <f>IF(RES_hhdet_in_tes!W132=0,"",RES_hhdet_in_tes!W132/RES_hhdet_in_fec!W132)</f>
        <v>0.96050491452533526</v>
      </c>
      <c r="DA132" s="63" t="s">
        <v>3710</v>
      </c>
    </row>
    <row r="133" spans="1:105" ht="12" customHeight="1" x14ac:dyDescent="0.25">
      <c r="A133" s="100" t="s">
        <v>203</v>
      </c>
      <c r="B133" s="112"/>
      <c r="C133" s="112">
        <f>IF(RES_hhdet_in_tes!C133=0,"",RES_hhdet_in_tes!C133/RES_hhdet_in_fec!C133)</f>
        <v>0.76067736442054301</v>
      </c>
      <c r="D133" s="112" t="str">
        <f>IF(RES_hhdet_in_tes!D133=0,"",RES_hhdet_in_tes!D133/RES_hhdet_in_fec!D133)</f>
        <v/>
      </c>
      <c r="E133" s="112" t="str">
        <f>IF(RES_hhdet_in_tes!E133=0,"",RES_hhdet_in_tes!E133/RES_hhdet_in_fec!E133)</f>
        <v/>
      </c>
      <c r="F133" s="112" t="str">
        <f>IF(RES_hhdet_in_tes!F133=0,"",RES_hhdet_in_tes!F133/RES_hhdet_in_fec!F133)</f>
        <v/>
      </c>
      <c r="G133" s="112" t="str">
        <f>IF(RES_hhdet_in_tes!G133=0,"",RES_hhdet_in_tes!G133/RES_hhdet_in_fec!G133)</f>
        <v/>
      </c>
      <c r="H133" s="112" t="str">
        <f>IF(RES_hhdet_in_tes!H133=0,"",RES_hhdet_in_tes!H133/RES_hhdet_in_fec!H133)</f>
        <v/>
      </c>
      <c r="I133" s="112" t="str">
        <f>IF(RES_hhdet_in_tes!I133=0,"",RES_hhdet_in_tes!I133/RES_hhdet_in_fec!I133)</f>
        <v/>
      </c>
      <c r="J133" s="112">
        <f>IF(RES_hhdet_in_tes!J133=0,"",RES_hhdet_in_tes!J133/RES_hhdet_in_fec!J133)</f>
        <v>0.7734576772877495</v>
      </c>
      <c r="K133" s="112">
        <f>IF(RES_hhdet_in_tes!K133=0,"",RES_hhdet_in_tes!K133/RES_hhdet_in_fec!K133)</f>
        <v>0.7755525168702837</v>
      </c>
      <c r="L133" s="112">
        <f>IF(RES_hhdet_in_tes!L133=0,"",RES_hhdet_in_tes!L133/RES_hhdet_in_fec!L133)</f>
        <v>0.7777707148278763</v>
      </c>
      <c r="M133" s="112">
        <f>IF(RES_hhdet_in_tes!M133=0,"",RES_hhdet_in_tes!M133/RES_hhdet_in_fec!M133)</f>
        <v>0.78084208682218359</v>
      </c>
      <c r="N133" s="112">
        <f>IF(RES_hhdet_in_tes!N133=0,"",RES_hhdet_in_tes!N133/RES_hhdet_in_fec!N133)</f>
        <v>0.78499738225636861</v>
      </c>
      <c r="O133" s="112">
        <f>IF(RES_hhdet_in_tes!O133=0,"",RES_hhdet_in_tes!O133/RES_hhdet_in_fec!O133)</f>
        <v>0.79043888102166937</v>
      </c>
      <c r="P133" s="112">
        <f>IF(RES_hhdet_in_tes!P133=0,"",RES_hhdet_in_tes!P133/RES_hhdet_in_fec!P133)</f>
        <v>0.79678173079441894</v>
      </c>
      <c r="Q133" s="112" t="str">
        <f>IF(RES_hhdet_in_tes!Q133=0,"",RES_hhdet_in_tes!Q133/RES_hhdet_in_fec!Q133)</f>
        <v/>
      </c>
      <c r="R133" s="112">
        <f>IF(RES_hhdet_in_tes!R133=0,"",RES_hhdet_in_tes!R133/RES_hhdet_in_fec!R133)</f>
        <v>0.80735165884549853</v>
      </c>
      <c r="S133" s="112">
        <f>IF(RES_hhdet_in_tes!S133=0,"",RES_hhdet_in_tes!S133/RES_hhdet_in_fec!S133)</f>
        <v>0.81181267604071372</v>
      </c>
      <c r="T133" s="112">
        <f>IF(RES_hhdet_in_tes!T133=0,"",RES_hhdet_in_tes!T133/RES_hhdet_in_fec!T133)</f>
        <v>0.81611930900551266</v>
      </c>
      <c r="U133" s="112">
        <f>IF(RES_hhdet_in_tes!U133=0,"",RES_hhdet_in_tes!U133/RES_hhdet_in_fec!U133)</f>
        <v>0.82024175113578612</v>
      </c>
      <c r="V133" s="112">
        <f>IF(RES_hhdet_in_tes!V133=0,"",RES_hhdet_in_tes!V133/RES_hhdet_in_fec!V133)</f>
        <v>0.82415019582741889</v>
      </c>
      <c r="W133" s="112">
        <f>IF(RES_hhdet_in_tes!W133=0,"",RES_hhdet_in_tes!W133/RES_hhdet_in_fec!W133)</f>
        <v>0.82775062672221644</v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>
        <f>IF(RES_hhdet_in_tes!C134=0,"",RES_hhdet_in_tes!C134/RES_hhdet_in_fec!C134)</f>
        <v>1</v>
      </c>
      <c r="D134" s="113" t="str">
        <f>IF(RES_hhdet_in_tes!D134=0,"",RES_hhdet_in_tes!D134/RES_hhdet_in_fec!D134)</f>
        <v/>
      </c>
      <c r="E134" s="113" t="str">
        <f>IF(RES_hhdet_in_tes!E134=0,"",RES_hhdet_in_tes!E134/RES_hhdet_in_fec!E134)</f>
        <v/>
      </c>
      <c r="F134" s="113" t="str">
        <f>IF(RES_hhdet_in_tes!F134=0,"",RES_hhdet_in_tes!F134/RES_hhdet_in_fec!F134)</f>
        <v/>
      </c>
      <c r="G134" s="113" t="str">
        <f>IF(RES_hhdet_in_tes!G134=0,"",RES_hhdet_in_tes!G134/RES_hhdet_in_fec!G134)</f>
        <v/>
      </c>
      <c r="H134" s="113" t="str">
        <f>IF(RES_hhdet_in_tes!H134=0,"",RES_hhdet_in_tes!H134/RES_hhdet_in_fec!H134)</f>
        <v/>
      </c>
      <c r="I134" s="113" t="str">
        <f>IF(RES_hhdet_in_tes!I134=0,"",RES_hhdet_in_tes!I134/RES_hhdet_in_fec!I134)</f>
        <v/>
      </c>
      <c r="J134" s="113">
        <f>IF(RES_hhdet_in_tes!J134=0,"",RES_hhdet_in_tes!J134/RES_hhdet_in_fec!J134)</f>
        <v>1</v>
      </c>
      <c r="K134" s="113">
        <f>IF(RES_hhdet_in_tes!K134=0,"",RES_hhdet_in_tes!K134/RES_hhdet_in_fec!K134)</f>
        <v>1</v>
      </c>
      <c r="L134" s="113">
        <f>IF(RES_hhdet_in_tes!L134=0,"",RES_hhdet_in_tes!L134/RES_hhdet_in_fec!L134)</f>
        <v>1</v>
      </c>
      <c r="M134" s="113">
        <f>IF(RES_hhdet_in_tes!M134=0,"",RES_hhdet_in_tes!M134/RES_hhdet_in_fec!M134)</f>
        <v>1</v>
      </c>
      <c r="N134" s="113">
        <f>IF(RES_hhdet_in_tes!N134=0,"",RES_hhdet_in_tes!N134/RES_hhdet_in_fec!N134)</f>
        <v>1</v>
      </c>
      <c r="O134" s="113">
        <f>IF(RES_hhdet_in_tes!O134=0,"",RES_hhdet_in_tes!O134/RES_hhdet_in_fec!O134)</f>
        <v>1</v>
      </c>
      <c r="P134" s="113">
        <f>IF(RES_hhdet_in_tes!P134=0,"",RES_hhdet_in_tes!P134/RES_hhdet_in_fec!P134)</f>
        <v>1</v>
      </c>
      <c r="Q134" s="113" t="str">
        <f>IF(RES_hhdet_in_tes!Q134=0,"",RES_hhdet_in_tes!Q134/RES_hhdet_in_fec!Q134)</f>
        <v/>
      </c>
      <c r="R134" s="113">
        <f>IF(RES_hhdet_in_tes!R134=0,"",RES_hhdet_in_tes!R134/RES_hhdet_in_fec!R134)</f>
        <v>1</v>
      </c>
      <c r="S134" s="113">
        <f>IF(RES_hhdet_in_tes!S134=0,"",RES_hhdet_in_tes!S134/RES_hhdet_in_fec!S134)</f>
        <v>1</v>
      </c>
      <c r="T134" s="113">
        <f>IF(RES_hhdet_in_tes!T134=0,"",RES_hhdet_in_tes!T134/RES_hhdet_in_fec!T134)</f>
        <v>1</v>
      </c>
      <c r="U134" s="113">
        <f>IF(RES_hhdet_in_tes!U134=0,"",RES_hhdet_in_tes!U134/RES_hhdet_in_fec!U134)</f>
        <v>1</v>
      </c>
      <c r="V134" s="113">
        <f>IF(RES_hhdet_in_tes!V134=0,"",RES_hhdet_in_tes!V134/RES_hhdet_in_fec!V134)</f>
        <v>1</v>
      </c>
      <c r="W134" s="113">
        <f>IF(RES_hhdet_in_tes!W134=0,"",RES_hhdet_in_tes!W134/RES_hhdet_in_fec!W134)</f>
        <v>1</v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0.58585359792924219</v>
      </c>
      <c r="D135" s="112" t="str">
        <f>IF(RES_hhdet_in_tes!D135=0,"",RES_hhdet_in_tes!D135/RES_hhdet_in_fec!D135)</f>
        <v/>
      </c>
      <c r="E135" s="112">
        <f>IF(RES_hhdet_in_tes!E135=0,"",RES_hhdet_in_tes!E135/RES_hhdet_in_fec!E135)</f>
        <v>0.58906950030642757</v>
      </c>
      <c r="F135" s="112">
        <f>IF(RES_hhdet_in_tes!F135=0,"",RES_hhdet_in_tes!F135/RES_hhdet_in_fec!F135)</f>
        <v>0.59075301642575417</v>
      </c>
      <c r="G135" s="112">
        <f>IF(RES_hhdet_in_tes!G135=0,"",RES_hhdet_in_tes!G135/RES_hhdet_in_fec!G135)</f>
        <v>0.59254716589816026</v>
      </c>
      <c r="H135" s="112">
        <f>IF(RES_hhdet_in_tes!H135=0,"",RES_hhdet_in_tes!H135/RES_hhdet_in_fec!H135)</f>
        <v>0.59444134359718914</v>
      </c>
      <c r="I135" s="112">
        <f>IF(RES_hhdet_in_tes!I135=0,"",RES_hhdet_in_tes!I135/RES_hhdet_in_fec!I135)</f>
        <v>0.59646019156022789</v>
      </c>
      <c r="J135" s="112">
        <f>IF(RES_hhdet_in_tes!J135=0,"",RES_hhdet_in_tes!J135/RES_hhdet_in_fec!J135)</f>
        <v>0.59870234793005239</v>
      </c>
      <c r="K135" s="112">
        <f>IF(RES_hhdet_in_tes!K135=0,"",RES_hhdet_in_tes!K135/RES_hhdet_in_fec!K135)</f>
        <v>0.60125522585811786</v>
      </c>
      <c r="L135" s="112">
        <f>IF(RES_hhdet_in_tes!L135=0,"",RES_hhdet_in_tes!L135/RES_hhdet_in_fec!L135)</f>
        <v>0.60414941883309248</v>
      </c>
      <c r="M135" s="112">
        <f>IF(RES_hhdet_in_tes!M135=0,"",RES_hhdet_in_tes!M135/RES_hhdet_in_fec!M135)</f>
        <v>0.60939034730554198</v>
      </c>
      <c r="N135" s="112">
        <f>IF(RES_hhdet_in_tes!N135=0,"",RES_hhdet_in_tes!N135/RES_hhdet_in_fec!N135)</f>
        <v>0.61785916289157905</v>
      </c>
      <c r="O135" s="112">
        <f>IF(RES_hhdet_in_tes!O135=0,"",RES_hhdet_in_tes!O135/RES_hhdet_in_fec!O135)</f>
        <v>0.63068583974452896</v>
      </c>
      <c r="P135" s="112">
        <f>IF(RES_hhdet_in_tes!P135=0,"",RES_hhdet_in_tes!P135/RES_hhdet_in_fec!P135)</f>
        <v>0.6473716997653417</v>
      </c>
      <c r="Q135" s="112">
        <f>IF(RES_hhdet_in_tes!Q135=0,"",RES_hhdet_in_tes!Q135/RES_hhdet_in_fec!Q135)</f>
        <v>0.66374454142368289</v>
      </c>
      <c r="R135" s="112">
        <f>IF(RES_hhdet_in_tes!R135=0,"",RES_hhdet_in_tes!R135/RES_hhdet_in_fec!R135)</f>
        <v>0.67548150590544276</v>
      </c>
      <c r="S135" s="112">
        <f>IF(RES_hhdet_in_tes!S135=0,"",RES_hhdet_in_tes!S135/RES_hhdet_in_fec!S135)</f>
        <v>0.68710276174151652</v>
      </c>
      <c r="T135" s="112">
        <f>IF(RES_hhdet_in_tes!T135=0,"",RES_hhdet_in_tes!T135/RES_hhdet_in_fec!T135)</f>
        <v>0.6983646327843348</v>
      </c>
      <c r="U135" s="112">
        <f>IF(RES_hhdet_in_tes!U135=0,"",RES_hhdet_in_tes!U135/RES_hhdet_in_fec!U135)</f>
        <v>0.70894371559781633</v>
      </c>
      <c r="V135" s="112">
        <f>IF(RES_hhdet_in_tes!V135=0,"",RES_hhdet_in_tes!V135/RES_hhdet_in_fec!V135)</f>
        <v>0.71834384455904265</v>
      </c>
      <c r="W135" s="112">
        <f>IF(RES_hhdet_in_tes!W135=0,"",RES_hhdet_in_tes!W135/RES_hhdet_in_fec!W135)</f>
        <v>0.72574356331613521</v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>
        <f>IF(RES_hhdet_in_tes!C136=0,"",RES_hhdet_in_tes!C136/RES_hhdet_in_fec!C136)</f>
        <v>0.86020379431039606</v>
      </c>
      <c r="D136" s="113" t="str">
        <f>IF(RES_hhdet_in_tes!D136=0,"",RES_hhdet_in_tes!D136/RES_hhdet_in_fec!D136)</f>
        <v/>
      </c>
      <c r="E136" s="113">
        <f>IF(RES_hhdet_in_tes!E136=0,"",RES_hhdet_in_tes!E136/RES_hhdet_in_fec!E136)</f>
        <v>0.83957726311115022</v>
      </c>
      <c r="F136" s="113">
        <f>IF(RES_hhdet_in_tes!F136=0,"",RES_hhdet_in_tes!F136/RES_hhdet_in_fec!F136)</f>
        <v>0.86132328114287604</v>
      </c>
      <c r="G136" s="113">
        <f>IF(RES_hhdet_in_tes!G136=0,"",RES_hhdet_in_tes!G136/RES_hhdet_in_fec!G136)</f>
        <v>0.87932694472457651</v>
      </c>
      <c r="H136" s="113">
        <f>IF(RES_hhdet_in_tes!H136=0,"",RES_hhdet_in_tes!H136/RES_hhdet_in_fec!H136)</f>
        <v>0.8448742290938116</v>
      </c>
      <c r="I136" s="113">
        <f>IF(RES_hhdet_in_tes!I136=0,"",RES_hhdet_in_tes!I136/RES_hhdet_in_fec!I136)</f>
        <v>0.87021850343747364</v>
      </c>
      <c r="J136" s="113">
        <f>IF(RES_hhdet_in_tes!J136=0,"",RES_hhdet_in_tes!J136/RES_hhdet_in_fec!J136)</f>
        <v>0.85480302885275961</v>
      </c>
      <c r="K136" s="113">
        <f>IF(RES_hhdet_in_tes!K136=0,"",RES_hhdet_in_tes!K136/RES_hhdet_in_fec!K136)</f>
        <v>0.86534713753281822</v>
      </c>
      <c r="L136" s="113">
        <f>IF(RES_hhdet_in_tes!L136=0,"",RES_hhdet_in_tes!L136/RES_hhdet_in_fec!L136)</f>
        <v>0.86990325613100961</v>
      </c>
      <c r="M136" s="113">
        <f>IF(RES_hhdet_in_tes!M136=0,"",RES_hhdet_in_tes!M136/RES_hhdet_in_fec!M136)</f>
        <v>0.85296852232742526</v>
      </c>
      <c r="N136" s="113">
        <f>IF(RES_hhdet_in_tes!N136=0,"",RES_hhdet_in_tes!N136/RES_hhdet_in_fec!N136)</f>
        <v>0.90016073575391709</v>
      </c>
      <c r="O136" s="113">
        <f>IF(RES_hhdet_in_tes!O136=0,"",RES_hhdet_in_tes!O136/RES_hhdet_in_fec!O136)</f>
        <v>0.89813049321047134</v>
      </c>
      <c r="P136" s="113">
        <f>IF(RES_hhdet_in_tes!P136=0,"",RES_hhdet_in_tes!P136/RES_hhdet_in_fec!P136)</f>
        <v>0.90467442365492345</v>
      </c>
      <c r="Q136" s="113">
        <f>IF(RES_hhdet_in_tes!Q136=0,"",RES_hhdet_in_tes!Q136/RES_hhdet_in_fec!Q136)</f>
        <v>0.87932916283677276</v>
      </c>
      <c r="R136" s="113">
        <f>IF(RES_hhdet_in_tes!R136=0,"",RES_hhdet_in_tes!R136/RES_hhdet_in_fec!R136)</f>
        <v>0.89054790438996945</v>
      </c>
      <c r="S136" s="113">
        <f>IF(RES_hhdet_in_tes!S136=0,"",RES_hhdet_in_tes!S136/RES_hhdet_in_fec!S136)</f>
        <v>0.90228385154980428</v>
      </c>
      <c r="T136" s="113">
        <f>IF(RES_hhdet_in_tes!T136=0,"",RES_hhdet_in_tes!T136/RES_hhdet_in_fec!T136)</f>
        <v>0.90489612613521797</v>
      </c>
      <c r="U136" s="113">
        <f>IF(RES_hhdet_in_tes!U136=0,"",RES_hhdet_in_tes!U136/RES_hhdet_in_fec!U136)</f>
        <v>0.91065745235949769</v>
      </c>
      <c r="V136" s="113">
        <f>IF(RES_hhdet_in_tes!V136=0,"",RES_hhdet_in_tes!V136/RES_hhdet_in_fec!V136)</f>
        <v>0.90890860334482881</v>
      </c>
      <c r="W136" s="113">
        <f>IF(RES_hhdet_in_tes!W136=0,"",RES_hhdet_in_tes!W136/RES_hhdet_in_fec!W136)</f>
        <v>0.93073187884986119</v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>
        <f>IF(RES_hhdet_in_tes!C137=0,"",RES_hhdet_in_tes!C137/RES_hhdet_in_fec!C137)</f>
        <v>0.58585359792924219</v>
      </c>
      <c r="D137" s="111" t="str">
        <f>IF(RES_hhdet_in_tes!D137=0,"",RES_hhdet_in_tes!D137/RES_hhdet_in_fec!D137)</f>
        <v/>
      </c>
      <c r="E137" s="111">
        <f>IF(RES_hhdet_in_tes!E137=0,"",RES_hhdet_in_tes!E137/RES_hhdet_in_fec!E137)</f>
        <v>0.58906950030642757</v>
      </c>
      <c r="F137" s="111">
        <f>IF(RES_hhdet_in_tes!F137=0,"",RES_hhdet_in_tes!F137/RES_hhdet_in_fec!F137)</f>
        <v>0.59075301642575417</v>
      </c>
      <c r="G137" s="111">
        <f>IF(RES_hhdet_in_tes!G137=0,"",RES_hhdet_in_tes!G137/RES_hhdet_in_fec!G137)</f>
        <v>0.59254716589816026</v>
      </c>
      <c r="H137" s="111">
        <f>IF(RES_hhdet_in_tes!H137=0,"",RES_hhdet_in_tes!H137/RES_hhdet_in_fec!H137)</f>
        <v>0.59444134359718914</v>
      </c>
      <c r="I137" s="111">
        <f>IF(RES_hhdet_in_tes!I137=0,"",RES_hhdet_in_tes!I137/RES_hhdet_in_fec!I137)</f>
        <v>0.59646019156022789</v>
      </c>
      <c r="J137" s="111">
        <f>IF(RES_hhdet_in_tes!J137=0,"",RES_hhdet_in_tes!J137/RES_hhdet_in_fec!J137)</f>
        <v>0.59870234793005239</v>
      </c>
      <c r="K137" s="111">
        <f>IF(RES_hhdet_in_tes!K137=0,"",RES_hhdet_in_tes!K137/RES_hhdet_in_fec!K137)</f>
        <v>0.60125522585811786</v>
      </c>
      <c r="L137" s="111">
        <f>IF(RES_hhdet_in_tes!L137=0,"",RES_hhdet_in_tes!L137/RES_hhdet_in_fec!L137)</f>
        <v>0.60414941883309248</v>
      </c>
      <c r="M137" s="111">
        <f>IF(RES_hhdet_in_tes!M137=0,"",RES_hhdet_in_tes!M137/RES_hhdet_in_fec!M137)</f>
        <v>0.60939034730554198</v>
      </c>
      <c r="N137" s="111">
        <f>IF(RES_hhdet_in_tes!N137=0,"",RES_hhdet_in_tes!N137/RES_hhdet_in_fec!N137)</f>
        <v>0.61785916289157905</v>
      </c>
      <c r="O137" s="111">
        <f>IF(RES_hhdet_in_tes!O137=0,"",RES_hhdet_in_tes!O137/RES_hhdet_in_fec!O137)</f>
        <v>0.63068583974452896</v>
      </c>
      <c r="P137" s="111">
        <f>IF(RES_hhdet_in_tes!P137=0,"",RES_hhdet_in_tes!P137/RES_hhdet_in_fec!P137)</f>
        <v>0.6473716997653417</v>
      </c>
      <c r="Q137" s="111">
        <f>IF(RES_hhdet_in_tes!Q137=0,"",RES_hhdet_in_tes!Q137/RES_hhdet_in_fec!Q137)</f>
        <v>0.66374454142368289</v>
      </c>
      <c r="R137" s="111">
        <f>IF(RES_hhdet_in_tes!R137=0,"",RES_hhdet_in_tes!R137/RES_hhdet_in_fec!R137)</f>
        <v>0.67548150590544276</v>
      </c>
      <c r="S137" s="111">
        <f>IF(RES_hhdet_in_tes!S137=0,"",RES_hhdet_in_tes!S137/RES_hhdet_in_fec!S137)</f>
        <v>0.68710276174151652</v>
      </c>
      <c r="T137" s="111">
        <f>IF(RES_hhdet_in_tes!T137=0,"",RES_hhdet_in_tes!T137/RES_hhdet_in_fec!T137)</f>
        <v>0.6983646327843348</v>
      </c>
      <c r="U137" s="111">
        <f>IF(RES_hhdet_in_tes!U137=0,"",RES_hhdet_in_tes!U137/RES_hhdet_in_fec!U137)</f>
        <v>0.70894371559781633</v>
      </c>
      <c r="V137" s="111">
        <f>IF(RES_hhdet_in_tes!V137=0,"",RES_hhdet_in_tes!V137/RES_hhdet_in_fec!V137)</f>
        <v>0.71834384455904265</v>
      </c>
      <c r="W137" s="111">
        <f>IF(RES_hhdet_in_tes!W137=0,"",RES_hhdet_in_tes!W137/RES_hhdet_in_fec!W137)</f>
        <v>0.72574356331613521</v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>
        <f>IF(RES_hhdet_in_tes!C138=0,"",RES_hhdet_in_tes!C138/RES_hhdet_in_fec!C138)</f>
        <v>1</v>
      </c>
      <c r="D138" s="111" t="str">
        <f>IF(RES_hhdet_in_tes!D138=0,"",RES_hhdet_in_tes!D138/RES_hhdet_in_fec!D138)</f>
        <v/>
      </c>
      <c r="E138" s="111">
        <f>IF(RES_hhdet_in_tes!E138=0,"",RES_hhdet_in_tes!E138/RES_hhdet_in_fec!E138)</f>
        <v>1</v>
      </c>
      <c r="F138" s="111">
        <f>IF(RES_hhdet_in_tes!F138=0,"",RES_hhdet_in_tes!F138/RES_hhdet_in_fec!F138)</f>
        <v>1</v>
      </c>
      <c r="G138" s="111">
        <f>IF(RES_hhdet_in_tes!G138=0,"",RES_hhdet_in_tes!G138/RES_hhdet_in_fec!G138)</f>
        <v>1</v>
      </c>
      <c r="H138" s="111">
        <f>IF(RES_hhdet_in_tes!H138=0,"",RES_hhdet_in_tes!H138/RES_hhdet_in_fec!H138)</f>
        <v>1</v>
      </c>
      <c r="I138" s="111">
        <f>IF(RES_hhdet_in_tes!I138=0,"",RES_hhdet_in_tes!I138/RES_hhdet_in_fec!I138)</f>
        <v>1</v>
      </c>
      <c r="J138" s="111">
        <f>IF(RES_hhdet_in_tes!J138=0,"",RES_hhdet_in_tes!J138/RES_hhdet_in_fec!J138)</f>
        <v>1</v>
      </c>
      <c r="K138" s="111">
        <f>IF(RES_hhdet_in_tes!K138=0,"",RES_hhdet_in_tes!K138/RES_hhdet_in_fec!K138)</f>
        <v>1</v>
      </c>
      <c r="L138" s="111">
        <f>IF(RES_hhdet_in_tes!L138=0,"",RES_hhdet_in_tes!L138/RES_hhdet_in_fec!L138)</f>
        <v>1</v>
      </c>
      <c r="M138" s="111">
        <f>IF(RES_hhdet_in_tes!M138=0,"",RES_hhdet_in_tes!M138/RES_hhdet_in_fec!M138)</f>
        <v>1</v>
      </c>
      <c r="N138" s="111">
        <f>IF(RES_hhdet_in_tes!N138=0,"",RES_hhdet_in_tes!N138/RES_hhdet_in_fec!N138)</f>
        <v>1</v>
      </c>
      <c r="O138" s="111">
        <f>IF(RES_hhdet_in_tes!O138=0,"",RES_hhdet_in_tes!O138/RES_hhdet_in_fec!O138)</f>
        <v>1</v>
      </c>
      <c r="P138" s="111">
        <f>IF(RES_hhdet_in_tes!P138=0,"",RES_hhdet_in_tes!P138/RES_hhdet_in_fec!P138)</f>
        <v>1</v>
      </c>
      <c r="Q138" s="111">
        <f>IF(RES_hhdet_in_tes!Q138=0,"",RES_hhdet_in_tes!Q138/RES_hhdet_in_fec!Q138)</f>
        <v>1</v>
      </c>
      <c r="R138" s="111">
        <f>IF(RES_hhdet_in_tes!R138=0,"",RES_hhdet_in_tes!R138/RES_hhdet_in_fec!R138)</f>
        <v>1</v>
      </c>
      <c r="S138" s="111">
        <f>IF(RES_hhdet_in_tes!S138=0,"",RES_hhdet_in_tes!S138/RES_hhdet_in_fec!S138)</f>
        <v>1</v>
      </c>
      <c r="T138" s="111">
        <f>IF(RES_hhdet_in_tes!T138=0,"",RES_hhdet_in_tes!T138/RES_hhdet_in_fec!T138)</f>
        <v>1</v>
      </c>
      <c r="U138" s="111">
        <f>IF(RES_hhdet_in_tes!U138=0,"",RES_hhdet_in_tes!U138/RES_hhdet_in_fec!U138)</f>
        <v>1</v>
      </c>
      <c r="V138" s="111">
        <f>IF(RES_hhdet_in_tes!V138=0,"",RES_hhdet_in_tes!V138/RES_hhdet_in_fec!V138)</f>
        <v>1</v>
      </c>
      <c r="W138" s="111">
        <f>IF(RES_hhdet_in_tes!W138=0,"",RES_hhdet_in_tes!W138/RES_hhdet_in_fec!W138)</f>
        <v>1</v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0.60343456256244499</v>
      </c>
      <c r="D139" s="124" t="str">
        <f>IF(RES_hhdet_in_tes!D139=0,"",RES_hhdet_in_tes!D139/RES_hhdet_in_fec!D139)</f>
        <v/>
      </c>
      <c r="E139" s="124">
        <f>IF(RES_hhdet_in_tes!E139=0,"",RES_hhdet_in_tes!E139/RES_hhdet_in_fec!E139)</f>
        <v>0.58599231376136163</v>
      </c>
      <c r="F139" s="124">
        <f>IF(RES_hhdet_in_tes!F139=0,"",RES_hhdet_in_tes!F139/RES_hhdet_in_fec!F139)</f>
        <v>0.59156786732901423</v>
      </c>
      <c r="G139" s="124">
        <f>IF(RES_hhdet_in_tes!G139=0,"",RES_hhdet_in_tes!G139/RES_hhdet_in_fec!G139)</f>
        <v>0.62456404166939383</v>
      </c>
      <c r="H139" s="124">
        <f>IF(RES_hhdet_in_tes!H139=0,"",RES_hhdet_in_tes!H139/RES_hhdet_in_fec!H139)</f>
        <v>0.62052001732538786</v>
      </c>
      <c r="I139" s="124">
        <f>IF(RES_hhdet_in_tes!I139=0,"",RES_hhdet_in_tes!I139/RES_hhdet_in_fec!I139)</f>
        <v>0.62653298753859288</v>
      </c>
      <c r="J139" s="124">
        <f>IF(RES_hhdet_in_tes!J139=0,"",RES_hhdet_in_tes!J139/RES_hhdet_in_fec!J139)</f>
        <v>0.62743954579162686</v>
      </c>
      <c r="K139" s="124">
        <f>IF(RES_hhdet_in_tes!K139=0,"",RES_hhdet_in_tes!K139/RES_hhdet_in_fec!K139)</f>
        <v>0.64228105854637385</v>
      </c>
      <c r="L139" s="124">
        <f>IF(RES_hhdet_in_tes!L139=0,"",RES_hhdet_in_tes!L139/RES_hhdet_in_fec!L139)</f>
        <v>0.64144065230358682</v>
      </c>
      <c r="M139" s="124">
        <f>IF(RES_hhdet_in_tes!M139=0,"",RES_hhdet_in_tes!M139/RES_hhdet_in_fec!M139)</f>
        <v>0.65886830071979863</v>
      </c>
      <c r="N139" s="124">
        <f>IF(RES_hhdet_in_tes!N139=0,"",RES_hhdet_in_tes!N139/RES_hhdet_in_fec!N139)</f>
        <v>0.65996753034740896</v>
      </c>
      <c r="O139" s="124">
        <f>IF(RES_hhdet_in_tes!O139=0,"",RES_hhdet_in_tes!O139/RES_hhdet_in_fec!O139)</f>
        <v>0.63700721762891532</v>
      </c>
      <c r="P139" s="124">
        <f>IF(RES_hhdet_in_tes!P139=0,"",RES_hhdet_in_tes!P139/RES_hhdet_in_fec!P139)</f>
        <v>0.68608513911527835</v>
      </c>
      <c r="Q139" s="124">
        <f>IF(RES_hhdet_in_tes!Q139=0,"",RES_hhdet_in_tes!Q139/RES_hhdet_in_fec!Q139)</f>
        <v>0.68389107493213175</v>
      </c>
      <c r="R139" s="124">
        <f>IF(RES_hhdet_in_tes!R139=0,"",RES_hhdet_in_tes!R139/RES_hhdet_in_fec!R139)</f>
        <v>0.68639701407180043</v>
      </c>
      <c r="S139" s="124">
        <f>IF(RES_hhdet_in_tes!S139=0,"",RES_hhdet_in_tes!S139/RES_hhdet_in_fec!S139)</f>
        <v>0.65492652143865249</v>
      </c>
      <c r="T139" s="124">
        <f>IF(RES_hhdet_in_tes!T139=0,"",RES_hhdet_in_tes!T139/RES_hhdet_in_fec!T139)</f>
        <v>0.67091257264439452</v>
      </c>
      <c r="U139" s="124">
        <f>IF(RES_hhdet_in_tes!U139=0,"",RES_hhdet_in_tes!U139/RES_hhdet_in_fec!U139)</f>
        <v>0.68601635543274642</v>
      </c>
      <c r="V139" s="124">
        <f>IF(RES_hhdet_in_tes!V139=0,"",RES_hhdet_in_tes!V139/RES_hhdet_in_fec!V139)</f>
        <v>0.7197671372718093</v>
      </c>
      <c r="W139" s="124">
        <f>IF(RES_hhdet_in_tes!W139=0,"",RES_hhdet_in_tes!W139/RES_hhdet_in_fec!W139)</f>
        <v>0.70445502298630658</v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>
        <f>IF(RES_hhdet_in_tes!C140=0,"",RES_hhdet_in_tes!C140/RES_hhdet_in_fec!C140)</f>
        <v>0.58504864689504454</v>
      </c>
      <c r="D140" s="111" t="str">
        <f>IF(RES_hhdet_in_tes!D140=0,"",RES_hhdet_in_tes!D140/RES_hhdet_in_fec!D140)</f>
        <v/>
      </c>
      <c r="E140" s="111">
        <f>IF(RES_hhdet_in_tes!E140=0,"",RES_hhdet_in_tes!E140/RES_hhdet_in_fec!E140)</f>
        <v>0.58599231376136163</v>
      </c>
      <c r="F140" s="111">
        <f>IF(RES_hhdet_in_tes!F140=0,"",RES_hhdet_in_tes!F140/RES_hhdet_in_fec!F140)</f>
        <v>0.58645988257468884</v>
      </c>
      <c r="G140" s="111">
        <f>IF(RES_hhdet_in_tes!G140=0,"",RES_hhdet_in_tes!G140/RES_hhdet_in_fec!G140)</f>
        <v>0.58692127965883567</v>
      </c>
      <c r="H140" s="111">
        <f>IF(RES_hhdet_in_tes!H140=0,"",RES_hhdet_in_tes!H140/RES_hhdet_in_fec!H140)</f>
        <v>0.58737714851163159</v>
      </c>
      <c r="I140" s="111">
        <f>IF(RES_hhdet_in_tes!I140=0,"",RES_hhdet_in_tes!I140/RES_hhdet_in_fec!I140)</f>
        <v>0.58782619359077992</v>
      </c>
      <c r="J140" s="111">
        <f>IF(RES_hhdet_in_tes!J140=0,"",RES_hhdet_in_tes!J140/RES_hhdet_in_fec!J140)</f>
        <v>0.58826310751677702</v>
      </c>
      <c r="K140" s="111">
        <f>IF(RES_hhdet_in_tes!K140=0,"",RES_hhdet_in_tes!K140/RES_hhdet_in_fec!K140)</f>
        <v>0.58868337762103773</v>
      </c>
      <c r="L140" s="111">
        <f>IF(RES_hhdet_in_tes!L140=0,"",RES_hhdet_in_tes!L140/RES_hhdet_in_fec!L140)</f>
        <v>0.58908579657970528</v>
      </c>
      <c r="M140" s="111">
        <f>IF(RES_hhdet_in_tes!M140=0,"",RES_hhdet_in_tes!M140/RES_hhdet_in_fec!M140)</f>
        <v>0.5893023512586707</v>
      </c>
      <c r="N140" s="111">
        <f>IF(RES_hhdet_in_tes!N140=0,"",RES_hhdet_in_tes!N140/RES_hhdet_in_fec!N140)</f>
        <v>0.5893023512586707</v>
      </c>
      <c r="O140" s="111">
        <f>IF(RES_hhdet_in_tes!O140=0,"",RES_hhdet_in_tes!O140/RES_hhdet_in_fec!O140)</f>
        <v>0.5893023512586707</v>
      </c>
      <c r="P140" s="111">
        <f>IF(RES_hhdet_in_tes!P140=0,"",RES_hhdet_in_tes!P140/RES_hhdet_in_fec!P140)</f>
        <v>0.5893023512586707</v>
      </c>
      <c r="Q140" s="111">
        <f>IF(RES_hhdet_in_tes!Q140=0,"",RES_hhdet_in_tes!Q140/RES_hhdet_in_fec!Q140)</f>
        <v>0.5893023512586707</v>
      </c>
      <c r="R140" s="111">
        <f>IF(RES_hhdet_in_tes!R140=0,"",RES_hhdet_in_tes!R140/RES_hhdet_in_fec!R140)</f>
        <v>0.59067047842436482</v>
      </c>
      <c r="S140" s="111">
        <f>IF(RES_hhdet_in_tes!S140=0,"",RES_hhdet_in_tes!S140/RES_hhdet_in_fec!S140)</f>
        <v>0.59290767632270958</v>
      </c>
      <c r="T140" s="111">
        <f>IF(RES_hhdet_in_tes!T140=0,"",RES_hhdet_in_tes!T140/RES_hhdet_in_fec!T140)</f>
        <v>0.59551774053744333</v>
      </c>
      <c r="U140" s="111">
        <f>IF(RES_hhdet_in_tes!U140=0,"",RES_hhdet_in_tes!U140/RES_hhdet_in_fec!U140)</f>
        <v>0.59822102133127519</v>
      </c>
      <c r="V140" s="111">
        <f>IF(RES_hhdet_in_tes!V140=0,"",RES_hhdet_in_tes!V140/RES_hhdet_in_fec!V140)</f>
        <v>0.60073786896691173</v>
      </c>
      <c r="W140" s="111">
        <f>IF(RES_hhdet_in_tes!W140=0,"",RES_hhdet_in_tes!W140/RES_hhdet_in_fec!W140)</f>
        <v>0.60306828344435182</v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0.74843521690354531</v>
      </c>
      <c r="D141" s="45" t="str">
        <f>IF(RES_hhdet_in_tes!D141=0,"",RES_hhdet_in_tes!D141/RES_hhdet_in_fec!D141)</f>
        <v/>
      </c>
      <c r="E141" s="45" t="str">
        <f>IF(RES_hhdet_in_tes!E141=0,"",RES_hhdet_in_tes!E141/RES_hhdet_in_fec!E141)</f>
        <v/>
      </c>
      <c r="F141" s="45">
        <f>IF(RES_hhdet_in_tes!F141=0,"",RES_hhdet_in_tes!F141/RES_hhdet_in_fec!F141)</f>
        <v>0.75261496961464835</v>
      </c>
      <c r="G141" s="45">
        <f>IF(RES_hhdet_in_tes!G141=0,"",RES_hhdet_in_tes!G141/RES_hhdet_in_fec!G141)</f>
        <v>0.75407574499875574</v>
      </c>
      <c r="H141" s="45">
        <f>IF(RES_hhdet_in_tes!H141=0,"",RES_hhdet_in_tes!H141/RES_hhdet_in_fec!H141)</f>
        <v>0.75557792901911258</v>
      </c>
      <c r="I141" s="45">
        <f>IF(RES_hhdet_in_tes!I141=0,"",RES_hhdet_in_tes!I141/RES_hhdet_in_fec!I141)</f>
        <v>0.75713122579920733</v>
      </c>
      <c r="J141" s="45">
        <f>IF(RES_hhdet_in_tes!J141=0,"",RES_hhdet_in_tes!J141/RES_hhdet_in_fec!J141)</f>
        <v>0.75877538970772529</v>
      </c>
      <c r="K141" s="45">
        <f>IF(RES_hhdet_in_tes!K141=0,"",RES_hhdet_in_tes!K141/RES_hhdet_in_fec!K141)</f>
        <v>0.76054422241469111</v>
      </c>
      <c r="L141" s="45">
        <f>IF(RES_hhdet_in_tes!L141=0,"",RES_hhdet_in_tes!L141/RES_hhdet_in_fec!L141)</f>
        <v>0.76244676725263438</v>
      </c>
      <c r="M141" s="45">
        <f>IF(RES_hhdet_in_tes!M141=0,"",RES_hhdet_in_tes!M141/RES_hhdet_in_fec!M141)</f>
        <v>0.76503524089978137</v>
      </c>
      <c r="N141" s="45">
        <f>IF(RES_hhdet_in_tes!N141=0,"",RES_hhdet_in_tes!N141/RES_hhdet_in_fec!N141)</f>
        <v>0.76846622643583473</v>
      </c>
      <c r="O141" s="45">
        <f>IF(RES_hhdet_in_tes!O141=0,"",RES_hhdet_in_tes!O141/RES_hhdet_in_fec!O141)</f>
        <v>0.77312045235809701</v>
      </c>
      <c r="P141" s="45">
        <f>IF(RES_hhdet_in_tes!P141=0,"",RES_hhdet_in_tes!P141/RES_hhdet_in_fec!P141)</f>
        <v>0.77919788070963925</v>
      </c>
      <c r="Q141" s="45">
        <f>IF(RES_hhdet_in_tes!Q141=0,"",RES_hhdet_in_tes!Q141/RES_hhdet_in_fec!Q141)</f>
        <v>0.78703087614130152</v>
      </c>
      <c r="R141" s="45">
        <f>IF(RES_hhdet_in_tes!R141=0,"",RES_hhdet_in_tes!R141/RES_hhdet_in_fec!R141)</f>
        <v>0.79768645861884835</v>
      </c>
      <c r="S141" s="45">
        <f>IF(RES_hhdet_in_tes!S141=0,"",RES_hhdet_in_tes!S141/RES_hhdet_in_fec!S141)</f>
        <v>0.81098562218532655</v>
      </c>
      <c r="T141" s="45">
        <f>IF(RES_hhdet_in_tes!T141=0,"",RES_hhdet_in_tes!T141/RES_hhdet_in_fec!T141)</f>
        <v>0.82528437991550996</v>
      </c>
      <c r="U141" s="45">
        <f>IF(RES_hhdet_in_tes!U141=0,"",RES_hhdet_in_tes!U141/RES_hhdet_in_fec!U141)</f>
        <v>0.83893874488421272</v>
      </c>
      <c r="V141" s="45">
        <f>IF(RES_hhdet_in_tes!V141=0,"",RES_hhdet_in_tes!V141/RES_hhdet_in_fec!V141)</f>
        <v>0.85030473016623132</v>
      </c>
      <c r="W141" s="45">
        <f>IF(RES_hhdet_in_tes!W141=0,"",RES_hhdet_in_tes!W141/RES_hhdet_in_fec!W141)</f>
        <v>0.85880485617614666</v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1.1101178648399967</v>
      </c>
      <c r="D143" s="119">
        <f>IF(RES_hhdet_in_tes!D143=0,"",RES_hhdet_in_tes!D143/RES_hhdet_in_fec!D143)</f>
        <v>1.1654828529943222</v>
      </c>
      <c r="E143" s="119">
        <f>IF(RES_hhdet_in_tes!E143=0,"",RES_hhdet_in_tes!E143/RES_hhdet_in_fec!E143)</f>
        <v>1.2421258675742284</v>
      </c>
      <c r="F143" s="119">
        <f>IF(RES_hhdet_in_tes!F143=0,"",RES_hhdet_in_tes!F143/RES_hhdet_in_fec!F143)</f>
        <v>1.2933760871654381</v>
      </c>
      <c r="G143" s="119">
        <f>IF(RES_hhdet_in_tes!G143=0,"",RES_hhdet_in_tes!G143/RES_hhdet_in_fec!G143)</f>
        <v>1.3640126761506897</v>
      </c>
      <c r="H143" s="119">
        <f>IF(RES_hhdet_in_tes!H143=0,"",RES_hhdet_in_tes!H143/RES_hhdet_in_fec!H143)</f>
        <v>1.400112806188091</v>
      </c>
      <c r="I143" s="119">
        <f>IF(RES_hhdet_in_tes!I143=0,"",RES_hhdet_in_tes!I143/RES_hhdet_in_fec!I143)</f>
        <v>1.4205361646629289</v>
      </c>
      <c r="J143" s="119">
        <f>IF(RES_hhdet_in_tes!J143=0,"",RES_hhdet_in_tes!J143/RES_hhdet_in_fec!J143)</f>
        <v>1.4593709707902873</v>
      </c>
      <c r="K143" s="119">
        <f>IF(RES_hhdet_in_tes!K143=0,"",RES_hhdet_in_tes!K143/RES_hhdet_in_fec!K143)</f>
        <v>1.5207095138372138</v>
      </c>
      <c r="L143" s="119">
        <f>IF(RES_hhdet_in_tes!L143=0,"",RES_hhdet_in_tes!L143/RES_hhdet_in_fec!L143)</f>
        <v>1.6370180984290503</v>
      </c>
      <c r="M143" s="119">
        <f>IF(RES_hhdet_in_tes!M143=0,"",RES_hhdet_in_tes!M143/RES_hhdet_in_fec!M143)</f>
        <v>1.6858209732926506</v>
      </c>
      <c r="N143" s="119">
        <f>IF(RES_hhdet_in_tes!N143=0,"",RES_hhdet_in_tes!N143/RES_hhdet_in_fec!N143)</f>
        <v>1.8453732299226571</v>
      </c>
      <c r="O143" s="119">
        <f>IF(RES_hhdet_in_tes!O143=0,"",RES_hhdet_in_tes!O143/RES_hhdet_in_fec!O143)</f>
        <v>1.8283129289122668</v>
      </c>
      <c r="P143" s="119">
        <f>IF(RES_hhdet_in_tes!P143=0,"",RES_hhdet_in_tes!P143/RES_hhdet_in_fec!P143)</f>
        <v>1.8363918130336783</v>
      </c>
      <c r="Q143" s="119">
        <f>IF(RES_hhdet_in_tes!Q143=0,"",RES_hhdet_in_tes!Q143/RES_hhdet_in_fec!Q143)</f>
        <v>2.0224985340239554</v>
      </c>
      <c r="R143" s="119">
        <f>IF(RES_hhdet_in_tes!R143=0,"",RES_hhdet_in_tes!R143/RES_hhdet_in_fec!R143)</f>
        <v>1.9505028686391157</v>
      </c>
      <c r="S143" s="119">
        <f>IF(RES_hhdet_in_tes!S143=0,"",RES_hhdet_in_tes!S143/RES_hhdet_in_fec!S143)</f>
        <v>1.8075710484877756</v>
      </c>
      <c r="T143" s="119">
        <f>IF(RES_hhdet_in_tes!T143=0,"",RES_hhdet_in_tes!T143/RES_hhdet_in_fec!T143)</f>
        <v>1.809743824582744</v>
      </c>
      <c r="U143" s="119">
        <f>IF(RES_hhdet_in_tes!U143=0,"",RES_hhdet_in_tes!U143/RES_hhdet_in_fec!U143)</f>
        <v>1.7990433082759663</v>
      </c>
      <c r="V143" s="119">
        <f>IF(RES_hhdet_in_tes!V143=0,"",RES_hhdet_in_tes!V143/RES_hhdet_in_fec!V143)</f>
        <v>1.618174413932892</v>
      </c>
      <c r="W143" s="119">
        <f>IF(RES_hhdet_in_tes!W143=0,"",RES_hhdet_in_tes!W143/RES_hhdet_in_fec!W143)</f>
        <v>1.8531120377634185</v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1.3503140000562976</v>
      </c>
      <c r="D144" s="124">
        <f>IF(RES_hhdet_in_tes!D144=0,"",RES_hhdet_in_tes!D144/RES_hhdet_in_fec!D144)</f>
        <v>1.4628478389581527</v>
      </c>
      <c r="E144" s="124">
        <f>IF(RES_hhdet_in_tes!E144=0,"",RES_hhdet_in_tes!E144/RES_hhdet_in_fec!E144)</f>
        <v>1.5786046657622979</v>
      </c>
      <c r="F144" s="124">
        <f>IF(RES_hhdet_in_tes!F144=0,"",RES_hhdet_in_tes!F144/RES_hhdet_in_fec!F144)</f>
        <v>1.6971032970293936</v>
      </c>
      <c r="G144" s="124">
        <f>IF(RES_hhdet_in_tes!G144=0,"",RES_hhdet_in_tes!G144/RES_hhdet_in_fec!G144)</f>
        <v>1.8187434946343464</v>
      </c>
      <c r="H144" s="124">
        <f>IF(RES_hhdet_in_tes!H144=0,"",RES_hhdet_in_tes!H144/RES_hhdet_in_fec!H144)</f>
        <v>1.9434498275514014</v>
      </c>
      <c r="I144" s="124">
        <f>IF(RES_hhdet_in_tes!I144=0,"",RES_hhdet_in_tes!I144/RES_hhdet_in_fec!I144)</f>
        <v>2.0712931894705409</v>
      </c>
      <c r="J144" s="124">
        <f>IF(RES_hhdet_in_tes!J144=0,"",RES_hhdet_in_tes!J144/RES_hhdet_in_fec!J144)</f>
        <v>2.202625494883951</v>
      </c>
      <c r="K144" s="124">
        <f>IF(RES_hhdet_in_tes!K144=0,"",RES_hhdet_in_tes!K144/RES_hhdet_in_fec!K144)</f>
        <v>2.3377071874526703</v>
      </c>
      <c r="L144" s="124">
        <f>IF(RES_hhdet_in_tes!L144=0,"",RES_hhdet_in_tes!L144/RES_hhdet_in_fec!L144)</f>
        <v>2.4765377111775244</v>
      </c>
      <c r="M144" s="124">
        <f>IF(RES_hhdet_in_tes!M144=0,"",RES_hhdet_in_tes!M144/RES_hhdet_in_fec!M144)</f>
        <v>2.6291928101579147</v>
      </c>
      <c r="N144" s="124">
        <f>IF(RES_hhdet_in_tes!N144=0,"",RES_hhdet_in_tes!N144/RES_hhdet_in_fec!N144)</f>
        <v>2.7982320417844369</v>
      </c>
      <c r="O144" s="124">
        <f>IF(RES_hhdet_in_tes!O144=0,"",RES_hhdet_in_tes!O144/RES_hhdet_in_fec!O144)</f>
        <v>2.9819473293233454</v>
      </c>
      <c r="P144" s="124">
        <f>IF(RES_hhdet_in_tes!P144=0,"",RES_hhdet_in_tes!P144/RES_hhdet_in_fec!P144)</f>
        <v>3.1663515515576588</v>
      </c>
      <c r="Q144" s="124">
        <f>IF(RES_hhdet_in_tes!Q144=0,"",RES_hhdet_in_tes!Q144/RES_hhdet_in_fec!Q144)</f>
        <v>3.3175145743197003</v>
      </c>
      <c r="R144" s="124">
        <f>IF(RES_hhdet_in_tes!R144=0,"",RES_hhdet_in_tes!R144/RES_hhdet_in_fec!R144)</f>
        <v>3.3750560938364127</v>
      </c>
      <c r="S144" s="124">
        <f>IF(RES_hhdet_in_tes!S144=0,"",RES_hhdet_in_tes!S144/RES_hhdet_in_fec!S144)</f>
        <v>3.4114776172571677</v>
      </c>
      <c r="T144" s="124">
        <f>IF(RES_hhdet_in_tes!T144=0,"",RES_hhdet_in_tes!T144/RES_hhdet_in_fec!T144)</f>
        <v>3.4348371427698763</v>
      </c>
      <c r="U144" s="124">
        <f>IF(RES_hhdet_in_tes!U144=0,"",RES_hhdet_in_tes!U144/RES_hhdet_in_fec!U144)</f>
        <v>3.4534281211793494</v>
      </c>
      <c r="V144" s="124">
        <f>IF(RES_hhdet_in_tes!V144=0,"",RES_hhdet_in_tes!V144/RES_hhdet_in_fec!V144)</f>
        <v>3.4758697725043248</v>
      </c>
      <c r="W144" s="124">
        <f>IF(RES_hhdet_in_tes!W144=0,"",RES_hhdet_in_tes!W144/RES_hhdet_in_fec!W144)</f>
        <v>3.5015251696524765</v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1.3503140000562976</v>
      </c>
      <c r="D145" s="111">
        <f>IF(RES_hhdet_in_tes!D145=0,"",RES_hhdet_in_tes!D145/RES_hhdet_in_fec!D145)</f>
        <v>1.4628478389581527</v>
      </c>
      <c r="E145" s="111">
        <f>IF(RES_hhdet_in_tes!E145=0,"",RES_hhdet_in_tes!E145/RES_hhdet_in_fec!E145)</f>
        <v>1.5786046657622979</v>
      </c>
      <c r="F145" s="111">
        <f>IF(RES_hhdet_in_tes!F145=0,"",RES_hhdet_in_tes!F145/RES_hhdet_in_fec!F145)</f>
        <v>1.6971032970293936</v>
      </c>
      <c r="G145" s="111">
        <f>IF(RES_hhdet_in_tes!G145=0,"",RES_hhdet_in_tes!G145/RES_hhdet_in_fec!G145)</f>
        <v>1.8187434946343464</v>
      </c>
      <c r="H145" s="111">
        <f>IF(RES_hhdet_in_tes!H145=0,"",RES_hhdet_in_tes!H145/RES_hhdet_in_fec!H145)</f>
        <v>1.9434498275514014</v>
      </c>
      <c r="I145" s="111">
        <f>IF(RES_hhdet_in_tes!I145=0,"",RES_hhdet_in_tes!I145/RES_hhdet_in_fec!I145)</f>
        <v>2.0712931894705409</v>
      </c>
      <c r="J145" s="111">
        <f>IF(RES_hhdet_in_tes!J145=0,"",RES_hhdet_in_tes!J145/RES_hhdet_in_fec!J145)</f>
        <v>2.202625494883951</v>
      </c>
      <c r="K145" s="111">
        <f>IF(RES_hhdet_in_tes!K145=0,"",RES_hhdet_in_tes!K145/RES_hhdet_in_fec!K145)</f>
        <v>2.3377071874526703</v>
      </c>
      <c r="L145" s="111">
        <f>IF(RES_hhdet_in_tes!L145=0,"",RES_hhdet_in_tes!L145/RES_hhdet_in_fec!L145)</f>
        <v>2.4765377111775244</v>
      </c>
      <c r="M145" s="111">
        <f>IF(RES_hhdet_in_tes!M145=0,"",RES_hhdet_in_tes!M145/RES_hhdet_in_fec!M145)</f>
        <v>2.6291928101579147</v>
      </c>
      <c r="N145" s="111">
        <f>IF(RES_hhdet_in_tes!N145=0,"",RES_hhdet_in_tes!N145/RES_hhdet_in_fec!N145)</f>
        <v>2.7982320417844369</v>
      </c>
      <c r="O145" s="111">
        <f>IF(RES_hhdet_in_tes!O145=0,"",RES_hhdet_in_tes!O145/RES_hhdet_in_fec!O145)</f>
        <v>2.9819473293233454</v>
      </c>
      <c r="P145" s="111">
        <f>IF(RES_hhdet_in_tes!P145=0,"",RES_hhdet_in_tes!P145/RES_hhdet_in_fec!P145)</f>
        <v>3.1663515515576588</v>
      </c>
      <c r="Q145" s="111">
        <f>IF(RES_hhdet_in_tes!Q145=0,"",RES_hhdet_in_tes!Q145/RES_hhdet_in_fec!Q145)</f>
        <v>3.3175145743197003</v>
      </c>
      <c r="R145" s="111">
        <f>IF(RES_hhdet_in_tes!R145=0,"",RES_hhdet_in_tes!R145/RES_hhdet_in_fec!R145)</f>
        <v>3.3750560938364127</v>
      </c>
      <c r="S145" s="111">
        <f>IF(RES_hhdet_in_tes!S145=0,"",RES_hhdet_in_tes!S145/RES_hhdet_in_fec!S145)</f>
        <v>3.4114776172571677</v>
      </c>
      <c r="T145" s="111">
        <f>IF(RES_hhdet_in_tes!T145=0,"",RES_hhdet_in_tes!T145/RES_hhdet_in_fec!T145)</f>
        <v>3.4348371427698763</v>
      </c>
      <c r="U145" s="111">
        <f>IF(RES_hhdet_in_tes!U145=0,"",RES_hhdet_in_tes!U145/RES_hhdet_in_fec!U145)</f>
        <v>3.4534281211793494</v>
      </c>
      <c r="V145" s="111">
        <f>IF(RES_hhdet_in_tes!V145=0,"",RES_hhdet_in_tes!V145/RES_hhdet_in_fec!V145)</f>
        <v>3.4758697725043248</v>
      </c>
      <c r="W145" s="111">
        <f>IF(RES_hhdet_in_tes!W145=0,"",RES_hhdet_in_tes!W145/RES_hhdet_in_fec!W145)</f>
        <v>3.5015251696524765</v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2.1714733651817451</v>
      </c>
      <c r="D146" s="124">
        <f>IF(RES_hhdet_in_tes!D146=0,"",RES_hhdet_in_tes!D146/RES_hhdet_in_fec!D146)</f>
        <v>2.2401584650703543</v>
      </c>
      <c r="E146" s="124">
        <f>IF(RES_hhdet_in_tes!E146=0,"",RES_hhdet_in_tes!E146/RES_hhdet_in_fec!E146)</f>
        <v>2.3095687850311881</v>
      </c>
      <c r="F146" s="124">
        <f>IF(RES_hhdet_in_tes!F146=0,"",RES_hhdet_in_tes!F146/RES_hhdet_in_fec!F146)</f>
        <v>2.3790536496819987</v>
      </c>
      <c r="G146" s="124">
        <f>IF(RES_hhdet_in_tes!G146=0,"",RES_hhdet_in_tes!G146/RES_hhdet_in_fec!G146)</f>
        <v>2.4491987925015777</v>
      </c>
      <c r="H146" s="124">
        <f>IF(RES_hhdet_in_tes!H146=0,"",RES_hhdet_in_tes!H146/RES_hhdet_in_fec!H146)</f>
        <v>2.5199287206242129</v>
      </c>
      <c r="I146" s="124">
        <f>IF(RES_hhdet_in_tes!I146=0,"",RES_hhdet_in_tes!I146/RES_hhdet_in_fec!I146)</f>
        <v>2.5913838022420639</v>
      </c>
      <c r="J146" s="124">
        <f>IF(RES_hhdet_in_tes!J146=0,"",RES_hhdet_in_tes!J146/RES_hhdet_in_fec!J146)</f>
        <v>2.6641479055402226</v>
      </c>
      <c r="K146" s="124">
        <f>IF(RES_hhdet_in_tes!K146=0,"",RES_hhdet_in_tes!K146/RES_hhdet_in_fec!K146)</f>
        <v>2.7387119593573592</v>
      </c>
      <c r="L146" s="124">
        <f>IF(RES_hhdet_in_tes!L146=0,"",RES_hhdet_in_tes!L146/RES_hhdet_in_fec!L146)</f>
        <v>2.8151973429741375</v>
      </c>
      <c r="M146" s="124">
        <f>IF(RES_hhdet_in_tes!M146=0,"",RES_hhdet_in_tes!M146/RES_hhdet_in_fec!M146)</f>
        <v>2.906551926577257</v>
      </c>
      <c r="N146" s="124">
        <f>IF(RES_hhdet_in_tes!N146=0,"",RES_hhdet_in_tes!N146/RES_hhdet_in_fec!N146)</f>
        <v>3.0170130307156118</v>
      </c>
      <c r="O146" s="124">
        <f>IF(RES_hhdet_in_tes!O146=0,"",RES_hhdet_in_tes!O146/RES_hhdet_in_fec!O146)</f>
        <v>3.1489232487800569</v>
      </c>
      <c r="P146" s="124">
        <f>IF(RES_hhdet_in_tes!P146=0,"",RES_hhdet_in_tes!P146/RES_hhdet_in_fec!P146)</f>
        <v>3.2919770398361652</v>
      </c>
      <c r="Q146" s="124">
        <f>IF(RES_hhdet_in_tes!Q146=0,"",RES_hhdet_in_tes!Q146/RES_hhdet_in_fec!Q146)</f>
        <v>3.4149151198082399</v>
      </c>
      <c r="R146" s="124">
        <f>IF(RES_hhdet_in_tes!R146=0,"",RES_hhdet_in_tes!R146/RES_hhdet_in_fec!R146)</f>
        <v>3.4920413343967143</v>
      </c>
      <c r="S146" s="124">
        <f>IF(RES_hhdet_in_tes!S146=0,"",RES_hhdet_in_tes!S146/RES_hhdet_in_fec!S146)</f>
        <v>3.5534300143580553</v>
      </c>
      <c r="T146" s="124">
        <f>IF(RES_hhdet_in_tes!T146=0,"",RES_hhdet_in_tes!T146/RES_hhdet_in_fec!T146)</f>
        <v>3.604722593357792</v>
      </c>
      <c r="U146" s="124">
        <f>IF(RES_hhdet_in_tes!U146=0,"",RES_hhdet_in_tes!U146/RES_hhdet_in_fec!U146)</f>
        <v>3.6514179061448671</v>
      </c>
      <c r="V146" s="124">
        <f>IF(RES_hhdet_in_tes!V146=0,"",RES_hhdet_in_tes!V146/RES_hhdet_in_fec!V146)</f>
        <v>3.6990288856511033</v>
      </c>
      <c r="W146" s="124">
        <f>IF(RES_hhdet_in_tes!W146=0,"",RES_hhdet_in_tes!W146/RES_hhdet_in_fec!W146)</f>
        <v>3.7456406996447145</v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2.1714733651817451</v>
      </c>
      <c r="D147" s="111">
        <f>IF(RES_hhdet_in_tes!D147=0,"",RES_hhdet_in_tes!D147/RES_hhdet_in_fec!D147)</f>
        <v>2.2401584650703543</v>
      </c>
      <c r="E147" s="111">
        <f>IF(RES_hhdet_in_tes!E147=0,"",RES_hhdet_in_tes!E147/RES_hhdet_in_fec!E147)</f>
        <v>2.3095687850311881</v>
      </c>
      <c r="F147" s="111">
        <f>IF(RES_hhdet_in_tes!F147=0,"",RES_hhdet_in_tes!F147/RES_hhdet_in_fec!F147)</f>
        <v>2.3790536496819987</v>
      </c>
      <c r="G147" s="111">
        <f>IF(RES_hhdet_in_tes!G147=0,"",RES_hhdet_in_tes!G147/RES_hhdet_in_fec!G147)</f>
        <v>2.4491987925015777</v>
      </c>
      <c r="H147" s="111">
        <f>IF(RES_hhdet_in_tes!H147=0,"",RES_hhdet_in_tes!H147/RES_hhdet_in_fec!H147)</f>
        <v>2.5199287206242129</v>
      </c>
      <c r="I147" s="111">
        <f>IF(RES_hhdet_in_tes!I147=0,"",RES_hhdet_in_tes!I147/RES_hhdet_in_fec!I147)</f>
        <v>2.5913838022420639</v>
      </c>
      <c r="J147" s="111">
        <f>IF(RES_hhdet_in_tes!J147=0,"",RES_hhdet_in_tes!J147/RES_hhdet_in_fec!J147)</f>
        <v>2.6641479055402226</v>
      </c>
      <c r="K147" s="111">
        <f>IF(RES_hhdet_in_tes!K147=0,"",RES_hhdet_in_tes!K147/RES_hhdet_in_fec!K147)</f>
        <v>2.7387119593573592</v>
      </c>
      <c r="L147" s="111">
        <f>IF(RES_hhdet_in_tes!L147=0,"",RES_hhdet_in_tes!L147/RES_hhdet_in_fec!L147)</f>
        <v>2.8151973429741375</v>
      </c>
      <c r="M147" s="111">
        <f>IF(RES_hhdet_in_tes!M147=0,"",RES_hhdet_in_tes!M147/RES_hhdet_in_fec!M147)</f>
        <v>2.906551926577257</v>
      </c>
      <c r="N147" s="111">
        <f>IF(RES_hhdet_in_tes!N147=0,"",RES_hhdet_in_tes!N147/RES_hhdet_in_fec!N147)</f>
        <v>3.0170130307156118</v>
      </c>
      <c r="O147" s="111">
        <f>IF(RES_hhdet_in_tes!O147=0,"",RES_hhdet_in_tes!O147/RES_hhdet_in_fec!O147)</f>
        <v>3.1489232487800569</v>
      </c>
      <c r="P147" s="111">
        <f>IF(RES_hhdet_in_tes!P147=0,"",RES_hhdet_in_tes!P147/RES_hhdet_in_fec!P147)</f>
        <v>3.2919770398361652</v>
      </c>
      <c r="Q147" s="111">
        <f>IF(RES_hhdet_in_tes!Q147=0,"",RES_hhdet_in_tes!Q147/RES_hhdet_in_fec!Q147)</f>
        <v>3.4149151198082399</v>
      </c>
      <c r="R147" s="111">
        <f>IF(RES_hhdet_in_tes!R147=0,"",RES_hhdet_in_tes!R147/RES_hhdet_in_fec!R147)</f>
        <v>3.4920413343967143</v>
      </c>
      <c r="S147" s="111">
        <f>IF(RES_hhdet_in_tes!S147=0,"",RES_hhdet_in_tes!S147/RES_hhdet_in_fec!S147)</f>
        <v>3.5534300143580553</v>
      </c>
      <c r="T147" s="111">
        <f>IF(RES_hhdet_in_tes!T147=0,"",RES_hhdet_in_tes!T147/RES_hhdet_in_fec!T147)</f>
        <v>3.604722593357792</v>
      </c>
      <c r="U147" s="111">
        <f>IF(RES_hhdet_in_tes!U147=0,"",RES_hhdet_in_tes!U147/RES_hhdet_in_fec!U147)</f>
        <v>3.6514179061448671</v>
      </c>
      <c r="V147" s="111">
        <f>IF(RES_hhdet_in_tes!V147=0,"",RES_hhdet_in_tes!V147/RES_hhdet_in_fec!V147)</f>
        <v>3.6990288856511033</v>
      </c>
      <c r="W147" s="111">
        <f>IF(RES_hhdet_in_tes!W147=0,"",RES_hhdet_in_tes!W147/RES_hhdet_in_fec!W147)</f>
        <v>3.7456406996447145</v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0.58419485269136695</v>
      </c>
      <c r="D148" s="124">
        <f>IF(RES_hhdet_in_tes!D148=0,"",RES_hhdet_in_tes!D148/RES_hhdet_in_fec!D148)</f>
        <v>0.57540327606432462</v>
      </c>
      <c r="E148" s="124">
        <f>IF(RES_hhdet_in_tes!E148=0,"",RES_hhdet_in_tes!E148/RES_hhdet_in_fec!E148)</f>
        <v>0.58196842836013074</v>
      </c>
      <c r="F148" s="124">
        <f>IF(RES_hhdet_in_tes!F148=0,"",RES_hhdet_in_tes!F148/RES_hhdet_in_fec!F148)</f>
        <v>0.58550595402975647</v>
      </c>
      <c r="G148" s="124">
        <f>IF(RES_hhdet_in_tes!G148=0,"",RES_hhdet_in_tes!G148/RES_hhdet_in_fec!G148)</f>
        <v>0.58829724247725734</v>
      </c>
      <c r="H148" s="124">
        <f>IF(RES_hhdet_in_tes!H148=0,"",RES_hhdet_in_tes!H148/RES_hhdet_in_fec!H148)</f>
        <v>0.59059170232534053</v>
      </c>
      <c r="I148" s="124">
        <f>IF(RES_hhdet_in_tes!I148=0,"",RES_hhdet_in_tes!I148/RES_hhdet_in_fec!I148)</f>
        <v>0.60332863867221043</v>
      </c>
      <c r="J148" s="124">
        <f>IF(RES_hhdet_in_tes!J148=0,"",RES_hhdet_in_tes!J148/RES_hhdet_in_fec!J148)</f>
        <v>0.61536593360192271</v>
      </c>
      <c r="K148" s="124">
        <f>IF(RES_hhdet_in_tes!K148=0,"",RES_hhdet_in_tes!K148/RES_hhdet_in_fec!K148)</f>
        <v>0.61103403433834003</v>
      </c>
      <c r="L148" s="124">
        <f>IF(RES_hhdet_in_tes!L148=0,"",RES_hhdet_in_tes!L148/RES_hhdet_in_fec!L148)</f>
        <v>0.6073778556957693</v>
      </c>
      <c r="M148" s="124">
        <f>IF(RES_hhdet_in_tes!M148=0,"",RES_hhdet_in_tes!M148/RES_hhdet_in_fec!M148)</f>
        <v>0.62013685277820896</v>
      </c>
      <c r="N148" s="124">
        <f>IF(RES_hhdet_in_tes!N148=0,"",RES_hhdet_in_tes!N148/RES_hhdet_in_fec!N148)</f>
        <v>0.64108588765601449</v>
      </c>
      <c r="O148" s="124">
        <f>IF(RES_hhdet_in_tes!O148=0,"",RES_hhdet_in_tes!O148/RES_hhdet_in_fec!O148)</f>
        <v>0.64202750251739171</v>
      </c>
      <c r="P148" s="124">
        <f>IF(RES_hhdet_in_tes!P148=0,"",RES_hhdet_in_tes!P148/RES_hhdet_in_fec!P148)</f>
        <v>0.66436693712992778</v>
      </c>
      <c r="Q148" s="124">
        <f>IF(RES_hhdet_in_tes!Q148=0,"",RES_hhdet_in_tes!Q148/RES_hhdet_in_fec!Q148)</f>
        <v>0.67702457918176018</v>
      </c>
      <c r="R148" s="124">
        <f>IF(RES_hhdet_in_tes!R148=0,"",RES_hhdet_in_tes!R148/RES_hhdet_in_fec!R148)</f>
        <v>0.69187385306286719</v>
      </c>
      <c r="S148" s="124">
        <f>IF(RES_hhdet_in_tes!S148=0,"",RES_hhdet_in_tes!S148/RES_hhdet_in_fec!S148)</f>
        <v>0.70696810560583478</v>
      </c>
      <c r="T148" s="124">
        <f>IF(RES_hhdet_in_tes!T148=0,"",RES_hhdet_in_tes!T148/RES_hhdet_in_fec!T148)</f>
        <v>0.72181051301620303</v>
      </c>
      <c r="U148" s="124">
        <f>IF(RES_hhdet_in_tes!U148=0,"",RES_hhdet_in_tes!U148/RES_hhdet_in_fec!U148)</f>
        <v>0.7320454313890119</v>
      </c>
      <c r="V148" s="124">
        <f>IF(RES_hhdet_in_tes!V148=0,"",RES_hhdet_in_tes!V148/RES_hhdet_in_fec!V148)</f>
        <v>0.7395526990581236</v>
      </c>
      <c r="W148" s="124">
        <f>IF(RES_hhdet_in_tes!W148=0,"",RES_hhdet_in_tes!W148/RES_hhdet_in_fec!W148)</f>
        <v>0.7474983354168695</v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>
        <f>IF(RES_hhdet_in_tes!C149=0,"",RES_hhdet_in_tes!C149/RES_hhdet_in_fec!C149)</f>
        <v>0.52313127076257304</v>
      </c>
      <c r="D149" s="111">
        <f>IF(RES_hhdet_in_tes!D149=0,"",RES_hhdet_in_tes!D149/RES_hhdet_in_fec!D149)</f>
        <v>0.52604227359060562</v>
      </c>
      <c r="E149" s="111">
        <f>IF(RES_hhdet_in_tes!E149=0,"",RES_hhdet_in_tes!E149/RES_hhdet_in_fec!E149)</f>
        <v>0.52943517526621231</v>
      </c>
      <c r="F149" s="111">
        <f>IF(RES_hhdet_in_tes!F149=0,"",RES_hhdet_in_tes!F149/RES_hhdet_in_fec!F149)</f>
        <v>0.53289379042103346</v>
      </c>
      <c r="G149" s="111">
        <f>IF(RES_hhdet_in_tes!G149=0,"",RES_hhdet_in_tes!G149/RES_hhdet_in_fec!G149)</f>
        <v>0.53679620606964051</v>
      </c>
      <c r="H149" s="111">
        <f>IF(RES_hhdet_in_tes!H149=0,"",RES_hhdet_in_tes!H149/RES_hhdet_in_fec!H149)</f>
        <v>0.54109614917476745</v>
      </c>
      <c r="I149" s="111">
        <f>IF(RES_hhdet_in_tes!I149=0,"",RES_hhdet_in_tes!I149/RES_hhdet_in_fec!I149)</f>
        <v>0.5458867803878521</v>
      </c>
      <c r="J149" s="111">
        <f>IF(RES_hhdet_in_tes!J149=0,"",RES_hhdet_in_tes!J149/RES_hhdet_in_fec!J149)</f>
        <v>0.55154974601508522</v>
      </c>
      <c r="K149" s="111">
        <f>IF(RES_hhdet_in_tes!K149=0,"",RES_hhdet_in_tes!K149/RES_hhdet_in_fec!K149)</f>
        <v>0.55840954580164692</v>
      </c>
      <c r="L149" s="111">
        <f>IF(RES_hhdet_in_tes!L149=0,"",RES_hhdet_in_tes!L149/RES_hhdet_in_fec!L149)</f>
        <v>0.56655299673318782</v>
      </c>
      <c r="M149" s="111">
        <f>IF(RES_hhdet_in_tes!M149=0,"",RES_hhdet_in_tes!M149/RES_hhdet_in_fec!M149)</f>
        <v>0.58368058205763695</v>
      </c>
      <c r="N149" s="111">
        <f>IF(RES_hhdet_in_tes!N149=0,"",RES_hhdet_in_tes!N149/RES_hhdet_in_fec!N149)</f>
        <v>0.61223642986479143</v>
      </c>
      <c r="O149" s="111">
        <f>IF(RES_hhdet_in_tes!O149=0,"",RES_hhdet_in_tes!O149/RES_hhdet_in_fec!O149)</f>
        <v>0.65426083314353067</v>
      </c>
      <c r="P149" s="111">
        <f>IF(RES_hhdet_in_tes!P149=0,"",RES_hhdet_in_tes!P149/RES_hhdet_in_fec!P149)</f>
        <v>0.70546566900707552</v>
      </c>
      <c r="Q149" s="111">
        <f>IF(RES_hhdet_in_tes!Q149=0,"",RES_hhdet_in_tes!Q149/RES_hhdet_in_fec!Q149)</f>
        <v>0.75195720001509048</v>
      </c>
      <c r="R149" s="111">
        <f>IF(RES_hhdet_in_tes!R149=0,"",RES_hhdet_in_tes!R149/RES_hhdet_in_fec!R149)</f>
        <v>0.78333329595509071</v>
      </c>
      <c r="S149" s="111">
        <f>IF(RES_hhdet_in_tes!S149=0,"",RES_hhdet_in_tes!S149/RES_hhdet_in_fec!S149)</f>
        <v>0.81356844295185249</v>
      </c>
      <c r="T149" s="111">
        <f>IF(RES_hhdet_in_tes!T149=0,"",RES_hhdet_in_tes!T149/RES_hhdet_in_fec!T149)</f>
        <v>0.84095121759040392</v>
      </c>
      <c r="U149" s="111">
        <f>IF(RES_hhdet_in_tes!U149=0,"",RES_hhdet_in_tes!U149/RES_hhdet_in_fec!U149)</f>
        <v>0.86377019645586894</v>
      </c>
      <c r="V149" s="111">
        <f>IF(RES_hhdet_in_tes!V149=0,"",RES_hhdet_in_tes!V149/RES_hhdet_in_fec!V149)</f>
        <v>0.88031395613333097</v>
      </c>
      <c r="W149" s="111">
        <f>IF(RES_hhdet_in_tes!W149=0,"",RES_hhdet_in_tes!W149/RES_hhdet_in_fec!W149)</f>
        <v>0.88809594421726801</v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 t="str">
        <f>IF(RES_hhdet_in_tes!I150=0,"",RES_hhdet_in_tes!I150/RES_hhdet_in_fec!I150)</f>
        <v/>
      </c>
      <c r="J150" s="111" t="str">
        <f>IF(RES_hhdet_in_tes!J150=0,"",RES_hhdet_in_tes!J150/RES_hhdet_in_fec!J150)</f>
        <v/>
      </c>
      <c r="K150" s="111" t="str">
        <f>IF(RES_hhdet_in_tes!K150=0,"",RES_hhdet_in_tes!K150/RES_hhdet_in_fec!K150)</f>
        <v/>
      </c>
      <c r="L150" s="111" t="str">
        <f>IF(RES_hhdet_in_tes!L150=0,"",RES_hhdet_in_tes!L150/RES_hhdet_in_fec!L150)</f>
        <v/>
      </c>
      <c r="M150" s="111" t="str">
        <f>IF(RES_hhdet_in_tes!M150=0,"",RES_hhdet_in_tes!M150/RES_hhdet_in_fec!M150)</f>
        <v/>
      </c>
      <c r="N150" s="111" t="str">
        <f>IF(RES_hhdet_in_tes!N150=0,"",RES_hhdet_in_tes!N150/RES_hhdet_in_fec!N150)</f>
        <v/>
      </c>
      <c r="O150" s="111" t="str">
        <f>IF(RES_hhdet_in_tes!O150=0,"",RES_hhdet_in_tes!O150/RES_hhdet_in_fec!O150)</f>
        <v/>
      </c>
      <c r="P150" s="111" t="str">
        <f>IF(RES_hhdet_in_tes!P150=0,"",RES_hhdet_in_tes!P150/RES_hhdet_in_fec!P150)</f>
        <v/>
      </c>
      <c r="Q150" s="111" t="str">
        <f>IF(RES_hhdet_in_tes!Q150=0,"",RES_hhdet_in_tes!Q150/RES_hhdet_in_fec!Q150)</f>
        <v/>
      </c>
      <c r="R150" s="111" t="str">
        <f>IF(RES_hhdet_in_tes!R150=0,"",RES_hhdet_in_tes!R150/RES_hhdet_in_fec!R150)</f>
        <v/>
      </c>
      <c r="S150" s="111" t="str">
        <f>IF(RES_hhdet_in_tes!S150=0,"",RES_hhdet_in_tes!S150/RES_hhdet_in_fec!S150)</f>
        <v/>
      </c>
      <c r="T150" s="111" t="str">
        <f>IF(RES_hhdet_in_tes!T150=0,"",RES_hhdet_in_tes!T150/RES_hhdet_in_fec!T150)</f>
        <v/>
      </c>
      <c r="U150" s="111" t="str">
        <f>IF(RES_hhdet_in_tes!U150=0,"",RES_hhdet_in_tes!U150/RES_hhdet_in_fec!U150)</f>
        <v/>
      </c>
      <c r="V150" s="111" t="str">
        <f>IF(RES_hhdet_in_tes!V150=0,"",RES_hhdet_in_tes!V150/RES_hhdet_in_fec!V150)</f>
        <v/>
      </c>
      <c r="W150" s="111" t="str">
        <f>IF(RES_hhdet_in_tes!W150=0,"",RES_hhdet_in_tes!W150/RES_hhdet_in_fec!W150)</f>
        <v/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 t="str">
        <f>IF(RES_hhdet_in_tes!I151=0,"",RES_hhdet_in_tes!I151/RES_hhdet_in_fec!I151)</f>
        <v/>
      </c>
      <c r="J151" s="112" t="str">
        <f>IF(RES_hhdet_in_tes!J151=0,"",RES_hhdet_in_tes!J151/RES_hhdet_in_fec!J151)</f>
        <v/>
      </c>
      <c r="K151" s="112" t="str">
        <f>IF(RES_hhdet_in_tes!K151=0,"",RES_hhdet_in_tes!K151/RES_hhdet_in_fec!K151)</f>
        <v/>
      </c>
      <c r="L151" s="112" t="str">
        <f>IF(RES_hhdet_in_tes!L151=0,"",RES_hhdet_in_tes!L151/RES_hhdet_in_fec!L151)</f>
        <v/>
      </c>
      <c r="M151" s="112" t="str">
        <f>IF(RES_hhdet_in_tes!M151=0,"",RES_hhdet_in_tes!M151/RES_hhdet_in_fec!M151)</f>
        <v/>
      </c>
      <c r="N151" s="112" t="str">
        <f>IF(RES_hhdet_in_tes!N151=0,"",RES_hhdet_in_tes!N151/RES_hhdet_in_fec!N151)</f>
        <v/>
      </c>
      <c r="O151" s="112" t="str">
        <f>IF(RES_hhdet_in_tes!O151=0,"",RES_hhdet_in_tes!O151/RES_hhdet_in_fec!O151)</f>
        <v/>
      </c>
      <c r="P151" s="112" t="str">
        <f>IF(RES_hhdet_in_tes!P151=0,"",RES_hhdet_in_tes!P151/RES_hhdet_in_fec!P151)</f>
        <v/>
      </c>
      <c r="Q151" s="112" t="str">
        <f>IF(RES_hhdet_in_tes!Q151=0,"",RES_hhdet_in_tes!Q151/RES_hhdet_in_fec!Q151)</f>
        <v/>
      </c>
      <c r="R151" s="112" t="str">
        <f>IF(RES_hhdet_in_tes!R151=0,"",RES_hhdet_in_tes!R151/RES_hhdet_in_fec!R151)</f>
        <v/>
      </c>
      <c r="S151" s="112" t="str">
        <f>IF(RES_hhdet_in_tes!S151=0,"",RES_hhdet_in_tes!S151/RES_hhdet_in_fec!S151)</f>
        <v/>
      </c>
      <c r="T151" s="112" t="str">
        <f>IF(RES_hhdet_in_tes!T151=0,"",RES_hhdet_in_tes!T151/RES_hhdet_in_fec!T151)</f>
        <v/>
      </c>
      <c r="U151" s="112" t="str">
        <f>IF(RES_hhdet_in_tes!U151=0,"",RES_hhdet_in_tes!U151/RES_hhdet_in_fec!U151)</f>
        <v/>
      </c>
      <c r="V151" s="112" t="str">
        <f>IF(RES_hhdet_in_tes!V151=0,"",RES_hhdet_in_tes!V151/RES_hhdet_in_fec!V151)</f>
        <v/>
      </c>
      <c r="W151" s="112" t="str">
        <f>IF(RES_hhdet_in_tes!W151=0,"",RES_hhdet_in_tes!W151/RES_hhdet_in_fec!W151)</f>
        <v/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 t="str">
        <f>IF(RES_hhdet_in_tes!I152=0,"",RES_hhdet_in_tes!I152/RES_hhdet_in_fec!I152)</f>
        <v/>
      </c>
      <c r="J152" s="113" t="str">
        <f>IF(RES_hhdet_in_tes!J152=0,"",RES_hhdet_in_tes!J152/RES_hhdet_in_fec!J152)</f>
        <v/>
      </c>
      <c r="K152" s="113" t="str">
        <f>IF(RES_hhdet_in_tes!K152=0,"",RES_hhdet_in_tes!K152/RES_hhdet_in_fec!K152)</f>
        <v/>
      </c>
      <c r="L152" s="113" t="str">
        <f>IF(RES_hhdet_in_tes!L152=0,"",RES_hhdet_in_tes!L152/RES_hhdet_in_fec!L152)</f>
        <v/>
      </c>
      <c r="M152" s="113" t="str">
        <f>IF(RES_hhdet_in_tes!M152=0,"",RES_hhdet_in_tes!M152/RES_hhdet_in_fec!M152)</f>
        <v/>
      </c>
      <c r="N152" s="113" t="str">
        <f>IF(RES_hhdet_in_tes!N152=0,"",RES_hhdet_in_tes!N152/RES_hhdet_in_fec!N152)</f>
        <v/>
      </c>
      <c r="O152" s="113" t="str">
        <f>IF(RES_hhdet_in_tes!O152=0,"",RES_hhdet_in_tes!O152/RES_hhdet_in_fec!O152)</f>
        <v/>
      </c>
      <c r="P152" s="113" t="str">
        <f>IF(RES_hhdet_in_tes!P152=0,"",RES_hhdet_in_tes!P152/RES_hhdet_in_fec!P152)</f>
        <v/>
      </c>
      <c r="Q152" s="113" t="str">
        <f>IF(RES_hhdet_in_tes!Q152=0,"",RES_hhdet_in_tes!Q152/RES_hhdet_in_fec!Q152)</f>
        <v/>
      </c>
      <c r="R152" s="113" t="str">
        <f>IF(RES_hhdet_in_tes!R152=0,"",RES_hhdet_in_tes!R152/RES_hhdet_in_fec!R152)</f>
        <v/>
      </c>
      <c r="S152" s="113" t="str">
        <f>IF(RES_hhdet_in_tes!S152=0,"",RES_hhdet_in_tes!S152/RES_hhdet_in_fec!S152)</f>
        <v/>
      </c>
      <c r="T152" s="113" t="str">
        <f>IF(RES_hhdet_in_tes!T152=0,"",RES_hhdet_in_tes!T152/RES_hhdet_in_fec!T152)</f>
        <v/>
      </c>
      <c r="U152" s="113" t="str">
        <f>IF(RES_hhdet_in_tes!U152=0,"",RES_hhdet_in_tes!U152/RES_hhdet_in_fec!U152)</f>
        <v/>
      </c>
      <c r="V152" s="113" t="str">
        <f>IF(RES_hhdet_in_tes!V152=0,"",RES_hhdet_in_tes!V152/RES_hhdet_in_fec!V152)</f>
        <v/>
      </c>
      <c r="W152" s="113" t="str">
        <f>IF(RES_hhdet_in_tes!W152=0,"",RES_hhdet_in_tes!W152/RES_hhdet_in_fec!W152)</f>
        <v/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0.58585359792924219</v>
      </c>
      <c r="D153" s="112">
        <f>IF(RES_hhdet_in_tes!D153=0,"",RES_hhdet_in_tes!D153/RES_hhdet_in_fec!D153)</f>
        <v>0.58740200203116644</v>
      </c>
      <c r="E153" s="112">
        <f>IF(RES_hhdet_in_tes!E153=0,"",RES_hhdet_in_tes!E153/RES_hhdet_in_fec!E153)</f>
        <v>0.58906950030642757</v>
      </c>
      <c r="F153" s="112">
        <f>IF(RES_hhdet_in_tes!F153=0,"",RES_hhdet_in_tes!F153/RES_hhdet_in_fec!F153)</f>
        <v>0.59075301642575417</v>
      </c>
      <c r="G153" s="112">
        <f>IF(RES_hhdet_in_tes!G153=0,"",RES_hhdet_in_tes!G153/RES_hhdet_in_fec!G153)</f>
        <v>0.59254716589816026</v>
      </c>
      <c r="H153" s="112">
        <f>IF(RES_hhdet_in_tes!H153=0,"",RES_hhdet_in_tes!H153/RES_hhdet_in_fec!H153)</f>
        <v>0.59444134359718914</v>
      </c>
      <c r="I153" s="112">
        <f>IF(RES_hhdet_in_tes!I153=0,"",RES_hhdet_in_tes!I153/RES_hhdet_in_fec!I153)</f>
        <v>0.59646019156022789</v>
      </c>
      <c r="J153" s="112">
        <f>IF(RES_hhdet_in_tes!J153=0,"",RES_hhdet_in_tes!J153/RES_hhdet_in_fec!J153)</f>
        <v>0.59870234793005239</v>
      </c>
      <c r="K153" s="112">
        <f>IF(RES_hhdet_in_tes!K153=0,"",RES_hhdet_in_tes!K153/RES_hhdet_in_fec!K153)</f>
        <v>0.60125522585811786</v>
      </c>
      <c r="L153" s="112">
        <f>IF(RES_hhdet_in_tes!L153=0,"",RES_hhdet_in_tes!L153/RES_hhdet_in_fec!L153)</f>
        <v>0.60414941883309248</v>
      </c>
      <c r="M153" s="112">
        <f>IF(RES_hhdet_in_tes!M153=0,"",RES_hhdet_in_tes!M153/RES_hhdet_in_fec!M153)</f>
        <v>0.60939034730554198</v>
      </c>
      <c r="N153" s="112">
        <f>IF(RES_hhdet_in_tes!N153=0,"",RES_hhdet_in_tes!N153/RES_hhdet_in_fec!N153)</f>
        <v>0.61785916289157905</v>
      </c>
      <c r="O153" s="112">
        <f>IF(RES_hhdet_in_tes!O153=0,"",RES_hhdet_in_tes!O153/RES_hhdet_in_fec!O153)</f>
        <v>0.63068583974452896</v>
      </c>
      <c r="P153" s="112">
        <f>IF(RES_hhdet_in_tes!P153=0,"",RES_hhdet_in_tes!P153/RES_hhdet_in_fec!P153)</f>
        <v>0.6473716997653417</v>
      </c>
      <c r="Q153" s="112">
        <f>IF(RES_hhdet_in_tes!Q153=0,"",RES_hhdet_in_tes!Q153/RES_hhdet_in_fec!Q153)</f>
        <v>0.66374454142368289</v>
      </c>
      <c r="R153" s="112">
        <f>IF(RES_hhdet_in_tes!R153=0,"",RES_hhdet_in_tes!R153/RES_hhdet_in_fec!R153)</f>
        <v>0.67548150590544287</v>
      </c>
      <c r="S153" s="112">
        <f>IF(RES_hhdet_in_tes!S153=0,"",RES_hhdet_in_tes!S153/RES_hhdet_in_fec!S153)</f>
        <v>0.68710276174151663</v>
      </c>
      <c r="T153" s="112">
        <f>IF(RES_hhdet_in_tes!T153=0,"",RES_hhdet_in_tes!T153/RES_hhdet_in_fec!T153)</f>
        <v>0.6983646327843348</v>
      </c>
      <c r="U153" s="112">
        <f>IF(RES_hhdet_in_tes!U153=0,"",RES_hhdet_in_tes!U153/RES_hhdet_in_fec!U153)</f>
        <v>0.70894371559781633</v>
      </c>
      <c r="V153" s="112">
        <f>IF(RES_hhdet_in_tes!V153=0,"",RES_hhdet_in_tes!V153/RES_hhdet_in_fec!V153)</f>
        <v>0.71834384455904265</v>
      </c>
      <c r="W153" s="112">
        <f>IF(RES_hhdet_in_tes!W153=0,"",RES_hhdet_in_tes!W153/RES_hhdet_in_fec!W153)</f>
        <v>0.72574356331613521</v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>
        <f>IF(RES_hhdet_in_tes!C154=0,"",RES_hhdet_in_tes!C154/RES_hhdet_in_fec!C154)</f>
        <v>0.86020379431039606</v>
      </c>
      <c r="D154" s="113">
        <f>IF(RES_hhdet_in_tes!D154=0,"",RES_hhdet_in_tes!D154/RES_hhdet_in_fec!D154)</f>
        <v>0.86383065499967571</v>
      </c>
      <c r="E154" s="113" t="str">
        <f>IF(RES_hhdet_in_tes!E154=0,"",RES_hhdet_in_tes!E154/RES_hhdet_in_fec!E154)</f>
        <v/>
      </c>
      <c r="F154" s="113" t="str">
        <f>IF(RES_hhdet_in_tes!F154=0,"",RES_hhdet_in_tes!F154/RES_hhdet_in_fec!F154)</f>
        <v/>
      </c>
      <c r="G154" s="113">
        <f>IF(RES_hhdet_in_tes!G154=0,"",RES_hhdet_in_tes!G154/RES_hhdet_in_fec!G154)</f>
        <v>0.8793269447245764</v>
      </c>
      <c r="H154" s="113">
        <f>IF(RES_hhdet_in_tes!H154=0,"",RES_hhdet_in_tes!H154/RES_hhdet_in_fec!H154)</f>
        <v>0.84487422909381182</v>
      </c>
      <c r="I154" s="113">
        <f>IF(RES_hhdet_in_tes!I154=0,"",RES_hhdet_in_tes!I154/RES_hhdet_in_fec!I154)</f>
        <v>0.87021850343747364</v>
      </c>
      <c r="J154" s="113">
        <f>IF(RES_hhdet_in_tes!J154=0,"",RES_hhdet_in_tes!J154/RES_hhdet_in_fec!J154)</f>
        <v>0.85480302885275961</v>
      </c>
      <c r="K154" s="113">
        <f>IF(RES_hhdet_in_tes!K154=0,"",RES_hhdet_in_tes!K154/RES_hhdet_in_fec!K154)</f>
        <v>0.86534713753281833</v>
      </c>
      <c r="L154" s="113">
        <f>IF(RES_hhdet_in_tes!L154=0,"",RES_hhdet_in_tes!L154/RES_hhdet_in_fec!L154)</f>
        <v>0.86990325613100961</v>
      </c>
      <c r="M154" s="113">
        <f>IF(RES_hhdet_in_tes!M154=0,"",RES_hhdet_in_tes!M154/RES_hhdet_in_fec!M154)</f>
        <v>0.85296852232742526</v>
      </c>
      <c r="N154" s="113">
        <f>IF(RES_hhdet_in_tes!N154=0,"",RES_hhdet_in_tes!N154/RES_hhdet_in_fec!N154)</f>
        <v>0.90016073575391709</v>
      </c>
      <c r="O154" s="113">
        <f>IF(RES_hhdet_in_tes!O154=0,"",RES_hhdet_in_tes!O154/RES_hhdet_in_fec!O154)</f>
        <v>0.89813049321047123</v>
      </c>
      <c r="P154" s="113">
        <f>IF(RES_hhdet_in_tes!P154=0,"",RES_hhdet_in_tes!P154/RES_hhdet_in_fec!P154)</f>
        <v>0.90467442365492345</v>
      </c>
      <c r="Q154" s="113">
        <f>IF(RES_hhdet_in_tes!Q154=0,"",RES_hhdet_in_tes!Q154/RES_hhdet_in_fec!Q154)</f>
        <v>0.87932916283677265</v>
      </c>
      <c r="R154" s="113">
        <f>IF(RES_hhdet_in_tes!R154=0,"",RES_hhdet_in_tes!R154/RES_hhdet_in_fec!R154)</f>
        <v>0.89054790438996945</v>
      </c>
      <c r="S154" s="113">
        <f>IF(RES_hhdet_in_tes!S154=0,"",RES_hhdet_in_tes!S154/RES_hhdet_in_fec!S154)</f>
        <v>0.90228385154980428</v>
      </c>
      <c r="T154" s="113">
        <f>IF(RES_hhdet_in_tes!T154=0,"",RES_hhdet_in_tes!T154/RES_hhdet_in_fec!T154)</f>
        <v>0.90489612613521786</v>
      </c>
      <c r="U154" s="113">
        <f>IF(RES_hhdet_in_tes!U154=0,"",RES_hhdet_in_tes!U154/RES_hhdet_in_fec!U154)</f>
        <v>0.91065745235949769</v>
      </c>
      <c r="V154" s="113">
        <f>IF(RES_hhdet_in_tes!V154=0,"",RES_hhdet_in_tes!V154/RES_hhdet_in_fec!V154)</f>
        <v>0.90890860334482881</v>
      </c>
      <c r="W154" s="113">
        <f>IF(RES_hhdet_in_tes!W154=0,"",RES_hhdet_in_tes!W154/RES_hhdet_in_fec!W154)</f>
        <v>0.9307318788498613</v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>
        <f>IF(RES_hhdet_in_tes!C155=0,"",RES_hhdet_in_tes!C155/RES_hhdet_in_fec!C155)</f>
        <v>0.58585359792924219</v>
      </c>
      <c r="D155" s="111">
        <f>IF(RES_hhdet_in_tes!D155=0,"",RES_hhdet_in_tes!D155/RES_hhdet_in_fec!D155)</f>
        <v>0.58740200203116644</v>
      </c>
      <c r="E155" s="111" t="str">
        <f>IF(RES_hhdet_in_tes!E155=0,"",RES_hhdet_in_tes!E155/RES_hhdet_in_fec!E155)</f>
        <v/>
      </c>
      <c r="F155" s="111" t="str">
        <f>IF(RES_hhdet_in_tes!F155=0,"",RES_hhdet_in_tes!F155/RES_hhdet_in_fec!F155)</f>
        <v/>
      </c>
      <c r="G155" s="111">
        <f>IF(RES_hhdet_in_tes!G155=0,"",RES_hhdet_in_tes!G155/RES_hhdet_in_fec!G155)</f>
        <v>0.59254716589816026</v>
      </c>
      <c r="H155" s="111">
        <f>IF(RES_hhdet_in_tes!H155=0,"",RES_hhdet_in_tes!H155/RES_hhdet_in_fec!H155)</f>
        <v>0.59444134359718914</v>
      </c>
      <c r="I155" s="111">
        <f>IF(RES_hhdet_in_tes!I155=0,"",RES_hhdet_in_tes!I155/RES_hhdet_in_fec!I155)</f>
        <v>0.59646019156022789</v>
      </c>
      <c r="J155" s="111">
        <f>IF(RES_hhdet_in_tes!J155=0,"",RES_hhdet_in_tes!J155/RES_hhdet_in_fec!J155)</f>
        <v>0.59870234793005239</v>
      </c>
      <c r="K155" s="111">
        <f>IF(RES_hhdet_in_tes!K155=0,"",RES_hhdet_in_tes!K155/RES_hhdet_in_fec!K155)</f>
        <v>0.60125522585811786</v>
      </c>
      <c r="L155" s="111">
        <f>IF(RES_hhdet_in_tes!L155=0,"",RES_hhdet_in_tes!L155/RES_hhdet_in_fec!L155)</f>
        <v>0.60414941883309248</v>
      </c>
      <c r="M155" s="111">
        <f>IF(RES_hhdet_in_tes!M155=0,"",RES_hhdet_in_tes!M155/RES_hhdet_in_fec!M155)</f>
        <v>0.60939034730554198</v>
      </c>
      <c r="N155" s="111">
        <f>IF(RES_hhdet_in_tes!N155=0,"",RES_hhdet_in_tes!N155/RES_hhdet_in_fec!N155)</f>
        <v>0.61785916289157905</v>
      </c>
      <c r="O155" s="111">
        <f>IF(RES_hhdet_in_tes!O155=0,"",RES_hhdet_in_tes!O155/RES_hhdet_in_fec!O155)</f>
        <v>0.63068583974452885</v>
      </c>
      <c r="P155" s="111">
        <f>IF(RES_hhdet_in_tes!P155=0,"",RES_hhdet_in_tes!P155/RES_hhdet_in_fec!P155)</f>
        <v>0.6473716997653417</v>
      </c>
      <c r="Q155" s="111">
        <f>IF(RES_hhdet_in_tes!Q155=0,"",RES_hhdet_in_tes!Q155/RES_hhdet_in_fec!Q155)</f>
        <v>0.66374454142368289</v>
      </c>
      <c r="R155" s="111">
        <f>IF(RES_hhdet_in_tes!R155=0,"",RES_hhdet_in_tes!R155/RES_hhdet_in_fec!R155)</f>
        <v>0.67548150590544276</v>
      </c>
      <c r="S155" s="111">
        <f>IF(RES_hhdet_in_tes!S155=0,"",RES_hhdet_in_tes!S155/RES_hhdet_in_fec!S155)</f>
        <v>0.68710276174151652</v>
      </c>
      <c r="T155" s="111">
        <f>IF(RES_hhdet_in_tes!T155=0,"",RES_hhdet_in_tes!T155/RES_hhdet_in_fec!T155)</f>
        <v>0.6983646327843348</v>
      </c>
      <c r="U155" s="111">
        <f>IF(RES_hhdet_in_tes!U155=0,"",RES_hhdet_in_tes!U155/RES_hhdet_in_fec!U155)</f>
        <v>0.70894371559781633</v>
      </c>
      <c r="V155" s="111">
        <f>IF(RES_hhdet_in_tes!V155=0,"",RES_hhdet_in_tes!V155/RES_hhdet_in_fec!V155)</f>
        <v>0.71834384455904265</v>
      </c>
      <c r="W155" s="111">
        <f>IF(RES_hhdet_in_tes!W155=0,"",RES_hhdet_in_tes!W155/RES_hhdet_in_fec!W155)</f>
        <v>0.72574356331613521</v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>
        <f>IF(RES_hhdet_in_tes!C156=0,"",RES_hhdet_in_tes!C156/RES_hhdet_in_fec!C156)</f>
        <v>1</v>
      </c>
      <c r="D156" s="111">
        <f>IF(RES_hhdet_in_tes!D156=0,"",RES_hhdet_in_tes!D156/RES_hhdet_in_fec!D156)</f>
        <v>1</v>
      </c>
      <c r="E156" s="111" t="str">
        <f>IF(RES_hhdet_in_tes!E156=0,"",RES_hhdet_in_tes!E156/RES_hhdet_in_fec!E156)</f>
        <v/>
      </c>
      <c r="F156" s="111" t="str">
        <f>IF(RES_hhdet_in_tes!F156=0,"",RES_hhdet_in_tes!F156/RES_hhdet_in_fec!F156)</f>
        <v/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0.60270828094781725</v>
      </c>
      <c r="D157" s="124">
        <f>IF(RES_hhdet_in_tes!D157=0,"",RES_hhdet_in_tes!D157/RES_hhdet_in_fec!D157)</f>
        <v>0.58552383110092776</v>
      </c>
      <c r="E157" s="124">
        <f>IF(RES_hhdet_in_tes!E157=0,"",RES_hhdet_in_tes!E157/RES_hhdet_in_fec!E157)</f>
        <v>0.58599231376136163</v>
      </c>
      <c r="F157" s="124">
        <f>IF(RES_hhdet_in_tes!F157=0,"",RES_hhdet_in_tes!F157/RES_hhdet_in_fec!F157)</f>
        <v>0.59172217217152401</v>
      </c>
      <c r="G157" s="124">
        <f>IF(RES_hhdet_in_tes!G157=0,"",RES_hhdet_in_tes!G157/RES_hhdet_in_fec!G157)</f>
        <v>0.62538836223098271</v>
      </c>
      <c r="H157" s="124">
        <f>IF(RES_hhdet_in_tes!H157=0,"",RES_hhdet_in_tes!H157/RES_hhdet_in_fec!H157)</f>
        <v>0.62036972243066424</v>
      </c>
      <c r="I157" s="124">
        <f>IF(RES_hhdet_in_tes!I157=0,"",RES_hhdet_in_tes!I157/RES_hhdet_in_fec!I157)</f>
        <v>0.62577285055071807</v>
      </c>
      <c r="J157" s="124">
        <f>IF(RES_hhdet_in_tes!J157=0,"",RES_hhdet_in_tes!J157/RES_hhdet_in_fec!J157)</f>
        <v>0.6266672554697128</v>
      </c>
      <c r="K157" s="124">
        <f>IF(RES_hhdet_in_tes!K157=0,"",RES_hhdet_in_tes!K157/RES_hhdet_in_fec!K157)</f>
        <v>0.64279138802911251</v>
      </c>
      <c r="L157" s="124">
        <f>IF(RES_hhdet_in_tes!L157=0,"",RES_hhdet_in_tes!L157/RES_hhdet_in_fec!L157)</f>
        <v>0.64070126588500642</v>
      </c>
      <c r="M157" s="124">
        <f>IF(RES_hhdet_in_tes!M157=0,"",RES_hhdet_in_tes!M157/RES_hhdet_in_fec!M157)</f>
        <v>0.65995980427289269</v>
      </c>
      <c r="N157" s="124">
        <f>IF(RES_hhdet_in_tes!N157=0,"",RES_hhdet_in_tes!N157/RES_hhdet_in_fec!N157)</f>
        <v>0.66007730494248529</v>
      </c>
      <c r="O157" s="124">
        <f>IF(RES_hhdet_in_tes!O157=0,"",RES_hhdet_in_tes!O157/RES_hhdet_in_fec!O157)</f>
        <v>0.63721310333167125</v>
      </c>
      <c r="P157" s="124">
        <f>IF(RES_hhdet_in_tes!P157=0,"",RES_hhdet_in_tes!P157/RES_hhdet_in_fec!P157)</f>
        <v>0.68611755523797391</v>
      </c>
      <c r="Q157" s="124">
        <f>IF(RES_hhdet_in_tes!Q157=0,"",RES_hhdet_in_tes!Q157/RES_hhdet_in_fec!Q157)</f>
        <v>0.6839626752750233</v>
      </c>
      <c r="R157" s="124">
        <f>IF(RES_hhdet_in_tes!R157=0,"",RES_hhdet_in_tes!R157/RES_hhdet_in_fec!R157)</f>
        <v>0.68630750461072509</v>
      </c>
      <c r="S157" s="124">
        <f>IF(RES_hhdet_in_tes!S157=0,"",RES_hhdet_in_tes!S157/RES_hhdet_in_fec!S157)</f>
        <v>0.65483420366697165</v>
      </c>
      <c r="T157" s="124">
        <f>IF(RES_hhdet_in_tes!T157=0,"",RES_hhdet_in_tes!T157/RES_hhdet_in_fec!T157)</f>
        <v>0.67099304160100559</v>
      </c>
      <c r="U157" s="124">
        <f>IF(RES_hhdet_in_tes!U157=0,"",RES_hhdet_in_tes!U157/RES_hhdet_in_fec!U157)</f>
        <v>0.68607377253957547</v>
      </c>
      <c r="V157" s="124">
        <f>IF(RES_hhdet_in_tes!V157=0,"",RES_hhdet_in_tes!V157/RES_hhdet_in_fec!V157)</f>
        <v>0.71977441048350144</v>
      </c>
      <c r="W157" s="124">
        <f>IF(RES_hhdet_in_tes!W157=0,"",RES_hhdet_in_tes!W157/RES_hhdet_in_fec!W157)</f>
        <v>0.70445705760625477</v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>
        <f>IF(RES_hhdet_in_tes!C158=0,"",RES_hhdet_in_tes!C158/RES_hhdet_in_fec!C158)</f>
        <v>0.58504864689504454</v>
      </c>
      <c r="D158" s="111">
        <f>IF(RES_hhdet_in_tes!D158=0,"",RES_hhdet_in_tes!D158/RES_hhdet_in_fec!D158)</f>
        <v>0.58552383110092776</v>
      </c>
      <c r="E158" s="111">
        <f>IF(RES_hhdet_in_tes!E158=0,"",RES_hhdet_in_tes!E158/RES_hhdet_in_fec!E158)</f>
        <v>0.58599231376136163</v>
      </c>
      <c r="F158" s="111">
        <f>IF(RES_hhdet_in_tes!F158=0,"",RES_hhdet_in_tes!F158/RES_hhdet_in_fec!F158)</f>
        <v>0.58645988257468884</v>
      </c>
      <c r="G158" s="111">
        <f>IF(RES_hhdet_in_tes!G158=0,"",RES_hhdet_in_tes!G158/RES_hhdet_in_fec!G158)</f>
        <v>0.58692127965883567</v>
      </c>
      <c r="H158" s="111">
        <f>IF(RES_hhdet_in_tes!H158=0,"",RES_hhdet_in_tes!H158/RES_hhdet_in_fec!H158)</f>
        <v>0.58737714851163159</v>
      </c>
      <c r="I158" s="111">
        <f>IF(RES_hhdet_in_tes!I158=0,"",RES_hhdet_in_tes!I158/RES_hhdet_in_fec!I158)</f>
        <v>0.58782619359077992</v>
      </c>
      <c r="J158" s="111">
        <f>IF(RES_hhdet_in_tes!J158=0,"",RES_hhdet_in_tes!J158/RES_hhdet_in_fec!J158)</f>
        <v>0.58826310751677713</v>
      </c>
      <c r="K158" s="111">
        <f>IF(RES_hhdet_in_tes!K158=0,"",RES_hhdet_in_tes!K158/RES_hhdet_in_fec!K158)</f>
        <v>0.58868337762103773</v>
      </c>
      <c r="L158" s="111">
        <f>IF(RES_hhdet_in_tes!L158=0,"",RES_hhdet_in_tes!L158/RES_hhdet_in_fec!L158)</f>
        <v>0.58908579657970539</v>
      </c>
      <c r="M158" s="111">
        <f>IF(RES_hhdet_in_tes!M158=0,"",RES_hhdet_in_tes!M158/RES_hhdet_in_fec!M158)</f>
        <v>0.5893023512586707</v>
      </c>
      <c r="N158" s="111">
        <f>IF(RES_hhdet_in_tes!N158=0,"",RES_hhdet_in_tes!N158/RES_hhdet_in_fec!N158)</f>
        <v>0.5893023512586707</v>
      </c>
      <c r="O158" s="111">
        <f>IF(RES_hhdet_in_tes!O158=0,"",RES_hhdet_in_tes!O158/RES_hhdet_in_fec!O158)</f>
        <v>0.5893023512586707</v>
      </c>
      <c r="P158" s="111">
        <f>IF(RES_hhdet_in_tes!P158=0,"",RES_hhdet_in_tes!P158/RES_hhdet_in_fec!P158)</f>
        <v>0.5893023512586707</v>
      </c>
      <c r="Q158" s="111">
        <f>IF(RES_hhdet_in_tes!Q158=0,"",RES_hhdet_in_tes!Q158/RES_hhdet_in_fec!Q158)</f>
        <v>0.5893023512586707</v>
      </c>
      <c r="R158" s="111">
        <f>IF(RES_hhdet_in_tes!R158=0,"",RES_hhdet_in_tes!R158/RES_hhdet_in_fec!R158)</f>
        <v>0.59067047842436482</v>
      </c>
      <c r="S158" s="111">
        <f>IF(RES_hhdet_in_tes!S158=0,"",RES_hhdet_in_tes!S158/RES_hhdet_in_fec!S158)</f>
        <v>0.59290767632270958</v>
      </c>
      <c r="T158" s="111">
        <f>IF(RES_hhdet_in_tes!T158=0,"",RES_hhdet_in_tes!T158/RES_hhdet_in_fec!T158)</f>
        <v>0.59551774053744333</v>
      </c>
      <c r="U158" s="111">
        <f>IF(RES_hhdet_in_tes!U158=0,"",RES_hhdet_in_tes!U158/RES_hhdet_in_fec!U158)</f>
        <v>0.5982210213312753</v>
      </c>
      <c r="V158" s="111">
        <f>IF(RES_hhdet_in_tes!V158=0,"",RES_hhdet_in_tes!V158/RES_hhdet_in_fec!V158)</f>
        <v>0.60073786896691173</v>
      </c>
      <c r="W158" s="111">
        <f>IF(RES_hhdet_in_tes!W158=0,"",RES_hhdet_in_tes!W158/RES_hhdet_in_fec!W158)</f>
        <v>0.60306828344435182</v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0.74843521690354531</v>
      </c>
      <c r="D159" s="45" t="str">
        <f>IF(RES_hhdet_in_tes!D159=0,"",RES_hhdet_in_tes!D159/RES_hhdet_in_fec!D159)</f>
        <v/>
      </c>
      <c r="E159" s="45" t="str">
        <f>IF(RES_hhdet_in_tes!E159=0,"",RES_hhdet_in_tes!E159/RES_hhdet_in_fec!E159)</f>
        <v/>
      </c>
      <c r="F159" s="45">
        <f>IF(RES_hhdet_in_tes!F159=0,"",RES_hhdet_in_tes!F159/RES_hhdet_in_fec!F159)</f>
        <v>0.75261496961464835</v>
      </c>
      <c r="G159" s="45">
        <f>IF(RES_hhdet_in_tes!G159=0,"",RES_hhdet_in_tes!G159/RES_hhdet_in_fec!G159)</f>
        <v>0.75407574499875574</v>
      </c>
      <c r="H159" s="45">
        <f>IF(RES_hhdet_in_tes!H159=0,"",RES_hhdet_in_tes!H159/RES_hhdet_in_fec!H159)</f>
        <v>0.75557792901911258</v>
      </c>
      <c r="I159" s="45">
        <f>IF(RES_hhdet_in_tes!I159=0,"",RES_hhdet_in_tes!I159/RES_hhdet_in_fec!I159)</f>
        <v>0.75713122579920733</v>
      </c>
      <c r="J159" s="45">
        <f>IF(RES_hhdet_in_tes!J159=0,"",RES_hhdet_in_tes!J159/RES_hhdet_in_fec!J159)</f>
        <v>0.75877538970772529</v>
      </c>
      <c r="K159" s="45">
        <f>IF(RES_hhdet_in_tes!K159=0,"",RES_hhdet_in_tes!K159/RES_hhdet_in_fec!K159)</f>
        <v>0.76054422241469111</v>
      </c>
      <c r="L159" s="45">
        <f>IF(RES_hhdet_in_tes!L159=0,"",RES_hhdet_in_tes!L159/RES_hhdet_in_fec!L159)</f>
        <v>0.76244676725263449</v>
      </c>
      <c r="M159" s="45">
        <f>IF(RES_hhdet_in_tes!M159=0,"",RES_hhdet_in_tes!M159/RES_hhdet_in_fec!M159)</f>
        <v>0.76503524089978137</v>
      </c>
      <c r="N159" s="45">
        <f>IF(RES_hhdet_in_tes!N159=0,"",RES_hhdet_in_tes!N159/RES_hhdet_in_fec!N159)</f>
        <v>0.76846622643583473</v>
      </c>
      <c r="O159" s="45">
        <f>IF(RES_hhdet_in_tes!O159=0,"",RES_hhdet_in_tes!O159/RES_hhdet_in_fec!O159)</f>
        <v>0.77312045235809712</v>
      </c>
      <c r="P159" s="45">
        <f>IF(RES_hhdet_in_tes!P159=0,"",RES_hhdet_in_tes!P159/RES_hhdet_in_fec!P159)</f>
        <v>0.77919788070963925</v>
      </c>
      <c r="Q159" s="45">
        <f>IF(RES_hhdet_in_tes!Q159=0,"",RES_hhdet_in_tes!Q159/RES_hhdet_in_fec!Q159)</f>
        <v>0.78703087614130163</v>
      </c>
      <c r="R159" s="45">
        <f>IF(RES_hhdet_in_tes!R159=0,"",RES_hhdet_in_tes!R159/RES_hhdet_in_fec!R159)</f>
        <v>0.79768645861884835</v>
      </c>
      <c r="S159" s="45">
        <f>IF(RES_hhdet_in_tes!S159=0,"",RES_hhdet_in_tes!S159/RES_hhdet_in_fec!S159)</f>
        <v>0.81098562218532666</v>
      </c>
      <c r="T159" s="45">
        <f>IF(RES_hhdet_in_tes!T159=0,"",RES_hhdet_in_tes!T159/RES_hhdet_in_fec!T159)</f>
        <v>0.82528437991550996</v>
      </c>
      <c r="U159" s="45">
        <f>IF(RES_hhdet_in_tes!U159=0,"",RES_hhdet_in_tes!U159/RES_hhdet_in_fec!U159)</f>
        <v>0.83893874488421272</v>
      </c>
      <c r="V159" s="45">
        <f>IF(RES_hhdet_in_tes!V159=0,"",RES_hhdet_in_tes!V159/RES_hhdet_in_fec!V159)</f>
        <v>0.85030473016623132</v>
      </c>
      <c r="W159" s="45">
        <f>IF(RES_hhdet_in_tes!W159=0,"",RES_hhdet_in_tes!W159/RES_hhdet_in_fec!W159)</f>
        <v>0.85880485617614666</v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0.63840625794769812</v>
      </c>
      <c r="D161" s="119">
        <f>IF(RES_hhdet_in_tes!D161=0,"",RES_hhdet_in_tes!D161/RES_hhdet_in_fec!D161)</f>
        <v>0.6407088439527775</v>
      </c>
      <c r="E161" s="119">
        <f>IF(RES_hhdet_in_tes!E161=0,"",RES_hhdet_in_tes!E161/RES_hhdet_in_fec!E161)</f>
        <v>0.64679919589162682</v>
      </c>
      <c r="F161" s="119">
        <f>IF(RES_hhdet_in_tes!F161=0,"",RES_hhdet_in_tes!F161/RES_hhdet_in_fec!F161)</f>
        <v>0.65145920897589349</v>
      </c>
      <c r="G161" s="119">
        <f>IF(RES_hhdet_in_tes!G161=0,"",RES_hhdet_in_tes!G161/RES_hhdet_in_fec!G161)</f>
        <v>0.65846189786359599</v>
      </c>
      <c r="H161" s="119">
        <f>IF(RES_hhdet_in_tes!H161=0,"",RES_hhdet_in_tes!H161/RES_hhdet_in_fec!H161)</f>
        <v>0.6630192143859196</v>
      </c>
      <c r="I161" s="119">
        <f>IF(RES_hhdet_in_tes!I161=0,"",RES_hhdet_in_tes!I161/RES_hhdet_in_fec!I161)</f>
        <v>0.67233946305857695</v>
      </c>
      <c r="J161" s="119">
        <f>IF(RES_hhdet_in_tes!J161=0,"",RES_hhdet_in_tes!J161/RES_hhdet_in_fec!J161)</f>
        <v>0.67666125902040875</v>
      </c>
      <c r="K161" s="119">
        <f>IF(RES_hhdet_in_tes!K161=0,"",RES_hhdet_in_tes!K161/RES_hhdet_in_fec!K161)</f>
        <v>0.6834421435768806</v>
      </c>
      <c r="L161" s="119" t="str">
        <f>IF(RES_hhdet_in_tes!L161=0,"",RES_hhdet_in_tes!L161/RES_hhdet_in_fec!L161)</f>
        <v/>
      </c>
      <c r="M161" s="119" t="str">
        <f>IF(RES_hhdet_in_tes!M161=0,"",RES_hhdet_in_tes!M161/RES_hhdet_in_fec!M161)</f>
        <v/>
      </c>
      <c r="N161" s="119" t="str">
        <f>IF(RES_hhdet_in_tes!N161=0,"",RES_hhdet_in_tes!N161/RES_hhdet_in_fec!N161)</f>
        <v/>
      </c>
      <c r="O161" s="119">
        <f>IF(RES_hhdet_in_tes!O161=0,"",RES_hhdet_in_tes!O161/RES_hhdet_in_fec!O161)</f>
        <v>0.73391886456161681</v>
      </c>
      <c r="P161" s="119">
        <f>IF(RES_hhdet_in_tes!P161=0,"",RES_hhdet_in_tes!P161/RES_hhdet_in_fec!P161)</f>
        <v>0.74990758249881695</v>
      </c>
      <c r="Q161" s="119">
        <f>IF(RES_hhdet_in_tes!Q161=0,"",RES_hhdet_in_tes!Q161/RES_hhdet_in_fec!Q161)</f>
        <v>0.77284614498007487</v>
      </c>
      <c r="R161" s="119">
        <f>IF(RES_hhdet_in_tes!R161=0,"",RES_hhdet_in_tes!R161/RES_hhdet_in_fec!R161)</f>
        <v>0.79162774598137886</v>
      </c>
      <c r="S161" s="119">
        <f>IF(RES_hhdet_in_tes!S161=0,"",RES_hhdet_in_tes!S161/RES_hhdet_in_fec!S161)</f>
        <v>0.8124212505152677</v>
      </c>
      <c r="T161" s="119">
        <f>IF(RES_hhdet_in_tes!T161=0,"",RES_hhdet_in_tes!T161/RES_hhdet_in_fec!T161)</f>
        <v>0.8428356670818169</v>
      </c>
      <c r="U161" s="119">
        <f>IF(RES_hhdet_in_tes!U161=0,"",RES_hhdet_in_tes!U161/RES_hhdet_in_fec!U161)</f>
        <v>0.88290451873199682</v>
      </c>
      <c r="V161" s="119">
        <f>IF(RES_hhdet_in_tes!V161=0,"",RES_hhdet_in_tes!V161/RES_hhdet_in_fec!V161)</f>
        <v>0.8548265684469899</v>
      </c>
      <c r="W161" s="119">
        <f>IF(RES_hhdet_in_tes!W161=0,"",RES_hhdet_in_tes!W161/RES_hhdet_in_fec!W161)</f>
        <v>0.90496711976807953</v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0.64755331250605241</v>
      </c>
      <c r="D162" s="124">
        <f>IF(RES_hhdet_in_tes!D162=0,"",RES_hhdet_in_tes!D162/RES_hhdet_in_fec!D162)</f>
        <v>0.65277717506944788</v>
      </c>
      <c r="E162" s="124">
        <f>IF(RES_hhdet_in_tes!E162=0,"",RES_hhdet_in_tes!E162/RES_hhdet_in_fec!E162)</f>
        <v>0.65813505902753933</v>
      </c>
      <c r="F162" s="124">
        <f>IF(RES_hhdet_in_tes!F162=0,"",RES_hhdet_in_tes!F162/RES_hhdet_in_fec!F162)</f>
        <v>0.66351104431739416</v>
      </c>
      <c r="G162" s="124">
        <f>IF(RES_hhdet_in_tes!G162=0,"",RES_hhdet_in_tes!G162/RES_hhdet_in_fec!G162)</f>
        <v>0.66901037193454804</v>
      </c>
      <c r="H162" s="124">
        <f>IF(RES_hhdet_in_tes!H162=0,"",RES_hhdet_in_tes!H162/RES_hhdet_in_fec!H162)</f>
        <v>0.67462008703010035</v>
      </c>
      <c r="I162" s="124">
        <f>IF(RES_hhdet_in_tes!I162=0,"",RES_hhdet_in_tes!I162/RES_hhdet_in_fec!I162)</f>
        <v>0.68036601351406212</v>
      </c>
      <c r="J162" s="124">
        <f>IF(RES_hhdet_in_tes!J162=0,"",RES_hhdet_in_tes!J162/RES_hhdet_in_fec!J162)</f>
        <v>0.68635412089451053</v>
      </c>
      <c r="K162" s="124">
        <f>IF(RES_hhdet_in_tes!K162=0,"",RES_hhdet_in_tes!K162/RES_hhdet_in_fec!K162)</f>
        <v>0.69267420135090896</v>
      </c>
      <c r="L162" s="124" t="str">
        <f>IF(RES_hhdet_in_tes!L162=0,"",RES_hhdet_in_tes!L162/RES_hhdet_in_fec!L162)</f>
        <v/>
      </c>
      <c r="M162" s="124" t="str">
        <f>IF(RES_hhdet_in_tes!M162=0,"",RES_hhdet_in_tes!M162/RES_hhdet_in_fec!M162)</f>
        <v/>
      </c>
      <c r="N162" s="124" t="str">
        <f>IF(RES_hhdet_in_tes!N162=0,"",RES_hhdet_in_tes!N162/RES_hhdet_in_fec!N162)</f>
        <v/>
      </c>
      <c r="O162" s="124">
        <f>IF(RES_hhdet_in_tes!O162=0,"",RES_hhdet_in_tes!O162/RES_hhdet_in_fec!O162)</f>
        <v>0.73493841006854788</v>
      </c>
      <c r="P162" s="124">
        <f>IF(RES_hhdet_in_tes!P162=0,"",RES_hhdet_in_tes!P162/RES_hhdet_in_fec!P162)</f>
        <v>0.75299349262917992</v>
      </c>
      <c r="Q162" s="124">
        <f>IF(RES_hhdet_in_tes!Q162=0,"",RES_hhdet_in_tes!Q162/RES_hhdet_in_fec!Q162)</f>
        <v>0.77218404920247696</v>
      </c>
      <c r="R162" s="124">
        <f>IF(RES_hhdet_in_tes!R162=0,"",RES_hhdet_in_tes!R162/RES_hhdet_in_fec!R162)</f>
        <v>0.79280867246589304</v>
      </c>
      <c r="S162" s="124">
        <f>IF(RES_hhdet_in_tes!S162=0,"",RES_hhdet_in_tes!S162/RES_hhdet_in_fec!S162)</f>
        <v>0.81682639882317254</v>
      </c>
      <c r="T162" s="124">
        <f>IF(RES_hhdet_in_tes!T162=0,"",RES_hhdet_in_tes!T162/RES_hhdet_in_fec!T162)</f>
        <v>0.84112826171373678</v>
      </c>
      <c r="U162" s="124">
        <f>IF(RES_hhdet_in_tes!U162=0,"",RES_hhdet_in_tes!U162/RES_hhdet_in_fec!U162)</f>
        <v>0.86261426765258487</v>
      </c>
      <c r="V162" s="124">
        <f>IF(RES_hhdet_in_tes!V162=0,"",RES_hhdet_in_tes!V162/RES_hhdet_in_fec!V162)</f>
        <v>0.87817552388000863</v>
      </c>
      <c r="W162" s="124">
        <f>IF(RES_hhdet_in_tes!W162=0,"",RES_hhdet_in_tes!W162/RES_hhdet_in_fec!W162)</f>
        <v>0.88599282247887579</v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0.64755331250605241</v>
      </c>
      <c r="D163" s="45">
        <f>IF(RES_hhdet_in_tes!D163=0,"",RES_hhdet_in_tes!D163/RES_hhdet_in_fec!D163)</f>
        <v>0.65277717506944788</v>
      </c>
      <c r="E163" s="45">
        <f>IF(RES_hhdet_in_tes!E163=0,"",RES_hhdet_in_tes!E163/RES_hhdet_in_fec!E163)</f>
        <v>0.65813505902753933</v>
      </c>
      <c r="F163" s="45">
        <f>IF(RES_hhdet_in_tes!F163=0,"",RES_hhdet_in_tes!F163/RES_hhdet_in_fec!F163)</f>
        <v>0.66351104431739416</v>
      </c>
      <c r="G163" s="45">
        <f>IF(RES_hhdet_in_tes!G163=0,"",RES_hhdet_in_tes!G163/RES_hhdet_in_fec!G163)</f>
        <v>0.66901037193454804</v>
      </c>
      <c r="H163" s="45">
        <f>IF(RES_hhdet_in_tes!H163=0,"",RES_hhdet_in_tes!H163/RES_hhdet_in_fec!H163)</f>
        <v>0.67462008703010035</v>
      </c>
      <c r="I163" s="45">
        <f>IF(RES_hhdet_in_tes!I163=0,"",RES_hhdet_in_tes!I163/RES_hhdet_in_fec!I163)</f>
        <v>0.68036601351406212</v>
      </c>
      <c r="J163" s="45">
        <f>IF(RES_hhdet_in_tes!J163=0,"",RES_hhdet_in_tes!J163/RES_hhdet_in_fec!J163)</f>
        <v>0.68635412089451053</v>
      </c>
      <c r="K163" s="45">
        <f>IF(RES_hhdet_in_tes!K163=0,"",RES_hhdet_in_tes!K163/RES_hhdet_in_fec!K163)</f>
        <v>0.69267420135090896</v>
      </c>
      <c r="L163" s="45" t="str">
        <f>IF(RES_hhdet_in_tes!L163=0,"",RES_hhdet_in_tes!L163/RES_hhdet_in_fec!L163)</f>
        <v/>
      </c>
      <c r="M163" s="45" t="str">
        <f>IF(RES_hhdet_in_tes!M163=0,"",RES_hhdet_in_tes!M163/RES_hhdet_in_fec!M163)</f>
        <v/>
      </c>
      <c r="N163" s="45" t="str">
        <f>IF(RES_hhdet_in_tes!N163=0,"",RES_hhdet_in_tes!N163/RES_hhdet_in_fec!N163)</f>
        <v/>
      </c>
      <c r="O163" s="45">
        <f>IF(RES_hhdet_in_tes!O163=0,"",RES_hhdet_in_tes!O163/RES_hhdet_in_fec!O163)</f>
        <v>0.73493841006854788</v>
      </c>
      <c r="P163" s="45">
        <f>IF(RES_hhdet_in_tes!P163=0,"",RES_hhdet_in_tes!P163/RES_hhdet_in_fec!P163)</f>
        <v>0.75299349262917992</v>
      </c>
      <c r="Q163" s="45">
        <f>IF(RES_hhdet_in_tes!Q163=0,"",RES_hhdet_in_tes!Q163/RES_hhdet_in_fec!Q163)</f>
        <v>0.77218404920247696</v>
      </c>
      <c r="R163" s="45">
        <f>IF(RES_hhdet_in_tes!R163=0,"",RES_hhdet_in_tes!R163/RES_hhdet_in_fec!R163)</f>
        <v>0.79280867246589304</v>
      </c>
      <c r="S163" s="45">
        <f>IF(RES_hhdet_in_tes!S163=0,"",RES_hhdet_in_tes!S163/RES_hhdet_in_fec!S163)</f>
        <v>0.81682639882317254</v>
      </c>
      <c r="T163" s="45">
        <f>IF(RES_hhdet_in_tes!T163=0,"",RES_hhdet_in_tes!T163/RES_hhdet_in_fec!T163)</f>
        <v>0.84112826171373678</v>
      </c>
      <c r="U163" s="45">
        <f>IF(RES_hhdet_in_tes!U163=0,"",RES_hhdet_in_tes!U163/RES_hhdet_in_fec!U163)</f>
        <v>0.86261426765258487</v>
      </c>
      <c r="V163" s="45">
        <f>IF(RES_hhdet_in_tes!V163=0,"",RES_hhdet_in_tes!V163/RES_hhdet_in_fec!V163)</f>
        <v>0.87817552388000863</v>
      </c>
      <c r="W163" s="45">
        <f>IF(RES_hhdet_in_tes!W163=0,"",RES_hhdet_in_tes!W163/RES_hhdet_in_fec!W163)</f>
        <v>0.88599282247887579</v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2.1714733651817451</v>
      </c>
      <c r="D164" s="124">
        <f>IF(RES_hhdet_in_tes!D164=0,"",RES_hhdet_in_tes!D164/RES_hhdet_in_fec!D164)</f>
        <v>2.2401584650703543</v>
      </c>
      <c r="E164" s="124">
        <f>IF(RES_hhdet_in_tes!E164=0,"",RES_hhdet_in_tes!E164/RES_hhdet_in_fec!E164)</f>
        <v>2.3095687850311881</v>
      </c>
      <c r="F164" s="124">
        <f>IF(RES_hhdet_in_tes!F164=0,"",RES_hhdet_in_tes!F164/RES_hhdet_in_fec!F164)</f>
        <v>2.3790536496819987</v>
      </c>
      <c r="G164" s="124">
        <f>IF(RES_hhdet_in_tes!G164=0,"",RES_hhdet_in_tes!G164/RES_hhdet_in_fec!G164)</f>
        <v>2.4491987925015777</v>
      </c>
      <c r="H164" s="124">
        <f>IF(RES_hhdet_in_tes!H164=0,"",RES_hhdet_in_tes!H164/RES_hhdet_in_fec!H164)</f>
        <v>2.5199287206242134</v>
      </c>
      <c r="I164" s="124">
        <f>IF(RES_hhdet_in_tes!I164=0,"",RES_hhdet_in_tes!I164/RES_hhdet_in_fec!I164)</f>
        <v>2.5913838022420639</v>
      </c>
      <c r="J164" s="124">
        <f>IF(RES_hhdet_in_tes!J164=0,"",RES_hhdet_in_tes!J164/RES_hhdet_in_fec!J164)</f>
        <v>2.6641479055402226</v>
      </c>
      <c r="K164" s="124">
        <f>IF(RES_hhdet_in_tes!K164=0,"",RES_hhdet_in_tes!K164/RES_hhdet_in_fec!K164)</f>
        <v>2.7387119593573592</v>
      </c>
      <c r="L164" s="124" t="str">
        <f>IF(RES_hhdet_in_tes!L164=0,"",RES_hhdet_in_tes!L164/RES_hhdet_in_fec!L164)</f>
        <v/>
      </c>
      <c r="M164" s="124" t="str">
        <f>IF(RES_hhdet_in_tes!M164=0,"",RES_hhdet_in_tes!M164/RES_hhdet_in_fec!M164)</f>
        <v/>
      </c>
      <c r="N164" s="124" t="str">
        <f>IF(RES_hhdet_in_tes!N164=0,"",RES_hhdet_in_tes!N164/RES_hhdet_in_fec!N164)</f>
        <v/>
      </c>
      <c r="O164" s="124">
        <f>IF(RES_hhdet_in_tes!O164=0,"",RES_hhdet_in_tes!O164/RES_hhdet_in_fec!O164)</f>
        <v>3.1489232487800569</v>
      </c>
      <c r="P164" s="124">
        <f>IF(RES_hhdet_in_tes!P164=0,"",RES_hhdet_in_tes!P164/RES_hhdet_in_fec!P164)</f>
        <v>3.2919770398361652</v>
      </c>
      <c r="Q164" s="124">
        <f>IF(RES_hhdet_in_tes!Q164=0,"",RES_hhdet_in_tes!Q164/RES_hhdet_in_fec!Q164)</f>
        <v>3.4149151198082399</v>
      </c>
      <c r="R164" s="124">
        <f>IF(RES_hhdet_in_tes!R164=0,"",RES_hhdet_in_tes!R164/RES_hhdet_in_fec!R164)</f>
        <v>3.4920413343967152</v>
      </c>
      <c r="S164" s="124">
        <f>IF(RES_hhdet_in_tes!S164=0,"",RES_hhdet_in_tes!S164/RES_hhdet_in_fec!S164)</f>
        <v>3.5534300143580548</v>
      </c>
      <c r="T164" s="124">
        <f>IF(RES_hhdet_in_tes!T164=0,"",RES_hhdet_in_tes!T164/RES_hhdet_in_fec!T164)</f>
        <v>3.604722593357792</v>
      </c>
      <c r="U164" s="124">
        <f>IF(RES_hhdet_in_tes!U164=0,"",RES_hhdet_in_tes!U164/RES_hhdet_in_fec!U164)</f>
        <v>3.6514179061448666</v>
      </c>
      <c r="V164" s="124">
        <f>IF(RES_hhdet_in_tes!V164=0,"",RES_hhdet_in_tes!V164/RES_hhdet_in_fec!V164)</f>
        <v>3.6990288856511029</v>
      </c>
      <c r="W164" s="124">
        <f>IF(RES_hhdet_in_tes!W164=0,"",RES_hhdet_in_tes!W164/RES_hhdet_in_fec!W164)</f>
        <v>3.7456406996447145</v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2.1714733651817451</v>
      </c>
      <c r="D165" s="111">
        <f>IF(RES_hhdet_in_tes!D165=0,"",RES_hhdet_in_tes!D165/RES_hhdet_in_fec!D165)</f>
        <v>2.2401584650703543</v>
      </c>
      <c r="E165" s="111">
        <f>IF(RES_hhdet_in_tes!E165=0,"",RES_hhdet_in_tes!E165/RES_hhdet_in_fec!E165)</f>
        <v>2.3095687850311881</v>
      </c>
      <c r="F165" s="111">
        <f>IF(RES_hhdet_in_tes!F165=0,"",RES_hhdet_in_tes!F165/RES_hhdet_in_fec!F165)</f>
        <v>2.3790536496819987</v>
      </c>
      <c r="G165" s="111">
        <f>IF(RES_hhdet_in_tes!G165=0,"",RES_hhdet_in_tes!G165/RES_hhdet_in_fec!G165)</f>
        <v>2.4491987925015777</v>
      </c>
      <c r="H165" s="111">
        <f>IF(RES_hhdet_in_tes!H165=0,"",RES_hhdet_in_tes!H165/RES_hhdet_in_fec!H165)</f>
        <v>2.5199287206242134</v>
      </c>
      <c r="I165" s="111">
        <f>IF(RES_hhdet_in_tes!I165=0,"",RES_hhdet_in_tes!I165/RES_hhdet_in_fec!I165)</f>
        <v>2.5913838022420639</v>
      </c>
      <c r="J165" s="111">
        <f>IF(RES_hhdet_in_tes!J165=0,"",RES_hhdet_in_tes!J165/RES_hhdet_in_fec!J165)</f>
        <v>2.6641479055402226</v>
      </c>
      <c r="K165" s="111">
        <f>IF(RES_hhdet_in_tes!K165=0,"",RES_hhdet_in_tes!K165/RES_hhdet_in_fec!K165)</f>
        <v>2.7387119593573592</v>
      </c>
      <c r="L165" s="111" t="str">
        <f>IF(RES_hhdet_in_tes!L165=0,"",RES_hhdet_in_tes!L165/RES_hhdet_in_fec!L165)</f>
        <v/>
      </c>
      <c r="M165" s="111" t="str">
        <f>IF(RES_hhdet_in_tes!M165=0,"",RES_hhdet_in_tes!M165/RES_hhdet_in_fec!M165)</f>
        <v/>
      </c>
      <c r="N165" s="111" t="str">
        <f>IF(RES_hhdet_in_tes!N165=0,"",RES_hhdet_in_tes!N165/RES_hhdet_in_fec!N165)</f>
        <v/>
      </c>
      <c r="O165" s="111">
        <f>IF(RES_hhdet_in_tes!O165=0,"",RES_hhdet_in_tes!O165/RES_hhdet_in_fec!O165)</f>
        <v>3.1489232487800569</v>
      </c>
      <c r="P165" s="111">
        <f>IF(RES_hhdet_in_tes!P165=0,"",RES_hhdet_in_tes!P165/RES_hhdet_in_fec!P165)</f>
        <v>3.2919770398361652</v>
      </c>
      <c r="Q165" s="111">
        <f>IF(RES_hhdet_in_tes!Q165=0,"",RES_hhdet_in_tes!Q165/RES_hhdet_in_fec!Q165)</f>
        <v>3.4149151198082399</v>
      </c>
      <c r="R165" s="111">
        <f>IF(RES_hhdet_in_tes!R165=0,"",RES_hhdet_in_tes!R165/RES_hhdet_in_fec!R165)</f>
        <v>3.4920413343967152</v>
      </c>
      <c r="S165" s="111">
        <f>IF(RES_hhdet_in_tes!S165=0,"",RES_hhdet_in_tes!S165/RES_hhdet_in_fec!S165)</f>
        <v>3.5534300143580548</v>
      </c>
      <c r="T165" s="111">
        <f>IF(RES_hhdet_in_tes!T165=0,"",RES_hhdet_in_tes!T165/RES_hhdet_in_fec!T165)</f>
        <v>3.604722593357792</v>
      </c>
      <c r="U165" s="111">
        <f>IF(RES_hhdet_in_tes!U165=0,"",RES_hhdet_in_tes!U165/RES_hhdet_in_fec!U165)</f>
        <v>3.6514179061448666</v>
      </c>
      <c r="V165" s="111">
        <f>IF(RES_hhdet_in_tes!V165=0,"",RES_hhdet_in_tes!V165/RES_hhdet_in_fec!V165)</f>
        <v>3.6990288856511029</v>
      </c>
      <c r="W165" s="111">
        <f>IF(RES_hhdet_in_tes!W165=0,"",RES_hhdet_in_tes!W165/RES_hhdet_in_fec!W165)</f>
        <v>3.7456406996447145</v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0.58641413053684799</v>
      </c>
      <c r="D166" s="124">
        <f>IF(RES_hhdet_in_tes!D166=0,"",RES_hhdet_in_tes!D166/RES_hhdet_in_fec!D166)</f>
        <v>0.57628483261974806</v>
      </c>
      <c r="E166" s="124">
        <f>IF(RES_hhdet_in_tes!E166=0,"",RES_hhdet_in_tes!E166/RES_hhdet_in_fec!E166)</f>
        <v>0.58193535132607965</v>
      </c>
      <c r="F166" s="124">
        <f>IF(RES_hhdet_in_tes!F166=0,"",RES_hhdet_in_tes!F166/RES_hhdet_in_fec!F166)</f>
        <v>0.58522378118031204</v>
      </c>
      <c r="G166" s="124">
        <f>IF(RES_hhdet_in_tes!G166=0,"",RES_hhdet_in_tes!G166/RES_hhdet_in_fec!G166)</f>
        <v>0.58802277485969612</v>
      </c>
      <c r="H166" s="124">
        <f>IF(RES_hhdet_in_tes!H166=0,"",RES_hhdet_in_tes!H166/RES_hhdet_in_fec!H166)</f>
        <v>0.58980108892867456</v>
      </c>
      <c r="I166" s="124">
        <f>IF(RES_hhdet_in_tes!I166=0,"",RES_hhdet_in_tes!I166/RES_hhdet_in_fec!I166)</f>
        <v>0.60308184288327682</v>
      </c>
      <c r="J166" s="124">
        <f>IF(RES_hhdet_in_tes!J166=0,"",RES_hhdet_in_tes!J166/RES_hhdet_in_fec!J166)</f>
        <v>0.61382466096839605</v>
      </c>
      <c r="K166" s="124">
        <f>IF(RES_hhdet_in_tes!K166=0,"",RES_hhdet_in_tes!K166/RES_hhdet_in_fec!K166)</f>
        <v>0.61112684838227183</v>
      </c>
      <c r="L166" s="124" t="str">
        <f>IF(RES_hhdet_in_tes!L166=0,"",RES_hhdet_in_tes!L166/RES_hhdet_in_fec!L166)</f>
        <v/>
      </c>
      <c r="M166" s="124" t="str">
        <f>IF(RES_hhdet_in_tes!M166=0,"",RES_hhdet_in_tes!M166/RES_hhdet_in_fec!M166)</f>
        <v/>
      </c>
      <c r="N166" s="124" t="str">
        <f>IF(RES_hhdet_in_tes!N166=0,"",RES_hhdet_in_tes!N166/RES_hhdet_in_fec!N166)</f>
        <v/>
      </c>
      <c r="O166" s="124">
        <f>IF(RES_hhdet_in_tes!O166=0,"",RES_hhdet_in_tes!O166/RES_hhdet_in_fec!O166)</f>
        <v>0.64337638760332028</v>
      </c>
      <c r="P166" s="124">
        <f>IF(RES_hhdet_in_tes!P166=0,"",RES_hhdet_in_tes!P166/RES_hhdet_in_fec!P166)</f>
        <v>0.66500429788560833</v>
      </c>
      <c r="Q166" s="124">
        <f>IF(RES_hhdet_in_tes!Q166=0,"",RES_hhdet_in_tes!Q166/RES_hhdet_in_fec!Q166)</f>
        <v>0.67766580494218331</v>
      </c>
      <c r="R166" s="124">
        <f>IF(RES_hhdet_in_tes!R166=0,"",RES_hhdet_in_tes!R166/RES_hhdet_in_fec!R166)</f>
        <v>0.69121634420599554</v>
      </c>
      <c r="S166" s="124">
        <f>IF(RES_hhdet_in_tes!S166=0,"",RES_hhdet_in_tes!S166/RES_hhdet_in_fec!S166)</f>
        <v>0.7077941904657139</v>
      </c>
      <c r="T166" s="124">
        <f>IF(RES_hhdet_in_tes!T166=0,"",RES_hhdet_in_tes!T166/RES_hhdet_in_fec!T166)</f>
        <v>0.72207285496504736</v>
      </c>
      <c r="U166" s="124">
        <f>IF(RES_hhdet_in_tes!U166=0,"",RES_hhdet_in_tes!U166/RES_hhdet_in_fec!U166)</f>
        <v>0.73210543500056424</v>
      </c>
      <c r="V166" s="124">
        <f>IF(RES_hhdet_in_tes!V166=0,"",RES_hhdet_in_tes!V166/RES_hhdet_in_fec!V166)</f>
        <v>0.73954421613004906</v>
      </c>
      <c r="W166" s="124">
        <f>IF(RES_hhdet_in_tes!W166=0,"",RES_hhdet_in_tes!W166/RES_hhdet_in_fec!W166)</f>
        <v>0.74750284163130121</v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>
        <f>IF(RES_hhdet_in_tes!C167=0,"",RES_hhdet_in_tes!C167/RES_hhdet_in_fec!C167)</f>
        <v>0.52313127076257304</v>
      </c>
      <c r="D167" s="111">
        <f>IF(RES_hhdet_in_tes!D167=0,"",RES_hhdet_in_tes!D167/RES_hhdet_in_fec!D167)</f>
        <v>0.52604227359060562</v>
      </c>
      <c r="E167" s="111">
        <f>IF(RES_hhdet_in_tes!E167=0,"",RES_hhdet_in_tes!E167/RES_hhdet_in_fec!E167)</f>
        <v>0.52943517526621231</v>
      </c>
      <c r="F167" s="111">
        <f>IF(RES_hhdet_in_tes!F167=0,"",RES_hhdet_in_tes!F167/RES_hhdet_in_fec!F167)</f>
        <v>0.53289379042103346</v>
      </c>
      <c r="G167" s="111">
        <f>IF(RES_hhdet_in_tes!G167=0,"",RES_hhdet_in_tes!G167/RES_hhdet_in_fec!G167)</f>
        <v>0.53679620606964051</v>
      </c>
      <c r="H167" s="111">
        <f>IF(RES_hhdet_in_tes!H167=0,"",RES_hhdet_in_tes!H167/RES_hhdet_in_fec!H167)</f>
        <v>0.54109614917476745</v>
      </c>
      <c r="I167" s="111">
        <f>IF(RES_hhdet_in_tes!I167=0,"",RES_hhdet_in_tes!I167/RES_hhdet_in_fec!I167)</f>
        <v>0.5458867803878521</v>
      </c>
      <c r="J167" s="111">
        <f>IF(RES_hhdet_in_tes!J167=0,"",RES_hhdet_in_tes!J167/RES_hhdet_in_fec!J167)</f>
        <v>0.55154974601508522</v>
      </c>
      <c r="K167" s="111">
        <f>IF(RES_hhdet_in_tes!K167=0,"",RES_hhdet_in_tes!K167/RES_hhdet_in_fec!K167)</f>
        <v>0.55840954580164692</v>
      </c>
      <c r="L167" s="111" t="str">
        <f>IF(RES_hhdet_in_tes!L167=0,"",RES_hhdet_in_tes!L167/RES_hhdet_in_fec!L167)</f>
        <v/>
      </c>
      <c r="M167" s="111" t="str">
        <f>IF(RES_hhdet_in_tes!M167=0,"",RES_hhdet_in_tes!M167/RES_hhdet_in_fec!M167)</f>
        <v/>
      </c>
      <c r="N167" s="111" t="str">
        <f>IF(RES_hhdet_in_tes!N167=0,"",RES_hhdet_in_tes!N167/RES_hhdet_in_fec!N167)</f>
        <v/>
      </c>
      <c r="O167" s="111">
        <f>IF(RES_hhdet_in_tes!O167=0,"",RES_hhdet_in_tes!O167/RES_hhdet_in_fec!O167)</f>
        <v>0.65426083314353067</v>
      </c>
      <c r="P167" s="111">
        <f>IF(RES_hhdet_in_tes!P167=0,"",RES_hhdet_in_tes!P167/RES_hhdet_in_fec!P167)</f>
        <v>0.70546566900707552</v>
      </c>
      <c r="Q167" s="111">
        <f>IF(RES_hhdet_in_tes!Q167=0,"",RES_hhdet_in_tes!Q167/RES_hhdet_in_fec!Q167)</f>
        <v>0.75195720001509048</v>
      </c>
      <c r="R167" s="111">
        <f>IF(RES_hhdet_in_tes!R167=0,"",RES_hhdet_in_tes!R167/RES_hhdet_in_fec!R167)</f>
        <v>0.78333329595509071</v>
      </c>
      <c r="S167" s="111">
        <f>IF(RES_hhdet_in_tes!S167=0,"",RES_hhdet_in_tes!S167/RES_hhdet_in_fec!S167)</f>
        <v>0.81356844295185238</v>
      </c>
      <c r="T167" s="111">
        <f>IF(RES_hhdet_in_tes!T167=0,"",RES_hhdet_in_tes!T167/RES_hhdet_in_fec!T167)</f>
        <v>0.84095121759040392</v>
      </c>
      <c r="U167" s="111">
        <f>IF(RES_hhdet_in_tes!U167=0,"",RES_hhdet_in_tes!U167/RES_hhdet_in_fec!U167)</f>
        <v>0.86377019645586883</v>
      </c>
      <c r="V167" s="111">
        <f>IF(RES_hhdet_in_tes!V167=0,"",RES_hhdet_in_tes!V167/RES_hhdet_in_fec!V167)</f>
        <v>0.88031395613333097</v>
      </c>
      <c r="W167" s="111">
        <f>IF(RES_hhdet_in_tes!W167=0,"",RES_hhdet_in_tes!W167/RES_hhdet_in_fec!W167)</f>
        <v>0.88809594421726801</v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 t="str">
        <f>IF(RES_hhdet_in_tes!I168=0,"",RES_hhdet_in_tes!I168/RES_hhdet_in_fec!I168)</f>
        <v/>
      </c>
      <c r="J168" s="111" t="str">
        <f>IF(RES_hhdet_in_tes!J168=0,"",RES_hhdet_in_tes!J168/RES_hhdet_in_fec!J168)</f>
        <v/>
      </c>
      <c r="K168" s="111" t="str">
        <f>IF(RES_hhdet_in_tes!K168=0,"",RES_hhdet_in_tes!K168/RES_hhdet_in_fec!K168)</f>
        <v/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 t="str">
        <f>IF(RES_hhdet_in_tes!W168=0,"",RES_hhdet_in_tes!W168/RES_hhdet_in_fec!W168)</f>
        <v/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 t="str">
        <f>IF(RES_hhdet_in_tes!I169=0,"",RES_hhdet_in_tes!I169/RES_hhdet_in_fec!I169)</f>
        <v/>
      </c>
      <c r="J169" s="112" t="str">
        <f>IF(RES_hhdet_in_tes!J169=0,"",RES_hhdet_in_tes!J169/RES_hhdet_in_fec!J169)</f>
        <v/>
      </c>
      <c r="K169" s="112" t="str">
        <f>IF(RES_hhdet_in_tes!K169=0,"",RES_hhdet_in_tes!K169/RES_hhdet_in_fec!K169)</f>
        <v/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 t="str">
        <f>IF(RES_hhdet_in_tes!W169=0,"",RES_hhdet_in_tes!W169/RES_hhdet_in_fec!W169)</f>
        <v/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 t="str">
        <f>IF(RES_hhdet_in_tes!I170=0,"",RES_hhdet_in_tes!I170/RES_hhdet_in_fec!I170)</f>
        <v/>
      </c>
      <c r="J170" s="113" t="str">
        <f>IF(RES_hhdet_in_tes!J170=0,"",RES_hhdet_in_tes!J170/RES_hhdet_in_fec!J170)</f>
        <v/>
      </c>
      <c r="K170" s="113" t="str">
        <f>IF(RES_hhdet_in_tes!K170=0,"",RES_hhdet_in_tes!K170/RES_hhdet_in_fec!K170)</f>
        <v/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 t="str">
        <f>IF(RES_hhdet_in_tes!W170=0,"",RES_hhdet_in_tes!W170/RES_hhdet_in_fec!W170)</f>
        <v/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0.58585359792924219</v>
      </c>
      <c r="D171" s="112">
        <f>IF(RES_hhdet_in_tes!D171=0,"",RES_hhdet_in_tes!D171/RES_hhdet_in_fec!D171)</f>
        <v>0.58740200203116644</v>
      </c>
      <c r="E171" s="112">
        <f>IF(RES_hhdet_in_tes!E171=0,"",RES_hhdet_in_tes!E171/RES_hhdet_in_fec!E171)</f>
        <v>0.58906950030642757</v>
      </c>
      <c r="F171" s="112">
        <f>IF(RES_hhdet_in_tes!F171=0,"",RES_hhdet_in_tes!F171/RES_hhdet_in_fec!F171)</f>
        <v>0.59075301642575417</v>
      </c>
      <c r="G171" s="112">
        <f>IF(RES_hhdet_in_tes!G171=0,"",RES_hhdet_in_tes!G171/RES_hhdet_in_fec!G171)</f>
        <v>0.59254716589816026</v>
      </c>
      <c r="H171" s="112">
        <f>IF(RES_hhdet_in_tes!H171=0,"",RES_hhdet_in_tes!H171/RES_hhdet_in_fec!H171)</f>
        <v>0.59444134359718914</v>
      </c>
      <c r="I171" s="112">
        <f>IF(RES_hhdet_in_tes!I171=0,"",RES_hhdet_in_tes!I171/RES_hhdet_in_fec!I171)</f>
        <v>0.59646019156022789</v>
      </c>
      <c r="J171" s="112">
        <f>IF(RES_hhdet_in_tes!J171=0,"",RES_hhdet_in_tes!J171/RES_hhdet_in_fec!J171)</f>
        <v>0.59870234793005239</v>
      </c>
      <c r="K171" s="112">
        <f>IF(RES_hhdet_in_tes!K171=0,"",RES_hhdet_in_tes!K171/RES_hhdet_in_fec!K171)</f>
        <v>0.60125522585811786</v>
      </c>
      <c r="L171" s="112" t="str">
        <f>IF(RES_hhdet_in_tes!L171=0,"",RES_hhdet_in_tes!L171/RES_hhdet_in_fec!L171)</f>
        <v/>
      </c>
      <c r="M171" s="112" t="str">
        <f>IF(RES_hhdet_in_tes!M171=0,"",RES_hhdet_in_tes!M171/RES_hhdet_in_fec!M171)</f>
        <v/>
      </c>
      <c r="N171" s="112" t="str">
        <f>IF(RES_hhdet_in_tes!N171=0,"",RES_hhdet_in_tes!N171/RES_hhdet_in_fec!N171)</f>
        <v/>
      </c>
      <c r="O171" s="112">
        <f>IF(RES_hhdet_in_tes!O171=0,"",RES_hhdet_in_tes!O171/RES_hhdet_in_fec!O171)</f>
        <v>0.63068583974452896</v>
      </c>
      <c r="P171" s="112">
        <f>IF(RES_hhdet_in_tes!P171=0,"",RES_hhdet_in_tes!P171/RES_hhdet_in_fec!P171)</f>
        <v>0.6473716997653417</v>
      </c>
      <c r="Q171" s="112">
        <f>IF(RES_hhdet_in_tes!Q171=0,"",RES_hhdet_in_tes!Q171/RES_hhdet_in_fec!Q171)</f>
        <v>0.66374454142368289</v>
      </c>
      <c r="R171" s="112">
        <f>IF(RES_hhdet_in_tes!R171=0,"",RES_hhdet_in_tes!R171/RES_hhdet_in_fec!R171)</f>
        <v>0.67548150590544276</v>
      </c>
      <c r="S171" s="112">
        <f>IF(RES_hhdet_in_tes!S171=0,"",RES_hhdet_in_tes!S171/RES_hhdet_in_fec!S171)</f>
        <v>0.68710276174151652</v>
      </c>
      <c r="T171" s="112">
        <f>IF(RES_hhdet_in_tes!T171=0,"",RES_hhdet_in_tes!T171/RES_hhdet_in_fec!T171)</f>
        <v>0.6983646327843348</v>
      </c>
      <c r="U171" s="112">
        <f>IF(RES_hhdet_in_tes!U171=0,"",RES_hhdet_in_tes!U171/RES_hhdet_in_fec!U171)</f>
        <v>0.70894371559781633</v>
      </c>
      <c r="V171" s="112">
        <f>IF(RES_hhdet_in_tes!V171=0,"",RES_hhdet_in_tes!V171/RES_hhdet_in_fec!V171)</f>
        <v>0.71834384455904265</v>
      </c>
      <c r="W171" s="112">
        <f>IF(RES_hhdet_in_tes!W171=0,"",RES_hhdet_in_tes!W171/RES_hhdet_in_fec!W171)</f>
        <v>0.72574356331613521</v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>
        <f>IF(RES_hhdet_in_tes!C172=0,"",RES_hhdet_in_tes!C172/RES_hhdet_in_fec!C172)</f>
        <v>0.86020379431039617</v>
      </c>
      <c r="D172" s="113">
        <f>IF(RES_hhdet_in_tes!D172=0,"",RES_hhdet_in_tes!D172/RES_hhdet_in_fec!D172)</f>
        <v>0.86383065499967571</v>
      </c>
      <c r="E172" s="113" t="str">
        <f>IF(RES_hhdet_in_tes!E172=0,"",RES_hhdet_in_tes!E172/RES_hhdet_in_fec!E172)</f>
        <v/>
      </c>
      <c r="F172" s="113" t="str">
        <f>IF(RES_hhdet_in_tes!F172=0,"",RES_hhdet_in_tes!F172/RES_hhdet_in_fec!F172)</f>
        <v/>
      </c>
      <c r="G172" s="113">
        <f>IF(RES_hhdet_in_tes!G172=0,"",RES_hhdet_in_tes!G172/RES_hhdet_in_fec!G172)</f>
        <v>0.8793269447245764</v>
      </c>
      <c r="H172" s="113">
        <f>IF(RES_hhdet_in_tes!H172=0,"",RES_hhdet_in_tes!H172/RES_hhdet_in_fec!H172)</f>
        <v>0.84487422909381182</v>
      </c>
      <c r="I172" s="113">
        <f>IF(RES_hhdet_in_tes!I172=0,"",RES_hhdet_in_tes!I172/RES_hhdet_in_fec!I172)</f>
        <v>0.87021850343747364</v>
      </c>
      <c r="J172" s="113">
        <f>IF(RES_hhdet_in_tes!J172=0,"",RES_hhdet_in_tes!J172/RES_hhdet_in_fec!J172)</f>
        <v>0.85480302885275972</v>
      </c>
      <c r="K172" s="113">
        <f>IF(RES_hhdet_in_tes!K172=0,"",RES_hhdet_in_tes!K172/RES_hhdet_in_fec!K172)</f>
        <v>0.86534713753281833</v>
      </c>
      <c r="L172" s="113" t="str">
        <f>IF(RES_hhdet_in_tes!L172=0,"",RES_hhdet_in_tes!L172/RES_hhdet_in_fec!L172)</f>
        <v/>
      </c>
      <c r="M172" s="113" t="str">
        <f>IF(RES_hhdet_in_tes!M172=0,"",RES_hhdet_in_tes!M172/RES_hhdet_in_fec!M172)</f>
        <v/>
      </c>
      <c r="N172" s="113" t="str">
        <f>IF(RES_hhdet_in_tes!N172=0,"",RES_hhdet_in_tes!N172/RES_hhdet_in_fec!N172)</f>
        <v/>
      </c>
      <c r="O172" s="113">
        <f>IF(RES_hhdet_in_tes!O172=0,"",RES_hhdet_in_tes!O172/RES_hhdet_in_fec!O172)</f>
        <v>0.89813049321047134</v>
      </c>
      <c r="P172" s="113">
        <f>IF(RES_hhdet_in_tes!P172=0,"",RES_hhdet_in_tes!P172/RES_hhdet_in_fec!P172)</f>
        <v>0.90467442365492323</v>
      </c>
      <c r="Q172" s="113">
        <f>IF(RES_hhdet_in_tes!Q172=0,"",RES_hhdet_in_tes!Q172/RES_hhdet_in_fec!Q172)</f>
        <v>0.87932916283677276</v>
      </c>
      <c r="R172" s="113">
        <f>IF(RES_hhdet_in_tes!R172=0,"",RES_hhdet_in_tes!R172/RES_hhdet_in_fec!R172)</f>
        <v>0.89054790438996956</v>
      </c>
      <c r="S172" s="113">
        <f>IF(RES_hhdet_in_tes!S172=0,"",RES_hhdet_in_tes!S172/RES_hhdet_in_fec!S172)</f>
        <v>0.90228385154980428</v>
      </c>
      <c r="T172" s="113">
        <f>IF(RES_hhdet_in_tes!T172=0,"",RES_hhdet_in_tes!T172/RES_hhdet_in_fec!T172)</f>
        <v>0.90489612613521786</v>
      </c>
      <c r="U172" s="113">
        <f>IF(RES_hhdet_in_tes!U172=0,"",RES_hhdet_in_tes!U172/RES_hhdet_in_fec!U172)</f>
        <v>0.91065745235949769</v>
      </c>
      <c r="V172" s="113">
        <f>IF(RES_hhdet_in_tes!V172=0,"",RES_hhdet_in_tes!V172/RES_hhdet_in_fec!V172)</f>
        <v>0.90890860334482881</v>
      </c>
      <c r="W172" s="113">
        <f>IF(RES_hhdet_in_tes!W172=0,"",RES_hhdet_in_tes!W172/RES_hhdet_in_fec!W172)</f>
        <v>0.9307318788498613</v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>
        <f>IF(RES_hhdet_in_tes!C173=0,"",RES_hhdet_in_tes!C173/RES_hhdet_in_fec!C173)</f>
        <v>0.58585359792924219</v>
      </c>
      <c r="D173" s="111">
        <f>IF(RES_hhdet_in_tes!D173=0,"",RES_hhdet_in_tes!D173/RES_hhdet_in_fec!D173)</f>
        <v>0.58740200203116644</v>
      </c>
      <c r="E173" s="111" t="str">
        <f>IF(RES_hhdet_in_tes!E173=0,"",RES_hhdet_in_tes!E173/RES_hhdet_in_fec!E173)</f>
        <v/>
      </c>
      <c r="F173" s="111" t="str">
        <f>IF(RES_hhdet_in_tes!F173=0,"",RES_hhdet_in_tes!F173/RES_hhdet_in_fec!F173)</f>
        <v/>
      </c>
      <c r="G173" s="111">
        <f>IF(RES_hhdet_in_tes!G173=0,"",RES_hhdet_in_tes!G173/RES_hhdet_in_fec!G173)</f>
        <v>0.59254716589816026</v>
      </c>
      <c r="H173" s="111">
        <f>IF(RES_hhdet_in_tes!H173=0,"",RES_hhdet_in_tes!H173/RES_hhdet_in_fec!H173)</f>
        <v>0.59444134359718914</v>
      </c>
      <c r="I173" s="111">
        <f>IF(RES_hhdet_in_tes!I173=0,"",RES_hhdet_in_tes!I173/RES_hhdet_in_fec!I173)</f>
        <v>0.59646019156022789</v>
      </c>
      <c r="J173" s="111">
        <f>IF(RES_hhdet_in_tes!J173=0,"",RES_hhdet_in_tes!J173/RES_hhdet_in_fec!J173)</f>
        <v>0.59870234793005228</v>
      </c>
      <c r="K173" s="111">
        <f>IF(RES_hhdet_in_tes!K173=0,"",RES_hhdet_in_tes!K173/RES_hhdet_in_fec!K173)</f>
        <v>0.60125522585811786</v>
      </c>
      <c r="L173" s="111" t="str">
        <f>IF(RES_hhdet_in_tes!L173=0,"",RES_hhdet_in_tes!L173/RES_hhdet_in_fec!L173)</f>
        <v/>
      </c>
      <c r="M173" s="111" t="str">
        <f>IF(RES_hhdet_in_tes!M173=0,"",RES_hhdet_in_tes!M173/RES_hhdet_in_fec!M173)</f>
        <v/>
      </c>
      <c r="N173" s="111" t="str">
        <f>IF(RES_hhdet_in_tes!N173=0,"",RES_hhdet_in_tes!N173/RES_hhdet_in_fec!N173)</f>
        <v/>
      </c>
      <c r="O173" s="111">
        <f>IF(RES_hhdet_in_tes!O173=0,"",RES_hhdet_in_tes!O173/RES_hhdet_in_fec!O173)</f>
        <v>0.63068583974452896</v>
      </c>
      <c r="P173" s="111">
        <f>IF(RES_hhdet_in_tes!P173=0,"",RES_hhdet_in_tes!P173/RES_hhdet_in_fec!P173)</f>
        <v>0.6473716997653417</v>
      </c>
      <c r="Q173" s="111">
        <f>IF(RES_hhdet_in_tes!Q173=0,"",RES_hhdet_in_tes!Q173/RES_hhdet_in_fec!Q173)</f>
        <v>0.66374454142368278</v>
      </c>
      <c r="R173" s="111">
        <f>IF(RES_hhdet_in_tes!R173=0,"",RES_hhdet_in_tes!R173/RES_hhdet_in_fec!R173)</f>
        <v>0.67548150590544276</v>
      </c>
      <c r="S173" s="111">
        <f>IF(RES_hhdet_in_tes!S173=0,"",RES_hhdet_in_tes!S173/RES_hhdet_in_fec!S173)</f>
        <v>0.68710276174151652</v>
      </c>
      <c r="T173" s="111">
        <f>IF(RES_hhdet_in_tes!T173=0,"",RES_hhdet_in_tes!T173/RES_hhdet_in_fec!T173)</f>
        <v>0.6983646327843348</v>
      </c>
      <c r="U173" s="111">
        <f>IF(RES_hhdet_in_tes!U173=0,"",RES_hhdet_in_tes!U173/RES_hhdet_in_fec!U173)</f>
        <v>0.70894371559781633</v>
      </c>
      <c r="V173" s="111">
        <f>IF(RES_hhdet_in_tes!V173=0,"",RES_hhdet_in_tes!V173/RES_hhdet_in_fec!V173)</f>
        <v>0.71834384455904265</v>
      </c>
      <c r="W173" s="111">
        <f>IF(RES_hhdet_in_tes!W173=0,"",RES_hhdet_in_tes!W173/RES_hhdet_in_fec!W173)</f>
        <v>0.72574356331613521</v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>
        <f>IF(RES_hhdet_in_tes!C174=0,"",RES_hhdet_in_tes!C174/RES_hhdet_in_fec!C174)</f>
        <v>1</v>
      </c>
      <c r="D174" s="45">
        <f>IF(RES_hhdet_in_tes!D174=0,"",RES_hhdet_in_tes!D174/RES_hhdet_in_fec!D174)</f>
        <v>1</v>
      </c>
      <c r="E174" s="45" t="str">
        <f>IF(RES_hhdet_in_tes!E174=0,"",RES_hhdet_in_tes!E174/RES_hhdet_in_fec!E174)</f>
        <v/>
      </c>
      <c r="F174" s="45" t="str">
        <f>IF(RES_hhdet_in_tes!F174=0,"",RES_hhdet_in_tes!F174/RES_hhdet_in_fec!F174)</f>
        <v/>
      </c>
      <c r="G174" s="45">
        <f>IF(RES_hhdet_in_tes!G174=0,"",RES_hhdet_in_tes!G174/RES_hhdet_in_fec!G174)</f>
        <v>1</v>
      </c>
      <c r="H174" s="45">
        <f>IF(RES_hhdet_in_tes!H174=0,"",RES_hhdet_in_tes!H174/RES_hhdet_in_fec!H174)</f>
        <v>1</v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 t="str">
        <f>IF(RES_hhdet_in_tes!L174=0,"",RES_hhdet_in_tes!L174/RES_hhdet_in_fec!L174)</f>
        <v/>
      </c>
      <c r="M174" s="45" t="str">
        <f>IF(RES_hhdet_in_tes!M174=0,"",RES_hhdet_in_tes!M174/RES_hhdet_in_fec!M174)</f>
        <v/>
      </c>
      <c r="N174" s="45" t="str">
        <f>IF(RES_hhdet_in_tes!N174=0,"",RES_hhdet_in_tes!N174/RES_hhdet_in_fec!N174)</f>
        <v/>
      </c>
      <c r="O174" s="45">
        <f>IF(RES_hhdet_in_tes!O174=0,"",RES_hhdet_in_tes!O174/RES_hhdet_in_fec!O174)</f>
        <v>1</v>
      </c>
      <c r="P174" s="45">
        <f>IF(RES_hhdet_in_tes!P174=0,"",RES_hhdet_in_tes!P174/RES_hhdet_in_fec!P174)</f>
        <v>1</v>
      </c>
      <c r="Q174" s="45">
        <f>IF(RES_hhdet_in_tes!Q174=0,"",RES_hhdet_in_tes!Q174/RES_hhdet_in_fec!Q174)</f>
        <v>1</v>
      </c>
      <c r="R174" s="45">
        <f>IF(RES_hhdet_in_tes!R174=0,"",RES_hhdet_in_tes!R174/RES_hhdet_in_fec!R174)</f>
        <v>1</v>
      </c>
      <c r="S174" s="45">
        <f>IF(RES_hhdet_in_tes!S174=0,"",RES_hhdet_in_tes!S174/RES_hhdet_in_fec!S174)</f>
        <v>1</v>
      </c>
      <c r="T174" s="45">
        <f>IF(RES_hhdet_in_tes!T174=0,"",RES_hhdet_in_tes!T174/RES_hhdet_in_fec!T174)</f>
        <v>1</v>
      </c>
      <c r="U174" s="45">
        <f>IF(RES_hhdet_in_tes!U174=0,"",RES_hhdet_in_tes!U174/RES_hhdet_in_fec!U174)</f>
        <v>1</v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0.60400913842419446</v>
      </c>
      <c r="D175" s="124">
        <f>IF(RES_hhdet_in_tes!D175=0,"",RES_hhdet_in_tes!D175/RES_hhdet_in_fec!D175)</f>
        <v>0.58552383110092776</v>
      </c>
      <c r="E175" s="124">
        <f>IF(RES_hhdet_in_tes!E175=0,"",RES_hhdet_in_tes!E175/RES_hhdet_in_fec!E175)</f>
        <v>0.58599231376136163</v>
      </c>
      <c r="F175" s="124">
        <f>IF(RES_hhdet_in_tes!F175=0,"",RES_hhdet_in_tes!F175/RES_hhdet_in_fec!F175)</f>
        <v>0.59107729168499445</v>
      </c>
      <c r="G175" s="124">
        <f>IF(RES_hhdet_in_tes!G175=0,"",RES_hhdet_in_tes!G175/RES_hhdet_in_fec!G175)</f>
        <v>0.62427856443430951</v>
      </c>
      <c r="H175" s="124">
        <f>IF(RES_hhdet_in_tes!H175=0,"",RES_hhdet_in_tes!H175/RES_hhdet_in_fec!H175)</f>
        <v>0.62011905969645087</v>
      </c>
      <c r="I175" s="124">
        <f>IF(RES_hhdet_in_tes!I175=0,"",RES_hhdet_in_tes!I175/RES_hhdet_in_fec!I175)</f>
        <v>0.62649929282535288</v>
      </c>
      <c r="J175" s="124">
        <f>IF(RES_hhdet_in_tes!J175=0,"",RES_hhdet_in_tes!J175/RES_hhdet_in_fec!J175)</f>
        <v>0.62760513546699759</v>
      </c>
      <c r="K175" s="124">
        <f>IF(RES_hhdet_in_tes!K175=0,"",RES_hhdet_in_tes!K175/RES_hhdet_in_fec!K175)</f>
        <v>0.64009472247011656</v>
      </c>
      <c r="L175" s="124" t="str">
        <f>IF(RES_hhdet_in_tes!L175=0,"",RES_hhdet_in_tes!L175/RES_hhdet_in_fec!L175)</f>
        <v/>
      </c>
      <c r="M175" s="124" t="str">
        <f>IF(RES_hhdet_in_tes!M175=0,"",RES_hhdet_in_tes!M175/RES_hhdet_in_fec!M175)</f>
        <v/>
      </c>
      <c r="N175" s="124" t="str">
        <f>IF(RES_hhdet_in_tes!N175=0,"",RES_hhdet_in_tes!N175/RES_hhdet_in_fec!N175)</f>
        <v/>
      </c>
      <c r="O175" s="124">
        <f>IF(RES_hhdet_in_tes!O175=0,"",RES_hhdet_in_tes!O175/RES_hhdet_in_fec!O175)</f>
        <v>0.63630020160060063</v>
      </c>
      <c r="P175" s="124">
        <f>IF(RES_hhdet_in_tes!P175=0,"",RES_hhdet_in_tes!P175/RES_hhdet_in_fec!P175)</f>
        <v>0.68762910067253535</v>
      </c>
      <c r="Q175" s="124">
        <f>IF(RES_hhdet_in_tes!Q175=0,"",RES_hhdet_in_tes!Q175/RES_hhdet_in_fec!Q175)</f>
        <v>0.68497748466840458</v>
      </c>
      <c r="R175" s="124">
        <f>IF(RES_hhdet_in_tes!R175=0,"",RES_hhdet_in_tes!R175/RES_hhdet_in_fec!R175)</f>
        <v>0.68575500387261856</v>
      </c>
      <c r="S175" s="124">
        <f>IF(RES_hhdet_in_tes!S175=0,"",RES_hhdet_in_tes!S175/RES_hhdet_in_fec!S175)</f>
        <v>0.65550649619969714</v>
      </c>
      <c r="T175" s="124">
        <f>IF(RES_hhdet_in_tes!T175=0,"",RES_hhdet_in_tes!T175/RES_hhdet_in_fec!T175)</f>
        <v>0.6708583192760792</v>
      </c>
      <c r="U175" s="124">
        <f>IF(RES_hhdet_in_tes!U175=0,"",RES_hhdet_in_tes!U175/RES_hhdet_in_fec!U175)</f>
        <v>0.68596906939083668</v>
      </c>
      <c r="V175" s="124">
        <f>IF(RES_hhdet_in_tes!V175=0,"",RES_hhdet_in_tes!V175/RES_hhdet_in_fec!V175)</f>
        <v>0.71971569441687167</v>
      </c>
      <c r="W175" s="124">
        <f>IF(RES_hhdet_in_tes!W175=0,"",RES_hhdet_in_tes!W175/RES_hhdet_in_fec!W175)</f>
        <v>0.70446587456645549</v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0.58504864689504454</v>
      </c>
      <c r="D176" s="111">
        <f>IF(RES_hhdet_in_tes!D176=0,"",RES_hhdet_in_tes!D176/RES_hhdet_in_fec!D176)</f>
        <v>0.58552383110092776</v>
      </c>
      <c r="E176" s="111">
        <f>IF(RES_hhdet_in_tes!E176=0,"",RES_hhdet_in_tes!E176/RES_hhdet_in_fec!E176)</f>
        <v>0.58599231376136163</v>
      </c>
      <c r="F176" s="111">
        <f>IF(RES_hhdet_in_tes!F176=0,"",RES_hhdet_in_tes!F176/RES_hhdet_in_fec!F176)</f>
        <v>0.58645988257468884</v>
      </c>
      <c r="G176" s="111">
        <f>IF(RES_hhdet_in_tes!G176=0,"",RES_hhdet_in_tes!G176/RES_hhdet_in_fec!G176)</f>
        <v>0.58692127965883567</v>
      </c>
      <c r="H176" s="111">
        <f>IF(RES_hhdet_in_tes!H176=0,"",RES_hhdet_in_tes!H176/RES_hhdet_in_fec!H176)</f>
        <v>0.58737714851163159</v>
      </c>
      <c r="I176" s="111">
        <f>IF(RES_hhdet_in_tes!I176=0,"",RES_hhdet_in_tes!I176/RES_hhdet_in_fec!I176)</f>
        <v>0.58782619359077992</v>
      </c>
      <c r="J176" s="111">
        <f>IF(RES_hhdet_in_tes!J176=0,"",RES_hhdet_in_tes!J176/RES_hhdet_in_fec!J176)</f>
        <v>0.58826310751677702</v>
      </c>
      <c r="K176" s="111">
        <f>IF(RES_hhdet_in_tes!K176=0,"",RES_hhdet_in_tes!K176/RES_hhdet_in_fec!K176)</f>
        <v>0.58868337762103773</v>
      </c>
      <c r="L176" s="111" t="str">
        <f>IF(RES_hhdet_in_tes!L176=0,"",RES_hhdet_in_tes!L176/RES_hhdet_in_fec!L176)</f>
        <v/>
      </c>
      <c r="M176" s="111" t="str">
        <f>IF(RES_hhdet_in_tes!M176=0,"",RES_hhdet_in_tes!M176/RES_hhdet_in_fec!M176)</f>
        <v/>
      </c>
      <c r="N176" s="111" t="str">
        <f>IF(RES_hhdet_in_tes!N176=0,"",RES_hhdet_in_tes!N176/RES_hhdet_in_fec!N176)</f>
        <v/>
      </c>
      <c r="O176" s="111">
        <f>IF(RES_hhdet_in_tes!O176=0,"",RES_hhdet_in_tes!O176/RES_hhdet_in_fec!O176)</f>
        <v>0.5893023512586707</v>
      </c>
      <c r="P176" s="111">
        <f>IF(RES_hhdet_in_tes!P176=0,"",RES_hhdet_in_tes!P176/RES_hhdet_in_fec!P176)</f>
        <v>0.5893023512586707</v>
      </c>
      <c r="Q176" s="111">
        <f>IF(RES_hhdet_in_tes!Q176=0,"",RES_hhdet_in_tes!Q176/RES_hhdet_in_fec!Q176)</f>
        <v>0.5893023512586707</v>
      </c>
      <c r="R176" s="111">
        <f>IF(RES_hhdet_in_tes!R176=0,"",RES_hhdet_in_tes!R176/RES_hhdet_in_fec!R176)</f>
        <v>0.59067047842436482</v>
      </c>
      <c r="S176" s="111">
        <f>IF(RES_hhdet_in_tes!S176=0,"",RES_hhdet_in_tes!S176/RES_hhdet_in_fec!S176)</f>
        <v>0.59290767632270958</v>
      </c>
      <c r="T176" s="111">
        <f>IF(RES_hhdet_in_tes!T176=0,"",RES_hhdet_in_tes!T176/RES_hhdet_in_fec!T176)</f>
        <v>0.59551774053744333</v>
      </c>
      <c r="U176" s="111">
        <f>IF(RES_hhdet_in_tes!U176=0,"",RES_hhdet_in_tes!U176/RES_hhdet_in_fec!U176)</f>
        <v>0.59822102133127519</v>
      </c>
      <c r="V176" s="111">
        <f>IF(RES_hhdet_in_tes!V176=0,"",RES_hhdet_in_tes!V176/RES_hhdet_in_fec!V176)</f>
        <v>0.60073786896691173</v>
      </c>
      <c r="W176" s="111">
        <f>IF(RES_hhdet_in_tes!W176=0,"",RES_hhdet_in_tes!W176/RES_hhdet_in_fec!W176)</f>
        <v>0.60306828344435182</v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0.74843521690354531</v>
      </c>
      <c r="D177" s="45" t="str">
        <f>IF(RES_hhdet_in_tes!D177=0,"",RES_hhdet_in_tes!D177/RES_hhdet_in_fec!D177)</f>
        <v/>
      </c>
      <c r="E177" s="45" t="str">
        <f>IF(RES_hhdet_in_tes!E177=0,"",RES_hhdet_in_tes!E177/RES_hhdet_in_fec!E177)</f>
        <v/>
      </c>
      <c r="F177" s="45">
        <f>IF(RES_hhdet_in_tes!F177=0,"",RES_hhdet_in_tes!F177/RES_hhdet_in_fec!F177)</f>
        <v>0.75261496961464835</v>
      </c>
      <c r="G177" s="45">
        <f>IF(RES_hhdet_in_tes!G177=0,"",RES_hhdet_in_tes!G177/RES_hhdet_in_fec!G177)</f>
        <v>0.75407574499875574</v>
      </c>
      <c r="H177" s="45">
        <f>IF(RES_hhdet_in_tes!H177=0,"",RES_hhdet_in_tes!H177/RES_hhdet_in_fec!H177)</f>
        <v>0.75557792901911258</v>
      </c>
      <c r="I177" s="45">
        <f>IF(RES_hhdet_in_tes!I177=0,"",RES_hhdet_in_tes!I177/RES_hhdet_in_fec!I177)</f>
        <v>0.75713122579920733</v>
      </c>
      <c r="J177" s="45">
        <f>IF(RES_hhdet_in_tes!J177=0,"",RES_hhdet_in_tes!J177/RES_hhdet_in_fec!J177)</f>
        <v>0.75877538970772518</v>
      </c>
      <c r="K177" s="45">
        <f>IF(RES_hhdet_in_tes!K177=0,"",RES_hhdet_in_tes!K177/RES_hhdet_in_fec!K177)</f>
        <v>0.76054422241469111</v>
      </c>
      <c r="L177" s="45" t="str">
        <f>IF(RES_hhdet_in_tes!L177=0,"",RES_hhdet_in_tes!L177/RES_hhdet_in_fec!L177)</f>
        <v/>
      </c>
      <c r="M177" s="45" t="str">
        <f>IF(RES_hhdet_in_tes!M177=0,"",RES_hhdet_in_tes!M177/RES_hhdet_in_fec!M177)</f>
        <v/>
      </c>
      <c r="N177" s="45" t="str">
        <f>IF(RES_hhdet_in_tes!N177=0,"",RES_hhdet_in_tes!N177/RES_hhdet_in_fec!N177)</f>
        <v/>
      </c>
      <c r="O177" s="45">
        <f>IF(RES_hhdet_in_tes!O177=0,"",RES_hhdet_in_tes!O177/RES_hhdet_in_fec!O177)</f>
        <v>0.7731204523580969</v>
      </c>
      <c r="P177" s="45">
        <f>IF(RES_hhdet_in_tes!P177=0,"",RES_hhdet_in_tes!P177/RES_hhdet_in_fec!P177)</f>
        <v>0.77919788070963925</v>
      </c>
      <c r="Q177" s="45">
        <f>IF(RES_hhdet_in_tes!Q177=0,"",RES_hhdet_in_tes!Q177/RES_hhdet_in_fec!Q177)</f>
        <v>0.78703087614130152</v>
      </c>
      <c r="R177" s="45">
        <f>IF(RES_hhdet_in_tes!R177=0,"",RES_hhdet_in_tes!R177/RES_hhdet_in_fec!R177)</f>
        <v>0.79768645861884835</v>
      </c>
      <c r="S177" s="45">
        <f>IF(RES_hhdet_in_tes!S177=0,"",RES_hhdet_in_tes!S177/RES_hhdet_in_fec!S177)</f>
        <v>0.81098562218532655</v>
      </c>
      <c r="T177" s="45">
        <f>IF(RES_hhdet_in_tes!T177=0,"",RES_hhdet_in_tes!T177/RES_hhdet_in_fec!T177)</f>
        <v>0.82528437991550996</v>
      </c>
      <c r="U177" s="45">
        <f>IF(RES_hhdet_in_tes!U177=0,"",RES_hhdet_in_tes!U177/RES_hhdet_in_fec!U177)</f>
        <v>0.83893874488421272</v>
      </c>
      <c r="V177" s="45">
        <f>IF(RES_hhdet_in_tes!V177=0,"",RES_hhdet_in_tes!V177/RES_hhdet_in_fec!V177)</f>
        <v>0.85030473016623132</v>
      </c>
      <c r="W177" s="45">
        <f>IF(RES_hhdet_in_tes!W177=0,"",RES_hhdet_in_tes!W177/RES_hhdet_in_fec!W177)</f>
        <v>0.85880485617614666</v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23.308871275905595</v>
      </c>
      <c r="D3" s="117">
        <f t="shared" si="0"/>
        <v>21.406355982370595</v>
      </c>
      <c r="E3" s="117">
        <f t="shared" si="0"/>
        <v>30.259203989946567</v>
      </c>
      <c r="F3" s="117">
        <f t="shared" si="0"/>
        <v>19.462835901583265</v>
      </c>
      <c r="G3" s="117">
        <f t="shared" si="0"/>
        <v>7.3689184637280452</v>
      </c>
      <c r="H3" s="117">
        <f t="shared" si="0"/>
        <v>1.8267684648101339</v>
      </c>
      <c r="I3" s="117">
        <f t="shared" si="0"/>
        <v>0</v>
      </c>
      <c r="J3" s="117">
        <f t="shared" si="0"/>
        <v>2.4565181868416053</v>
      </c>
      <c r="K3" s="117">
        <f t="shared" si="0"/>
        <v>6.4830635212665841</v>
      </c>
      <c r="L3" s="117">
        <f t="shared" si="0"/>
        <v>19.891756789655378</v>
      </c>
      <c r="M3" s="117">
        <f t="shared" si="0"/>
        <v>26.247146619583912</v>
      </c>
      <c r="N3" s="117">
        <f t="shared" si="0"/>
        <v>17.967741060773434</v>
      </c>
      <c r="O3" s="117">
        <f t="shared" si="0"/>
        <v>11.407644386473278</v>
      </c>
      <c r="P3" s="117">
        <f t="shared" si="0"/>
        <v>3.3673392649750796E-3</v>
      </c>
      <c r="Q3" s="117">
        <f t="shared" si="0"/>
        <v>0.18769470184127565</v>
      </c>
      <c r="R3" s="117">
        <f t="shared" ref="R3:V3" si="1">R4+R7+R9+R19</f>
        <v>7.9528089177478991</v>
      </c>
      <c r="S3" s="117">
        <f t="shared" si="1"/>
        <v>11.161418358745902</v>
      </c>
      <c r="T3" s="117">
        <f t="shared" si="1"/>
        <v>0.32589575988461822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22.084629560002281</v>
      </c>
      <c r="D4" s="122">
        <f t="shared" si="3"/>
        <v>20.253765469560413</v>
      </c>
      <c r="E4" s="122">
        <f t="shared" si="3"/>
        <v>28.873860990097523</v>
      </c>
      <c r="F4" s="122">
        <f t="shared" si="3"/>
        <v>18.630750045564564</v>
      </c>
      <c r="G4" s="122">
        <f t="shared" si="3"/>
        <v>7.1071263651660832</v>
      </c>
      <c r="H4" s="122">
        <f t="shared" si="3"/>
        <v>1.7582040078096062</v>
      </c>
      <c r="I4" s="122">
        <f t="shared" si="3"/>
        <v>0</v>
      </c>
      <c r="J4" s="122">
        <f t="shared" si="3"/>
        <v>2.3823011350522836</v>
      </c>
      <c r="K4" s="122">
        <f t="shared" si="3"/>
        <v>6.2790382064406511</v>
      </c>
      <c r="L4" s="122">
        <f t="shared" si="3"/>
        <v>19.253106258004223</v>
      </c>
      <c r="M4" s="122">
        <f t="shared" si="3"/>
        <v>25.720375680025466</v>
      </c>
      <c r="N4" s="122">
        <f t="shared" si="3"/>
        <v>17.651672492172121</v>
      </c>
      <c r="O4" s="122">
        <f t="shared" si="3"/>
        <v>11.134172180318501</v>
      </c>
      <c r="P4" s="122">
        <f t="shared" si="3"/>
        <v>3.3673392649750796E-3</v>
      </c>
      <c r="Q4" s="122">
        <f t="shared" si="3"/>
        <v>0.18388071595072042</v>
      </c>
      <c r="R4" s="122">
        <f t="shared" ref="R4:V4" si="4">SUM(R5:R6)</f>
        <v>7.8059644232191641</v>
      </c>
      <c r="S4" s="122">
        <f t="shared" si="4"/>
        <v>10.841389356984291</v>
      </c>
      <c r="T4" s="122">
        <f t="shared" si="4"/>
        <v>0.31218958342041381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22.084629560002281</v>
      </c>
      <c r="D5" s="98">
        <v>20.253765469560413</v>
      </c>
      <c r="E5" s="98">
        <v>28.873860990097523</v>
      </c>
      <c r="F5" s="98">
        <v>18.630750045564564</v>
      </c>
      <c r="G5" s="98">
        <v>7.1071263651660832</v>
      </c>
      <c r="H5" s="98">
        <v>1.7582040078096062</v>
      </c>
      <c r="I5" s="98">
        <v>0</v>
      </c>
      <c r="J5" s="98">
        <v>2.3823011350522836</v>
      </c>
      <c r="K5" s="98">
        <v>6.2790382064406511</v>
      </c>
      <c r="L5" s="98">
        <v>19.253106258004223</v>
      </c>
      <c r="M5" s="98">
        <v>25.720375680025466</v>
      </c>
      <c r="N5" s="98">
        <v>17.651672492172121</v>
      </c>
      <c r="O5" s="98">
        <v>11.134172180318501</v>
      </c>
      <c r="P5" s="98">
        <v>3.3673392649750796E-3</v>
      </c>
      <c r="Q5" s="98">
        <v>0.18388071595072042</v>
      </c>
      <c r="R5" s="98">
        <v>7.8059644232191641</v>
      </c>
      <c r="S5" s="98">
        <v>10.841389356984291</v>
      </c>
      <c r="T5" s="98">
        <v>0.31218958342041381</v>
      </c>
      <c r="U5" s="98">
        <v>0</v>
      </c>
      <c r="V5" s="98">
        <v>0</v>
      </c>
      <c r="W5" s="98">
        <v>0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0.39389413404710821</v>
      </c>
      <c r="D9" s="122">
        <v>0.37602348912709838</v>
      </c>
      <c r="E9" s="122">
        <v>0.30787134072001793</v>
      </c>
      <c r="F9" s="122">
        <v>0.15261941312977198</v>
      </c>
      <c r="G9" s="122">
        <v>7.1385894443167772E-2</v>
      </c>
      <c r="H9" s="122">
        <v>1.8843274048825517E-2</v>
      </c>
      <c r="I9" s="122">
        <v>0</v>
      </c>
      <c r="J9" s="122">
        <v>4.1589065328653486E-3</v>
      </c>
      <c r="K9" s="122">
        <v>4.2804133351752878E-2</v>
      </c>
      <c r="L9" s="122">
        <v>0.14466078587879444</v>
      </c>
      <c r="M9" s="122">
        <v>0.1074321190780685</v>
      </c>
      <c r="N9" s="122">
        <v>6.0294777599171845E-2</v>
      </c>
      <c r="O9" s="122">
        <v>5.8372100177091851E-2</v>
      </c>
      <c r="P9" s="122">
        <v>0</v>
      </c>
      <c r="Q9" s="122">
        <v>6.4136937525782192E-4</v>
      </c>
      <c r="R9" s="122">
        <v>3.1891355623349153E-2</v>
      </c>
      <c r="S9" s="122">
        <v>6.8968979085170315E-2</v>
      </c>
      <c r="T9" s="122">
        <v>2.9317615151223486E-3</v>
      </c>
      <c r="U9" s="122">
        <v>0</v>
      </c>
      <c r="V9" s="122">
        <v>0</v>
      </c>
      <c r="W9" s="122">
        <v>0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0.39379893816514305</v>
      </c>
      <c r="D11" s="98">
        <v>0.37602348912709838</v>
      </c>
      <c r="E11" s="98">
        <v>0.30787134072001793</v>
      </c>
      <c r="F11" s="98">
        <v>0.15261941312977198</v>
      </c>
      <c r="G11" s="98">
        <v>7.1385894443167772E-2</v>
      </c>
      <c r="H11" s="98">
        <v>1.8843274048825517E-2</v>
      </c>
      <c r="I11" s="98">
        <v>0</v>
      </c>
      <c r="J11" s="98">
        <v>4.1589065328653486E-3</v>
      </c>
      <c r="K11" s="98">
        <v>4.2804133351752878E-2</v>
      </c>
      <c r="L11" s="98">
        <v>0.14466078587879444</v>
      </c>
      <c r="M11" s="98">
        <v>0.1074321190780685</v>
      </c>
      <c r="N11" s="98">
        <v>6.0294777599171845E-2</v>
      </c>
      <c r="O11" s="98">
        <v>5.8372100177091851E-2</v>
      </c>
      <c r="P11" s="98">
        <v>0</v>
      </c>
      <c r="Q11" s="98">
        <v>6.4136937525782192E-4</v>
      </c>
      <c r="R11" s="98">
        <v>3.1891355623349153E-2</v>
      </c>
      <c r="S11" s="98">
        <v>6.8968979085170315E-2</v>
      </c>
      <c r="T11" s="98">
        <v>2.9317615151223486E-3</v>
      </c>
      <c r="U11" s="98">
        <v>0</v>
      </c>
      <c r="V11" s="98">
        <v>0</v>
      </c>
      <c r="W11" s="98">
        <v>0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9.5195881965164379E-5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9.5195881965164379E-5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0.83034758185620716</v>
      </c>
      <c r="D19" s="122">
        <v>0.77656702368308372</v>
      </c>
      <c r="E19" s="122">
        <v>1.0774716591290268</v>
      </c>
      <c r="F19" s="122">
        <v>0.67946644288892799</v>
      </c>
      <c r="G19" s="122">
        <v>0.19040620411879394</v>
      </c>
      <c r="H19" s="122">
        <v>4.9721182951702123E-2</v>
      </c>
      <c r="I19" s="122">
        <v>0</v>
      </c>
      <c r="J19" s="122">
        <v>7.0058145256456122E-2</v>
      </c>
      <c r="K19" s="122">
        <v>0.16122118147417977</v>
      </c>
      <c r="L19" s="122">
        <v>0.49398974577235938</v>
      </c>
      <c r="M19" s="122">
        <v>0.41933882048037802</v>
      </c>
      <c r="N19" s="122">
        <v>0.25577379100214082</v>
      </c>
      <c r="O19" s="122">
        <v>0.21510010597768459</v>
      </c>
      <c r="P19" s="122">
        <v>0</v>
      </c>
      <c r="Q19" s="122">
        <v>3.1726165152974055E-3</v>
      </c>
      <c r="R19" s="122">
        <v>0.11495313890538547</v>
      </c>
      <c r="S19" s="122">
        <v>0.25106002267644056</v>
      </c>
      <c r="T19" s="122">
        <v>1.0774414949082064E-2</v>
      </c>
      <c r="U19" s="122">
        <v>0</v>
      </c>
      <c r="V19" s="122">
        <v>0</v>
      </c>
      <c r="W19" s="122">
        <v>0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0.83034758185620716</v>
      </c>
      <c r="D21" s="98">
        <v>0.77656702368308372</v>
      </c>
      <c r="E21" s="98">
        <v>1.0774716591290268</v>
      </c>
      <c r="F21" s="98">
        <v>0.67946644288892799</v>
      </c>
      <c r="G21" s="98">
        <v>0.19040620411879394</v>
      </c>
      <c r="H21" s="98">
        <v>4.9721182951702123E-2</v>
      </c>
      <c r="I21" s="98">
        <v>0</v>
      </c>
      <c r="J21" s="98">
        <v>7.0058145256456122E-2</v>
      </c>
      <c r="K21" s="98">
        <v>0.16122118147417977</v>
      </c>
      <c r="L21" s="98">
        <v>0.49398974577235938</v>
      </c>
      <c r="M21" s="98">
        <v>0.41933882048037802</v>
      </c>
      <c r="N21" s="98">
        <v>0.25577379100214082</v>
      </c>
      <c r="O21" s="98">
        <v>0.21510010597768459</v>
      </c>
      <c r="P21" s="98">
        <v>0</v>
      </c>
      <c r="Q21" s="98">
        <v>3.1726165152974055E-3</v>
      </c>
      <c r="R21" s="98">
        <v>0.11495313890538547</v>
      </c>
      <c r="S21" s="98">
        <v>0.25106002267644056</v>
      </c>
      <c r="T21" s="98">
        <v>1.0774414949082064E-2</v>
      </c>
      <c r="U21" s="98">
        <v>0</v>
      </c>
      <c r="V21" s="98">
        <v>0</v>
      </c>
      <c r="W21" s="98">
        <v>0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1.7450848170298756</v>
      </c>
      <c r="O24" s="117">
        <f t="shared" si="7"/>
        <v>5.5932725594743404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0.1827940288387116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2.4595793576123025E-3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1.6809965870038195</v>
      </c>
      <c r="O25" s="122">
        <f t="shared" si="10"/>
        <v>5.4056254839834326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0.17266686968441772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2.2590831476394916E-3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1.6809965870038195</v>
      </c>
      <c r="O26" s="98">
        <v>5.4056254839834326</v>
      </c>
      <c r="P26" s="98">
        <v>0</v>
      </c>
      <c r="Q26" s="98">
        <v>0</v>
      </c>
      <c r="R26" s="98">
        <v>0</v>
      </c>
      <c r="S26" s="98">
        <v>0.17266686968441772</v>
      </c>
      <c r="T26" s="98">
        <v>0</v>
      </c>
      <c r="U26" s="98">
        <v>0</v>
      </c>
      <c r="V26" s="98">
        <v>0</v>
      </c>
      <c r="W26" s="98">
        <v>2.2590831476394916E-3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1.2198365410237078E-2</v>
      </c>
      <c r="O30" s="122">
        <v>4.0059284435259107E-2</v>
      </c>
      <c r="P30" s="122">
        <v>0</v>
      </c>
      <c r="Q30" s="122">
        <v>0</v>
      </c>
      <c r="R30" s="122">
        <v>0</v>
      </c>
      <c r="S30" s="122">
        <v>2.0899690631869796E-3</v>
      </c>
      <c r="T30" s="122">
        <v>0</v>
      </c>
      <c r="U30" s="122">
        <v>0</v>
      </c>
      <c r="V30" s="122">
        <v>0</v>
      </c>
      <c r="W30" s="122">
        <v>0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1.2198365410237078E-2</v>
      </c>
      <c r="O31" s="98">
        <v>4.0059284435259107E-2</v>
      </c>
      <c r="P31" s="98">
        <v>0</v>
      </c>
      <c r="Q31" s="98">
        <v>0</v>
      </c>
      <c r="R31" s="98">
        <v>0</v>
      </c>
      <c r="S31" s="98">
        <v>2.0899690631869796E-3</v>
      </c>
      <c r="T31" s="98">
        <v>0</v>
      </c>
      <c r="U31" s="98">
        <v>0</v>
      </c>
      <c r="V31" s="98">
        <v>0</v>
      </c>
      <c r="W31" s="98">
        <v>0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5.1889864615818945E-2</v>
      </c>
      <c r="O39" s="122">
        <v>0.14758779105564931</v>
      </c>
      <c r="P39" s="122">
        <v>0</v>
      </c>
      <c r="Q39" s="122">
        <v>0</v>
      </c>
      <c r="R39" s="122">
        <v>0</v>
      </c>
      <c r="S39" s="122">
        <v>8.037190091106889E-3</v>
      </c>
      <c r="T39" s="122">
        <v>0</v>
      </c>
      <c r="U39" s="122">
        <v>0</v>
      </c>
      <c r="V39" s="122">
        <v>0</v>
      </c>
      <c r="W39" s="122">
        <v>2.0049620997281072E-4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5.1889864615818945E-2</v>
      </c>
      <c r="O40" s="98">
        <v>0.14758779105564931</v>
      </c>
      <c r="P40" s="98">
        <v>0</v>
      </c>
      <c r="Q40" s="98">
        <v>0</v>
      </c>
      <c r="R40" s="98">
        <v>0</v>
      </c>
      <c r="S40" s="98">
        <v>8.037190091106889E-3</v>
      </c>
      <c r="T40" s="98">
        <v>0</v>
      </c>
      <c r="U40" s="98">
        <v>0</v>
      </c>
      <c r="V40" s="98">
        <v>0</v>
      </c>
      <c r="W40" s="98">
        <v>2.0049620997281072E-4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2.3598967510479354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2.2947847495301117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3794</v>
      </c>
    </row>
    <row r="45" spans="1:105" ht="12" customHeight="1" x14ac:dyDescent="0.25">
      <c r="A45" s="97" t="s">
        <v>216</v>
      </c>
      <c r="B45" s="98"/>
      <c r="C45" s="98">
        <v>2.2947847495301117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3801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6.511200151782387E-2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6.511200151782387E-2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262.21148822860494</v>
      </c>
      <c r="D62" s="117">
        <f t="shared" si="21"/>
        <v>308.31897300382735</v>
      </c>
      <c r="E62" s="117">
        <f t="shared" si="21"/>
        <v>284.52748517866439</v>
      </c>
      <c r="F62" s="117">
        <f t="shared" si="21"/>
        <v>185.82494177854525</v>
      </c>
      <c r="G62" s="117">
        <f t="shared" si="21"/>
        <v>126.53888288246267</v>
      </c>
      <c r="H62" s="117">
        <f t="shared" si="21"/>
        <v>105.32704201245086</v>
      </c>
      <c r="I62" s="117">
        <f t="shared" si="21"/>
        <v>110.24667805962127</v>
      </c>
      <c r="J62" s="117">
        <f t="shared" si="21"/>
        <v>123.88087924781306</v>
      </c>
      <c r="K62" s="117">
        <f t="shared" si="21"/>
        <v>79.099692888104485</v>
      </c>
      <c r="L62" s="117">
        <f t="shared" si="21"/>
        <v>90.137837659759981</v>
      </c>
      <c r="M62" s="117">
        <f t="shared" si="21"/>
        <v>69.48413187584184</v>
      </c>
      <c r="N62" s="117">
        <f t="shared" si="21"/>
        <v>112.89663041424942</v>
      </c>
      <c r="O62" s="117">
        <f t="shared" si="21"/>
        <v>181.62710027216411</v>
      </c>
      <c r="P62" s="117">
        <f t="shared" si="21"/>
        <v>169.33737422583556</v>
      </c>
      <c r="Q62" s="117">
        <f t="shared" si="21"/>
        <v>217.07117859394327</v>
      </c>
      <c r="R62" s="117">
        <f t="shared" ref="R62:V62" si="22">R63+R66+R68+R77</f>
        <v>209.15350435393893</v>
      </c>
      <c r="S62" s="117">
        <f t="shared" si="22"/>
        <v>164.21575819423953</v>
      </c>
      <c r="T62" s="117">
        <f t="shared" si="22"/>
        <v>144.84184282654857</v>
      </c>
      <c r="U62" s="117">
        <f t="shared" si="22"/>
        <v>110.7991314886507</v>
      </c>
      <c r="V62" s="117">
        <f t="shared" si="22"/>
        <v>87.026313737310204</v>
      </c>
      <c r="W62" s="117">
        <f t="shared" ref="W62" si="23">W63+W66+W68+W77</f>
        <v>70.182156257667458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241.98994136577929</v>
      </c>
      <c r="D63" s="122">
        <f t="shared" si="24"/>
        <v>289.98164177080633</v>
      </c>
      <c r="E63" s="122">
        <f t="shared" si="24"/>
        <v>270.29053852803065</v>
      </c>
      <c r="F63" s="122">
        <f t="shared" si="24"/>
        <v>170.98959509017592</v>
      </c>
      <c r="G63" s="122">
        <f t="shared" si="24"/>
        <v>117.60446431595997</v>
      </c>
      <c r="H63" s="122">
        <f t="shared" si="24"/>
        <v>99.087256203007499</v>
      </c>
      <c r="I63" s="122">
        <f t="shared" si="24"/>
        <v>93.675820625819441</v>
      </c>
      <c r="J63" s="122">
        <f t="shared" si="24"/>
        <v>105.12495908971364</v>
      </c>
      <c r="K63" s="122">
        <f t="shared" si="24"/>
        <v>65.735071310391703</v>
      </c>
      <c r="L63" s="122">
        <f t="shared" si="24"/>
        <v>74.804385137700194</v>
      </c>
      <c r="M63" s="122">
        <f t="shared" si="24"/>
        <v>57.396952944306861</v>
      </c>
      <c r="N63" s="122">
        <f t="shared" si="24"/>
        <v>93.602315053134561</v>
      </c>
      <c r="O63" s="122">
        <f t="shared" si="24"/>
        <v>151.78974737542129</v>
      </c>
      <c r="P63" s="122">
        <f t="shared" si="24"/>
        <v>142.22055451669812</v>
      </c>
      <c r="Q63" s="122">
        <f t="shared" si="24"/>
        <v>195.03478251877274</v>
      </c>
      <c r="R63" s="122">
        <f t="shared" ref="R63:V63" si="25">SUM(R64:R65)</f>
        <v>184.16182292513218</v>
      </c>
      <c r="S63" s="122">
        <f t="shared" si="25"/>
        <v>138.41935853309519</v>
      </c>
      <c r="T63" s="122">
        <f t="shared" si="25"/>
        <v>117.86982897250715</v>
      </c>
      <c r="U63" s="122">
        <f t="shared" si="25"/>
        <v>87.510221774905119</v>
      </c>
      <c r="V63" s="122">
        <f t="shared" si="25"/>
        <v>65.96484058569385</v>
      </c>
      <c r="W63" s="122">
        <f t="shared" ref="W63" si="26">SUM(W64:W65)</f>
        <v>54.613056722657142</v>
      </c>
      <c r="DA63" s="130" t="s">
        <v>3812</v>
      </c>
    </row>
    <row r="64" spans="1:105" ht="12" customHeight="1" x14ac:dyDescent="0.25">
      <c r="A64" s="97" t="s">
        <v>217</v>
      </c>
      <c r="B64" s="98"/>
      <c r="C64" s="98">
        <v>241.98994136577929</v>
      </c>
      <c r="D64" s="98">
        <v>289.98164177080633</v>
      </c>
      <c r="E64" s="98">
        <v>270.29053852803065</v>
      </c>
      <c r="F64" s="98">
        <v>170.98959509017592</v>
      </c>
      <c r="G64" s="98">
        <v>117.60446431595997</v>
      </c>
      <c r="H64" s="98">
        <v>99.087256203007499</v>
      </c>
      <c r="I64" s="98">
        <v>93.675820625819441</v>
      </c>
      <c r="J64" s="98">
        <v>105.12495908971364</v>
      </c>
      <c r="K64" s="98">
        <v>65.735071310391703</v>
      </c>
      <c r="L64" s="98">
        <v>74.804385137700194</v>
      </c>
      <c r="M64" s="98">
        <v>57.396952944306861</v>
      </c>
      <c r="N64" s="98">
        <v>93.602315053134561</v>
      </c>
      <c r="O64" s="98">
        <v>151.78974737542129</v>
      </c>
      <c r="P64" s="98">
        <v>142.22055451669812</v>
      </c>
      <c r="Q64" s="98">
        <v>195.03478251877274</v>
      </c>
      <c r="R64" s="98">
        <v>184.16182292513218</v>
      </c>
      <c r="S64" s="98">
        <v>138.41935853309519</v>
      </c>
      <c r="T64" s="98">
        <v>117.86982897250715</v>
      </c>
      <c r="U64" s="98">
        <v>87.510221774905119</v>
      </c>
      <c r="V64" s="98">
        <v>65.96484058569385</v>
      </c>
      <c r="W64" s="98">
        <v>54.613056722657142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7.6648205322902427</v>
      </c>
      <c r="D68" s="122">
        <v>4.7333696311054068</v>
      </c>
      <c r="E68" s="122">
        <v>3.2993233385570151</v>
      </c>
      <c r="F68" s="122">
        <v>4.3059363755902211</v>
      </c>
      <c r="G68" s="122">
        <v>4.4600300772954995</v>
      </c>
      <c r="H68" s="122">
        <v>1.3248240901096537</v>
      </c>
      <c r="I68" s="122">
        <v>10.489494247884638</v>
      </c>
      <c r="J68" s="122">
        <v>12.114131679326555</v>
      </c>
      <c r="K68" s="122">
        <v>9.9571513266865388</v>
      </c>
      <c r="L68" s="122">
        <v>10.936157943732388</v>
      </c>
      <c r="M68" s="122">
        <v>9.5177614196569191</v>
      </c>
      <c r="N68" s="122">
        <v>15.319980722051929</v>
      </c>
      <c r="O68" s="122">
        <v>23.752860751036192</v>
      </c>
      <c r="P68" s="122">
        <v>19.002289132983229</v>
      </c>
      <c r="Q68" s="122">
        <v>10.676668487075045</v>
      </c>
      <c r="R68" s="122">
        <v>14.635956722893262</v>
      </c>
      <c r="S68" s="122">
        <v>15.51399444837474</v>
      </c>
      <c r="T68" s="122">
        <v>16.022691671175469</v>
      </c>
      <c r="U68" s="122">
        <v>14.508407699581779</v>
      </c>
      <c r="V68" s="122">
        <v>12.830373406566636</v>
      </c>
      <c r="W68" s="122">
        <v>7.4919977356030119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7.6618207600356945</v>
      </c>
      <c r="D69" s="98">
        <v>4.7330956892772225</v>
      </c>
      <c r="E69" s="98">
        <v>3.2993233385570151</v>
      </c>
      <c r="F69" s="98">
        <v>4.3059363755902211</v>
      </c>
      <c r="G69" s="98">
        <v>4.4600300772954995</v>
      </c>
      <c r="H69" s="98">
        <v>1.3248240901096537</v>
      </c>
      <c r="I69" s="98">
        <v>10.489050301136208</v>
      </c>
      <c r="J69" s="98">
        <v>12.112438353651955</v>
      </c>
      <c r="K69" s="98">
        <v>9.9558551173045977</v>
      </c>
      <c r="L69" s="98">
        <v>10.934829500108384</v>
      </c>
      <c r="M69" s="98">
        <v>9.5159028352234216</v>
      </c>
      <c r="N69" s="98">
        <v>15.314588988633611</v>
      </c>
      <c r="O69" s="98">
        <v>23.751512690396364</v>
      </c>
      <c r="P69" s="98">
        <v>18.994213214177357</v>
      </c>
      <c r="Q69" s="98">
        <v>10.676668487075045</v>
      </c>
      <c r="R69" s="98">
        <v>14.635379929325731</v>
      </c>
      <c r="S69" s="98">
        <v>15.510279134323108</v>
      </c>
      <c r="T69" s="98">
        <v>16.018947788104068</v>
      </c>
      <c r="U69" s="98">
        <v>14.504623542607698</v>
      </c>
      <c r="V69" s="98">
        <v>12.826756270853542</v>
      </c>
      <c r="W69" s="98">
        <v>7.4861186663193466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2.9997722545481594E-3</v>
      </c>
      <c r="D70" s="98">
        <v>2.7394182818402682E-4</v>
      </c>
      <c r="E70" s="98">
        <v>0</v>
      </c>
      <c r="F70" s="98">
        <v>0</v>
      </c>
      <c r="G70" s="98">
        <v>0</v>
      </c>
      <c r="H70" s="98">
        <v>0</v>
      </c>
      <c r="I70" s="98">
        <v>4.4394674842897203E-4</v>
      </c>
      <c r="J70" s="98">
        <v>1.6933256746001139E-3</v>
      </c>
      <c r="K70" s="98">
        <v>1.2962093819414472E-3</v>
      </c>
      <c r="L70" s="98">
        <v>1.3284436240049728E-3</v>
      </c>
      <c r="M70" s="98">
        <v>1.8585844334966816E-3</v>
      </c>
      <c r="N70" s="98">
        <v>5.3917334183177243E-3</v>
      </c>
      <c r="O70" s="98">
        <v>1.34806063982901E-3</v>
      </c>
      <c r="P70" s="98">
        <v>8.0759188058717873E-3</v>
      </c>
      <c r="Q70" s="98">
        <v>0</v>
      </c>
      <c r="R70" s="98">
        <v>5.7679356752997823E-4</v>
      </c>
      <c r="S70" s="98">
        <v>3.7153140516317032E-3</v>
      </c>
      <c r="T70" s="98">
        <v>3.7438830714025713E-3</v>
      </c>
      <c r="U70" s="98">
        <v>3.7841569740806979E-3</v>
      </c>
      <c r="V70" s="98">
        <v>3.6171357130942959E-3</v>
      </c>
      <c r="W70" s="98">
        <v>5.8790692836649507E-3</v>
      </c>
      <c r="DA70" s="63" t="s">
        <v>3819</v>
      </c>
    </row>
    <row r="71" spans="1:105" ht="12" customHeight="1" x14ac:dyDescent="0.25">
      <c r="A71" s="100" t="s">
        <v>217</v>
      </c>
      <c r="B71" s="101"/>
      <c r="C71" s="101">
        <v>2.9997722545481594E-3</v>
      </c>
      <c r="D71" s="101">
        <v>2.7394182818402682E-4</v>
      </c>
      <c r="E71" s="101">
        <v>0</v>
      </c>
      <c r="F71" s="101">
        <v>0</v>
      </c>
      <c r="G71" s="101">
        <v>0</v>
      </c>
      <c r="H71" s="101">
        <v>0</v>
      </c>
      <c r="I71" s="101">
        <v>4.4394674842897203E-4</v>
      </c>
      <c r="J71" s="101">
        <v>1.6933256746001139E-3</v>
      </c>
      <c r="K71" s="101">
        <v>1.2962093819414472E-3</v>
      </c>
      <c r="L71" s="101">
        <v>1.3284436240049728E-3</v>
      </c>
      <c r="M71" s="101">
        <v>1.8585844334966816E-3</v>
      </c>
      <c r="N71" s="101">
        <v>5.3917334183177243E-3</v>
      </c>
      <c r="O71" s="101">
        <v>1.34806063982901E-3</v>
      </c>
      <c r="P71" s="101">
        <v>8.0759188058717873E-3</v>
      </c>
      <c r="Q71" s="101">
        <v>0</v>
      </c>
      <c r="R71" s="101">
        <v>5.7679356752997823E-4</v>
      </c>
      <c r="S71" s="101">
        <v>3.7153140516317032E-3</v>
      </c>
      <c r="T71" s="101">
        <v>3.7438830714025713E-3</v>
      </c>
      <c r="U71" s="101">
        <v>3.7841569740806979E-3</v>
      </c>
      <c r="V71" s="101">
        <v>3.6171357130942959E-3</v>
      </c>
      <c r="W71" s="101">
        <v>5.8790692836649507E-3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12.556726330535433</v>
      </c>
      <c r="D77" s="122">
        <v>13.603961601915589</v>
      </c>
      <c r="E77" s="122">
        <v>10.937623312076735</v>
      </c>
      <c r="F77" s="122">
        <v>10.529410312779108</v>
      </c>
      <c r="G77" s="122">
        <v>4.4743884892071977</v>
      </c>
      <c r="H77" s="122">
        <v>4.9149617193337036</v>
      </c>
      <c r="I77" s="122">
        <v>6.0813631859171959</v>
      </c>
      <c r="J77" s="122">
        <v>6.6417884787728667</v>
      </c>
      <c r="K77" s="122">
        <v>3.4074702510262389</v>
      </c>
      <c r="L77" s="122">
        <v>4.3972945783273971</v>
      </c>
      <c r="M77" s="122">
        <v>2.5694175118780538</v>
      </c>
      <c r="N77" s="122">
        <v>3.9743346390629246</v>
      </c>
      <c r="O77" s="122">
        <v>6.0844921457066325</v>
      </c>
      <c r="P77" s="122">
        <v>8.1145305761542037</v>
      </c>
      <c r="Q77" s="122">
        <v>11.359727588095486</v>
      </c>
      <c r="R77" s="122">
        <v>10.355724705913484</v>
      </c>
      <c r="S77" s="122">
        <v>10.282405212769593</v>
      </c>
      <c r="T77" s="122">
        <v>10.949322182865963</v>
      </c>
      <c r="U77" s="122">
        <v>8.7805020141638028</v>
      </c>
      <c r="V77" s="122">
        <v>8.2310997450497112</v>
      </c>
      <c r="W77" s="122">
        <v>8.0771017994073055</v>
      </c>
      <c r="DA77" s="130" t="s">
        <v>3826</v>
      </c>
    </row>
    <row r="78" spans="1:105" ht="12" customHeight="1" x14ac:dyDescent="0.25">
      <c r="A78" s="97" t="s">
        <v>192</v>
      </c>
      <c r="B78" s="98"/>
      <c r="C78" s="98">
        <v>12.556726330535433</v>
      </c>
      <c r="D78" s="98">
        <v>13.603961601915589</v>
      </c>
      <c r="E78" s="98">
        <v>10.937623312076735</v>
      </c>
      <c r="F78" s="98">
        <v>10.529410312779108</v>
      </c>
      <c r="G78" s="98">
        <v>4.4743884892071977</v>
      </c>
      <c r="H78" s="98">
        <v>4.9149617193337036</v>
      </c>
      <c r="I78" s="98">
        <v>6.0813631859171959</v>
      </c>
      <c r="J78" s="98">
        <v>6.6417884787728667</v>
      </c>
      <c r="K78" s="98">
        <v>3.4074702510262389</v>
      </c>
      <c r="L78" s="98">
        <v>4.3972945783273971</v>
      </c>
      <c r="M78" s="98">
        <v>2.5694175118780538</v>
      </c>
      <c r="N78" s="98">
        <v>3.9743346390629246</v>
      </c>
      <c r="O78" s="98">
        <v>6.0844921457066325</v>
      </c>
      <c r="P78" s="98">
        <v>8.1145305761542037</v>
      </c>
      <c r="Q78" s="98">
        <v>11.359727588095486</v>
      </c>
      <c r="R78" s="98">
        <v>10.355724705913484</v>
      </c>
      <c r="S78" s="98">
        <v>10.282405212769593</v>
      </c>
      <c r="T78" s="98">
        <v>10.949322182865963</v>
      </c>
      <c r="U78" s="98">
        <v>8.7805020141638028</v>
      </c>
      <c r="V78" s="98">
        <v>8.2310997450497112</v>
      </c>
      <c r="W78" s="98">
        <v>8.0771017994073055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2.5582534264442858</v>
      </c>
      <c r="D81" s="117">
        <f t="shared" si="28"/>
        <v>1.5791483365374646</v>
      </c>
      <c r="E81" s="117">
        <f t="shared" si="28"/>
        <v>3.2793997685044607</v>
      </c>
      <c r="F81" s="117">
        <f t="shared" si="28"/>
        <v>5.9599089844802764</v>
      </c>
      <c r="G81" s="117">
        <f t="shared" si="28"/>
        <v>10.888788838726171</v>
      </c>
      <c r="H81" s="117">
        <f t="shared" si="28"/>
        <v>8.5840444313167446</v>
      </c>
      <c r="I81" s="117">
        <f t="shared" si="28"/>
        <v>5.3666633455789849</v>
      </c>
      <c r="J81" s="117">
        <f t="shared" si="28"/>
        <v>4.4295573941110122</v>
      </c>
      <c r="K81" s="117">
        <f t="shared" si="28"/>
        <v>6.8565865928420173</v>
      </c>
      <c r="L81" s="117">
        <f t="shared" si="28"/>
        <v>6.9056049870424232</v>
      </c>
      <c r="M81" s="117">
        <f t="shared" si="28"/>
        <v>5.6347871598026504</v>
      </c>
      <c r="N81" s="117">
        <f t="shared" si="28"/>
        <v>3.3589752638901986</v>
      </c>
      <c r="O81" s="117">
        <f t="shared" si="28"/>
        <v>2.5282484911769005</v>
      </c>
      <c r="P81" s="117">
        <f t="shared" si="28"/>
        <v>1.590275909109881</v>
      </c>
      <c r="Q81" s="117">
        <f t="shared" si="28"/>
        <v>0.4776956774586576</v>
      </c>
      <c r="R81" s="117">
        <f t="shared" ref="R81:V81" si="29">R82+R85+R87+R100</f>
        <v>0</v>
      </c>
      <c r="S81" s="117">
        <f t="shared" si="29"/>
        <v>0</v>
      </c>
      <c r="T81" s="117">
        <f t="shared" si="29"/>
        <v>0</v>
      </c>
      <c r="U81" s="117">
        <f t="shared" si="29"/>
        <v>1.1417697602394865</v>
      </c>
      <c r="V81" s="117">
        <f t="shared" si="29"/>
        <v>2.7758469331338311</v>
      </c>
      <c r="W81" s="117">
        <f t="shared" ref="W81" si="30">W82+W85+W87+W100</f>
        <v>3.9406746903648622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0.82142469845712451</v>
      </c>
      <c r="D87" s="122">
        <v>0.51475513666840056</v>
      </c>
      <c r="E87" s="122">
        <v>0.72516683265980109</v>
      </c>
      <c r="F87" s="122">
        <v>1.0808192739849816</v>
      </c>
      <c r="G87" s="122">
        <v>2.9046341644375424</v>
      </c>
      <c r="H87" s="122">
        <v>2.3197062105369937</v>
      </c>
      <c r="I87" s="122">
        <v>0.42511132796490153</v>
      </c>
      <c r="J87" s="122">
        <v>0.22853449336000031</v>
      </c>
      <c r="K87" s="122">
        <v>1.3856979911459359</v>
      </c>
      <c r="L87" s="122">
        <v>1.5055357748950624</v>
      </c>
      <c r="M87" s="122">
        <v>1.1047538520082321</v>
      </c>
      <c r="N87" s="122">
        <v>0.62189300929036595</v>
      </c>
      <c r="O87" s="122">
        <v>0.5284750168254132</v>
      </c>
      <c r="P87" s="122">
        <v>0.36069586491734923</v>
      </c>
      <c r="Q87" s="122">
        <v>7.5360901592794072E-2</v>
      </c>
      <c r="R87" s="122">
        <v>0</v>
      </c>
      <c r="S87" s="122">
        <v>0</v>
      </c>
      <c r="T87" s="122">
        <v>0</v>
      </c>
      <c r="U87" s="122">
        <v>0.20740078976836285</v>
      </c>
      <c r="V87" s="122">
        <v>0.23806912535052002</v>
      </c>
      <c r="W87" s="122">
        <v>0.25174492307511659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0.82113911081122903</v>
      </c>
      <c r="D92" s="101">
        <v>0.51475513666840056</v>
      </c>
      <c r="E92" s="101">
        <v>0.72516683265980109</v>
      </c>
      <c r="F92" s="101">
        <v>1.0808192739849816</v>
      </c>
      <c r="G92" s="101">
        <v>2.9046341644375424</v>
      </c>
      <c r="H92" s="101">
        <v>2.3197062105369937</v>
      </c>
      <c r="I92" s="101">
        <v>0.42511132796490153</v>
      </c>
      <c r="J92" s="101">
        <v>0.22832396865430762</v>
      </c>
      <c r="K92" s="101">
        <v>1.3852974066567287</v>
      </c>
      <c r="L92" s="101">
        <v>1.5051476320618533</v>
      </c>
      <c r="M92" s="101">
        <v>1.1046339878649534</v>
      </c>
      <c r="N92" s="101">
        <v>0.62176811119608433</v>
      </c>
      <c r="O92" s="101">
        <v>0.52840103755079881</v>
      </c>
      <c r="P92" s="101">
        <v>0.36063090286868571</v>
      </c>
      <c r="Q92" s="101">
        <v>7.5360901592794072E-2</v>
      </c>
      <c r="R92" s="101">
        <v>0</v>
      </c>
      <c r="S92" s="101">
        <v>0</v>
      </c>
      <c r="T92" s="101">
        <v>0</v>
      </c>
      <c r="U92" s="101">
        <v>0.20731117475300817</v>
      </c>
      <c r="V92" s="101">
        <v>0.23806912535052002</v>
      </c>
      <c r="W92" s="101">
        <v>0.25168494813664688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2.8558764589549314E-4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2.1052470569268703E-4</v>
      </c>
      <c r="K93" s="104">
        <v>4.0058448920718442E-4</v>
      </c>
      <c r="L93" s="104">
        <v>3.8814283320909131E-4</v>
      </c>
      <c r="M93" s="104">
        <v>1.1986414327866122E-4</v>
      </c>
      <c r="N93" s="104">
        <v>1.2489809428161617E-4</v>
      </c>
      <c r="O93" s="104">
        <v>7.3979274614333339E-5</v>
      </c>
      <c r="P93" s="104">
        <v>6.4962048663492187E-5</v>
      </c>
      <c r="Q93" s="104">
        <v>0</v>
      </c>
      <c r="R93" s="104">
        <v>0</v>
      </c>
      <c r="S93" s="104">
        <v>0</v>
      </c>
      <c r="T93" s="104">
        <v>0</v>
      </c>
      <c r="U93" s="104">
        <v>8.9615015354667179E-5</v>
      </c>
      <c r="V93" s="104">
        <v>0</v>
      </c>
      <c r="W93" s="104">
        <v>5.9974938469696355E-5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2.8558764589549314E-4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2.1052470569268703E-4</v>
      </c>
      <c r="K94" s="98">
        <v>4.0058448920718442E-4</v>
      </c>
      <c r="L94" s="98">
        <v>3.8814283320909131E-4</v>
      </c>
      <c r="M94" s="98">
        <v>1.1986414327866122E-4</v>
      </c>
      <c r="N94" s="98">
        <v>1.2489809428161617E-4</v>
      </c>
      <c r="O94" s="98">
        <v>7.3979274614333339E-5</v>
      </c>
      <c r="P94" s="98">
        <v>6.4962048663492187E-5</v>
      </c>
      <c r="Q94" s="98">
        <v>0</v>
      </c>
      <c r="R94" s="98">
        <v>0</v>
      </c>
      <c r="S94" s="98">
        <v>0</v>
      </c>
      <c r="T94" s="98">
        <v>0</v>
      </c>
      <c r="U94" s="98">
        <v>8.9615015354667179E-5</v>
      </c>
      <c r="V94" s="98">
        <v>0</v>
      </c>
      <c r="W94" s="98">
        <v>5.9974938469696355E-5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1.7368287279871615</v>
      </c>
      <c r="D100" s="122">
        <v>1.0643931998690639</v>
      </c>
      <c r="E100" s="122">
        <v>2.5542329358446594</v>
      </c>
      <c r="F100" s="122">
        <v>4.8790897104952951</v>
      </c>
      <c r="G100" s="122">
        <v>7.9841546742886287</v>
      </c>
      <c r="H100" s="122">
        <v>6.2643382207797513</v>
      </c>
      <c r="I100" s="122">
        <v>4.9415520176140832</v>
      </c>
      <c r="J100" s="122">
        <v>4.2010229007510116</v>
      </c>
      <c r="K100" s="122">
        <v>5.4708886016960818</v>
      </c>
      <c r="L100" s="122">
        <v>5.4000692121473612</v>
      </c>
      <c r="M100" s="122">
        <v>4.5300333077944179</v>
      </c>
      <c r="N100" s="122">
        <v>2.7370822545998328</v>
      </c>
      <c r="O100" s="122">
        <v>1.9997734743514872</v>
      </c>
      <c r="P100" s="122">
        <v>1.2295800441925318</v>
      </c>
      <c r="Q100" s="122">
        <v>0.40233477586586353</v>
      </c>
      <c r="R100" s="122">
        <v>0</v>
      </c>
      <c r="S100" s="122">
        <v>0</v>
      </c>
      <c r="T100" s="122">
        <v>0</v>
      </c>
      <c r="U100" s="122">
        <v>0.93436897047112366</v>
      </c>
      <c r="V100" s="122">
        <v>2.5377778077833111</v>
      </c>
      <c r="W100" s="122">
        <v>3.6889297672897454</v>
      </c>
      <c r="DA100" s="130" t="s">
        <v>3848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1.7368287279871615</v>
      </c>
      <c r="D102" s="98">
        <v>1.0643931998690639</v>
      </c>
      <c r="E102" s="98">
        <v>2.5542329358446594</v>
      </c>
      <c r="F102" s="98">
        <v>4.8790897104952951</v>
      </c>
      <c r="G102" s="98">
        <v>7.9841546742886287</v>
      </c>
      <c r="H102" s="98">
        <v>6.2643382207797513</v>
      </c>
      <c r="I102" s="98">
        <v>4.9415520176140832</v>
      </c>
      <c r="J102" s="98">
        <v>4.2010229007510116</v>
      </c>
      <c r="K102" s="98">
        <v>5.4708886016960818</v>
      </c>
      <c r="L102" s="98">
        <v>5.4000692121473612</v>
      </c>
      <c r="M102" s="98">
        <v>4.5300333077944179</v>
      </c>
      <c r="N102" s="98">
        <v>2.7370822545998328</v>
      </c>
      <c r="O102" s="98">
        <v>1.9997734743514872</v>
      </c>
      <c r="P102" s="98">
        <v>1.2295800441925318</v>
      </c>
      <c r="Q102" s="98">
        <v>0.40233477586586353</v>
      </c>
      <c r="R102" s="98">
        <v>0</v>
      </c>
      <c r="S102" s="98">
        <v>0</v>
      </c>
      <c r="T102" s="98">
        <v>0</v>
      </c>
      <c r="U102" s="98">
        <v>0.93436897047112366</v>
      </c>
      <c r="V102" s="98">
        <v>2.5377778077833111</v>
      </c>
      <c r="W102" s="98">
        <v>3.6889297672897454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1.7380156655148304</v>
      </c>
      <c r="D124" s="117">
        <f t="shared" si="42"/>
        <v>0</v>
      </c>
      <c r="E124" s="117">
        <f t="shared" si="42"/>
        <v>1.4210937570798905</v>
      </c>
      <c r="F124" s="117">
        <f t="shared" si="42"/>
        <v>3.3726974064098401</v>
      </c>
      <c r="G124" s="117">
        <f t="shared" si="42"/>
        <v>2.0357729251884051</v>
      </c>
      <c r="H124" s="117">
        <f t="shared" si="42"/>
        <v>1.9285095124220695</v>
      </c>
      <c r="I124" s="117">
        <f t="shared" si="42"/>
        <v>1.4183889082392405</v>
      </c>
      <c r="J124" s="117">
        <f t="shared" si="42"/>
        <v>0.95557569554768751</v>
      </c>
      <c r="K124" s="117">
        <f t="shared" si="42"/>
        <v>0.73954937626547868</v>
      </c>
      <c r="L124" s="117">
        <f t="shared" si="42"/>
        <v>1.1428628035202351</v>
      </c>
      <c r="M124" s="117">
        <f t="shared" si="42"/>
        <v>0.9906656309766203</v>
      </c>
      <c r="N124" s="117">
        <f t="shared" si="42"/>
        <v>1.0536885633549733</v>
      </c>
      <c r="O124" s="117">
        <f t="shared" si="42"/>
        <v>1.2793290145921679</v>
      </c>
      <c r="P124" s="117">
        <f t="shared" si="42"/>
        <v>0.17056674393524449</v>
      </c>
      <c r="Q124" s="117">
        <f t="shared" si="42"/>
        <v>0.29646338770723529</v>
      </c>
      <c r="R124" s="117">
        <f t="shared" ref="R124:V124" si="43">R125+R128+R130+R139</f>
        <v>0.4129374510588576</v>
      </c>
      <c r="S124" s="117">
        <f t="shared" si="43"/>
        <v>0.76925444821153555</v>
      </c>
      <c r="T124" s="117">
        <f t="shared" si="43"/>
        <v>0.88146362299652448</v>
      </c>
      <c r="U124" s="117">
        <f t="shared" si="43"/>
        <v>0.9106933264384689</v>
      </c>
      <c r="V124" s="117">
        <f t="shared" si="43"/>
        <v>1.0481450794074452</v>
      </c>
      <c r="W124" s="117">
        <f t="shared" ref="W124" si="44">W125+W128+W130+W139</f>
        <v>1.0070924626934283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1.7380156655148304</v>
      </c>
      <c r="D139" s="122">
        <v>0</v>
      </c>
      <c r="E139" s="122">
        <v>1.4210937570798905</v>
      </c>
      <c r="F139" s="122">
        <v>3.3726974064098401</v>
      </c>
      <c r="G139" s="122">
        <v>2.0357729251884051</v>
      </c>
      <c r="H139" s="122">
        <v>1.9285095124220695</v>
      </c>
      <c r="I139" s="122">
        <v>1.4183889082392405</v>
      </c>
      <c r="J139" s="122">
        <v>0.95557569554768751</v>
      </c>
      <c r="K139" s="122">
        <v>0.73954937626547868</v>
      </c>
      <c r="L139" s="122">
        <v>1.1428628035202351</v>
      </c>
      <c r="M139" s="122">
        <v>0.9906656309766203</v>
      </c>
      <c r="N139" s="122">
        <v>1.0536885633549733</v>
      </c>
      <c r="O139" s="122">
        <v>1.2793290145921679</v>
      </c>
      <c r="P139" s="122">
        <v>0.17056674393524449</v>
      </c>
      <c r="Q139" s="122">
        <v>0.29646338770723529</v>
      </c>
      <c r="R139" s="122">
        <v>0.4129374510588576</v>
      </c>
      <c r="S139" s="122">
        <v>0.76925444821153555</v>
      </c>
      <c r="T139" s="122">
        <v>0.88146362299652448</v>
      </c>
      <c r="U139" s="122">
        <v>0.9106933264384689</v>
      </c>
      <c r="V139" s="122">
        <v>1.0481450794074452</v>
      </c>
      <c r="W139" s="122">
        <v>1.0070924626934283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1.7380156655148304</v>
      </c>
      <c r="D140" s="98">
        <v>0</v>
      </c>
      <c r="E140" s="98">
        <v>1.4210937570798905</v>
      </c>
      <c r="F140" s="98">
        <v>3.3726974064098401</v>
      </c>
      <c r="G140" s="98">
        <v>2.0357729251884051</v>
      </c>
      <c r="H140" s="98">
        <v>1.9285095124220695</v>
      </c>
      <c r="I140" s="98">
        <v>1.4183889082392405</v>
      </c>
      <c r="J140" s="98">
        <v>0.95557569554768751</v>
      </c>
      <c r="K140" s="98">
        <v>0.73954937626547868</v>
      </c>
      <c r="L140" s="98">
        <v>1.1428628035202351</v>
      </c>
      <c r="M140" s="98">
        <v>0.9906656309766203</v>
      </c>
      <c r="N140" s="98">
        <v>1.0536885633549733</v>
      </c>
      <c r="O140" s="98">
        <v>1.2793290145921679</v>
      </c>
      <c r="P140" s="98">
        <v>0.17056674393524449</v>
      </c>
      <c r="Q140" s="98">
        <v>0.29646338770723529</v>
      </c>
      <c r="R140" s="98">
        <v>0.4129374510588576</v>
      </c>
      <c r="S140" s="98">
        <v>0.76925444821153555</v>
      </c>
      <c r="T140" s="98">
        <v>0.88146362299652448</v>
      </c>
      <c r="U140" s="98">
        <v>0.9106933264384689</v>
      </c>
      <c r="V140" s="98">
        <v>1.0481450794074452</v>
      </c>
      <c r="W140" s="98">
        <v>1.0070924626934283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1.6404723846457341E-2</v>
      </c>
      <c r="D143" s="117">
        <f t="shared" si="49"/>
        <v>3.2562316095466365E-2</v>
      </c>
      <c r="E143" s="117">
        <f t="shared" si="49"/>
        <v>2.5352725942445625E-2</v>
      </c>
      <c r="F143" s="117">
        <f t="shared" si="49"/>
        <v>2.2197252306605138E-2</v>
      </c>
      <c r="G143" s="117">
        <f t="shared" si="49"/>
        <v>1.4112698704346789E-2</v>
      </c>
      <c r="H143" s="117">
        <f t="shared" si="49"/>
        <v>1.6848940505807021E-2</v>
      </c>
      <c r="I143" s="117">
        <f t="shared" si="49"/>
        <v>8.9614516940083079E-3</v>
      </c>
      <c r="J143" s="117">
        <f t="shared" si="49"/>
        <v>9.8440054393520594E-3</v>
      </c>
      <c r="K143" s="117">
        <f t="shared" si="49"/>
        <v>6.8313360485344459E-3</v>
      </c>
      <c r="L143" s="117">
        <f t="shared" si="49"/>
        <v>1.1770775182193495E-2</v>
      </c>
      <c r="M143" s="117">
        <f t="shared" si="49"/>
        <v>6.5694935070173396E-3</v>
      </c>
      <c r="N143" s="117">
        <f t="shared" si="49"/>
        <v>9.6342072070229982E-3</v>
      </c>
      <c r="O143" s="117">
        <f t="shared" si="49"/>
        <v>3.2463279212758919E-2</v>
      </c>
      <c r="P143" s="117">
        <f t="shared" si="49"/>
        <v>5.7075681306775997E-2</v>
      </c>
      <c r="Q143" s="117">
        <f t="shared" si="49"/>
        <v>6.985861744232319E-2</v>
      </c>
      <c r="R143" s="117">
        <f t="shared" ref="R143:V143" si="50">R144+R146+R148+R157</f>
        <v>4.6561369835636204E-2</v>
      </c>
      <c r="S143" s="117">
        <f t="shared" si="50"/>
        <v>8.3909045112670652E-2</v>
      </c>
      <c r="T143" s="117">
        <f t="shared" si="50"/>
        <v>0.13341682022297108</v>
      </c>
      <c r="U143" s="117">
        <f t="shared" si="50"/>
        <v>0.1724489022501432</v>
      </c>
      <c r="V143" s="117">
        <f t="shared" si="50"/>
        <v>0.19030856469040688</v>
      </c>
      <c r="W143" s="117">
        <f t="shared" ref="W143" si="51">W144+W146+W148+W157</f>
        <v>0.21871321613026456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5.3831610895340278E-3</v>
      </c>
      <c r="D148" s="122">
        <v>1.0743528260774241E-2</v>
      </c>
      <c r="E148" s="122">
        <v>5.5639398925304432E-3</v>
      </c>
      <c r="F148" s="122">
        <v>4.0268974440573081E-3</v>
      </c>
      <c r="G148" s="122">
        <v>3.8586969969279876E-3</v>
      </c>
      <c r="H148" s="122">
        <v>4.4628806957744648E-3</v>
      </c>
      <c r="I148" s="122">
        <v>8.4431246864925824E-4</v>
      </c>
      <c r="J148" s="122">
        <v>4.1589065328653482E-4</v>
      </c>
      <c r="K148" s="122">
        <v>1.2970949500531171E-3</v>
      </c>
      <c r="L148" s="122">
        <v>2.8144121766302422E-3</v>
      </c>
      <c r="M148" s="122">
        <v>1.3373292831294831E-3</v>
      </c>
      <c r="N148" s="122">
        <v>1.7426236300338682E-3</v>
      </c>
      <c r="O148" s="122">
        <v>6.8673059031872773E-3</v>
      </c>
      <c r="P148" s="122">
        <v>1.3083353685468596E-2</v>
      </c>
      <c r="Q148" s="122">
        <v>1.1223964067011885E-2</v>
      </c>
      <c r="R148" s="122">
        <v>1.0183794232666115E-2</v>
      </c>
      <c r="S148" s="122">
        <v>1.8113065214287155E-2</v>
      </c>
      <c r="T148" s="122">
        <v>2.8584674772442895E-2</v>
      </c>
      <c r="U148" s="122">
        <v>3.2181879113282852E-2</v>
      </c>
      <c r="V148" s="122">
        <v>1.6859596178669306E-2</v>
      </c>
      <c r="W148" s="122">
        <v>1.4608074377943227E-2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5.3831610895340278E-3</v>
      </c>
      <c r="D149" s="98">
        <v>1.0743528260774241E-2</v>
      </c>
      <c r="E149" s="98">
        <v>5.5639398925304432E-3</v>
      </c>
      <c r="F149" s="98">
        <v>4.0268974440573081E-3</v>
      </c>
      <c r="G149" s="98">
        <v>3.8586969969279876E-3</v>
      </c>
      <c r="H149" s="98">
        <v>4.4628806957744648E-3</v>
      </c>
      <c r="I149" s="98">
        <v>8.4431246864925824E-4</v>
      </c>
      <c r="J149" s="98">
        <v>4.1589065328653482E-4</v>
      </c>
      <c r="K149" s="98">
        <v>1.2970949500531171E-3</v>
      </c>
      <c r="L149" s="98">
        <v>2.8144121766302422E-3</v>
      </c>
      <c r="M149" s="98">
        <v>1.3373292831294831E-3</v>
      </c>
      <c r="N149" s="98">
        <v>1.7426236300338682E-3</v>
      </c>
      <c r="O149" s="98">
        <v>6.8673059031872773E-3</v>
      </c>
      <c r="P149" s="98">
        <v>1.3083353685468596E-2</v>
      </c>
      <c r="Q149" s="98">
        <v>1.1223964067011885E-2</v>
      </c>
      <c r="R149" s="98">
        <v>1.0183794232666115E-2</v>
      </c>
      <c r="S149" s="98">
        <v>1.8113065214287155E-2</v>
      </c>
      <c r="T149" s="98">
        <v>2.8584674772442895E-2</v>
      </c>
      <c r="U149" s="98">
        <v>3.2181879113282852E-2</v>
      </c>
      <c r="V149" s="98">
        <v>1.6859596178669306E-2</v>
      </c>
      <c r="W149" s="98">
        <v>1.4608074377943227E-2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1.1021562756923313E-2</v>
      </c>
      <c r="D157" s="122">
        <v>2.181878783469212E-2</v>
      </c>
      <c r="E157" s="122">
        <v>1.9788786049915182E-2</v>
      </c>
      <c r="F157" s="122">
        <v>1.8170354862547828E-2</v>
      </c>
      <c r="G157" s="122">
        <v>1.0254001707418801E-2</v>
      </c>
      <c r="H157" s="122">
        <v>1.2386059810032556E-2</v>
      </c>
      <c r="I157" s="122">
        <v>8.1171392253590498E-3</v>
      </c>
      <c r="J157" s="122">
        <v>9.4281147860655248E-3</v>
      </c>
      <c r="K157" s="122">
        <v>5.5342410984813286E-3</v>
      </c>
      <c r="L157" s="122">
        <v>8.9563630055632532E-3</v>
      </c>
      <c r="M157" s="122">
        <v>5.2321642238878563E-3</v>
      </c>
      <c r="N157" s="122">
        <v>7.8915835769891307E-3</v>
      </c>
      <c r="O157" s="122">
        <v>2.5595973309571644E-2</v>
      </c>
      <c r="P157" s="122">
        <v>4.3992327621307399E-2</v>
      </c>
      <c r="Q157" s="122">
        <v>5.8634653375311305E-2</v>
      </c>
      <c r="R157" s="122">
        <v>3.6377575602970093E-2</v>
      </c>
      <c r="S157" s="122">
        <v>6.5795979898383497E-2</v>
      </c>
      <c r="T157" s="122">
        <v>0.10483214545052819</v>
      </c>
      <c r="U157" s="122">
        <v>0.14026702313686035</v>
      </c>
      <c r="V157" s="122">
        <v>0.17344896851173758</v>
      </c>
      <c r="W157" s="122">
        <v>0.20410514175232133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1.1021562756923313E-2</v>
      </c>
      <c r="D158" s="98">
        <v>2.181878783469212E-2</v>
      </c>
      <c r="E158" s="98">
        <v>1.9788786049915182E-2</v>
      </c>
      <c r="F158" s="98">
        <v>1.8170354862547828E-2</v>
      </c>
      <c r="G158" s="98">
        <v>1.0254001707418801E-2</v>
      </c>
      <c r="H158" s="98">
        <v>1.2386059810032556E-2</v>
      </c>
      <c r="I158" s="98">
        <v>8.1171392253590498E-3</v>
      </c>
      <c r="J158" s="98">
        <v>9.4281147860655248E-3</v>
      </c>
      <c r="K158" s="98">
        <v>5.5342410984813286E-3</v>
      </c>
      <c r="L158" s="98">
        <v>8.9563630055632532E-3</v>
      </c>
      <c r="M158" s="98">
        <v>5.2321642238878563E-3</v>
      </c>
      <c r="N158" s="98">
        <v>7.8915835769891307E-3</v>
      </c>
      <c r="O158" s="98">
        <v>2.5595973309571644E-2</v>
      </c>
      <c r="P158" s="98">
        <v>4.3992327621307399E-2</v>
      </c>
      <c r="Q158" s="98">
        <v>5.8634653375311305E-2</v>
      </c>
      <c r="R158" s="98">
        <v>3.6377575602970093E-2</v>
      </c>
      <c r="S158" s="98">
        <v>6.5795979898383497E-2</v>
      </c>
      <c r="T158" s="98">
        <v>0.10483214545052819</v>
      </c>
      <c r="U158" s="98">
        <v>0.14026702313686035</v>
      </c>
      <c r="V158" s="98">
        <v>0.17344896851173758</v>
      </c>
      <c r="W158" s="98">
        <v>0.20410514175232133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2.0190429349485957E-2</v>
      </c>
      <c r="D161" s="117">
        <f t="shared" si="54"/>
        <v>2.622665537053203E-2</v>
      </c>
      <c r="E161" s="117">
        <f t="shared" si="54"/>
        <v>1.6840169986397036E-2</v>
      </c>
      <c r="F161" s="117">
        <f t="shared" si="54"/>
        <v>2.5623356054437919E-2</v>
      </c>
      <c r="G161" s="117">
        <f t="shared" si="54"/>
        <v>1.3582319305687197E-2</v>
      </c>
      <c r="H161" s="117">
        <f t="shared" si="54"/>
        <v>2.5698292286714344E-2</v>
      </c>
      <c r="I161" s="117">
        <f t="shared" si="54"/>
        <v>1.8409931741538158E-2</v>
      </c>
      <c r="J161" s="117">
        <f t="shared" si="54"/>
        <v>1.3450950327922311E-2</v>
      </c>
      <c r="K161" s="117">
        <f t="shared" si="54"/>
        <v>3.4862125922984974E-3</v>
      </c>
      <c r="L161" s="117">
        <f t="shared" si="54"/>
        <v>0</v>
      </c>
      <c r="M161" s="117">
        <f t="shared" si="54"/>
        <v>0</v>
      </c>
      <c r="N161" s="117">
        <f t="shared" si="54"/>
        <v>0</v>
      </c>
      <c r="O161" s="117">
        <f t="shared" si="54"/>
        <v>6.9270531722488852E-3</v>
      </c>
      <c r="P161" s="117">
        <f t="shared" si="54"/>
        <v>3.8730797872573493E-3</v>
      </c>
      <c r="Q161" s="117">
        <f t="shared" si="54"/>
        <v>4.2840031520807696E-3</v>
      </c>
      <c r="R161" s="117">
        <f t="shared" ref="R161:V161" si="55">R162+R164+R166+R175</f>
        <v>6.4328335097666176E-3</v>
      </c>
      <c r="S161" s="117">
        <f t="shared" si="55"/>
        <v>1.3896614903211724E-2</v>
      </c>
      <c r="T161" s="117">
        <f t="shared" si="55"/>
        <v>3.4265441160511029E-2</v>
      </c>
      <c r="U161" s="117">
        <f t="shared" si="55"/>
        <v>0.10604809962334695</v>
      </c>
      <c r="V161" s="117">
        <f t="shared" si="55"/>
        <v>0.1731246958485757</v>
      </c>
      <c r="W161" s="117">
        <f t="shared" ref="W161" si="56">W162+W164+W166+W175</f>
        <v>0.1690509079149333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6.6254290332726489E-3</v>
      </c>
      <c r="D166" s="122">
        <v>8.407978638866798E-3</v>
      </c>
      <c r="E166" s="122">
        <v>3.7092932616869623E-3</v>
      </c>
      <c r="F166" s="122">
        <v>4.83227693286877E-3</v>
      </c>
      <c r="G166" s="122">
        <v>3.8586969969279876E-3</v>
      </c>
      <c r="H166" s="122">
        <v>6.9422588600936124E-3</v>
      </c>
      <c r="I166" s="122">
        <v>1.6886249372985165E-3</v>
      </c>
      <c r="J166" s="122">
        <v>8.3178130657306963E-4</v>
      </c>
      <c r="K166" s="122">
        <v>8.6472996670207826E-4</v>
      </c>
      <c r="L166" s="122">
        <v>0</v>
      </c>
      <c r="M166" s="122">
        <v>0</v>
      </c>
      <c r="N166" s="122">
        <v>0</v>
      </c>
      <c r="O166" s="122">
        <v>1.5260679784860614E-3</v>
      </c>
      <c r="P166" s="122">
        <v>1.0064118219591225E-3</v>
      </c>
      <c r="Q166" s="122">
        <v>6.4136937525782192E-4</v>
      </c>
      <c r="R166" s="122">
        <v>1.3399729253508047E-3</v>
      </c>
      <c r="S166" s="122">
        <v>3.1349535947804695E-3</v>
      </c>
      <c r="T166" s="122">
        <v>7.3294037878058708E-3</v>
      </c>
      <c r="U166" s="122">
        <v>1.9833018523302225E-2</v>
      </c>
      <c r="V166" s="122">
        <v>1.5406182714990915E-2</v>
      </c>
      <c r="W166" s="122">
        <v>1.1260390666331239E-2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6.6254290332726489E-3</v>
      </c>
      <c r="D167" s="98">
        <v>8.407978638866798E-3</v>
      </c>
      <c r="E167" s="98">
        <v>3.7092932616869623E-3</v>
      </c>
      <c r="F167" s="98">
        <v>4.83227693286877E-3</v>
      </c>
      <c r="G167" s="98">
        <v>3.8586969969279876E-3</v>
      </c>
      <c r="H167" s="98">
        <v>6.9422588600936124E-3</v>
      </c>
      <c r="I167" s="98">
        <v>1.6886249372985165E-3</v>
      </c>
      <c r="J167" s="98">
        <v>8.3178130657306963E-4</v>
      </c>
      <c r="K167" s="98">
        <v>8.6472996670207826E-4</v>
      </c>
      <c r="L167" s="98">
        <v>0</v>
      </c>
      <c r="M167" s="98">
        <v>0</v>
      </c>
      <c r="N167" s="98">
        <v>0</v>
      </c>
      <c r="O167" s="98">
        <v>1.5260679784860614E-3</v>
      </c>
      <c r="P167" s="98">
        <v>1.0064118219591225E-3</v>
      </c>
      <c r="Q167" s="98">
        <v>6.4136937525782192E-4</v>
      </c>
      <c r="R167" s="98">
        <v>1.3399729253508047E-3</v>
      </c>
      <c r="S167" s="98">
        <v>3.1349535947804695E-3</v>
      </c>
      <c r="T167" s="98">
        <v>7.3294037878058708E-3</v>
      </c>
      <c r="U167" s="98">
        <v>1.9833018523302225E-2</v>
      </c>
      <c r="V167" s="98">
        <v>1.5406182714990915E-2</v>
      </c>
      <c r="W167" s="98">
        <v>1.1260390666331239E-2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1.3565000316213308E-2</v>
      </c>
      <c r="D175" s="122">
        <v>1.7818676731665234E-2</v>
      </c>
      <c r="E175" s="122">
        <v>1.3130876724710075E-2</v>
      </c>
      <c r="F175" s="122">
        <v>2.0791079121569151E-2</v>
      </c>
      <c r="G175" s="122">
        <v>9.7236223087592086E-3</v>
      </c>
      <c r="H175" s="122">
        <v>1.875603342662073E-2</v>
      </c>
      <c r="I175" s="122">
        <v>1.6721306804239642E-2</v>
      </c>
      <c r="J175" s="122">
        <v>1.2619169021349241E-2</v>
      </c>
      <c r="K175" s="122">
        <v>2.6214826255964189E-3</v>
      </c>
      <c r="L175" s="122">
        <v>0</v>
      </c>
      <c r="M175" s="122">
        <v>0</v>
      </c>
      <c r="N175" s="122">
        <v>0</v>
      </c>
      <c r="O175" s="122">
        <v>5.400985193762824E-3</v>
      </c>
      <c r="P175" s="122">
        <v>2.866667965298227E-3</v>
      </c>
      <c r="Q175" s="122">
        <v>3.6426337768229473E-3</v>
      </c>
      <c r="R175" s="122">
        <v>5.0928605844158129E-3</v>
      </c>
      <c r="S175" s="122">
        <v>1.0761661308431255E-2</v>
      </c>
      <c r="T175" s="122">
        <v>2.6936037372705161E-2</v>
      </c>
      <c r="U175" s="122">
        <v>8.6215081100044721E-2</v>
      </c>
      <c r="V175" s="122">
        <v>0.15771851313358479</v>
      </c>
      <c r="W175" s="122">
        <v>0.15779051724860205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1.3565000316213308E-2</v>
      </c>
      <c r="D176" s="98">
        <v>1.7818676731665234E-2</v>
      </c>
      <c r="E176" s="98">
        <v>1.3130876724710075E-2</v>
      </c>
      <c r="F176" s="98">
        <v>2.0791079121569151E-2</v>
      </c>
      <c r="G176" s="98">
        <v>9.7236223087592086E-3</v>
      </c>
      <c r="H176" s="98">
        <v>1.875603342662073E-2</v>
      </c>
      <c r="I176" s="98">
        <v>1.6721306804239642E-2</v>
      </c>
      <c r="J176" s="98">
        <v>1.2619169021349241E-2</v>
      </c>
      <c r="K176" s="98">
        <v>2.6214826255964189E-3</v>
      </c>
      <c r="L176" s="98">
        <v>0</v>
      </c>
      <c r="M176" s="98">
        <v>0</v>
      </c>
      <c r="N176" s="98">
        <v>0</v>
      </c>
      <c r="O176" s="98">
        <v>5.400985193762824E-3</v>
      </c>
      <c r="P176" s="98">
        <v>2.866667965298227E-3</v>
      </c>
      <c r="Q176" s="98">
        <v>3.6426337768229473E-3</v>
      </c>
      <c r="R176" s="98">
        <v>5.0928605844158129E-3</v>
      </c>
      <c r="S176" s="98">
        <v>1.0761661308431255E-2</v>
      </c>
      <c r="T176" s="98">
        <v>2.6936037372705161E-2</v>
      </c>
      <c r="U176" s="98">
        <v>8.6215081100044721E-2</v>
      </c>
      <c r="V176" s="98">
        <v>0.15771851313358479</v>
      </c>
      <c r="W176" s="98">
        <v>0.15779051724860205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13559.370024340134</v>
      </c>
      <c r="D3" s="117">
        <f t="shared" si="0"/>
        <v>16326.078986390128</v>
      </c>
      <c r="E3" s="117">
        <f t="shared" si="0"/>
        <v>17115.142970187648</v>
      </c>
      <c r="F3" s="117">
        <f t="shared" si="0"/>
        <v>15882.943021749901</v>
      </c>
      <c r="G3" s="117">
        <f t="shared" si="0"/>
        <v>16244.933163699536</v>
      </c>
      <c r="H3" s="117">
        <f t="shared" si="0"/>
        <v>16057.63176506078</v>
      </c>
      <c r="I3" s="117">
        <f t="shared" si="0"/>
        <v>0</v>
      </c>
      <c r="J3" s="117">
        <f t="shared" si="0"/>
        <v>13119.940551302256</v>
      </c>
      <c r="K3" s="117">
        <f t="shared" si="0"/>
        <v>12195.536175505731</v>
      </c>
      <c r="L3" s="117">
        <f t="shared" si="0"/>
        <v>12868.247116841181</v>
      </c>
      <c r="M3" s="117">
        <f t="shared" si="0"/>
        <v>14517.690754527996</v>
      </c>
      <c r="N3" s="117">
        <f t="shared" si="0"/>
        <v>13615.730790731535</v>
      </c>
      <c r="O3" s="117">
        <f t="shared" si="0"/>
        <v>13146.496513692537</v>
      </c>
      <c r="P3" s="117">
        <f t="shared" si="0"/>
        <v>11030.402805144337</v>
      </c>
      <c r="Q3" s="117">
        <f t="shared" si="0"/>
        <v>10363.22901875762</v>
      </c>
      <c r="R3" s="117">
        <f t="shared" ref="R3:V3" si="1">R4+R7+R9+R19</f>
        <v>11652.551599047561</v>
      </c>
      <c r="S3" s="117">
        <f t="shared" si="1"/>
        <v>12215.597056822642</v>
      </c>
      <c r="T3" s="117">
        <f t="shared" si="1"/>
        <v>8836.9780875006363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11123.11417084321</v>
      </c>
      <c r="D4" s="122">
        <f t="shared" si="3"/>
        <v>13724.277179839828</v>
      </c>
      <c r="E4" s="122">
        <f t="shared" si="3"/>
        <v>14357.994627159787</v>
      </c>
      <c r="F4" s="122">
        <f t="shared" si="3"/>
        <v>13295.069943656883</v>
      </c>
      <c r="G4" s="122">
        <f t="shared" si="3"/>
        <v>13728.515004911233</v>
      </c>
      <c r="H4" s="122">
        <f t="shared" si="3"/>
        <v>13351.259042474985</v>
      </c>
      <c r="I4" s="122">
        <f t="shared" si="3"/>
        <v>0</v>
      </c>
      <c r="J4" s="122">
        <f t="shared" si="3"/>
        <v>10568.583056522637</v>
      </c>
      <c r="K4" s="122">
        <f t="shared" si="3"/>
        <v>9755.6368518447034</v>
      </c>
      <c r="L4" s="122">
        <f t="shared" si="3"/>
        <v>10353.14749342594</v>
      </c>
      <c r="M4" s="122">
        <f t="shared" si="3"/>
        <v>12090.3794813151</v>
      </c>
      <c r="N4" s="122">
        <f t="shared" si="3"/>
        <v>11555.651148796691</v>
      </c>
      <c r="O4" s="122">
        <f t="shared" si="3"/>
        <v>11058.54264751496</v>
      </c>
      <c r="P4" s="122">
        <f t="shared" si="3"/>
        <v>9063.7334783790193</v>
      </c>
      <c r="Q4" s="122">
        <f t="shared" si="3"/>
        <v>8119.8130567377602</v>
      </c>
      <c r="R4" s="122">
        <f t="shared" ref="R4:V4" si="4">SUM(R5:R6)</f>
        <v>9513.3531370558685</v>
      </c>
      <c r="S4" s="122">
        <f t="shared" si="4"/>
        <v>9977.5978561938937</v>
      </c>
      <c r="T4" s="122">
        <f t="shared" si="4"/>
        <v>6546.4778272154845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11061.502229195146</v>
      </c>
      <c r="D5" s="98">
        <v>13648.763048905241</v>
      </c>
      <c r="E5" s="98">
        <v>14280.429573741285</v>
      </c>
      <c r="F5" s="98">
        <v>13223.227779778612</v>
      </c>
      <c r="G5" s="98">
        <v>13655.306736016708</v>
      </c>
      <c r="H5" s="98">
        <v>13281.061678935446</v>
      </c>
      <c r="I5" s="98">
        <v>0</v>
      </c>
      <c r="J5" s="98">
        <v>10513.439618017965</v>
      </c>
      <c r="K5" s="98">
        <v>9705.0852167180583</v>
      </c>
      <c r="L5" s="98">
        <v>10299.667512630005</v>
      </c>
      <c r="M5" s="98">
        <v>12028.423773594623</v>
      </c>
      <c r="N5" s="98">
        <v>11497.830420816246</v>
      </c>
      <c r="O5" s="98">
        <v>11003.11875047594</v>
      </c>
      <c r="P5" s="98">
        <v>9017.6823710087501</v>
      </c>
      <c r="Q5" s="98">
        <v>8078.2755587815363</v>
      </c>
      <c r="R5" s="98">
        <v>9463.7502709539658</v>
      </c>
      <c r="S5" s="98">
        <v>9923.8691727300502</v>
      </c>
      <c r="T5" s="98">
        <v>6510.2243847109794</v>
      </c>
      <c r="U5" s="98">
        <v>0</v>
      </c>
      <c r="V5" s="98">
        <v>0</v>
      </c>
      <c r="W5" s="98">
        <v>0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61.61194164806394</v>
      </c>
      <c r="D6" s="98">
        <v>75.514130934586447</v>
      </c>
      <c r="E6" s="98">
        <v>77.565053418502899</v>
      </c>
      <c r="F6" s="98">
        <v>71.842163878270881</v>
      </c>
      <c r="G6" s="98">
        <v>73.208268894524707</v>
      </c>
      <c r="H6" s="98">
        <v>70.197363539539523</v>
      </c>
      <c r="I6" s="98">
        <v>0</v>
      </c>
      <c r="J6" s="98">
        <v>55.143438504672311</v>
      </c>
      <c r="K6" s="98">
        <v>50.551635126645209</v>
      </c>
      <c r="L6" s="98">
        <v>53.479980795935006</v>
      </c>
      <c r="M6" s="98">
        <v>61.955707720476468</v>
      </c>
      <c r="N6" s="98">
        <v>57.820727980443749</v>
      </c>
      <c r="O6" s="98">
        <v>55.423897039019508</v>
      </c>
      <c r="P6" s="98">
        <v>46.051107370268781</v>
      </c>
      <c r="Q6" s="98">
        <v>41.537497956223547</v>
      </c>
      <c r="R6" s="98">
        <v>49.602866101902876</v>
      </c>
      <c r="S6" s="98">
        <v>53.728683463844227</v>
      </c>
      <c r="T6" s="98">
        <v>36.253442504505223</v>
      </c>
      <c r="U6" s="98">
        <v>0</v>
      </c>
      <c r="V6" s="98">
        <v>0</v>
      </c>
      <c r="W6" s="98">
        <v>0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6.6974709812842192</v>
      </c>
      <c r="D7" s="122">
        <f t="shared" si="6"/>
        <v>12.236714272309793</v>
      </c>
      <c r="E7" s="122">
        <f t="shared" si="6"/>
        <v>22.720279167743588</v>
      </c>
      <c r="F7" s="122">
        <f t="shared" si="6"/>
        <v>13.392122482335111</v>
      </c>
      <c r="G7" s="122">
        <f t="shared" si="6"/>
        <v>15.611890681737814</v>
      </c>
      <c r="H7" s="122">
        <f t="shared" si="6"/>
        <v>26.855609904784693</v>
      </c>
      <c r="I7" s="122">
        <f t="shared" si="6"/>
        <v>0</v>
      </c>
      <c r="J7" s="122">
        <f t="shared" si="6"/>
        <v>29.268035029792571</v>
      </c>
      <c r="K7" s="122">
        <f t="shared" si="6"/>
        <v>31.613908070008645</v>
      </c>
      <c r="L7" s="122">
        <f t="shared" si="6"/>
        <v>36.032221361489285</v>
      </c>
      <c r="M7" s="122">
        <f t="shared" si="6"/>
        <v>34.749768693688473</v>
      </c>
      <c r="N7" s="122">
        <f t="shared" si="6"/>
        <v>67.552732189757364</v>
      </c>
      <c r="O7" s="122">
        <f t="shared" si="6"/>
        <v>38.30481238258394</v>
      </c>
      <c r="P7" s="122">
        <f t="shared" si="6"/>
        <v>0</v>
      </c>
      <c r="Q7" s="122">
        <f t="shared" si="6"/>
        <v>31.929466429975005</v>
      </c>
      <c r="R7" s="122">
        <f t="shared" si="6"/>
        <v>31.278428233277005</v>
      </c>
      <c r="S7" s="122">
        <f t="shared" si="6"/>
        <v>44.852501933755455</v>
      </c>
      <c r="T7" s="122">
        <f t="shared" si="6"/>
        <v>94.988707954587539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6.6974709812842192</v>
      </c>
      <c r="D8" s="98">
        <f>IF(RES_hhdet_in_fec!D8=0,0,RES_hhdet_in_fec!D8*1000*11630/RES_hhdet_in_new!D5)</f>
        <v>12.236714272309793</v>
      </c>
      <c r="E8" s="98">
        <f>IF(RES_hhdet_in_fec!E8=0,0,RES_hhdet_in_fec!E8*1000*11630/RES_hhdet_in_new!E5)</f>
        <v>22.720279167743588</v>
      </c>
      <c r="F8" s="98">
        <f>IF(RES_hhdet_in_fec!F8=0,0,RES_hhdet_in_fec!F8*1000*11630/RES_hhdet_in_new!F5)</f>
        <v>13.392122482335111</v>
      </c>
      <c r="G8" s="98">
        <f>IF(RES_hhdet_in_fec!G8=0,0,RES_hhdet_in_fec!G8*1000*11630/RES_hhdet_in_new!G5)</f>
        <v>15.611890681737814</v>
      </c>
      <c r="H8" s="98">
        <f>IF(RES_hhdet_in_fec!H8=0,0,RES_hhdet_in_fec!H8*1000*11630/RES_hhdet_in_new!H5)</f>
        <v>26.855609904784693</v>
      </c>
      <c r="I8" s="98">
        <f>IF(RES_hhdet_in_fec!I8=0,0,RES_hhdet_in_fec!I8*1000*11630/RES_hhdet_in_new!I5)</f>
        <v>0</v>
      </c>
      <c r="J8" s="98">
        <f>IF(RES_hhdet_in_fec!J8=0,0,RES_hhdet_in_fec!J8*1000*11630/RES_hhdet_in_new!J5)</f>
        <v>29.268035029792571</v>
      </c>
      <c r="K8" s="98">
        <f>IF(RES_hhdet_in_fec!K8=0,0,RES_hhdet_in_fec!K8*1000*11630/RES_hhdet_in_new!K5)</f>
        <v>31.613908070008645</v>
      </c>
      <c r="L8" s="98">
        <f>IF(RES_hhdet_in_fec!L8=0,0,RES_hhdet_in_fec!L8*1000*11630/RES_hhdet_in_new!L5)</f>
        <v>36.032221361489285</v>
      </c>
      <c r="M8" s="98">
        <f>IF(RES_hhdet_in_fec!M8=0,0,RES_hhdet_in_fec!M8*1000*11630/RES_hhdet_in_new!M5)</f>
        <v>34.749768693688473</v>
      </c>
      <c r="N8" s="98">
        <f>IF(RES_hhdet_in_fec!N8=0,0,RES_hhdet_in_fec!N8*1000*11630/RES_hhdet_in_new!N5)</f>
        <v>67.552732189757364</v>
      </c>
      <c r="O8" s="98">
        <f>IF(RES_hhdet_in_fec!O8=0,0,RES_hhdet_in_fec!O8*1000*11630/RES_hhdet_in_new!O5)</f>
        <v>38.30481238258394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31.929466429975005</v>
      </c>
      <c r="R8" s="98">
        <f>IF(RES_hhdet_in_fec!R8=0,0,RES_hhdet_in_fec!R8*1000*11630/RES_hhdet_in_new!R5)</f>
        <v>31.278428233277005</v>
      </c>
      <c r="S8" s="98">
        <f>IF(RES_hhdet_in_fec!S8=0,0,RES_hhdet_in_fec!S8*1000*11630/RES_hhdet_in_new!S5)</f>
        <v>44.852501933755455</v>
      </c>
      <c r="T8" s="98">
        <f>IF(RES_hhdet_in_fec!T8=0,0,RES_hhdet_in_fec!T8*1000*11630/RES_hhdet_in_new!T5)</f>
        <v>94.988707954587539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0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1694.8937384747444</v>
      </c>
      <c r="D9" s="122">
        <v>1789.1458637352548</v>
      </c>
      <c r="E9" s="122">
        <v>1920.2797732273393</v>
      </c>
      <c r="F9" s="122">
        <v>1809.4901452256681</v>
      </c>
      <c r="G9" s="122">
        <v>1775.8282365136129</v>
      </c>
      <c r="H9" s="122">
        <v>1958.2046964379792</v>
      </c>
      <c r="I9" s="122">
        <v>0</v>
      </c>
      <c r="J9" s="122">
        <v>1899.4834944288884</v>
      </c>
      <c r="K9" s="122">
        <v>1843.2224397163377</v>
      </c>
      <c r="L9" s="122">
        <v>1882.8261097628003</v>
      </c>
      <c r="M9" s="122">
        <v>1878.2596211139846</v>
      </c>
      <c r="N9" s="122">
        <v>1547.3269887219615</v>
      </c>
      <c r="O9" s="122">
        <v>1580.5397212522728</v>
      </c>
      <c r="P9" s="122">
        <v>1600.427397506664</v>
      </c>
      <c r="Q9" s="122">
        <v>1767.6762847878367</v>
      </c>
      <c r="R9" s="122">
        <v>1689.308260700371</v>
      </c>
      <c r="S9" s="122">
        <v>1656.7320111050556</v>
      </c>
      <c r="T9" s="122">
        <v>1640.5168891816681</v>
      </c>
      <c r="U9" s="122">
        <v>0</v>
      </c>
      <c r="V9" s="122">
        <v>0</v>
      </c>
      <c r="W9" s="122">
        <v>0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1822.8971411319797</v>
      </c>
      <c r="D11" s="98">
        <v>2056.3035938611047</v>
      </c>
      <c r="E11" s="98">
        <v>2041.1236912787033</v>
      </c>
      <c r="F11" s="98">
        <v>1772.7141415994488</v>
      </c>
      <c r="G11" s="98">
        <v>2123.336523225913</v>
      </c>
      <c r="H11" s="98">
        <v>2182.9355206190762</v>
      </c>
      <c r="I11" s="98">
        <v>0</v>
      </c>
      <c r="J11" s="98">
        <v>1830.8269646352117</v>
      </c>
      <c r="K11" s="98">
        <v>1903.3499883387881</v>
      </c>
      <c r="L11" s="98">
        <v>2477.9117596674073</v>
      </c>
      <c r="M11" s="98">
        <v>1962.3896271783226</v>
      </c>
      <c r="N11" s="98">
        <v>1534.269792246758</v>
      </c>
      <c r="O11" s="98">
        <v>1679.5078122095233</v>
      </c>
      <c r="P11" s="98">
        <v>0</v>
      </c>
      <c r="Q11" s="98">
        <v>1411.7128351334343</v>
      </c>
      <c r="R11" s="98">
        <v>1179.76133593133</v>
      </c>
      <c r="S11" s="98">
        <v>1533.404548326421</v>
      </c>
      <c r="T11" s="98">
        <v>1613.2690147486069</v>
      </c>
      <c r="U11" s="98">
        <v>0</v>
      </c>
      <c r="V11" s="98">
        <v>0</v>
      </c>
      <c r="W11" s="98">
        <v>0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1153.6542915923328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419.06973923738497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734.58455235494796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1708.6129307301492</v>
      </c>
      <c r="D15" s="101">
        <v>1731.7292941826975</v>
      </c>
      <c r="E15" s="101">
        <v>1907.3805363031895</v>
      </c>
      <c r="F15" s="101">
        <v>1813.771472190881</v>
      </c>
      <c r="G15" s="101">
        <v>1742.6404014731702</v>
      </c>
      <c r="H15" s="101">
        <v>1936.4696929986414</v>
      </c>
      <c r="I15" s="101">
        <v>0</v>
      </c>
      <c r="J15" s="101">
        <v>1954.0918981064087</v>
      </c>
      <c r="K15" s="101">
        <v>1875.8093466097089</v>
      </c>
      <c r="L15" s="101">
        <v>1873.9993473249965</v>
      </c>
      <c r="M15" s="101">
        <v>1911.1152405674929</v>
      </c>
      <c r="N15" s="101">
        <v>1608.5374528099208</v>
      </c>
      <c r="O15" s="101">
        <v>1601.1365261832784</v>
      </c>
      <c r="P15" s="101">
        <v>1600.427397506664</v>
      </c>
      <c r="Q15" s="101">
        <v>1809.8211256021198</v>
      </c>
      <c r="R15" s="101">
        <v>1750.1389909908835</v>
      </c>
      <c r="S15" s="101">
        <v>1696.4839080794115</v>
      </c>
      <c r="T15" s="101">
        <v>1677.7586377479079</v>
      </c>
      <c r="U15" s="101">
        <v>0</v>
      </c>
      <c r="V15" s="101">
        <v>0</v>
      </c>
      <c r="W15" s="101">
        <v>0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1164.3802329748476</v>
      </c>
      <c r="D16" s="104">
        <v>1178.0692016949438</v>
      </c>
      <c r="E16" s="104">
        <v>1338.4430119846543</v>
      </c>
      <c r="F16" s="104">
        <v>1243.7232443525181</v>
      </c>
      <c r="G16" s="104">
        <v>1173.7423898843388</v>
      </c>
      <c r="H16" s="104">
        <v>1361.5346182452308</v>
      </c>
      <c r="I16" s="104">
        <v>0</v>
      </c>
      <c r="J16" s="104">
        <v>1369.9444113834177</v>
      </c>
      <c r="K16" s="104">
        <v>1305.1889006318975</v>
      </c>
      <c r="L16" s="104">
        <v>1302.8702570921428</v>
      </c>
      <c r="M16" s="104">
        <v>1366.3583840149904</v>
      </c>
      <c r="N16" s="104">
        <v>1104.8723226151292</v>
      </c>
      <c r="O16" s="104">
        <v>1124.649134547351</v>
      </c>
      <c r="P16" s="104">
        <v>0</v>
      </c>
      <c r="Q16" s="104">
        <v>1366.1664484186481</v>
      </c>
      <c r="R16" s="104">
        <v>1327.6080661995618</v>
      </c>
      <c r="S16" s="104">
        <v>1291.7745575469999</v>
      </c>
      <c r="T16" s="104">
        <v>1294.6872664826346</v>
      </c>
      <c r="U16" s="104">
        <v>0</v>
      </c>
      <c r="V16" s="104">
        <v>0</v>
      </c>
      <c r="W16" s="104">
        <v>0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393.03960564662873</v>
      </c>
      <c r="D17" s="98">
        <v>388.79711571448979</v>
      </c>
      <c r="E17" s="98">
        <v>522.51339657787935</v>
      </c>
      <c r="F17" s="98">
        <v>421.44588870709043</v>
      </c>
      <c r="G17" s="98">
        <v>347.62080034573751</v>
      </c>
      <c r="H17" s="98">
        <v>520.78559768423747</v>
      </c>
      <c r="I17" s="98">
        <v>0</v>
      </c>
      <c r="J17" s="98">
        <v>495.67142530475172</v>
      </c>
      <c r="K17" s="98">
        <v>440.75166103103362</v>
      </c>
      <c r="L17" s="98">
        <v>428.18979229936798</v>
      </c>
      <c r="M17" s="98">
        <v>514.31829921822532</v>
      </c>
      <c r="N17" s="98">
        <v>288.66226548945963</v>
      </c>
      <c r="O17" s="98">
        <v>310.21678824434366</v>
      </c>
      <c r="P17" s="98">
        <v>0</v>
      </c>
      <c r="Q17" s="98">
        <v>490.27144342275454</v>
      </c>
      <c r="R17" s="98">
        <v>447.76950355249187</v>
      </c>
      <c r="S17" s="98">
        <v>403.41434501627822</v>
      </c>
      <c r="T17" s="98">
        <v>408.20735188479341</v>
      </c>
      <c r="U17" s="98">
        <v>0</v>
      </c>
      <c r="V17" s="98">
        <v>0</v>
      </c>
      <c r="W17" s="98">
        <v>0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771.34062732821894</v>
      </c>
      <c r="D18" s="98">
        <v>789.27208598045388</v>
      </c>
      <c r="E18" s="98">
        <v>815.92961540677481</v>
      </c>
      <c r="F18" s="98">
        <v>822.27735564542752</v>
      </c>
      <c r="G18" s="98">
        <v>826.12158953860137</v>
      </c>
      <c r="H18" s="98">
        <v>840.74902056099347</v>
      </c>
      <c r="I18" s="98">
        <v>0</v>
      </c>
      <c r="J18" s="98">
        <v>874.27298607866612</v>
      </c>
      <c r="K18" s="98">
        <v>864.43723960086379</v>
      </c>
      <c r="L18" s="98">
        <v>874.68046479277461</v>
      </c>
      <c r="M18" s="98">
        <v>852.0400847967652</v>
      </c>
      <c r="N18" s="98">
        <v>816.21005712566955</v>
      </c>
      <c r="O18" s="98">
        <v>814.43234630300742</v>
      </c>
      <c r="P18" s="98">
        <v>0</v>
      </c>
      <c r="Q18" s="98">
        <v>875.89500499589337</v>
      </c>
      <c r="R18" s="98">
        <v>879.83856264706981</v>
      </c>
      <c r="S18" s="98">
        <v>888.36021253072158</v>
      </c>
      <c r="T18" s="98">
        <v>886.47991459784123</v>
      </c>
      <c r="U18" s="98">
        <v>0</v>
      </c>
      <c r="V18" s="98">
        <v>0</v>
      </c>
      <c r="W18" s="98">
        <v>0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734.66464404089709</v>
      </c>
      <c r="D19" s="122">
        <v>800.41922854273491</v>
      </c>
      <c r="E19" s="122">
        <v>814.14829063277807</v>
      </c>
      <c r="F19" s="122">
        <v>764.99081038501527</v>
      </c>
      <c r="G19" s="122">
        <v>724.97803159295245</v>
      </c>
      <c r="H19" s="122">
        <v>721.31241624302982</v>
      </c>
      <c r="I19" s="122">
        <v>0</v>
      </c>
      <c r="J19" s="122">
        <v>622.60596532093825</v>
      </c>
      <c r="K19" s="122">
        <v>565.06297587468146</v>
      </c>
      <c r="L19" s="122">
        <v>596.24129229095149</v>
      </c>
      <c r="M19" s="122">
        <v>514.30188340522398</v>
      </c>
      <c r="N19" s="122">
        <v>445.1999210231254</v>
      </c>
      <c r="O19" s="122">
        <v>469.10933254271924</v>
      </c>
      <c r="P19" s="122">
        <v>366.24192925865344</v>
      </c>
      <c r="Q19" s="122">
        <v>443.81021080204852</v>
      </c>
      <c r="R19" s="122">
        <v>418.61177305804409</v>
      </c>
      <c r="S19" s="122">
        <v>536.4146875899371</v>
      </c>
      <c r="T19" s="122">
        <v>554.99466314889696</v>
      </c>
      <c r="U19" s="122">
        <v>0</v>
      </c>
      <c r="V19" s="122">
        <v>0</v>
      </c>
      <c r="W19" s="122">
        <v>0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746.44525423783375</v>
      </c>
      <c r="D21" s="98">
        <v>800.41922854273491</v>
      </c>
      <c r="E21" s="98">
        <v>814.14829063277807</v>
      </c>
      <c r="F21" s="98">
        <v>769.12726977206125</v>
      </c>
      <c r="G21" s="98">
        <v>778.27580950224967</v>
      </c>
      <c r="H21" s="98">
        <v>778.93868450384593</v>
      </c>
      <c r="I21" s="98">
        <v>0</v>
      </c>
      <c r="J21" s="98">
        <v>638.52755672487854</v>
      </c>
      <c r="K21" s="98">
        <v>641.12486196621524</v>
      </c>
      <c r="L21" s="98">
        <v>679.78540156742395</v>
      </c>
      <c r="M21" s="98">
        <v>561.7791933361525</v>
      </c>
      <c r="N21" s="98">
        <v>475.89313530678567</v>
      </c>
      <c r="O21" s="98">
        <v>516.87234373806837</v>
      </c>
      <c r="P21" s="98">
        <v>0</v>
      </c>
      <c r="Q21" s="98">
        <v>517.27555635404724</v>
      </c>
      <c r="R21" s="98">
        <v>457.54503563215457</v>
      </c>
      <c r="S21" s="98">
        <v>599.68110964174343</v>
      </c>
      <c r="T21" s="98">
        <v>640.95880443133683</v>
      </c>
      <c r="U21" s="98">
        <v>0</v>
      </c>
      <c r="V21" s="98">
        <v>0</v>
      </c>
      <c r="W21" s="98">
        <v>0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653.29701620676542</v>
      </c>
      <c r="D22" s="33">
        <v>0</v>
      </c>
      <c r="E22" s="33">
        <v>0</v>
      </c>
      <c r="F22" s="33">
        <v>654.04811689383132</v>
      </c>
      <c r="G22" s="33">
        <v>586.66066578978848</v>
      </c>
      <c r="H22" s="33">
        <v>554.37446385860335</v>
      </c>
      <c r="I22" s="33">
        <v>0</v>
      </c>
      <c r="J22" s="33">
        <v>574.54266127029337</v>
      </c>
      <c r="K22" s="33">
        <v>447.79207350235851</v>
      </c>
      <c r="L22" s="33">
        <v>464.32737048668901</v>
      </c>
      <c r="M22" s="33">
        <v>455.5408888918414</v>
      </c>
      <c r="N22" s="33">
        <v>405.07829395398733</v>
      </c>
      <c r="O22" s="33">
        <v>371.23255792316706</v>
      </c>
      <c r="P22" s="33">
        <v>366.24192925865344</v>
      </c>
      <c r="Q22" s="33">
        <v>385.470083451932</v>
      </c>
      <c r="R22" s="33">
        <v>380.90582874371285</v>
      </c>
      <c r="S22" s="33">
        <v>423.86640975067161</v>
      </c>
      <c r="T22" s="33">
        <v>434.96925833945244</v>
      </c>
      <c r="U22" s="33">
        <v>0</v>
      </c>
      <c r="V22" s="33">
        <v>0</v>
      </c>
      <c r="W22" s="33">
        <v>0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10884.722015886044</v>
      </c>
      <c r="O24" s="117">
        <f t="shared" si="7"/>
        <v>14961.904768193725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10605.365343124269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7469.1589836229768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8824.8241189178407</v>
      </c>
      <c r="O25" s="122">
        <f t="shared" si="10"/>
        <v>12873.867120339512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8369.5170449693633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5039.5459664775817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8726.4804366748995</v>
      </c>
      <c r="O26" s="98">
        <v>12725.430599420682</v>
      </c>
      <c r="P26" s="98">
        <v>0</v>
      </c>
      <c r="Q26" s="98">
        <v>0</v>
      </c>
      <c r="R26" s="98">
        <v>0</v>
      </c>
      <c r="S26" s="98">
        <v>8262.0787150800479</v>
      </c>
      <c r="T26" s="98">
        <v>0</v>
      </c>
      <c r="U26" s="98">
        <v>0</v>
      </c>
      <c r="V26" s="98">
        <v>0</v>
      </c>
      <c r="W26" s="98">
        <v>4972.4492596396622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98.343682242941483</v>
      </c>
      <c r="O27" s="98">
        <v>148.43652091882944</v>
      </c>
      <c r="P27" s="98">
        <v>0</v>
      </c>
      <c r="Q27" s="98">
        <v>0</v>
      </c>
      <c r="R27" s="98">
        <v>0</v>
      </c>
      <c r="S27" s="98">
        <v>107.43832988931537</v>
      </c>
      <c r="T27" s="98">
        <v>0</v>
      </c>
      <c r="U27" s="98">
        <v>0</v>
      </c>
      <c r="V27" s="98">
        <v>0</v>
      </c>
      <c r="W27" s="98">
        <v>67.096706837919584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67.470153776769607</v>
      </c>
      <c r="O28" s="122">
        <f t="shared" si="13"/>
        <v>38.34106031366877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44.175962049514872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119.88084989278889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0</v>
      </c>
      <c r="D29" s="98">
        <f>IF(RES_hhdet_in_fec!D29=0,0,RES_hhdet_in_fec!D29*1000*11630/RES_hhdet_in_new!D26)</f>
        <v>0</v>
      </c>
      <c r="E29" s="98">
        <f>IF(RES_hhdet_in_fec!E29=0,0,RES_hhdet_in_fec!E29*1000*11630/RES_hhdet_in_new!E26)</f>
        <v>0</v>
      </c>
      <c r="F29" s="98">
        <f>IF(RES_hhdet_in_fec!F29=0,0,RES_hhdet_in_fec!F29*1000*11630/RES_hhdet_in_new!F26)</f>
        <v>0</v>
      </c>
      <c r="G29" s="98">
        <f>IF(RES_hhdet_in_fec!G29=0,0,RES_hhdet_in_fec!G29*1000*11630/RES_hhdet_in_new!G26)</f>
        <v>0</v>
      </c>
      <c r="H29" s="98">
        <f>IF(RES_hhdet_in_fec!H29=0,0,RES_hhdet_in_fec!H29*1000*11630/RES_hhdet_in_new!H26)</f>
        <v>0</v>
      </c>
      <c r="I29" s="98">
        <f>IF(RES_hhdet_in_fec!I29=0,0,RES_hhdet_in_fec!I29*1000*11630/RES_hhdet_in_new!I26)</f>
        <v>0</v>
      </c>
      <c r="J29" s="98">
        <f>IF(RES_hhdet_in_fec!J29=0,0,RES_hhdet_in_fec!J29*1000*11630/RES_hhdet_in_new!J26)</f>
        <v>0</v>
      </c>
      <c r="K29" s="98">
        <f>IF(RES_hhdet_in_fec!K29=0,0,RES_hhdet_in_fec!K29*1000*11630/RES_hhdet_in_new!K26)</f>
        <v>0</v>
      </c>
      <c r="L29" s="98">
        <f>IF(RES_hhdet_in_fec!L29=0,0,RES_hhdet_in_fec!L29*1000*11630/RES_hhdet_in_new!L26)</f>
        <v>0</v>
      </c>
      <c r="M29" s="98">
        <f>IF(RES_hhdet_in_fec!M29=0,0,RES_hhdet_in_fec!M29*1000*11630/RES_hhdet_in_new!M26)</f>
        <v>0</v>
      </c>
      <c r="N29" s="98">
        <f>IF(RES_hhdet_in_fec!N29=0,0,RES_hhdet_in_fec!N29*1000*11630/RES_hhdet_in_new!N26)</f>
        <v>67.470153776769607</v>
      </c>
      <c r="O29" s="98">
        <f>IF(RES_hhdet_in_fec!O29=0,0,RES_hhdet_in_fec!O29*1000*11630/RES_hhdet_in_new!O26)</f>
        <v>38.34106031366877</v>
      </c>
      <c r="P29" s="98">
        <f>IF(RES_hhdet_in_fec!P29=0,0,RES_hhdet_in_fec!P29*1000*11630/RES_hhdet_in_new!P26)</f>
        <v>0</v>
      </c>
      <c r="Q29" s="98">
        <f>IF(RES_hhdet_in_fec!Q29=0,0,RES_hhdet_in_fec!Q29*1000*11630/RES_hhdet_in_new!Q26)</f>
        <v>0</v>
      </c>
      <c r="R29" s="98">
        <f>IF(RES_hhdet_in_fec!R29=0,0,RES_hhdet_in_fec!R29*1000*11630/RES_hhdet_in_new!R26)</f>
        <v>0</v>
      </c>
      <c r="S29" s="98">
        <f>IF(RES_hhdet_in_fec!S29=0,0,RES_hhdet_in_fec!S29*1000*11630/RES_hhdet_in_new!S26)</f>
        <v>44.175962049514872</v>
      </c>
      <c r="T29" s="98">
        <f>IF(RES_hhdet_in_fec!T29=0,0,RES_hhdet_in_fec!T29*1000*11630/RES_hhdet_in_new!T26)</f>
        <v>0</v>
      </c>
      <c r="U29" s="98">
        <f>IF(RES_hhdet_in_fec!U29=0,0,RES_hhdet_in_fec!U29*1000*11630/RES_hhdet_in_new!U26)</f>
        <v>0</v>
      </c>
      <c r="V29" s="98">
        <f>IF(RES_hhdet_in_fec!V29=0,0,RES_hhdet_in_fec!V29*1000*11630/RES_hhdet_in_new!V26)</f>
        <v>0</v>
      </c>
      <c r="W29" s="98">
        <f>IF(RES_hhdet_in_fec!W29=0,0,RES_hhdet_in_fec!W29*1000*11630/RES_hhdet_in_new!W26)</f>
        <v>119.88084989278889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1547.2655767735996</v>
      </c>
      <c r="O30" s="122">
        <v>1580.5660559439389</v>
      </c>
      <c r="P30" s="122">
        <v>0</v>
      </c>
      <c r="Q30" s="122">
        <v>0</v>
      </c>
      <c r="R30" s="122">
        <v>0</v>
      </c>
      <c r="S30" s="122">
        <v>1655.0551949028377</v>
      </c>
      <c r="T30" s="122">
        <v>0</v>
      </c>
      <c r="U30" s="122">
        <v>0</v>
      </c>
      <c r="V30" s="122">
        <v>0</v>
      </c>
      <c r="W30" s="122">
        <v>1564.1861857200029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1534.2697922467582</v>
      </c>
      <c r="O31" s="98">
        <v>1679.5078122095231</v>
      </c>
      <c r="P31" s="98">
        <v>0</v>
      </c>
      <c r="Q31" s="98">
        <v>0</v>
      </c>
      <c r="R31" s="98">
        <v>0</v>
      </c>
      <c r="S31" s="98">
        <v>1533.4045483264215</v>
      </c>
      <c r="T31" s="98">
        <v>0</v>
      </c>
      <c r="U31" s="98">
        <v>0</v>
      </c>
      <c r="V31" s="98">
        <v>0</v>
      </c>
      <c r="W31" s="98">
        <v>0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1608.537452809921</v>
      </c>
      <c r="O35" s="101">
        <v>1601.1365261832789</v>
      </c>
      <c r="P35" s="101">
        <v>0</v>
      </c>
      <c r="Q35" s="101">
        <v>0</v>
      </c>
      <c r="R35" s="101">
        <v>0</v>
      </c>
      <c r="S35" s="101">
        <v>1696.4839080794118</v>
      </c>
      <c r="T35" s="101">
        <v>0</v>
      </c>
      <c r="U35" s="101">
        <v>0</v>
      </c>
      <c r="V35" s="101">
        <v>0</v>
      </c>
      <c r="W35" s="101">
        <v>1564.1861857200029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1104.8723226151292</v>
      </c>
      <c r="O36" s="104">
        <v>1124.6491345473514</v>
      </c>
      <c r="P36" s="104">
        <v>0</v>
      </c>
      <c r="Q36" s="104">
        <v>0</v>
      </c>
      <c r="R36" s="104">
        <v>0</v>
      </c>
      <c r="S36" s="104">
        <v>1291.7745575470001</v>
      </c>
      <c r="T36" s="104">
        <v>0</v>
      </c>
      <c r="U36" s="104">
        <v>0</v>
      </c>
      <c r="V36" s="104">
        <v>0</v>
      </c>
      <c r="W36" s="104">
        <v>0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288.66226548945957</v>
      </c>
      <c r="O37" s="98">
        <v>310.2167882443436</v>
      </c>
      <c r="P37" s="98">
        <v>0</v>
      </c>
      <c r="Q37" s="98">
        <v>0</v>
      </c>
      <c r="R37" s="98">
        <v>0</v>
      </c>
      <c r="S37" s="98">
        <v>403.41434501627828</v>
      </c>
      <c r="T37" s="98">
        <v>0</v>
      </c>
      <c r="U37" s="98">
        <v>0</v>
      </c>
      <c r="V37" s="98">
        <v>0</v>
      </c>
      <c r="W37" s="98">
        <v>0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816.21005712566966</v>
      </c>
      <c r="O38" s="98">
        <v>814.43234630300765</v>
      </c>
      <c r="P38" s="98">
        <v>0</v>
      </c>
      <c r="Q38" s="98">
        <v>0</v>
      </c>
      <c r="R38" s="98">
        <v>0</v>
      </c>
      <c r="S38" s="98">
        <v>888.36021253072158</v>
      </c>
      <c r="T38" s="98">
        <v>0</v>
      </c>
      <c r="U38" s="98">
        <v>0</v>
      </c>
      <c r="V38" s="98">
        <v>0</v>
      </c>
      <c r="W38" s="98">
        <v>0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445.16216641783546</v>
      </c>
      <c r="O39" s="122">
        <v>469.13053159660603</v>
      </c>
      <c r="P39" s="122">
        <v>0</v>
      </c>
      <c r="Q39" s="122">
        <v>0</v>
      </c>
      <c r="R39" s="122">
        <v>0</v>
      </c>
      <c r="S39" s="122">
        <v>536.61714120255465</v>
      </c>
      <c r="T39" s="122">
        <v>0</v>
      </c>
      <c r="U39" s="122">
        <v>0</v>
      </c>
      <c r="V39" s="122">
        <v>0</v>
      </c>
      <c r="W39" s="122">
        <v>745.5459815326027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475.89313530678572</v>
      </c>
      <c r="O40" s="98">
        <v>516.87234373806848</v>
      </c>
      <c r="P40" s="98">
        <v>0</v>
      </c>
      <c r="Q40" s="98">
        <v>0</v>
      </c>
      <c r="R40" s="98">
        <v>0</v>
      </c>
      <c r="S40" s="98">
        <v>599.68110964174332</v>
      </c>
      <c r="T40" s="98">
        <v>0</v>
      </c>
      <c r="U40" s="98">
        <v>0</v>
      </c>
      <c r="V40" s="98">
        <v>0</v>
      </c>
      <c r="W40" s="98">
        <v>882.62110394792512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405.07829395398733</v>
      </c>
      <c r="O41" s="33">
        <v>371.23255792316701</v>
      </c>
      <c r="P41" s="33">
        <v>0</v>
      </c>
      <c r="Q41" s="33">
        <v>0</v>
      </c>
      <c r="R41" s="33">
        <v>0</v>
      </c>
      <c r="S41" s="33">
        <v>423.86640975067161</v>
      </c>
      <c r="T41" s="33">
        <v>0</v>
      </c>
      <c r="U41" s="33">
        <v>0</v>
      </c>
      <c r="V41" s="33">
        <v>0</v>
      </c>
      <c r="W41" s="33">
        <v>608.47085911728004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22178.967924806078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19768.573159421168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3962</v>
      </c>
    </row>
    <row r="45" spans="1:105" ht="12" customHeight="1" x14ac:dyDescent="0.25">
      <c r="A45" s="97" t="s">
        <v>216</v>
      </c>
      <c r="B45" s="98"/>
      <c r="C45" s="98">
        <v>19550.981726254719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217.5914331664498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6.7723705485352346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6.7723705485352346</v>
      </c>
      <c r="D48" s="98">
        <f>IF(RES_hhdet_in_fec!D48=0,0,RES_hhdet_in_fec!D48*1000*11630/RES_hhdet_in_new!D45)</f>
        <v>0</v>
      </c>
      <c r="E48" s="98">
        <f>IF(RES_hhdet_in_fec!E48=0,0,RES_hhdet_in_fec!E48*1000*11630/RES_hhdet_in_new!E45)</f>
        <v>0</v>
      </c>
      <c r="F48" s="98">
        <f>IF(RES_hhdet_in_fec!F48=0,0,RES_hhdet_in_fec!F48*1000*11630/RES_hhdet_in_new!F45)</f>
        <v>0</v>
      </c>
      <c r="G48" s="98">
        <f>IF(RES_hhdet_in_fec!G48=0,0,RES_hhdet_in_fec!G48*1000*11630/RES_hhdet_in_new!G45)</f>
        <v>0</v>
      </c>
      <c r="H48" s="98">
        <f>IF(RES_hhdet_in_fec!H48=0,0,RES_hhdet_in_fec!H48*1000*11630/RES_hhdet_in_new!H45)</f>
        <v>0</v>
      </c>
      <c r="I48" s="98">
        <f>IF(RES_hhdet_in_fec!I48=0,0,RES_hhdet_in_fec!I48*1000*11630/RES_hhdet_in_new!I45)</f>
        <v>0</v>
      </c>
      <c r="J48" s="98">
        <f>IF(RES_hhdet_in_fec!J48=0,0,RES_hhdet_in_fec!J48*1000*11630/RES_hhdet_in_new!J45)</f>
        <v>0</v>
      </c>
      <c r="K48" s="98">
        <f>IF(RES_hhdet_in_fec!K48=0,0,RES_hhdet_in_fec!K48*1000*11630/RES_hhdet_in_new!K45)</f>
        <v>0</v>
      </c>
      <c r="L48" s="98">
        <f>IF(RES_hhdet_in_fec!L48=0,0,RES_hhdet_in_fec!L48*1000*11630/RES_hhdet_in_new!L45)</f>
        <v>0</v>
      </c>
      <c r="M48" s="98">
        <f>IF(RES_hhdet_in_fec!M48=0,0,RES_hhdet_in_fec!M48*1000*11630/RES_hhdet_in_new!M45)</f>
        <v>0</v>
      </c>
      <c r="N48" s="98">
        <f>IF(RES_hhdet_in_fec!N48=0,0,RES_hhdet_in_fec!N48*1000*11630/RES_hhdet_in_new!N45)</f>
        <v>0</v>
      </c>
      <c r="O48" s="98">
        <f>IF(RES_hhdet_in_fec!O48=0,0,RES_hhdet_in_fec!O48*1000*11630/RES_hhdet_in_new!O45)</f>
        <v>0</v>
      </c>
      <c r="P48" s="98">
        <f>IF(RES_hhdet_in_fec!P48=0,0,RES_hhdet_in_fec!P48*1000*11630/RES_hhdet_in_new!P45)</f>
        <v>0</v>
      </c>
      <c r="Q48" s="98">
        <f>IF(RES_hhdet_in_fec!Q48=0,0,RES_hhdet_in_fec!Q48*1000*11630/RES_hhdet_in_new!Q45)</f>
        <v>0</v>
      </c>
      <c r="R48" s="98">
        <f>IF(RES_hhdet_in_fec!R48=0,0,RES_hhdet_in_fec!R48*1000*11630/RES_hhdet_in_new!R45)</f>
        <v>0</v>
      </c>
      <c r="S48" s="98">
        <f>IF(RES_hhdet_in_fec!S48=0,0,RES_hhdet_in_fec!S48*1000*11630/RES_hhdet_in_new!S45)</f>
        <v>0</v>
      </c>
      <c r="T48" s="98">
        <f>IF(RES_hhdet_in_fec!T48=0,0,RES_hhdet_in_fec!T48*1000*11630/RES_hhdet_in_new!T45)</f>
        <v>0</v>
      </c>
      <c r="U48" s="98">
        <f>IF(RES_hhdet_in_fec!U48=0,0,RES_hhdet_in_fec!U48*1000*11630/RES_hhdet_in_new!U45)</f>
        <v>0</v>
      </c>
      <c r="V48" s="98">
        <f>IF(RES_hhdet_in_fec!V48=0,0,RES_hhdet_in_fec!V48*1000*11630/RES_hhdet_in_new!V45)</f>
        <v>0</v>
      </c>
      <c r="W48" s="98">
        <f>IF(RES_hhdet_in_fec!W48=0,0,RES_hhdet_in_fec!W48*1000*11630/RES_hhdet_in_new!W45)</f>
        <v>0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1669.0323708934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3969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1708.6129307301494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1164.3802329748476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393.03960564662879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771.34062732821883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734.59002394297056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746.44525423783386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653.29701620676531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16194.008245914012</v>
      </c>
      <c r="D62" s="117">
        <f t="shared" si="21"/>
        <v>16090.950068490227</v>
      </c>
      <c r="E62" s="117">
        <f t="shared" si="21"/>
        <v>18076.693755535198</v>
      </c>
      <c r="F62" s="117">
        <f t="shared" si="21"/>
        <v>15717.430986826274</v>
      </c>
      <c r="G62" s="117">
        <f t="shared" si="21"/>
        <v>16553.536436980106</v>
      </c>
      <c r="H62" s="117">
        <f t="shared" si="21"/>
        <v>15198.190833585257</v>
      </c>
      <c r="I62" s="117">
        <f t="shared" si="21"/>
        <v>12926.608349300001</v>
      </c>
      <c r="J62" s="117">
        <f t="shared" si="21"/>
        <v>13233.382446054187</v>
      </c>
      <c r="K62" s="117">
        <f t="shared" si="21"/>
        <v>13040.146956951081</v>
      </c>
      <c r="L62" s="117">
        <f t="shared" si="21"/>
        <v>13846.646763881794</v>
      </c>
      <c r="M62" s="117">
        <f t="shared" si="21"/>
        <v>13388.641218233111</v>
      </c>
      <c r="N62" s="117">
        <f t="shared" si="21"/>
        <v>13028.404111849395</v>
      </c>
      <c r="O62" s="117">
        <f t="shared" si="21"/>
        <v>12042.699577834826</v>
      </c>
      <c r="P62" s="117">
        <f t="shared" si="21"/>
        <v>10666.505762308183</v>
      </c>
      <c r="Q62" s="117">
        <f t="shared" si="21"/>
        <v>11125.353663022328</v>
      </c>
      <c r="R62" s="117">
        <f t="shared" ref="R62:V62" si="22">R63+R66+R68+R77</f>
        <v>10598.529521857583</v>
      </c>
      <c r="S62" s="117">
        <f t="shared" si="22"/>
        <v>10100.028089740561</v>
      </c>
      <c r="T62" s="117">
        <f t="shared" si="22"/>
        <v>8930.2380401576229</v>
      </c>
      <c r="U62" s="117">
        <f t="shared" si="22"/>
        <v>8116.677775649775</v>
      </c>
      <c r="V62" s="117">
        <f t="shared" si="22"/>
        <v>8105.2291243244281</v>
      </c>
      <c r="W62" s="117">
        <f t="shared" ref="W62" si="23">W63+W66+W68+W77</f>
        <v>7895.5291718589542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13724.148369183817</v>
      </c>
      <c r="D63" s="122">
        <f t="shared" si="24"/>
        <v>13589.193342340734</v>
      </c>
      <c r="E63" s="122">
        <f t="shared" si="24"/>
        <v>15423.77178047083</v>
      </c>
      <c r="F63" s="122">
        <f t="shared" si="24"/>
        <v>13065.107161678006</v>
      </c>
      <c r="G63" s="122">
        <f t="shared" si="24"/>
        <v>13993.871973812787</v>
      </c>
      <c r="H63" s="122">
        <f t="shared" si="24"/>
        <v>12526.554640686652</v>
      </c>
      <c r="I63" s="122">
        <f t="shared" si="24"/>
        <v>10290.66982528223</v>
      </c>
      <c r="J63" s="122">
        <f t="shared" si="24"/>
        <v>10546.613445158344</v>
      </c>
      <c r="K63" s="122">
        <f t="shared" si="24"/>
        <v>10481.424331023629</v>
      </c>
      <c r="L63" s="122">
        <f t="shared" si="24"/>
        <v>11236.774768002704</v>
      </c>
      <c r="M63" s="122">
        <f t="shared" si="24"/>
        <v>11001.628897006894</v>
      </c>
      <c r="N63" s="122">
        <f t="shared" si="24"/>
        <v>10751.826613946003</v>
      </c>
      <c r="O63" s="122">
        <f t="shared" si="24"/>
        <v>9986.1363154151495</v>
      </c>
      <c r="P63" s="122">
        <f t="shared" si="24"/>
        <v>8535.9782184897922</v>
      </c>
      <c r="Q63" s="122">
        <f t="shared" si="24"/>
        <v>8861.9857942887538</v>
      </c>
      <c r="R63" s="122">
        <f t="shared" ref="R63:V63" si="25">SUM(R64:R65)</f>
        <v>8422.9090433327692</v>
      </c>
      <c r="S63" s="122">
        <f t="shared" si="25"/>
        <v>7854.6376468019271</v>
      </c>
      <c r="T63" s="122">
        <f t="shared" si="25"/>
        <v>6631.5205661727778</v>
      </c>
      <c r="U63" s="122">
        <f t="shared" si="25"/>
        <v>5841.0102500006669</v>
      </c>
      <c r="V63" s="122">
        <f t="shared" si="25"/>
        <v>5546.1607339970087</v>
      </c>
      <c r="W63" s="122">
        <f t="shared" ref="W63" si="26">SUM(W64:W65)</f>
        <v>5328.4059926982782</v>
      </c>
      <c r="DA63" s="130" t="s">
        <v>3980</v>
      </c>
    </row>
    <row r="64" spans="1:105" ht="12" customHeight="1" x14ac:dyDescent="0.25">
      <c r="A64" s="97" t="s">
        <v>217</v>
      </c>
      <c r="B64" s="98"/>
      <c r="C64" s="98">
        <v>13547.790956081486</v>
      </c>
      <c r="D64" s="98">
        <v>13414.398817169173</v>
      </c>
      <c r="E64" s="98">
        <v>15227.582406635782</v>
      </c>
      <c r="F64" s="98">
        <v>12897.807803331134</v>
      </c>
      <c r="G64" s="98">
        <v>13815.97296244831</v>
      </c>
      <c r="H64" s="98">
        <v>12368.672331818694</v>
      </c>
      <c r="I64" s="98">
        <v>10161.092150610859</v>
      </c>
      <c r="J64" s="98">
        <v>10413.389019841938</v>
      </c>
      <c r="K64" s="98">
        <v>10349.303583292585</v>
      </c>
      <c r="L64" s="98">
        <v>11094.898252828632</v>
      </c>
      <c r="M64" s="98">
        <v>10862.653692530257</v>
      </c>
      <c r="N64" s="98">
        <v>10617.373166084095</v>
      </c>
      <c r="O64" s="98">
        <v>9858.6392427237151</v>
      </c>
      <c r="P64" s="98">
        <v>8423.1618115802285</v>
      </c>
      <c r="Q64" s="98">
        <v>8742.7005045720598</v>
      </c>
      <c r="R64" s="98">
        <v>8308.4085315421889</v>
      </c>
      <c r="S64" s="98">
        <v>7746.3331901612255</v>
      </c>
      <c r="T64" s="98">
        <v>6539.4134885629755</v>
      </c>
      <c r="U64" s="98">
        <v>5759.4268893467452</v>
      </c>
      <c r="V64" s="98">
        <v>5467.0476473116551</v>
      </c>
      <c r="W64" s="98">
        <v>5252.1066387841029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176.35741310232999</v>
      </c>
      <c r="D65" s="98">
        <v>174.79452517156025</v>
      </c>
      <c r="E65" s="98">
        <v>196.18937383504763</v>
      </c>
      <c r="F65" s="98">
        <v>167.29935834687276</v>
      </c>
      <c r="G65" s="98">
        <v>177.89901136447855</v>
      </c>
      <c r="H65" s="98">
        <v>157.88230886795839</v>
      </c>
      <c r="I65" s="98">
        <v>129.5776746713712</v>
      </c>
      <c r="J65" s="98">
        <v>133.22442531640581</v>
      </c>
      <c r="K65" s="98">
        <v>132.12074773104294</v>
      </c>
      <c r="L65" s="98">
        <v>141.87651517407124</v>
      </c>
      <c r="M65" s="98">
        <v>138.97520447663689</v>
      </c>
      <c r="N65" s="98">
        <v>134.4534478619079</v>
      </c>
      <c r="O65" s="98">
        <v>127.49707269143515</v>
      </c>
      <c r="P65" s="98">
        <v>112.81640690956431</v>
      </c>
      <c r="Q65" s="98">
        <v>119.28528971669378</v>
      </c>
      <c r="R65" s="98">
        <v>114.50051179058073</v>
      </c>
      <c r="S65" s="98">
        <v>108.30445664070132</v>
      </c>
      <c r="T65" s="98">
        <v>92.107077609801863</v>
      </c>
      <c r="U65" s="98">
        <v>81.58336065392136</v>
      </c>
      <c r="V65" s="98">
        <v>79.113086685353352</v>
      </c>
      <c r="W65" s="98">
        <v>76.299353914174887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6.691279445667865</v>
      </c>
      <c r="D66" s="122">
        <f t="shared" si="27"/>
        <v>12.223598746874675</v>
      </c>
      <c r="E66" s="122">
        <f t="shared" si="27"/>
        <v>22.746892452829531</v>
      </c>
      <c r="F66" s="122">
        <f t="shared" si="27"/>
        <v>13.41213248787591</v>
      </c>
      <c r="G66" s="122">
        <f t="shared" si="27"/>
        <v>15.667761902878643</v>
      </c>
      <c r="H66" s="122">
        <f t="shared" si="27"/>
        <v>27.005874153296279</v>
      </c>
      <c r="I66" s="122">
        <f t="shared" si="27"/>
        <v>41.196161015347407</v>
      </c>
      <c r="J66" s="122">
        <f t="shared" si="27"/>
        <v>29.419644512761685</v>
      </c>
      <c r="K66" s="122">
        <f t="shared" si="27"/>
        <v>31.657390089412939</v>
      </c>
      <c r="L66" s="122">
        <f t="shared" si="27"/>
        <v>36.032951493827518</v>
      </c>
      <c r="M66" s="122">
        <f t="shared" si="27"/>
        <v>34.748856915157511</v>
      </c>
      <c r="N66" s="122">
        <f t="shared" si="27"/>
        <v>67.564781119111046</v>
      </c>
      <c r="O66" s="122">
        <f t="shared" si="27"/>
        <v>38.300542711492653</v>
      </c>
      <c r="P66" s="122">
        <f t="shared" si="27"/>
        <v>25.348167815163176</v>
      </c>
      <c r="Q66" s="122">
        <f t="shared" si="27"/>
        <v>33.227963708801887</v>
      </c>
      <c r="R66" s="122">
        <f t="shared" si="27"/>
        <v>31.239274679514487</v>
      </c>
      <c r="S66" s="122">
        <f t="shared" si="27"/>
        <v>44.842465511839428</v>
      </c>
      <c r="T66" s="122">
        <f t="shared" si="27"/>
        <v>95.310205688034671</v>
      </c>
      <c r="U66" s="122">
        <f t="shared" si="27"/>
        <v>95.648036835282227</v>
      </c>
      <c r="V66" s="122">
        <f t="shared" si="27"/>
        <v>61.037234785613244</v>
      </c>
      <c r="W66" s="122">
        <f t="shared" si="27"/>
        <v>159.6098483141507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6.691279445667865</v>
      </c>
      <c r="D67" s="98">
        <f>IF(RES_hhdet_in_fec!D67=0,0,RES_hhdet_in_fec!D67*1000*11630/RES_hhdet_in_new!D64)</f>
        <v>12.223598746874675</v>
      </c>
      <c r="E67" s="98">
        <f>IF(RES_hhdet_in_fec!E67=0,0,RES_hhdet_in_fec!E67*1000*11630/RES_hhdet_in_new!E64)</f>
        <v>22.746892452829531</v>
      </c>
      <c r="F67" s="98">
        <f>IF(RES_hhdet_in_fec!F67=0,0,RES_hhdet_in_fec!F67*1000*11630/RES_hhdet_in_new!F64)</f>
        <v>13.41213248787591</v>
      </c>
      <c r="G67" s="98">
        <f>IF(RES_hhdet_in_fec!G67=0,0,RES_hhdet_in_fec!G67*1000*11630/RES_hhdet_in_new!G64)</f>
        <v>15.667761902878643</v>
      </c>
      <c r="H67" s="98">
        <f>IF(RES_hhdet_in_fec!H67=0,0,RES_hhdet_in_fec!H67*1000*11630/RES_hhdet_in_new!H64)</f>
        <v>27.005874153296279</v>
      </c>
      <c r="I67" s="98">
        <f>IF(RES_hhdet_in_fec!I67=0,0,RES_hhdet_in_fec!I67*1000*11630/RES_hhdet_in_new!I64)</f>
        <v>41.196161015347407</v>
      </c>
      <c r="J67" s="98">
        <f>IF(RES_hhdet_in_fec!J67=0,0,RES_hhdet_in_fec!J67*1000*11630/RES_hhdet_in_new!J64)</f>
        <v>29.419644512761685</v>
      </c>
      <c r="K67" s="98">
        <f>IF(RES_hhdet_in_fec!K67=0,0,RES_hhdet_in_fec!K67*1000*11630/RES_hhdet_in_new!K64)</f>
        <v>31.657390089412939</v>
      </c>
      <c r="L67" s="98">
        <f>IF(RES_hhdet_in_fec!L67=0,0,RES_hhdet_in_fec!L67*1000*11630/RES_hhdet_in_new!L64)</f>
        <v>36.032951493827518</v>
      </c>
      <c r="M67" s="98">
        <f>IF(RES_hhdet_in_fec!M67=0,0,RES_hhdet_in_fec!M67*1000*11630/RES_hhdet_in_new!M64)</f>
        <v>34.748856915157511</v>
      </c>
      <c r="N67" s="98">
        <f>IF(RES_hhdet_in_fec!N67=0,0,RES_hhdet_in_fec!N67*1000*11630/RES_hhdet_in_new!N64)</f>
        <v>67.564781119111046</v>
      </c>
      <c r="O67" s="98">
        <f>IF(RES_hhdet_in_fec!O67=0,0,RES_hhdet_in_fec!O67*1000*11630/RES_hhdet_in_new!O64)</f>
        <v>38.300542711492653</v>
      </c>
      <c r="P67" s="98">
        <f>IF(RES_hhdet_in_fec!P67=0,0,RES_hhdet_in_fec!P67*1000*11630/RES_hhdet_in_new!P64)</f>
        <v>25.348167815163176</v>
      </c>
      <c r="Q67" s="98">
        <f>IF(RES_hhdet_in_fec!Q67=0,0,RES_hhdet_in_fec!Q67*1000*11630/RES_hhdet_in_new!Q64)</f>
        <v>33.227963708801887</v>
      </c>
      <c r="R67" s="98">
        <f>IF(RES_hhdet_in_fec!R67=0,0,RES_hhdet_in_fec!R67*1000*11630/RES_hhdet_in_new!R64)</f>
        <v>31.239274679514487</v>
      </c>
      <c r="S67" s="98">
        <f>IF(RES_hhdet_in_fec!S67=0,0,RES_hhdet_in_fec!S67*1000*11630/RES_hhdet_in_new!S64)</f>
        <v>44.842465511839428</v>
      </c>
      <c r="T67" s="98">
        <f>IF(RES_hhdet_in_fec!T67=0,0,RES_hhdet_in_fec!T67*1000*11630/RES_hhdet_in_new!T64)</f>
        <v>95.310205688034671</v>
      </c>
      <c r="U67" s="98">
        <f>IF(RES_hhdet_in_fec!U67=0,0,RES_hhdet_in_fec!U67*1000*11630/RES_hhdet_in_new!U64)</f>
        <v>95.648036835282227</v>
      </c>
      <c r="V67" s="98">
        <f>IF(RES_hhdet_in_fec!V67=0,0,RES_hhdet_in_fec!V67*1000*11630/RES_hhdet_in_new!V64)</f>
        <v>61.037234785613244</v>
      </c>
      <c r="W67" s="98">
        <f>IF(RES_hhdet_in_fec!W67=0,0,RES_hhdet_in_fec!W67*1000*11630/RES_hhdet_in_new!W64)</f>
        <v>159.6098483141507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1720.8693762637397</v>
      </c>
      <c r="D68" s="122">
        <v>1758.1612957290756</v>
      </c>
      <c r="E68" s="122">
        <v>1906.9340789687269</v>
      </c>
      <c r="F68" s="122">
        <v>1839.1943720687609</v>
      </c>
      <c r="G68" s="122">
        <v>1822.8181354371625</v>
      </c>
      <c r="H68" s="122">
        <v>1925.7800637222854</v>
      </c>
      <c r="I68" s="122">
        <v>1916.7123336131287</v>
      </c>
      <c r="J68" s="122">
        <v>1928.6745711360729</v>
      </c>
      <c r="K68" s="122">
        <v>1930.4379827125626</v>
      </c>
      <c r="L68" s="122">
        <v>1909.46739944556</v>
      </c>
      <c r="M68" s="122">
        <v>1801.861558751395</v>
      </c>
      <c r="N68" s="122">
        <v>1739.4933684713337</v>
      </c>
      <c r="O68" s="122">
        <v>1565.0101581327744</v>
      </c>
      <c r="P68" s="122">
        <v>1624.2416970147387</v>
      </c>
      <c r="Q68" s="122">
        <v>1714.964172918116</v>
      </c>
      <c r="R68" s="122">
        <v>1666.7669529801901</v>
      </c>
      <c r="S68" s="122">
        <v>1616.895174927236</v>
      </c>
      <c r="T68" s="122">
        <v>1572.160450706363</v>
      </c>
      <c r="U68" s="122">
        <v>1551.9985288847417</v>
      </c>
      <c r="V68" s="122">
        <v>1646.2443031455819</v>
      </c>
      <c r="W68" s="122">
        <v>1553.2290968365842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1899.9057533536363</v>
      </c>
      <c r="D69" s="98">
        <v>2013.3855268528312</v>
      </c>
      <c r="E69" s="98">
        <v>1927.3854186482001</v>
      </c>
      <c r="F69" s="98">
        <v>1970.3113057283153</v>
      </c>
      <c r="G69" s="98">
        <v>2075.5385182427899</v>
      </c>
      <c r="H69" s="98">
        <v>1858.8365192965746</v>
      </c>
      <c r="I69" s="98">
        <v>1994.0977539210012</v>
      </c>
      <c r="J69" s="98">
        <v>1946.5901406803962</v>
      </c>
      <c r="K69" s="98">
        <v>1953.019812615928</v>
      </c>
      <c r="L69" s="98">
        <v>1920.324199350775</v>
      </c>
      <c r="M69" s="98">
        <v>1802.239906933665</v>
      </c>
      <c r="N69" s="98">
        <v>1740.5332654978356</v>
      </c>
      <c r="O69" s="98">
        <v>1564.9997221130457</v>
      </c>
      <c r="P69" s="98">
        <v>1653.4410809593971</v>
      </c>
      <c r="Q69" s="98">
        <v>1568.3298581747226</v>
      </c>
      <c r="R69" s="98">
        <v>1594.708105594631</v>
      </c>
      <c r="S69" s="98">
        <v>1577.3006314990387</v>
      </c>
      <c r="T69" s="98">
        <v>1523.3430925847404</v>
      </c>
      <c r="U69" s="98">
        <v>1507.4151768100057</v>
      </c>
      <c r="V69" s="98">
        <v>1593.1611671632725</v>
      </c>
      <c r="W69" s="98">
        <v>1587.8741202730009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1199.9086798273261</v>
      </c>
      <c r="D70" s="98">
        <v>1276.6013148248037</v>
      </c>
      <c r="E70" s="98">
        <v>0</v>
      </c>
      <c r="F70" s="98">
        <v>0</v>
      </c>
      <c r="G70" s="98">
        <v>0</v>
      </c>
      <c r="H70" s="98">
        <v>0</v>
      </c>
      <c r="I70" s="98">
        <v>1315.9354121034175</v>
      </c>
      <c r="J70" s="98">
        <v>1324.8192201907782</v>
      </c>
      <c r="K70" s="98">
        <v>1326.7970144022113</v>
      </c>
      <c r="L70" s="98">
        <v>1313.3952194852911</v>
      </c>
      <c r="M70" s="98">
        <v>1281.2544599475207</v>
      </c>
      <c r="N70" s="98">
        <v>1206.4910890170893</v>
      </c>
      <c r="O70" s="98">
        <v>1126.3809295509634</v>
      </c>
      <c r="P70" s="98">
        <v>1235.3705993524004</v>
      </c>
      <c r="Q70" s="98">
        <v>0</v>
      </c>
      <c r="R70" s="98">
        <v>1276.0714852270389</v>
      </c>
      <c r="S70" s="98">
        <v>1275.197172625421</v>
      </c>
      <c r="T70" s="98">
        <v>1250.7495864247949</v>
      </c>
      <c r="U70" s="98">
        <v>1250.5544506839246</v>
      </c>
      <c r="V70" s="98">
        <v>1338.7405064307918</v>
      </c>
      <c r="W70" s="98">
        <v>1324.1420721125107</v>
      </c>
      <c r="DA70" s="63" t="s">
        <v>3987</v>
      </c>
    </row>
    <row r="71" spans="1:105" ht="12" customHeight="1" x14ac:dyDescent="0.25">
      <c r="A71" s="100" t="s">
        <v>217</v>
      </c>
      <c r="B71" s="101"/>
      <c r="C71" s="101">
        <v>436.86173362054205</v>
      </c>
      <c r="D71" s="101">
        <v>452.13875385229215</v>
      </c>
      <c r="E71" s="101">
        <v>0</v>
      </c>
      <c r="F71" s="101">
        <v>0</v>
      </c>
      <c r="G71" s="101">
        <v>0</v>
      </c>
      <c r="H71" s="101">
        <v>0</v>
      </c>
      <c r="I71" s="101">
        <v>439.63829315604272</v>
      </c>
      <c r="J71" s="101">
        <v>493.20356814981233</v>
      </c>
      <c r="K71" s="101">
        <v>458.43921778762666</v>
      </c>
      <c r="L71" s="101">
        <v>438.51707400969588</v>
      </c>
      <c r="M71" s="101">
        <v>484.35449268137552</v>
      </c>
      <c r="N71" s="101">
        <v>314.08277808754929</v>
      </c>
      <c r="O71" s="101">
        <v>303.40405837092175</v>
      </c>
      <c r="P71" s="101">
        <v>322.48156796745872</v>
      </c>
      <c r="Q71" s="101">
        <v>0</v>
      </c>
      <c r="R71" s="101">
        <v>407.99703444103369</v>
      </c>
      <c r="S71" s="101">
        <v>375.4344214081292</v>
      </c>
      <c r="T71" s="101">
        <v>370.75490903174597</v>
      </c>
      <c r="U71" s="101">
        <v>360.33001337666803</v>
      </c>
      <c r="V71" s="101">
        <v>407.04906834547523</v>
      </c>
      <c r="W71" s="101">
        <v>316.4137799383945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763.04694620678401</v>
      </c>
      <c r="D72" s="104">
        <v>824.46256097251126</v>
      </c>
      <c r="E72" s="104">
        <v>0</v>
      </c>
      <c r="F72" s="104">
        <v>0</v>
      </c>
      <c r="G72" s="104">
        <v>0</v>
      </c>
      <c r="H72" s="104">
        <v>0</v>
      </c>
      <c r="I72" s="104">
        <v>876.29711894737466</v>
      </c>
      <c r="J72" s="104">
        <v>831.61565204096564</v>
      </c>
      <c r="K72" s="104">
        <v>868.3577966145848</v>
      </c>
      <c r="L72" s="104">
        <v>874.87814547559526</v>
      </c>
      <c r="M72" s="104">
        <v>796.89996726614515</v>
      </c>
      <c r="N72" s="104">
        <v>892.40831092953999</v>
      </c>
      <c r="O72" s="104">
        <v>822.97687118004171</v>
      </c>
      <c r="P72" s="104">
        <v>912.88903138494163</v>
      </c>
      <c r="Q72" s="104">
        <v>0</v>
      </c>
      <c r="R72" s="104">
        <v>868.07445078600529</v>
      </c>
      <c r="S72" s="104">
        <v>899.76275121729179</v>
      </c>
      <c r="T72" s="104">
        <v>879.99467739304907</v>
      </c>
      <c r="U72" s="104">
        <v>890.22443730725672</v>
      </c>
      <c r="V72" s="104">
        <v>931.69143808531669</v>
      </c>
      <c r="W72" s="104">
        <v>1007.7282921741162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1708.6129307301489</v>
      </c>
      <c r="D73" s="101">
        <v>1731.7292941826972</v>
      </c>
      <c r="E73" s="101">
        <v>1907.3805363031895</v>
      </c>
      <c r="F73" s="101">
        <v>1813.771472190881</v>
      </c>
      <c r="G73" s="101">
        <v>1742.6404014731702</v>
      </c>
      <c r="H73" s="101">
        <v>1936.4696929986414</v>
      </c>
      <c r="I73" s="101">
        <v>1839.8990133913676</v>
      </c>
      <c r="J73" s="101">
        <v>1954.0918981064085</v>
      </c>
      <c r="K73" s="101">
        <v>1875.8093466097091</v>
      </c>
      <c r="L73" s="101">
        <v>1873.9993473249974</v>
      </c>
      <c r="M73" s="101">
        <v>0</v>
      </c>
      <c r="N73" s="101">
        <v>0</v>
      </c>
      <c r="O73" s="101">
        <v>1601.1365261832789</v>
      </c>
      <c r="P73" s="101">
        <v>1600.4273975066637</v>
      </c>
      <c r="Q73" s="101">
        <v>1809.8211256021202</v>
      </c>
      <c r="R73" s="101">
        <v>1750.1389909908833</v>
      </c>
      <c r="S73" s="101">
        <v>1696.4839080794113</v>
      </c>
      <c r="T73" s="101">
        <v>1677.7586377479074</v>
      </c>
      <c r="U73" s="101">
        <v>1666.9386365217129</v>
      </c>
      <c r="V73" s="101">
        <v>1796.968591915956</v>
      </c>
      <c r="W73" s="101">
        <v>1564.1861857200026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1164.3802329748478</v>
      </c>
      <c r="D74" s="104">
        <v>1178.0692016949438</v>
      </c>
      <c r="E74" s="104">
        <v>1338.4430119846543</v>
      </c>
      <c r="F74" s="104">
        <v>1243.7232443525179</v>
      </c>
      <c r="G74" s="104">
        <v>1173.742389884339</v>
      </c>
      <c r="H74" s="104">
        <v>1361.5346182452313</v>
      </c>
      <c r="I74" s="104">
        <v>1261.0041074496637</v>
      </c>
      <c r="J74" s="104">
        <v>1369.9444113834181</v>
      </c>
      <c r="K74" s="104">
        <v>1305.188900631897</v>
      </c>
      <c r="L74" s="104">
        <v>1302.8702570921425</v>
      </c>
      <c r="M74" s="104">
        <v>0</v>
      </c>
      <c r="N74" s="104">
        <v>0</v>
      </c>
      <c r="O74" s="104">
        <v>1124.6491345473507</v>
      </c>
      <c r="P74" s="104">
        <v>1145.5934895966859</v>
      </c>
      <c r="Q74" s="104">
        <v>1366.1664484186485</v>
      </c>
      <c r="R74" s="104">
        <v>1327.6080661995616</v>
      </c>
      <c r="S74" s="104">
        <v>1291.7745575469996</v>
      </c>
      <c r="T74" s="104">
        <v>1294.6872664826346</v>
      </c>
      <c r="U74" s="104">
        <v>1297.95109935304</v>
      </c>
      <c r="V74" s="104">
        <v>1421.4546684355296</v>
      </c>
      <c r="W74" s="104">
        <v>1221.2376354243941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393.03960564662879</v>
      </c>
      <c r="D75" s="98">
        <v>388.79711571448979</v>
      </c>
      <c r="E75" s="98">
        <v>522.51339657787935</v>
      </c>
      <c r="F75" s="98">
        <v>421.44588870709043</v>
      </c>
      <c r="G75" s="98">
        <v>347.62080034573751</v>
      </c>
      <c r="H75" s="98">
        <v>520.78559768423759</v>
      </c>
      <c r="I75" s="98">
        <v>405.54858978859681</v>
      </c>
      <c r="J75" s="98">
        <v>495.67142530475172</v>
      </c>
      <c r="K75" s="98">
        <v>440.75166103103362</v>
      </c>
      <c r="L75" s="98">
        <v>428.18979229936798</v>
      </c>
      <c r="M75" s="98">
        <v>0</v>
      </c>
      <c r="N75" s="98">
        <v>0</v>
      </c>
      <c r="O75" s="98">
        <v>310.21678824434366</v>
      </c>
      <c r="P75" s="98">
        <v>309.68688440576386</v>
      </c>
      <c r="Q75" s="98">
        <v>490.27144342275466</v>
      </c>
      <c r="R75" s="98">
        <v>447.76950355249181</v>
      </c>
      <c r="S75" s="98">
        <v>403.41434501627828</v>
      </c>
      <c r="T75" s="98">
        <v>408.20735188479341</v>
      </c>
      <c r="U75" s="98">
        <v>398.41867069516314</v>
      </c>
      <c r="V75" s="98">
        <v>459.71759724934765</v>
      </c>
      <c r="W75" s="98">
        <v>308.44430674637545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771.34062732821917</v>
      </c>
      <c r="D76" s="98">
        <v>789.27208598045388</v>
      </c>
      <c r="E76" s="98">
        <v>815.92961540677481</v>
      </c>
      <c r="F76" s="98">
        <v>822.27735564542752</v>
      </c>
      <c r="G76" s="98">
        <v>826.12158953860137</v>
      </c>
      <c r="H76" s="98">
        <v>840.74902056099347</v>
      </c>
      <c r="I76" s="98">
        <v>855.45551766106666</v>
      </c>
      <c r="J76" s="98">
        <v>874.27298607866635</v>
      </c>
      <c r="K76" s="98">
        <v>864.43723960086345</v>
      </c>
      <c r="L76" s="98">
        <v>874.6804647927745</v>
      </c>
      <c r="M76" s="98">
        <v>0</v>
      </c>
      <c r="N76" s="98">
        <v>0</v>
      </c>
      <c r="O76" s="98">
        <v>814.43234630300719</v>
      </c>
      <c r="P76" s="98">
        <v>835.90660519092228</v>
      </c>
      <c r="Q76" s="98">
        <v>875.89500499589371</v>
      </c>
      <c r="R76" s="98">
        <v>879.83856264706981</v>
      </c>
      <c r="S76" s="98">
        <v>888.36021253072136</v>
      </c>
      <c r="T76" s="98">
        <v>886.47991459784134</v>
      </c>
      <c r="U76" s="98">
        <v>899.53242865787672</v>
      </c>
      <c r="V76" s="98">
        <v>961.73707118618188</v>
      </c>
      <c r="W76" s="98">
        <v>912.79332867801884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742.29922102078831</v>
      </c>
      <c r="D77" s="122">
        <v>731.37183167354249</v>
      </c>
      <c r="E77" s="122">
        <v>723.24100364281355</v>
      </c>
      <c r="F77" s="122">
        <v>799.7173205916298</v>
      </c>
      <c r="G77" s="122">
        <v>721.17856582727768</v>
      </c>
      <c r="H77" s="122">
        <v>718.85025502302256</v>
      </c>
      <c r="I77" s="122">
        <v>678.03002938929558</v>
      </c>
      <c r="J77" s="122">
        <v>728.67478524700914</v>
      </c>
      <c r="K77" s="122">
        <v>596.62725312547605</v>
      </c>
      <c r="L77" s="122">
        <v>664.37164493970226</v>
      </c>
      <c r="M77" s="122">
        <v>550.40190555966456</v>
      </c>
      <c r="N77" s="122">
        <v>469.51934831294773</v>
      </c>
      <c r="O77" s="122">
        <v>453.25256157540849</v>
      </c>
      <c r="P77" s="122">
        <v>480.93767898848876</v>
      </c>
      <c r="Q77" s="122">
        <v>515.17573210665535</v>
      </c>
      <c r="R77" s="122">
        <v>477.61425086510985</v>
      </c>
      <c r="S77" s="122">
        <v>583.65280249955867</v>
      </c>
      <c r="T77" s="122">
        <v>631.24681759044711</v>
      </c>
      <c r="U77" s="122">
        <v>628.02095992908392</v>
      </c>
      <c r="V77" s="122">
        <v>851.78685239622337</v>
      </c>
      <c r="W77" s="122">
        <v>854.28423400994177</v>
      </c>
      <c r="DA77" s="130" t="s">
        <v>3994</v>
      </c>
    </row>
    <row r="78" spans="1:105" ht="12" customHeight="1" x14ac:dyDescent="0.25">
      <c r="A78" s="97" t="s">
        <v>192</v>
      </c>
      <c r="B78" s="98"/>
      <c r="C78" s="98">
        <v>747.997777751581</v>
      </c>
      <c r="D78" s="98">
        <v>805.77639019869912</v>
      </c>
      <c r="E78" s="98">
        <v>797.58143047802628</v>
      </c>
      <c r="F78" s="98">
        <v>800.94814513549454</v>
      </c>
      <c r="G78" s="98">
        <v>788.42794161826146</v>
      </c>
      <c r="H78" s="98">
        <v>757.43270251776948</v>
      </c>
      <c r="I78" s="98">
        <v>681.49193308061422</v>
      </c>
      <c r="J78" s="98">
        <v>750.32291107864648</v>
      </c>
      <c r="K78" s="98">
        <v>619.72472360876964</v>
      </c>
      <c r="L78" s="98">
        <v>669.75596128737175</v>
      </c>
      <c r="M78" s="98">
        <v>565.94341465163927</v>
      </c>
      <c r="N78" s="98">
        <v>472.6395607634152</v>
      </c>
      <c r="O78" s="98">
        <v>468.46129015299209</v>
      </c>
      <c r="P78" s="98">
        <v>481.04616234930313</v>
      </c>
      <c r="Q78" s="98">
        <v>517.21283749329336</v>
      </c>
      <c r="R78" s="98">
        <v>480.33383834633662</v>
      </c>
      <c r="S78" s="98">
        <v>586.81309675230875</v>
      </c>
      <c r="T78" s="98">
        <v>642.59741095513812</v>
      </c>
      <c r="U78" s="98">
        <v>653.08378948061124</v>
      </c>
      <c r="V78" s="98">
        <v>900.11018468901091</v>
      </c>
      <c r="W78" s="98">
        <v>890.17031676281226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653.29701620676542</v>
      </c>
      <c r="D79" s="33">
        <v>466.02805476688377</v>
      </c>
      <c r="E79" s="33">
        <v>470.68365822005768</v>
      </c>
      <c r="F79" s="33">
        <v>654.04811689383155</v>
      </c>
      <c r="G79" s="33">
        <v>586.6606657897886</v>
      </c>
      <c r="H79" s="33">
        <v>554.37446385860358</v>
      </c>
      <c r="I79" s="33">
        <v>573.47485878033353</v>
      </c>
      <c r="J79" s="33">
        <v>574.54266127029337</v>
      </c>
      <c r="K79" s="33">
        <v>447.79207350235856</v>
      </c>
      <c r="L79" s="33">
        <v>464.32737048668895</v>
      </c>
      <c r="M79" s="33">
        <v>455.54088889184135</v>
      </c>
      <c r="N79" s="33">
        <v>405.07829395398727</v>
      </c>
      <c r="O79" s="33">
        <v>371.23255792316706</v>
      </c>
      <c r="P79" s="33">
        <v>366.2419292586535</v>
      </c>
      <c r="Q79" s="33">
        <v>385.470083451932</v>
      </c>
      <c r="R79" s="33">
        <v>380.90582874371273</v>
      </c>
      <c r="S79" s="33">
        <v>423.86640975067155</v>
      </c>
      <c r="T79" s="33">
        <v>434.96925833945238</v>
      </c>
      <c r="U79" s="33">
        <v>435.42513561017319</v>
      </c>
      <c r="V79" s="33">
        <v>700.52296280858934</v>
      </c>
      <c r="W79" s="33">
        <v>608.47085911727993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17154.932676410517</v>
      </c>
      <c r="D81" s="117">
        <f t="shared" si="28"/>
        <v>17510.562998037945</v>
      </c>
      <c r="E81" s="117">
        <f t="shared" si="28"/>
        <v>17289.111938494116</v>
      </c>
      <c r="F81" s="117">
        <f t="shared" si="28"/>
        <v>13137.471324213979</v>
      </c>
      <c r="G81" s="117">
        <f t="shared" si="28"/>
        <v>18178.319866884594</v>
      </c>
      <c r="H81" s="117">
        <f t="shared" si="28"/>
        <v>16352.64448675829</v>
      </c>
      <c r="I81" s="117">
        <f t="shared" si="28"/>
        <v>14868.003116394673</v>
      </c>
      <c r="J81" s="117">
        <f t="shared" si="28"/>
        <v>11560.853433314338</v>
      </c>
      <c r="K81" s="117">
        <f t="shared" si="28"/>
        <v>13919.337625073147</v>
      </c>
      <c r="L81" s="117">
        <f t="shared" si="28"/>
        <v>14060.864300942259</v>
      </c>
      <c r="M81" s="117">
        <f t="shared" si="28"/>
        <v>14300.332168359751</v>
      </c>
      <c r="N81" s="117">
        <f t="shared" si="28"/>
        <v>14413.413930347633</v>
      </c>
      <c r="O81" s="117">
        <f t="shared" si="28"/>
        <v>14538.393230054309</v>
      </c>
      <c r="P81" s="117">
        <f t="shared" si="28"/>
        <v>11834.724418366521</v>
      </c>
      <c r="Q81" s="117">
        <f t="shared" si="28"/>
        <v>12198.81740873594</v>
      </c>
      <c r="R81" s="117">
        <f t="shared" ref="R81:V81" si="29">R82+R85+R87+R100</f>
        <v>0</v>
      </c>
      <c r="S81" s="117">
        <f t="shared" si="29"/>
        <v>0</v>
      </c>
      <c r="T81" s="117">
        <f t="shared" si="29"/>
        <v>0</v>
      </c>
      <c r="U81" s="117">
        <f t="shared" si="29"/>
        <v>8280.9053000145959</v>
      </c>
      <c r="V81" s="117">
        <f t="shared" si="29"/>
        <v>8309.427709311778</v>
      </c>
      <c r="W81" s="117">
        <f t="shared" ref="W81" si="30">W82+W85+W87+W100</f>
        <v>7826.5998806671505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14718.048429018158</v>
      </c>
      <c r="D82" s="122">
        <f t="shared" si="31"/>
        <v>14908.57452474938</v>
      </c>
      <c r="E82" s="122">
        <f t="shared" si="31"/>
        <v>14533.408605376211</v>
      </c>
      <c r="F82" s="122">
        <f t="shared" si="31"/>
        <v>10557.192987117958</v>
      </c>
      <c r="G82" s="122">
        <f t="shared" si="31"/>
        <v>15653.801027284442</v>
      </c>
      <c r="H82" s="122">
        <f t="shared" si="31"/>
        <v>13649.078868203655</v>
      </c>
      <c r="I82" s="122">
        <f t="shared" si="31"/>
        <v>12331.263638751996</v>
      </c>
      <c r="J82" s="122">
        <f t="shared" si="31"/>
        <v>9024.9224555068213</v>
      </c>
      <c r="K82" s="122">
        <f t="shared" si="31"/>
        <v>11481.475553532322</v>
      </c>
      <c r="L82" s="122">
        <f t="shared" si="31"/>
        <v>11556.193825135375</v>
      </c>
      <c r="M82" s="122">
        <f t="shared" si="31"/>
        <v>11882.174698366107</v>
      </c>
      <c r="N82" s="122">
        <f t="shared" si="31"/>
        <v>12348.222440304851</v>
      </c>
      <c r="O82" s="122">
        <f t="shared" si="31"/>
        <v>12446.562315855937</v>
      </c>
      <c r="P82" s="122">
        <f t="shared" si="31"/>
        <v>9832.236927816899</v>
      </c>
      <c r="Q82" s="122">
        <f t="shared" si="31"/>
        <v>9953.8468304153594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5995.2148619356039</v>
      </c>
      <c r="V82" s="122">
        <f t="shared" si="32"/>
        <v>5728.7246482199143</v>
      </c>
      <c r="W82" s="122">
        <f t="shared" ref="W82" si="33">SUM(W83:W84)</f>
        <v>5395.8138098179688</v>
      </c>
      <c r="DA82" s="130" t="s">
        <v>3998</v>
      </c>
    </row>
    <row r="83" spans="1:105" ht="12" customHeight="1" x14ac:dyDescent="0.25">
      <c r="A83" s="97" t="s">
        <v>204</v>
      </c>
      <c r="B83" s="98"/>
      <c r="C83" s="98">
        <v>14645.817581534897</v>
      </c>
      <c r="D83" s="98">
        <v>14835.093559666255</v>
      </c>
      <c r="E83" s="98">
        <v>14462.339654493164</v>
      </c>
      <c r="F83" s="98">
        <v>10505.032479205227</v>
      </c>
      <c r="G83" s="98">
        <v>15576.743574681996</v>
      </c>
      <c r="H83" s="98">
        <v>13582.226516634873</v>
      </c>
      <c r="I83" s="98">
        <v>12270.706918040249</v>
      </c>
      <c r="J83" s="98">
        <v>8980.3124039638424</v>
      </c>
      <c r="K83" s="98">
        <v>11424.683402992985</v>
      </c>
      <c r="L83" s="98">
        <v>11498.80722149784</v>
      </c>
      <c r="M83" s="98">
        <v>11823.32651109888</v>
      </c>
      <c r="N83" s="98">
        <v>12288.295454219215</v>
      </c>
      <c r="O83" s="98">
        <v>12385.961790058092</v>
      </c>
      <c r="P83" s="98">
        <v>9783.7146114730822</v>
      </c>
      <c r="Q83" s="98">
        <v>9904.5224810537893</v>
      </c>
      <c r="R83" s="98">
        <v>0</v>
      </c>
      <c r="S83" s="98">
        <v>0</v>
      </c>
      <c r="T83" s="98">
        <v>0</v>
      </c>
      <c r="U83" s="98">
        <v>5963.5624505098012</v>
      </c>
      <c r="V83" s="98">
        <v>5697.6202012780641</v>
      </c>
      <c r="W83" s="98">
        <v>5366.2286649985454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72.230847483261357</v>
      </c>
      <c r="D84" s="98">
        <v>73.480965083125739</v>
      </c>
      <c r="E84" s="98">
        <v>71.068950883046583</v>
      </c>
      <c r="F84" s="98">
        <v>52.160507912731227</v>
      </c>
      <c r="G84" s="98">
        <v>77.05745260244727</v>
      </c>
      <c r="H84" s="98">
        <v>66.852351568781089</v>
      </c>
      <c r="I84" s="98">
        <v>60.556720711746848</v>
      </c>
      <c r="J84" s="98">
        <v>44.610051542978994</v>
      </c>
      <c r="K84" s="98">
        <v>56.792150539337008</v>
      </c>
      <c r="L84" s="98">
        <v>57.386603637535501</v>
      </c>
      <c r="M84" s="98">
        <v>58.848187267227758</v>
      </c>
      <c r="N84" s="98">
        <v>59.926986085636834</v>
      </c>
      <c r="O84" s="98">
        <v>60.600525797844249</v>
      </c>
      <c r="P84" s="98">
        <v>48.522316343816108</v>
      </c>
      <c r="Q84" s="98">
        <v>49.324349361570235</v>
      </c>
      <c r="R84" s="98">
        <v>0</v>
      </c>
      <c r="S84" s="98">
        <v>0</v>
      </c>
      <c r="T84" s="98">
        <v>0</v>
      </c>
      <c r="U84" s="98">
        <v>31.652411425803024</v>
      </c>
      <c r="V84" s="98">
        <v>31.104446941850256</v>
      </c>
      <c r="W84" s="98">
        <v>29.58514481942305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6.6794402103170309</v>
      </c>
      <c r="D85" s="122">
        <f t="shared" si="34"/>
        <v>12.248372815090912</v>
      </c>
      <c r="E85" s="122">
        <f t="shared" si="34"/>
        <v>22.725726861254955</v>
      </c>
      <c r="F85" s="122">
        <f t="shared" si="34"/>
        <v>13.413146546708049</v>
      </c>
      <c r="G85" s="122">
        <f t="shared" si="34"/>
        <v>15.667076957001711</v>
      </c>
      <c r="H85" s="122">
        <f t="shared" si="34"/>
        <v>27.003467353179211</v>
      </c>
      <c r="I85" s="122">
        <f t="shared" si="34"/>
        <v>41.203951596148634</v>
      </c>
      <c r="J85" s="122">
        <f t="shared" si="34"/>
        <v>29.420193108375816</v>
      </c>
      <c r="K85" s="122">
        <f t="shared" si="34"/>
        <v>31.656718911166234</v>
      </c>
      <c r="L85" s="122">
        <f t="shared" si="34"/>
        <v>36.034461462062232</v>
      </c>
      <c r="M85" s="122">
        <f t="shared" si="34"/>
        <v>34.751682360316053</v>
      </c>
      <c r="N85" s="122">
        <f t="shared" si="34"/>
        <v>67.568104773921689</v>
      </c>
      <c r="O85" s="122">
        <f t="shared" si="34"/>
        <v>38.298274609519837</v>
      </c>
      <c r="P85" s="122">
        <f t="shared" si="34"/>
        <v>25.345595334755945</v>
      </c>
      <c r="Q85" s="122">
        <f t="shared" si="34"/>
        <v>33.226541608497151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95.640156147286945</v>
      </c>
      <c r="V85" s="122">
        <f t="shared" si="34"/>
        <v>61.035487792807203</v>
      </c>
      <c r="W85" s="122">
        <f t="shared" si="34"/>
        <v>159.6122172182132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6.6794402103170309</v>
      </c>
      <c r="D86" s="98">
        <f>IF(RES_hhdet_in_fec!D86=0,0,RES_hhdet_in_fec!D86*1000*11630/RES_hhdet_in_new!D83)</f>
        <v>12.248372815090912</v>
      </c>
      <c r="E86" s="98">
        <f>IF(RES_hhdet_in_fec!E86=0,0,RES_hhdet_in_fec!E86*1000*11630/RES_hhdet_in_new!E83)</f>
        <v>22.725726861254955</v>
      </c>
      <c r="F86" s="98">
        <f>IF(RES_hhdet_in_fec!F86=0,0,RES_hhdet_in_fec!F86*1000*11630/RES_hhdet_in_new!F83)</f>
        <v>13.413146546708049</v>
      </c>
      <c r="G86" s="98">
        <f>IF(RES_hhdet_in_fec!G86=0,0,RES_hhdet_in_fec!G86*1000*11630/RES_hhdet_in_new!G83)</f>
        <v>15.667076957001711</v>
      </c>
      <c r="H86" s="98">
        <f>IF(RES_hhdet_in_fec!H86=0,0,RES_hhdet_in_fec!H86*1000*11630/RES_hhdet_in_new!H83)</f>
        <v>27.003467353179211</v>
      </c>
      <c r="I86" s="98">
        <f>IF(RES_hhdet_in_fec!I86=0,0,RES_hhdet_in_fec!I86*1000*11630/RES_hhdet_in_new!I83)</f>
        <v>41.203951596148634</v>
      </c>
      <c r="J86" s="98">
        <f>IF(RES_hhdet_in_fec!J86=0,0,RES_hhdet_in_fec!J86*1000*11630/RES_hhdet_in_new!J83)</f>
        <v>29.420193108375816</v>
      </c>
      <c r="K86" s="98">
        <f>IF(RES_hhdet_in_fec!K86=0,0,RES_hhdet_in_fec!K86*1000*11630/RES_hhdet_in_new!K83)</f>
        <v>31.656718911166234</v>
      </c>
      <c r="L86" s="98">
        <f>IF(RES_hhdet_in_fec!L86=0,0,RES_hhdet_in_fec!L86*1000*11630/RES_hhdet_in_new!L83)</f>
        <v>36.034461462062232</v>
      </c>
      <c r="M86" s="98">
        <f>IF(RES_hhdet_in_fec!M86=0,0,RES_hhdet_in_fec!M86*1000*11630/RES_hhdet_in_new!M83)</f>
        <v>34.751682360316053</v>
      </c>
      <c r="N86" s="98">
        <f>IF(RES_hhdet_in_fec!N86=0,0,RES_hhdet_in_fec!N86*1000*11630/RES_hhdet_in_new!N83)</f>
        <v>67.568104773921689</v>
      </c>
      <c r="O86" s="98">
        <f>IF(RES_hhdet_in_fec!O86=0,0,RES_hhdet_in_fec!O86*1000*11630/RES_hhdet_in_new!O83)</f>
        <v>38.298274609519837</v>
      </c>
      <c r="P86" s="98">
        <f>IF(RES_hhdet_in_fec!P86=0,0,RES_hhdet_in_fec!P86*1000*11630/RES_hhdet_in_new!P83)</f>
        <v>25.345595334755945</v>
      </c>
      <c r="Q86" s="98">
        <f>IF(RES_hhdet_in_fec!Q86=0,0,RES_hhdet_in_fec!Q86*1000*11630/RES_hhdet_in_new!Q83)</f>
        <v>33.226541608497151</v>
      </c>
      <c r="R86" s="98">
        <f>IF(RES_hhdet_in_fec!R86=0,0,RES_hhdet_in_fec!R86*1000*11630/RES_hhdet_in_new!R83)</f>
        <v>0</v>
      </c>
      <c r="S86" s="98">
        <f>IF(RES_hhdet_in_fec!S86=0,0,RES_hhdet_in_fec!S86*1000*11630/RES_hhdet_in_new!S83)</f>
        <v>0</v>
      </c>
      <c r="T86" s="98">
        <f>IF(RES_hhdet_in_fec!T86=0,0,RES_hhdet_in_fec!T86*1000*11630/RES_hhdet_in_new!T83)</f>
        <v>0</v>
      </c>
      <c r="U86" s="98">
        <f>IF(RES_hhdet_in_fec!U86=0,0,RES_hhdet_in_fec!U86*1000*11630/RES_hhdet_in_new!U83)</f>
        <v>95.640156147286945</v>
      </c>
      <c r="V86" s="98">
        <f>IF(RES_hhdet_in_fec!V86=0,0,RES_hhdet_in_fec!V86*1000*11630/RES_hhdet_in_new!V83)</f>
        <v>61.035487792807203</v>
      </c>
      <c r="W86" s="98">
        <f>IF(RES_hhdet_in_fec!W86=0,0,RES_hhdet_in_fec!W86*1000*11630/RES_hhdet_in_new!W83)</f>
        <v>159.6122172182132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1695.5327124002358</v>
      </c>
      <c r="D87" s="122">
        <v>1789.3132124212395</v>
      </c>
      <c r="E87" s="122">
        <v>1918.8781693545075</v>
      </c>
      <c r="F87" s="122">
        <v>1802.0615211627912</v>
      </c>
      <c r="G87" s="122">
        <v>1783.675913645586</v>
      </c>
      <c r="H87" s="122">
        <v>1955.1535259080406</v>
      </c>
      <c r="I87" s="122">
        <v>1818.8504400013444</v>
      </c>
      <c r="J87" s="122">
        <v>1883.9901571617438</v>
      </c>
      <c r="K87" s="122">
        <v>1840.93634448387</v>
      </c>
      <c r="L87" s="122">
        <v>1872.4004534134865</v>
      </c>
      <c r="M87" s="122">
        <v>1868.9458723233697</v>
      </c>
      <c r="N87" s="122">
        <v>1552.2124803049919</v>
      </c>
      <c r="O87" s="122">
        <v>1584.2666016568485</v>
      </c>
      <c r="P87" s="122">
        <v>1560.6036814394072</v>
      </c>
      <c r="Q87" s="122">
        <v>1766.9360779894864</v>
      </c>
      <c r="R87" s="122">
        <v>0</v>
      </c>
      <c r="S87" s="122">
        <v>0</v>
      </c>
      <c r="T87" s="122">
        <v>0</v>
      </c>
      <c r="U87" s="122">
        <v>1636.2446888920038</v>
      </c>
      <c r="V87" s="122">
        <v>1722.7913891151845</v>
      </c>
      <c r="W87" s="122">
        <v>1522.1788688596828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1865.1091815588186</v>
      </c>
      <c r="D88" s="98">
        <v>1941.3481265339337</v>
      </c>
      <c r="E88" s="98">
        <v>1719.4570235414742</v>
      </c>
      <c r="F88" s="98">
        <v>1324.192976878968</v>
      </c>
      <c r="G88" s="98">
        <v>2033.815471646371</v>
      </c>
      <c r="H88" s="98">
        <v>1863.7501702801496</v>
      </c>
      <c r="I88" s="98">
        <v>1942.1478632366041</v>
      </c>
      <c r="J88" s="98">
        <v>1467.0107860549422</v>
      </c>
      <c r="K88" s="98">
        <v>1790.9320908009429</v>
      </c>
      <c r="L88" s="98">
        <v>1665.1350878463813</v>
      </c>
      <c r="M88" s="98">
        <v>1688.2136443076895</v>
      </c>
      <c r="N88" s="98">
        <v>1686.8764540515504</v>
      </c>
      <c r="O88" s="98">
        <v>1733.7777075002812</v>
      </c>
      <c r="P88" s="98">
        <v>1697.139344336749</v>
      </c>
      <c r="Q88" s="98">
        <v>1666.4202967856152</v>
      </c>
      <c r="R88" s="98">
        <v>0</v>
      </c>
      <c r="S88" s="98">
        <v>0</v>
      </c>
      <c r="T88" s="98">
        <v>0</v>
      </c>
      <c r="U88" s="98">
        <v>1780.7715231984944</v>
      </c>
      <c r="V88" s="98">
        <v>1334.0469036016661</v>
      </c>
      <c r="W88" s="98">
        <v>1553.0886033694617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1358.8880264080371</v>
      </c>
      <c r="J89" s="98">
        <v>0</v>
      </c>
      <c r="K89" s="98">
        <v>1299.1884834403627</v>
      </c>
      <c r="L89" s="98">
        <v>1220.4437740595276</v>
      </c>
      <c r="M89" s="98">
        <v>1276.5887760903815</v>
      </c>
      <c r="N89" s="98">
        <v>1240.4634383876812</v>
      </c>
      <c r="O89" s="98">
        <v>1295.1605913487106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1273.5788908614061</v>
      </c>
      <c r="DA89" s="63" t="s">
        <v>4005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428.28193940045395</v>
      </c>
      <c r="J90" s="101">
        <v>0</v>
      </c>
      <c r="K90" s="101">
        <v>420.04874738245684</v>
      </c>
      <c r="L90" s="101">
        <v>379.82326480783337</v>
      </c>
      <c r="M90" s="101">
        <v>453.98154333246049</v>
      </c>
      <c r="N90" s="101">
        <v>304.69040704070829</v>
      </c>
      <c r="O90" s="101">
        <v>338.42572460531591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305.33697618527503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930.60608700758314</v>
      </c>
      <c r="J91" s="104">
        <v>0</v>
      </c>
      <c r="K91" s="104">
        <v>879.13973605790579</v>
      </c>
      <c r="L91" s="104">
        <v>840.62050925169444</v>
      </c>
      <c r="M91" s="104">
        <v>822.60723275792122</v>
      </c>
      <c r="N91" s="104">
        <v>935.77303134697286</v>
      </c>
      <c r="O91" s="104">
        <v>956.73486674339472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968.24191467613105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1822.8971411319797</v>
      </c>
      <c r="D92" s="101">
        <v>2056.3035938611051</v>
      </c>
      <c r="E92" s="101">
        <v>2041.1236912787031</v>
      </c>
      <c r="F92" s="101">
        <v>1772.7141415994488</v>
      </c>
      <c r="G92" s="101">
        <v>2123.3365232259125</v>
      </c>
      <c r="H92" s="101">
        <v>2182.9355206190758</v>
      </c>
      <c r="I92" s="101">
        <v>1858.4092019925565</v>
      </c>
      <c r="J92" s="101">
        <v>1830.8269646352117</v>
      </c>
      <c r="K92" s="101">
        <v>1903.3499883387869</v>
      </c>
      <c r="L92" s="101">
        <v>2477.9117596674073</v>
      </c>
      <c r="M92" s="101">
        <v>1962.3896271783226</v>
      </c>
      <c r="N92" s="101">
        <v>1534.2697922467587</v>
      </c>
      <c r="O92" s="101">
        <v>1679.5078122095231</v>
      </c>
      <c r="P92" s="101">
        <v>1476.8031665773356</v>
      </c>
      <c r="Q92" s="101">
        <v>1411.7128351334343</v>
      </c>
      <c r="R92" s="101">
        <v>0</v>
      </c>
      <c r="S92" s="101">
        <v>0</v>
      </c>
      <c r="T92" s="101">
        <v>0</v>
      </c>
      <c r="U92" s="101">
        <v>1647.3318219144198</v>
      </c>
      <c r="V92" s="101">
        <v>1279.6385487571652</v>
      </c>
      <c r="W92" s="101">
        <v>1339.7379946901622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1153.6542915923326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1217.7724972735652</v>
      </c>
      <c r="K93" s="104">
        <v>1261.0632525582168</v>
      </c>
      <c r="L93" s="104">
        <v>1654.0279350943902</v>
      </c>
      <c r="M93" s="104">
        <v>1366.9851902321063</v>
      </c>
      <c r="N93" s="104">
        <v>1046.9208723003048</v>
      </c>
      <c r="O93" s="104">
        <v>1211.6072177038056</v>
      </c>
      <c r="P93" s="104">
        <v>1125.7406559156545</v>
      </c>
      <c r="Q93" s="104">
        <v>0</v>
      </c>
      <c r="R93" s="104">
        <v>0</v>
      </c>
      <c r="S93" s="104">
        <v>0</v>
      </c>
      <c r="T93" s="104">
        <v>0</v>
      </c>
      <c r="U93" s="104">
        <v>1477.0101969961202</v>
      </c>
      <c r="V93" s="104">
        <v>0</v>
      </c>
      <c r="W93" s="104">
        <v>1217.085565892068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419.06973923738491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463.38419108268829</v>
      </c>
      <c r="K94" s="98">
        <v>440.86160548422288</v>
      </c>
      <c r="L94" s="98">
        <v>569.55865646694144</v>
      </c>
      <c r="M94" s="98">
        <v>527.66395174617537</v>
      </c>
      <c r="N94" s="98">
        <v>274.91216385282655</v>
      </c>
      <c r="O94" s="98">
        <v>325.67034079209952</v>
      </c>
      <c r="P94" s="98">
        <v>285.97485764875933</v>
      </c>
      <c r="Q94" s="98">
        <v>0</v>
      </c>
      <c r="R94" s="98">
        <v>0</v>
      </c>
      <c r="S94" s="98">
        <v>0</v>
      </c>
      <c r="T94" s="98">
        <v>0</v>
      </c>
      <c r="U94" s="98">
        <v>394.50174042378569</v>
      </c>
      <c r="V94" s="98">
        <v>0</v>
      </c>
      <c r="W94" s="98">
        <v>264.02068352569268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734.58455235494773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754.38830619087685</v>
      </c>
      <c r="K95" s="98">
        <v>820.20164707399385</v>
      </c>
      <c r="L95" s="98">
        <v>1084.4692786274488</v>
      </c>
      <c r="M95" s="98">
        <v>839.32123848593096</v>
      </c>
      <c r="N95" s="98">
        <v>772.00870844747817</v>
      </c>
      <c r="O95" s="98">
        <v>885.93687691170635</v>
      </c>
      <c r="P95" s="98">
        <v>839.7657982668951</v>
      </c>
      <c r="Q95" s="98">
        <v>0</v>
      </c>
      <c r="R95" s="98">
        <v>0</v>
      </c>
      <c r="S95" s="98">
        <v>0</v>
      </c>
      <c r="T95" s="98">
        <v>0</v>
      </c>
      <c r="U95" s="98">
        <v>1082.5084565723346</v>
      </c>
      <c r="V95" s="98">
        <v>0</v>
      </c>
      <c r="W95" s="98">
        <v>953.0648823663754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1708.6129307301489</v>
      </c>
      <c r="D96" s="101">
        <v>1731.729294182697</v>
      </c>
      <c r="E96" s="101">
        <v>1907.3805363031895</v>
      </c>
      <c r="F96" s="101">
        <v>1813.7714721908817</v>
      </c>
      <c r="G96" s="101">
        <v>1742.64040147317</v>
      </c>
      <c r="H96" s="101">
        <v>1936.4696929986417</v>
      </c>
      <c r="I96" s="101">
        <v>1839.8990133913676</v>
      </c>
      <c r="J96" s="101">
        <v>1954.0918981064081</v>
      </c>
      <c r="K96" s="101">
        <v>1875.8093466097087</v>
      </c>
      <c r="L96" s="101">
        <v>1873.999347324997</v>
      </c>
      <c r="M96" s="101">
        <v>1911.1152405674929</v>
      </c>
      <c r="N96" s="101">
        <v>1608.5374528099208</v>
      </c>
      <c r="O96" s="101">
        <v>1601.1365261832789</v>
      </c>
      <c r="P96" s="101">
        <v>1600.4273975066637</v>
      </c>
      <c r="Q96" s="101">
        <v>1809.8211256021198</v>
      </c>
      <c r="R96" s="101">
        <v>0</v>
      </c>
      <c r="S96" s="101">
        <v>0</v>
      </c>
      <c r="T96" s="101">
        <v>0</v>
      </c>
      <c r="U96" s="101">
        <v>1666.9386365217131</v>
      </c>
      <c r="V96" s="101">
        <v>1796.968591915956</v>
      </c>
      <c r="W96" s="101">
        <v>1564.1861857200029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1164.3802329748478</v>
      </c>
      <c r="D97" s="104">
        <v>1178.0692016949436</v>
      </c>
      <c r="E97" s="104">
        <v>1338.4430119846545</v>
      </c>
      <c r="F97" s="104">
        <v>1243.7232443525181</v>
      </c>
      <c r="G97" s="104">
        <v>1173.742389884339</v>
      </c>
      <c r="H97" s="104">
        <v>1361.5346182452313</v>
      </c>
      <c r="I97" s="104">
        <v>1261.0041074496633</v>
      </c>
      <c r="J97" s="104">
        <v>1369.9444113834177</v>
      </c>
      <c r="K97" s="104">
        <v>1305.1889006318972</v>
      </c>
      <c r="L97" s="104">
        <v>1302.8702570921425</v>
      </c>
      <c r="M97" s="104">
        <v>1366.3583840149904</v>
      </c>
      <c r="N97" s="104">
        <v>1104.8723226151292</v>
      </c>
      <c r="O97" s="104">
        <v>1124.6491345473512</v>
      </c>
      <c r="P97" s="104">
        <v>1145.5934895966859</v>
      </c>
      <c r="Q97" s="104">
        <v>1366.1664484186479</v>
      </c>
      <c r="R97" s="104">
        <v>0</v>
      </c>
      <c r="S97" s="104">
        <v>0</v>
      </c>
      <c r="T97" s="104">
        <v>0</v>
      </c>
      <c r="U97" s="104">
        <v>1297.9510993530396</v>
      </c>
      <c r="V97" s="104">
        <v>1421.4546684355296</v>
      </c>
      <c r="W97" s="104">
        <v>1221.2376354243941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393.03960564662873</v>
      </c>
      <c r="D98" s="98">
        <v>388.79711571448973</v>
      </c>
      <c r="E98" s="98">
        <v>522.51339657787946</v>
      </c>
      <c r="F98" s="98">
        <v>421.44588870709049</v>
      </c>
      <c r="G98" s="98">
        <v>347.62080034573745</v>
      </c>
      <c r="H98" s="98">
        <v>520.7855976842377</v>
      </c>
      <c r="I98" s="98">
        <v>405.54858978859681</v>
      </c>
      <c r="J98" s="98">
        <v>495.67142530475166</v>
      </c>
      <c r="K98" s="98">
        <v>440.75166103103362</v>
      </c>
      <c r="L98" s="98">
        <v>428.18979229936792</v>
      </c>
      <c r="M98" s="98">
        <v>514.31829921822532</v>
      </c>
      <c r="N98" s="98">
        <v>288.66226548945963</v>
      </c>
      <c r="O98" s="98">
        <v>310.2167882443436</v>
      </c>
      <c r="P98" s="98">
        <v>309.68688440576375</v>
      </c>
      <c r="Q98" s="98">
        <v>490.27144342275449</v>
      </c>
      <c r="R98" s="98">
        <v>0</v>
      </c>
      <c r="S98" s="98">
        <v>0</v>
      </c>
      <c r="T98" s="98">
        <v>0</v>
      </c>
      <c r="U98" s="98">
        <v>398.41867069516314</v>
      </c>
      <c r="V98" s="98">
        <v>459.71759724934765</v>
      </c>
      <c r="W98" s="98">
        <v>308.44430674637533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771.34062732821906</v>
      </c>
      <c r="D99" s="98">
        <v>789.27208598045388</v>
      </c>
      <c r="E99" s="98">
        <v>815.92961540677504</v>
      </c>
      <c r="F99" s="98">
        <v>822.27735564542763</v>
      </c>
      <c r="G99" s="98">
        <v>826.12158953860137</v>
      </c>
      <c r="H99" s="98">
        <v>840.74902056099347</v>
      </c>
      <c r="I99" s="98">
        <v>855.45551766106666</v>
      </c>
      <c r="J99" s="98">
        <v>874.27298607866635</v>
      </c>
      <c r="K99" s="98">
        <v>864.43723960086368</v>
      </c>
      <c r="L99" s="98">
        <v>874.68046479277473</v>
      </c>
      <c r="M99" s="98">
        <v>852.04008479676497</v>
      </c>
      <c r="N99" s="98">
        <v>816.21005712566966</v>
      </c>
      <c r="O99" s="98">
        <v>814.43234630300753</v>
      </c>
      <c r="P99" s="98">
        <v>835.90660519092228</v>
      </c>
      <c r="Q99" s="98">
        <v>875.89500499589337</v>
      </c>
      <c r="R99" s="98">
        <v>0</v>
      </c>
      <c r="S99" s="98">
        <v>0</v>
      </c>
      <c r="T99" s="98">
        <v>0</v>
      </c>
      <c r="U99" s="98">
        <v>899.53242865787638</v>
      </c>
      <c r="V99" s="98">
        <v>961.73707118618222</v>
      </c>
      <c r="W99" s="98">
        <v>912.79332867801861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734.67209478180769</v>
      </c>
      <c r="D100" s="122">
        <v>800.42688805223702</v>
      </c>
      <c r="E100" s="122">
        <v>814.09943690214129</v>
      </c>
      <c r="F100" s="122">
        <v>764.80366938651923</v>
      </c>
      <c r="G100" s="122">
        <v>725.17584899756594</v>
      </c>
      <c r="H100" s="122">
        <v>721.40862529341496</v>
      </c>
      <c r="I100" s="122">
        <v>676.6850860451849</v>
      </c>
      <c r="J100" s="122">
        <v>622.52062753739767</v>
      </c>
      <c r="K100" s="122">
        <v>565.2690081457888</v>
      </c>
      <c r="L100" s="122">
        <v>596.23556093133459</v>
      </c>
      <c r="M100" s="122">
        <v>514.45991530995923</v>
      </c>
      <c r="N100" s="122">
        <v>445.41090496386738</v>
      </c>
      <c r="O100" s="122">
        <v>469.26603793200161</v>
      </c>
      <c r="P100" s="122">
        <v>416.53821377545927</v>
      </c>
      <c r="Q100" s="122">
        <v>444.80795872259699</v>
      </c>
      <c r="R100" s="122">
        <v>0</v>
      </c>
      <c r="S100" s="122">
        <v>0</v>
      </c>
      <c r="T100" s="122">
        <v>0</v>
      </c>
      <c r="U100" s="122">
        <v>553.80559303970074</v>
      </c>
      <c r="V100" s="122">
        <v>796.87618418387103</v>
      </c>
      <c r="W100" s="122">
        <v>748.99498477128611</v>
      </c>
      <c r="DA100" s="130" t="s">
        <v>4016</v>
      </c>
    </row>
    <row r="101" spans="1:105" ht="12" customHeight="1" x14ac:dyDescent="0.25">
      <c r="A101" s="97" t="s">
        <v>207</v>
      </c>
      <c r="B101" s="98"/>
      <c r="C101" s="98">
        <v>762.69614432974811</v>
      </c>
      <c r="D101" s="98">
        <v>822.84627236544191</v>
      </c>
      <c r="E101" s="98">
        <v>739.13067314420243</v>
      </c>
      <c r="F101" s="98">
        <v>577.0680065672384</v>
      </c>
      <c r="G101" s="98">
        <v>867.19185762012057</v>
      </c>
      <c r="H101" s="98">
        <v>763.06274395736818</v>
      </c>
      <c r="I101" s="98">
        <v>770.1158712504656</v>
      </c>
      <c r="J101" s="98">
        <v>574.58012973941447</v>
      </c>
      <c r="K101" s="98">
        <v>667.91831358764034</v>
      </c>
      <c r="L101" s="98">
        <v>600.86992815330063</v>
      </c>
      <c r="M101" s="98">
        <v>578.49070850132671</v>
      </c>
      <c r="N101" s="98">
        <v>561.79810534250066</v>
      </c>
      <c r="O101" s="98">
        <v>575.36473697241183</v>
      </c>
      <c r="P101" s="98">
        <v>557.34081635731718</v>
      </c>
      <c r="Q101" s="98">
        <v>572.85809875573113</v>
      </c>
      <c r="R101" s="98">
        <v>0</v>
      </c>
      <c r="S101" s="98">
        <v>0</v>
      </c>
      <c r="T101" s="98">
        <v>0</v>
      </c>
      <c r="U101" s="98">
        <v>756.10391523343162</v>
      </c>
      <c r="V101" s="98">
        <v>777.62991714019677</v>
      </c>
      <c r="W101" s="98">
        <v>924.23651011801974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746.44525423783386</v>
      </c>
      <c r="D102" s="98">
        <v>800.4192285427348</v>
      </c>
      <c r="E102" s="98">
        <v>814.14829063277796</v>
      </c>
      <c r="F102" s="98">
        <v>769.12726977206103</v>
      </c>
      <c r="G102" s="98">
        <v>778.27580950224979</v>
      </c>
      <c r="H102" s="98">
        <v>778.93868450384593</v>
      </c>
      <c r="I102" s="98">
        <v>714.66272454296984</v>
      </c>
      <c r="J102" s="98">
        <v>638.52755672487842</v>
      </c>
      <c r="K102" s="98">
        <v>641.12486196621524</v>
      </c>
      <c r="L102" s="98">
        <v>679.78540156742417</v>
      </c>
      <c r="M102" s="98">
        <v>561.7791933361525</v>
      </c>
      <c r="N102" s="98">
        <v>475.89313530678567</v>
      </c>
      <c r="O102" s="98">
        <v>516.87234373806837</v>
      </c>
      <c r="P102" s="98">
        <v>485.36916800395284</v>
      </c>
      <c r="Q102" s="98">
        <v>517.27555635404713</v>
      </c>
      <c r="R102" s="98">
        <v>0</v>
      </c>
      <c r="S102" s="98">
        <v>0</v>
      </c>
      <c r="T102" s="98">
        <v>0</v>
      </c>
      <c r="U102" s="98">
        <v>655.5001830825131</v>
      </c>
      <c r="V102" s="98">
        <v>911.16251113015687</v>
      </c>
      <c r="W102" s="98">
        <v>882.62110394792535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653.29701620676531</v>
      </c>
      <c r="D103" s="33">
        <v>0</v>
      </c>
      <c r="E103" s="33">
        <v>0</v>
      </c>
      <c r="F103" s="33">
        <v>654.04811689383155</v>
      </c>
      <c r="G103" s="33">
        <v>586.6606657897886</v>
      </c>
      <c r="H103" s="33">
        <v>554.37446385860346</v>
      </c>
      <c r="I103" s="33">
        <v>573.47485878033342</v>
      </c>
      <c r="J103" s="33">
        <v>574.54266127029337</v>
      </c>
      <c r="K103" s="33">
        <v>447.79207350235851</v>
      </c>
      <c r="L103" s="33">
        <v>464.32737048668901</v>
      </c>
      <c r="M103" s="33">
        <v>455.54088889184135</v>
      </c>
      <c r="N103" s="33">
        <v>405.07829395398733</v>
      </c>
      <c r="O103" s="33">
        <v>371.23255792316706</v>
      </c>
      <c r="P103" s="33">
        <v>366.2419292586535</v>
      </c>
      <c r="Q103" s="33">
        <v>385.470083451932</v>
      </c>
      <c r="R103" s="33">
        <v>0</v>
      </c>
      <c r="S103" s="33">
        <v>0</v>
      </c>
      <c r="T103" s="33">
        <v>0</v>
      </c>
      <c r="U103" s="33">
        <v>435.42513561017313</v>
      </c>
      <c r="V103" s="33">
        <v>700.52296280858923</v>
      </c>
      <c r="W103" s="33">
        <v>608.47085911727993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4021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4028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13365.502907978604</v>
      </c>
      <c r="D124" s="117">
        <f t="shared" si="42"/>
        <v>0</v>
      </c>
      <c r="E124" s="117">
        <f t="shared" si="42"/>
        <v>13333.341312740084</v>
      </c>
      <c r="F124" s="117">
        <f t="shared" si="42"/>
        <v>13420.08156298517</v>
      </c>
      <c r="G124" s="117">
        <f t="shared" si="42"/>
        <v>13615.883291975797</v>
      </c>
      <c r="H124" s="117">
        <f t="shared" si="42"/>
        <v>12560.19826925812</v>
      </c>
      <c r="I124" s="117">
        <f t="shared" si="42"/>
        <v>11613.519806387067</v>
      </c>
      <c r="J124" s="117">
        <f t="shared" si="42"/>
        <v>10670.204107291529</v>
      </c>
      <c r="K124" s="117">
        <f t="shared" si="42"/>
        <v>10852.698539905754</v>
      </c>
      <c r="L124" s="117">
        <f t="shared" si="42"/>
        <v>11923.367987013842</v>
      </c>
      <c r="M124" s="117">
        <f t="shared" si="42"/>
        <v>11516.232199342981</v>
      </c>
      <c r="N124" s="117">
        <f t="shared" si="42"/>
        <v>12045.081159315616</v>
      </c>
      <c r="O124" s="117">
        <f t="shared" si="42"/>
        <v>11942.903706961568</v>
      </c>
      <c r="P124" s="117">
        <f t="shared" si="42"/>
        <v>10165.162150362161</v>
      </c>
      <c r="Q124" s="117">
        <f t="shared" si="42"/>
        <v>10454.342187137143</v>
      </c>
      <c r="R124" s="117">
        <f t="shared" ref="R124:V124" si="43">R125+R128+R130+R139</f>
        <v>10089.0613496688</v>
      </c>
      <c r="S124" s="117">
        <f t="shared" si="43"/>
        <v>9564.4174048578643</v>
      </c>
      <c r="T124" s="117">
        <f t="shared" si="43"/>
        <v>8497.6555476248977</v>
      </c>
      <c r="U124" s="117">
        <f t="shared" si="43"/>
        <v>7818.9241033556827</v>
      </c>
      <c r="V124" s="117">
        <f t="shared" si="43"/>
        <v>7808.9086411329281</v>
      </c>
      <c r="W124" s="117">
        <f t="shared" ref="W124" si="44">W125+W128+W130+W139</f>
        <v>7484.2838742844842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11201.397490126499</v>
      </c>
      <c r="D125" s="122">
        <f t="shared" si="45"/>
        <v>0</v>
      </c>
      <c r="E125" s="122">
        <f t="shared" si="45"/>
        <v>11106.861223191572</v>
      </c>
      <c r="F125" s="122">
        <f t="shared" si="45"/>
        <v>11115.267982820655</v>
      </c>
      <c r="G125" s="122">
        <f t="shared" si="45"/>
        <v>11452.278754044779</v>
      </c>
      <c r="H125" s="122">
        <f t="shared" si="45"/>
        <v>10351.233089500853</v>
      </c>
      <c r="I125" s="122">
        <f t="shared" si="45"/>
        <v>9367.4065855279805</v>
      </c>
      <c r="J125" s="122">
        <f t="shared" si="45"/>
        <v>8536.147378301981</v>
      </c>
      <c r="K125" s="122">
        <f t="shared" si="45"/>
        <v>8813.8681088830162</v>
      </c>
      <c r="L125" s="122">
        <f t="shared" si="45"/>
        <v>9794.0285990565371</v>
      </c>
      <c r="M125" s="122">
        <f t="shared" si="45"/>
        <v>9540.636796617986</v>
      </c>
      <c r="N125" s="122">
        <f t="shared" si="45"/>
        <v>10166.904394523553</v>
      </c>
      <c r="O125" s="122">
        <f t="shared" si="45"/>
        <v>10065.802203378955</v>
      </c>
      <c r="P125" s="122">
        <f t="shared" si="45"/>
        <v>8177.7616845105704</v>
      </c>
      <c r="Q125" s="122">
        <f t="shared" si="45"/>
        <v>8410.2542764004011</v>
      </c>
      <c r="R125" s="122">
        <f t="shared" ref="R125:V125" si="46">SUM(R126:R127)</f>
        <v>8157.1024189380778</v>
      </c>
      <c r="S125" s="122">
        <f t="shared" si="46"/>
        <v>7523.1019154921232</v>
      </c>
      <c r="T125" s="122">
        <f t="shared" si="46"/>
        <v>6367.0162892611461</v>
      </c>
      <c r="U125" s="122">
        <f t="shared" si="46"/>
        <v>5683.6494508050882</v>
      </c>
      <c r="V125" s="122">
        <f t="shared" si="46"/>
        <v>5386.5759994857763</v>
      </c>
      <c r="W125" s="122">
        <f t="shared" ref="W125" si="47">SUM(W126:W127)</f>
        <v>5132.1943719426881</v>
      </c>
      <c r="DA125" s="130" t="s">
        <v>4039</v>
      </c>
    </row>
    <row r="126" spans="1:105" ht="12" customHeight="1" x14ac:dyDescent="0.25">
      <c r="A126" s="97" t="s">
        <v>203</v>
      </c>
      <c r="B126" s="98"/>
      <c r="C126" s="98">
        <v>11163.192806613873</v>
      </c>
      <c r="D126" s="98">
        <v>0</v>
      </c>
      <c r="E126" s="98">
        <v>11070.414617958313</v>
      </c>
      <c r="F126" s="98">
        <v>11079.043493008814</v>
      </c>
      <c r="G126" s="98">
        <v>11415.718528701809</v>
      </c>
      <c r="H126" s="98">
        <v>10318.89817563432</v>
      </c>
      <c r="I126" s="98">
        <v>9338.5453544007123</v>
      </c>
      <c r="J126" s="98">
        <v>8510.0960870293566</v>
      </c>
      <c r="K126" s="98">
        <v>8787.3668392447144</v>
      </c>
      <c r="L126" s="98">
        <v>9764.906398405059</v>
      </c>
      <c r="M126" s="98">
        <v>9512.7010535285699</v>
      </c>
      <c r="N126" s="98">
        <v>10138.01239462135</v>
      </c>
      <c r="O126" s="98">
        <v>10037.276190640974</v>
      </c>
      <c r="P126" s="98">
        <v>8154.359516219929</v>
      </c>
      <c r="Q126" s="98">
        <v>8386.2277543537548</v>
      </c>
      <c r="R126" s="98">
        <v>8133.8049562499718</v>
      </c>
      <c r="S126" s="98">
        <v>7501.4570699680553</v>
      </c>
      <c r="T126" s="98">
        <v>6348.653701724148</v>
      </c>
      <c r="U126" s="98">
        <v>5667.225398397356</v>
      </c>
      <c r="V126" s="98">
        <v>5370.7225515090922</v>
      </c>
      <c r="W126" s="98">
        <v>5117.0520670314063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38.204683512625294</v>
      </c>
      <c r="D127" s="98">
        <v>0</v>
      </c>
      <c r="E127" s="98">
        <v>36.44660523325863</v>
      </c>
      <c r="F127" s="98">
        <v>36.224489811840591</v>
      </c>
      <c r="G127" s="98">
        <v>36.560225342969666</v>
      </c>
      <c r="H127" s="98">
        <v>32.334913866533356</v>
      </c>
      <c r="I127" s="98">
        <v>28.861231127268859</v>
      </c>
      <c r="J127" s="98">
        <v>26.051291272624418</v>
      </c>
      <c r="K127" s="98">
        <v>26.501269638301409</v>
      </c>
      <c r="L127" s="98">
        <v>29.122200651478714</v>
      </c>
      <c r="M127" s="98">
        <v>27.935743089416739</v>
      </c>
      <c r="N127" s="98">
        <v>28.891999902202812</v>
      </c>
      <c r="O127" s="98">
        <v>28.526012737980366</v>
      </c>
      <c r="P127" s="98">
        <v>23.402168290641594</v>
      </c>
      <c r="Q127" s="98">
        <v>24.026522046646356</v>
      </c>
      <c r="R127" s="98">
        <v>23.297462688105963</v>
      </c>
      <c r="S127" s="98">
        <v>21.644845524067648</v>
      </c>
      <c r="T127" s="98">
        <v>18.362587536997921</v>
      </c>
      <c r="U127" s="98">
        <v>16.424052407732155</v>
      </c>
      <c r="V127" s="98">
        <v>15.853447976683857</v>
      </c>
      <c r="W127" s="98">
        <v>15.142304911281796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6.6783018310736875</v>
      </c>
      <c r="D128" s="122">
        <f t="shared" si="48"/>
        <v>0</v>
      </c>
      <c r="E128" s="122">
        <f t="shared" si="48"/>
        <v>22.756764918331353</v>
      </c>
      <c r="F128" s="122">
        <f t="shared" si="48"/>
        <v>13.412996765800514</v>
      </c>
      <c r="G128" s="122">
        <f t="shared" si="48"/>
        <v>15.659770040164666</v>
      </c>
      <c r="H128" s="122">
        <f t="shared" si="48"/>
        <v>26.993126736060649</v>
      </c>
      <c r="I128" s="122">
        <f t="shared" si="48"/>
        <v>41.189273138834842</v>
      </c>
      <c r="J128" s="122">
        <f t="shared" si="48"/>
        <v>29.406989679375304</v>
      </c>
      <c r="K128" s="122">
        <f t="shared" si="48"/>
        <v>31.642573556434929</v>
      </c>
      <c r="L128" s="122">
        <f t="shared" si="48"/>
        <v>36.020649701254371</v>
      </c>
      <c r="M128" s="122">
        <f t="shared" si="48"/>
        <v>34.751823371636185</v>
      </c>
      <c r="N128" s="122">
        <f t="shared" si="48"/>
        <v>67.548584644281092</v>
      </c>
      <c r="O128" s="122">
        <f t="shared" si="48"/>
        <v>38.301350141201816</v>
      </c>
      <c r="P128" s="122">
        <f t="shared" si="48"/>
        <v>25.350305609548197</v>
      </c>
      <c r="Q128" s="122">
        <f t="shared" si="48"/>
        <v>33.222984259760757</v>
      </c>
      <c r="R128" s="122">
        <f t="shared" si="48"/>
        <v>31.22372123880907</v>
      </c>
      <c r="S128" s="122">
        <f t="shared" si="48"/>
        <v>44.854247569740934</v>
      </c>
      <c r="T128" s="122">
        <f t="shared" si="48"/>
        <v>95.310672646368019</v>
      </c>
      <c r="U128" s="122">
        <f t="shared" si="48"/>
        <v>95.646455193634566</v>
      </c>
      <c r="V128" s="122">
        <f t="shared" si="48"/>
        <v>61.035162057431698</v>
      </c>
      <c r="W128" s="122">
        <f t="shared" si="48"/>
        <v>159.61299822610081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6.6783018310736875</v>
      </c>
      <c r="D129" s="98">
        <f>IF(RES_hhdet_in_fec!D129=0,0,RES_hhdet_in_fec!D129*1000*11630/RES_hhdet_in_new!D126)</f>
        <v>0</v>
      </c>
      <c r="E129" s="98">
        <f>IF(RES_hhdet_in_fec!E129=0,0,RES_hhdet_in_fec!E129*1000*11630/RES_hhdet_in_new!E126)</f>
        <v>22.756764918331353</v>
      </c>
      <c r="F129" s="98">
        <f>IF(RES_hhdet_in_fec!F129=0,0,RES_hhdet_in_fec!F129*1000*11630/RES_hhdet_in_new!F126)</f>
        <v>13.412996765800514</v>
      </c>
      <c r="G129" s="98">
        <f>IF(RES_hhdet_in_fec!G129=0,0,RES_hhdet_in_fec!G129*1000*11630/RES_hhdet_in_new!G126)</f>
        <v>15.659770040164666</v>
      </c>
      <c r="H129" s="98">
        <f>IF(RES_hhdet_in_fec!H129=0,0,RES_hhdet_in_fec!H129*1000*11630/RES_hhdet_in_new!H126)</f>
        <v>26.993126736060649</v>
      </c>
      <c r="I129" s="98">
        <f>IF(RES_hhdet_in_fec!I129=0,0,RES_hhdet_in_fec!I129*1000*11630/RES_hhdet_in_new!I126)</f>
        <v>41.189273138834842</v>
      </c>
      <c r="J129" s="98">
        <f>IF(RES_hhdet_in_fec!J129=0,0,RES_hhdet_in_fec!J129*1000*11630/RES_hhdet_in_new!J126)</f>
        <v>29.406989679375304</v>
      </c>
      <c r="K129" s="98">
        <f>IF(RES_hhdet_in_fec!K129=0,0,RES_hhdet_in_fec!K129*1000*11630/RES_hhdet_in_new!K126)</f>
        <v>31.642573556434929</v>
      </c>
      <c r="L129" s="98">
        <f>IF(RES_hhdet_in_fec!L129=0,0,RES_hhdet_in_fec!L129*1000*11630/RES_hhdet_in_new!L126)</f>
        <v>36.020649701254371</v>
      </c>
      <c r="M129" s="98">
        <f>IF(RES_hhdet_in_fec!M129=0,0,RES_hhdet_in_fec!M129*1000*11630/RES_hhdet_in_new!M126)</f>
        <v>34.751823371636185</v>
      </c>
      <c r="N129" s="98">
        <f>IF(RES_hhdet_in_fec!N129=0,0,RES_hhdet_in_fec!N129*1000*11630/RES_hhdet_in_new!N126)</f>
        <v>67.548584644281092</v>
      </c>
      <c r="O129" s="98">
        <f>IF(RES_hhdet_in_fec!O129=0,0,RES_hhdet_in_fec!O129*1000*11630/RES_hhdet_in_new!O126)</f>
        <v>38.301350141201816</v>
      </c>
      <c r="P129" s="98">
        <f>IF(RES_hhdet_in_fec!P129=0,0,RES_hhdet_in_fec!P129*1000*11630/RES_hhdet_in_new!P126)</f>
        <v>25.350305609548197</v>
      </c>
      <c r="Q129" s="98">
        <f>IF(RES_hhdet_in_fec!Q129=0,0,RES_hhdet_in_fec!Q129*1000*11630/RES_hhdet_in_new!Q126)</f>
        <v>33.222984259760757</v>
      </c>
      <c r="R129" s="98">
        <f>IF(RES_hhdet_in_fec!R129=0,0,RES_hhdet_in_fec!R129*1000*11630/RES_hhdet_in_new!R126)</f>
        <v>31.22372123880907</v>
      </c>
      <c r="S129" s="98">
        <f>IF(RES_hhdet_in_fec!S129=0,0,RES_hhdet_in_fec!S129*1000*11630/RES_hhdet_in_new!S126)</f>
        <v>44.854247569740934</v>
      </c>
      <c r="T129" s="98">
        <f>IF(RES_hhdet_in_fec!T129=0,0,RES_hhdet_in_fec!T129*1000*11630/RES_hhdet_in_new!T126)</f>
        <v>95.310672646368019</v>
      </c>
      <c r="U129" s="98">
        <f>IF(RES_hhdet_in_fec!U129=0,0,RES_hhdet_in_fec!U129*1000*11630/RES_hhdet_in_new!U126)</f>
        <v>95.646455193634566</v>
      </c>
      <c r="V129" s="98">
        <f>IF(RES_hhdet_in_fec!V129=0,0,RES_hhdet_in_fec!V129*1000*11630/RES_hhdet_in_new!V126)</f>
        <v>61.035162057431698</v>
      </c>
      <c r="W129" s="98">
        <f>IF(RES_hhdet_in_fec!W129=0,0,RES_hhdet_in_fec!W129*1000*11630/RES_hhdet_in_new!W126)</f>
        <v>159.61299822610081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1422.7692613124789</v>
      </c>
      <c r="D130" s="122">
        <v>0</v>
      </c>
      <c r="E130" s="122">
        <v>1389.5750339974015</v>
      </c>
      <c r="F130" s="122">
        <v>1526.4111976694185</v>
      </c>
      <c r="G130" s="122">
        <v>1422.9921321951424</v>
      </c>
      <c r="H130" s="122">
        <v>1460.6107950838357</v>
      </c>
      <c r="I130" s="122">
        <v>1528.3432394608021</v>
      </c>
      <c r="J130" s="122">
        <v>1482.0527584713871</v>
      </c>
      <c r="K130" s="122">
        <v>1442.1446314714731</v>
      </c>
      <c r="L130" s="122">
        <v>1497.085925794961</v>
      </c>
      <c r="M130" s="122">
        <v>1426.5446427697823</v>
      </c>
      <c r="N130" s="122">
        <v>1365.4317659574838</v>
      </c>
      <c r="O130" s="122">
        <v>1369.6898982235327</v>
      </c>
      <c r="P130" s="122">
        <v>1545.7022390478326</v>
      </c>
      <c r="Q130" s="122">
        <v>1566.3072083178647</v>
      </c>
      <c r="R130" s="122">
        <v>1482.1359456197315</v>
      </c>
      <c r="S130" s="122">
        <v>1460.0550893243033</v>
      </c>
      <c r="T130" s="122">
        <v>1480.5763370753414</v>
      </c>
      <c r="U130" s="122">
        <v>1486.1554393699378</v>
      </c>
      <c r="V130" s="122">
        <v>1564.4169131044891</v>
      </c>
      <c r="W130" s="122">
        <v>1443.618584157929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1395.5437051967685</v>
      </c>
      <c r="D131" s="98">
        <v>0</v>
      </c>
      <c r="E131" s="98">
        <v>1294.7431723685672</v>
      </c>
      <c r="F131" s="98">
        <v>1500.2274891505581</v>
      </c>
      <c r="G131" s="98">
        <v>1385.3954768199917</v>
      </c>
      <c r="H131" s="98">
        <v>1402.0089546508414</v>
      </c>
      <c r="I131" s="98">
        <v>1508.7889176150443</v>
      </c>
      <c r="J131" s="98">
        <v>1468.1395088434047</v>
      </c>
      <c r="K131" s="98">
        <v>1404.9508406768184</v>
      </c>
      <c r="L131" s="98">
        <v>1470.8245102200767</v>
      </c>
      <c r="M131" s="98">
        <v>1386.8657667173879</v>
      </c>
      <c r="N131" s="98">
        <v>1349.5253113423016</v>
      </c>
      <c r="O131" s="98">
        <v>1339.8276649673323</v>
      </c>
      <c r="P131" s="98">
        <v>1334.7547311416349</v>
      </c>
      <c r="Q131" s="98">
        <v>1406.1953397125051</v>
      </c>
      <c r="R131" s="98">
        <v>1448.1542178223701</v>
      </c>
      <c r="S131" s="98">
        <v>1435.9616574509657</v>
      </c>
      <c r="T131" s="98">
        <v>1441.3945346975925</v>
      </c>
      <c r="U131" s="98">
        <v>1453.1636058607514</v>
      </c>
      <c r="V131" s="98">
        <v>1518.1163701125345</v>
      </c>
      <c r="W131" s="98">
        <v>1433.0709413157297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1138.9353747430937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1219.9755836186191</v>
      </c>
      <c r="K132" s="98">
        <v>1163.994945159355</v>
      </c>
      <c r="L132" s="98">
        <v>1219.4940543400025</v>
      </c>
      <c r="M132" s="98">
        <v>1165.4871957971857</v>
      </c>
      <c r="N132" s="98">
        <v>1113.5549082574375</v>
      </c>
      <c r="O132" s="98">
        <v>1114.4580686367865</v>
      </c>
      <c r="P132" s="98">
        <v>1117.3291752035511</v>
      </c>
      <c r="Q132" s="98">
        <v>0</v>
      </c>
      <c r="R132" s="98">
        <v>1241.8976813065376</v>
      </c>
      <c r="S132" s="98">
        <v>1231.8454361925392</v>
      </c>
      <c r="T132" s="98">
        <v>1241.9701543841713</v>
      </c>
      <c r="U132" s="98">
        <v>1254.5069082010366</v>
      </c>
      <c r="V132" s="98">
        <v>1318.08114706175</v>
      </c>
      <c r="W132" s="98">
        <v>1236.2141174723895</v>
      </c>
      <c r="DA132" s="63" t="s">
        <v>4046</v>
      </c>
    </row>
    <row r="133" spans="1:105" ht="12" customHeight="1" x14ac:dyDescent="0.25">
      <c r="A133" s="100" t="s">
        <v>203</v>
      </c>
      <c r="B133" s="101"/>
      <c r="C133" s="101">
        <v>321.1842624308789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371.96367747114209</v>
      </c>
      <c r="K133" s="101">
        <v>329.57316400541328</v>
      </c>
      <c r="L133" s="101">
        <v>335.97440507820244</v>
      </c>
      <c r="M133" s="101">
        <v>372.67776735861241</v>
      </c>
      <c r="N133" s="101">
        <v>243.61212296601371</v>
      </c>
      <c r="O133" s="101">
        <v>260.16231877820871</v>
      </c>
      <c r="P133" s="101">
        <v>259.0710653107451</v>
      </c>
      <c r="Q133" s="101">
        <v>0</v>
      </c>
      <c r="R133" s="101">
        <v>370.71660446721131</v>
      </c>
      <c r="S133" s="101">
        <v>342.10717150669234</v>
      </c>
      <c r="T133" s="101">
        <v>351.08352992171405</v>
      </c>
      <c r="U133" s="101">
        <v>347.3323745787917</v>
      </c>
      <c r="V133" s="101">
        <v>387.58365581914933</v>
      </c>
      <c r="W133" s="101">
        <v>283.45172644443227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817.75111231221467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848.01190614747702</v>
      </c>
      <c r="K134" s="104">
        <v>834.42178115394165</v>
      </c>
      <c r="L134" s="104">
        <v>883.51964926180005</v>
      </c>
      <c r="M134" s="104">
        <v>792.80942843857304</v>
      </c>
      <c r="N134" s="104">
        <v>869.94278529142377</v>
      </c>
      <c r="O134" s="104">
        <v>854.29574985857766</v>
      </c>
      <c r="P134" s="104">
        <v>858.25810989280626</v>
      </c>
      <c r="Q134" s="104">
        <v>0</v>
      </c>
      <c r="R134" s="104">
        <v>871.18107683932647</v>
      </c>
      <c r="S134" s="104">
        <v>889.73826468584684</v>
      </c>
      <c r="T134" s="104">
        <v>890.88662446245758</v>
      </c>
      <c r="U134" s="104">
        <v>907.17453362224501</v>
      </c>
      <c r="V134" s="104">
        <v>930.49749124260086</v>
      </c>
      <c r="W134" s="104">
        <v>952.76239102795705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1708.6129307301492</v>
      </c>
      <c r="D135" s="101">
        <v>0</v>
      </c>
      <c r="E135" s="101">
        <v>1907.3805363031897</v>
      </c>
      <c r="F135" s="101">
        <v>1813.771472190881</v>
      </c>
      <c r="G135" s="101">
        <v>1742.6404014731702</v>
      </c>
      <c r="H135" s="101">
        <v>1936.4696929986419</v>
      </c>
      <c r="I135" s="101">
        <v>1839.8990133913676</v>
      </c>
      <c r="J135" s="101">
        <v>1954.0918981064085</v>
      </c>
      <c r="K135" s="101">
        <v>1875.8093466097091</v>
      </c>
      <c r="L135" s="101">
        <v>1873.9993473249972</v>
      </c>
      <c r="M135" s="101">
        <v>1911.1152405674929</v>
      </c>
      <c r="N135" s="101">
        <v>1608.5374528099205</v>
      </c>
      <c r="O135" s="101">
        <v>1601.1365261832784</v>
      </c>
      <c r="P135" s="101">
        <v>1600.4273975066635</v>
      </c>
      <c r="Q135" s="101">
        <v>1809.8211256021198</v>
      </c>
      <c r="R135" s="101">
        <v>1750.1389909908837</v>
      </c>
      <c r="S135" s="101">
        <v>1696.4839080794115</v>
      </c>
      <c r="T135" s="101">
        <v>1677.7586377479074</v>
      </c>
      <c r="U135" s="101">
        <v>1666.9386365217131</v>
      </c>
      <c r="V135" s="101">
        <v>1796.9685919159556</v>
      </c>
      <c r="W135" s="101">
        <v>1564.1861857200029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1164.3802329748476</v>
      </c>
      <c r="D136" s="104">
        <v>0</v>
      </c>
      <c r="E136" s="104">
        <v>1338.4430119846543</v>
      </c>
      <c r="F136" s="104">
        <v>1243.7232443525179</v>
      </c>
      <c r="G136" s="104">
        <v>1173.7423898843385</v>
      </c>
      <c r="H136" s="104">
        <v>1361.5346182452311</v>
      </c>
      <c r="I136" s="104">
        <v>1261.0041074496637</v>
      </c>
      <c r="J136" s="104">
        <v>1369.9444113834179</v>
      </c>
      <c r="K136" s="104">
        <v>1305.1889006318972</v>
      </c>
      <c r="L136" s="104">
        <v>1302.8702570921428</v>
      </c>
      <c r="M136" s="104">
        <v>1366.3583840149906</v>
      </c>
      <c r="N136" s="104">
        <v>1104.872322615129</v>
      </c>
      <c r="O136" s="104">
        <v>1124.6491345473512</v>
      </c>
      <c r="P136" s="104">
        <v>1145.5934895966861</v>
      </c>
      <c r="Q136" s="104">
        <v>1366.1664484186481</v>
      </c>
      <c r="R136" s="104">
        <v>1327.6080661995613</v>
      </c>
      <c r="S136" s="104">
        <v>1291.7745575469994</v>
      </c>
      <c r="T136" s="104">
        <v>1294.6872664826349</v>
      </c>
      <c r="U136" s="104">
        <v>1297.95109935304</v>
      </c>
      <c r="V136" s="104">
        <v>1421.4546684355294</v>
      </c>
      <c r="W136" s="104">
        <v>1221.2376354243938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393.03960564662867</v>
      </c>
      <c r="D137" s="98">
        <v>0</v>
      </c>
      <c r="E137" s="98">
        <v>522.51339657787935</v>
      </c>
      <c r="F137" s="98">
        <v>421.44588870709043</v>
      </c>
      <c r="G137" s="98">
        <v>347.62080034573739</v>
      </c>
      <c r="H137" s="98">
        <v>520.78559768423759</v>
      </c>
      <c r="I137" s="98">
        <v>405.54858978859693</v>
      </c>
      <c r="J137" s="98">
        <v>495.67142530475184</v>
      </c>
      <c r="K137" s="98">
        <v>440.75166103103368</v>
      </c>
      <c r="L137" s="98">
        <v>428.18979229936798</v>
      </c>
      <c r="M137" s="98">
        <v>514.31829921822532</v>
      </c>
      <c r="N137" s="98">
        <v>288.66226548945957</v>
      </c>
      <c r="O137" s="98">
        <v>310.21678824434366</v>
      </c>
      <c r="P137" s="98">
        <v>309.68688440576386</v>
      </c>
      <c r="Q137" s="98">
        <v>490.27144342275443</v>
      </c>
      <c r="R137" s="98">
        <v>447.76950355249187</v>
      </c>
      <c r="S137" s="98">
        <v>403.41434501627816</v>
      </c>
      <c r="T137" s="98">
        <v>408.20735188479341</v>
      </c>
      <c r="U137" s="98">
        <v>398.41867069516309</v>
      </c>
      <c r="V137" s="98">
        <v>459.71759724934748</v>
      </c>
      <c r="W137" s="98">
        <v>308.44430674637533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771.34062732821906</v>
      </c>
      <c r="D138" s="98">
        <v>0</v>
      </c>
      <c r="E138" s="98">
        <v>815.92961540677481</v>
      </c>
      <c r="F138" s="98">
        <v>822.27735564542741</v>
      </c>
      <c r="G138" s="98">
        <v>826.12158953860126</v>
      </c>
      <c r="H138" s="98">
        <v>840.74902056099336</v>
      </c>
      <c r="I138" s="98">
        <v>855.45551766106689</v>
      </c>
      <c r="J138" s="98">
        <v>874.27298607866624</v>
      </c>
      <c r="K138" s="98">
        <v>864.43723960086334</v>
      </c>
      <c r="L138" s="98">
        <v>874.68046479277461</v>
      </c>
      <c r="M138" s="98">
        <v>852.04008479676509</v>
      </c>
      <c r="N138" s="98">
        <v>816.21005712566955</v>
      </c>
      <c r="O138" s="98">
        <v>814.43234630300753</v>
      </c>
      <c r="P138" s="98">
        <v>835.90660519092251</v>
      </c>
      <c r="Q138" s="98">
        <v>875.8950049958936</v>
      </c>
      <c r="R138" s="98">
        <v>879.83856264706935</v>
      </c>
      <c r="S138" s="98">
        <v>888.36021253072136</v>
      </c>
      <c r="T138" s="98">
        <v>886.47991459784146</v>
      </c>
      <c r="U138" s="98">
        <v>899.53242865787672</v>
      </c>
      <c r="V138" s="98">
        <v>961.73707118618199</v>
      </c>
      <c r="W138" s="98">
        <v>912.7933286780185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734.65785470855099</v>
      </c>
      <c r="D139" s="122">
        <v>0</v>
      </c>
      <c r="E139" s="122">
        <v>814.14829063277807</v>
      </c>
      <c r="F139" s="122">
        <v>764.98938572929626</v>
      </c>
      <c r="G139" s="122">
        <v>724.95263569571091</v>
      </c>
      <c r="H139" s="122">
        <v>721.36125793737131</v>
      </c>
      <c r="I139" s="122">
        <v>676.58070825945015</v>
      </c>
      <c r="J139" s="122">
        <v>622.59698083878493</v>
      </c>
      <c r="K139" s="122">
        <v>565.04322599483021</v>
      </c>
      <c r="L139" s="122">
        <v>596.23281246108888</v>
      </c>
      <c r="M139" s="122">
        <v>514.29893658357594</v>
      </c>
      <c r="N139" s="122">
        <v>445.19641419029801</v>
      </c>
      <c r="O139" s="122">
        <v>469.110255217879</v>
      </c>
      <c r="P139" s="122">
        <v>416.34792119421036</v>
      </c>
      <c r="Q139" s="122">
        <v>444.55771815911692</v>
      </c>
      <c r="R139" s="122">
        <v>418.59926387218258</v>
      </c>
      <c r="S139" s="122">
        <v>536.40615247169671</v>
      </c>
      <c r="T139" s="122">
        <v>554.75224864204279</v>
      </c>
      <c r="U139" s="122">
        <v>553.47275798702219</v>
      </c>
      <c r="V139" s="122">
        <v>796.88056648523047</v>
      </c>
      <c r="W139" s="122">
        <v>748.8579199577664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746.44525423783386</v>
      </c>
      <c r="D140" s="98">
        <v>0</v>
      </c>
      <c r="E140" s="98">
        <v>814.14829063277807</v>
      </c>
      <c r="F140" s="98">
        <v>769.12726977206125</v>
      </c>
      <c r="G140" s="98">
        <v>778.27580950224967</v>
      </c>
      <c r="H140" s="98">
        <v>778.93868450384593</v>
      </c>
      <c r="I140" s="98">
        <v>714.66272454296973</v>
      </c>
      <c r="J140" s="98">
        <v>638.52755672487865</v>
      </c>
      <c r="K140" s="98">
        <v>641.12486196621524</v>
      </c>
      <c r="L140" s="98">
        <v>679.78540156742417</v>
      </c>
      <c r="M140" s="98">
        <v>561.7791933361525</v>
      </c>
      <c r="N140" s="98">
        <v>475.89313530678572</v>
      </c>
      <c r="O140" s="98">
        <v>516.87234373806848</v>
      </c>
      <c r="P140" s="98">
        <v>485.36916800395289</v>
      </c>
      <c r="Q140" s="98">
        <v>517.27555635404713</v>
      </c>
      <c r="R140" s="98">
        <v>457.54503563215462</v>
      </c>
      <c r="S140" s="98">
        <v>599.68110964174332</v>
      </c>
      <c r="T140" s="98">
        <v>640.95880443133683</v>
      </c>
      <c r="U140" s="98">
        <v>655.5001830825131</v>
      </c>
      <c r="V140" s="98">
        <v>911.16251113015676</v>
      </c>
      <c r="W140" s="98">
        <v>882.62110394792523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653.29701620676553</v>
      </c>
      <c r="D141" s="33">
        <v>0</v>
      </c>
      <c r="E141" s="33">
        <v>0</v>
      </c>
      <c r="F141" s="33">
        <v>654.04811689383143</v>
      </c>
      <c r="G141" s="33">
        <v>586.66066578978871</v>
      </c>
      <c r="H141" s="33">
        <v>554.37446385860346</v>
      </c>
      <c r="I141" s="33">
        <v>573.47485878033353</v>
      </c>
      <c r="J141" s="33">
        <v>574.54266127029348</v>
      </c>
      <c r="K141" s="33">
        <v>447.79207350235851</v>
      </c>
      <c r="L141" s="33">
        <v>464.32737048668895</v>
      </c>
      <c r="M141" s="33">
        <v>455.5408888918414</v>
      </c>
      <c r="N141" s="33">
        <v>405.07829395398721</v>
      </c>
      <c r="O141" s="33">
        <v>371.23255792316701</v>
      </c>
      <c r="P141" s="33">
        <v>366.24192925865344</v>
      </c>
      <c r="Q141" s="33">
        <v>385.470083451932</v>
      </c>
      <c r="R141" s="33">
        <v>380.90582874371273</v>
      </c>
      <c r="S141" s="33">
        <v>423.86640975067155</v>
      </c>
      <c r="T141" s="33">
        <v>434.96925833945249</v>
      </c>
      <c r="U141" s="33">
        <v>435.42513561017324</v>
      </c>
      <c r="V141" s="33">
        <v>700.52296280858934</v>
      </c>
      <c r="W141" s="33">
        <v>608.47085911727993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7680.4260895930465</v>
      </c>
      <c r="D143" s="117">
        <f t="shared" si="49"/>
        <v>7670.0867400771604</v>
      </c>
      <c r="E143" s="117">
        <f t="shared" si="49"/>
        <v>8046.1625534018567</v>
      </c>
      <c r="F143" s="117">
        <f t="shared" si="49"/>
        <v>7053.5703846931947</v>
      </c>
      <c r="G143" s="117">
        <f t="shared" si="49"/>
        <v>6677.3135252955744</v>
      </c>
      <c r="H143" s="117">
        <f t="shared" si="49"/>
        <v>6595.1930934210814</v>
      </c>
      <c r="I143" s="117">
        <f t="shared" si="49"/>
        <v>5564.1190332918623</v>
      </c>
      <c r="J143" s="117">
        <f t="shared" si="49"/>
        <v>5356.8905578473832</v>
      </c>
      <c r="K143" s="117">
        <f t="shared" si="49"/>
        <v>5043.7603117127965</v>
      </c>
      <c r="L143" s="117">
        <f t="shared" si="49"/>
        <v>5490.4098714121856</v>
      </c>
      <c r="M143" s="117">
        <f t="shared" si="49"/>
        <v>5054.2611438333715</v>
      </c>
      <c r="N143" s="117">
        <f t="shared" si="49"/>
        <v>4476.5547515580847</v>
      </c>
      <c r="O143" s="117">
        <f t="shared" si="49"/>
        <v>4148.2005175013146</v>
      </c>
      <c r="P143" s="117">
        <f t="shared" si="49"/>
        <v>3705.9092906391948</v>
      </c>
      <c r="Q143" s="117">
        <f t="shared" si="49"/>
        <v>4502.4463441492317</v>
      </c>
      <c r="R143" s="117">
        <f t="shared" ref="R143:V143" si="50">R144+R146+R148+R157</f>
        <v>3964.6346368756449</v>
      </c>
      <c r="S143" s="117">
        <f t="shared" si="50"/>
        <v>3708.3986813176825</v>
      </c>
      <c r="T143" s="117">
        <f t="shared" si="50"/>
        <v>3668.7534309884995</v>
      </c>
      <c r="U143" s="117">
        <f t="shared" si="50"/>
        <v>3590.1167795361343</v>
      </c>
      <c r="V143" s="117">
        <f t="shared" si="50"/>
        <v>3733.3084556952908</v>
      </c>
      <c r="W143" s="117">
        <f t="shared" ref="W143" si="51">W144+W146+W148+W157</f>
        <v>3782.6405501918625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5237.9841423251428</v>
      </c>
      <c r="D144" s="122">
        <f t="shared" si="52"/>
        <v>5068.3274930617908</v>
      </c>
      <c r="E144" s="122">
        <f t="shared" si="52"/>
        <v>5286.8100042830165</v>
      </c>
      <c r="F144" s="122">
        <f t="shared" si="52"/>
        <v>4464.5015194628222</v>
      </c>
      <c r="G144" s="122">
        <f t="shared" si="52"/>
        <v>4165.4833334973882</v>
      </c>
      <c r="H144" s="122">
        <f t="shared" si="52"/>
        <v>3894.0613128186001</v>
      </c>
      <c r="I144" s="122">
        <f t="shared" si="52"/>
        <v>3028.9315488448838</v>
      </c>
      <c r="J144" s="122">
        <f t="shared" si="52"/>
        <v>2806.9327345329275</v>
      </c>
      <c r="K144" s="122">
        <f t="shared" si="52"/>
        <v>2602.3138852298248</v>
      </c>
      <c r="L144" s="122">
        <f t="shared" si="52"/>
        <v>2958.1194910608583</v>
      </c>
      <c r="M144" s="122">
        <f t="shared" si="52"/>
        <v>2613.0282288654375</v>
      </c>
      <c r="N144" s="122">
        <f t="shared" si="52"/>
        <v>2376.5086441369358</v>
      </c>
      <c r="O144" s="122">
        <f t="shared" si="52"/>
        <v>2024.6944196978889</v>
      </c>
      <c r="P144" s="122">
        <f t="shared" si="52"/>
        <v>1676.5441856134473</v>
      </c>
      <c r="Q144" s="122">
        <f t="shared" si="52"/>
        <v>2209.2793728341962</v>
      </c>
      <c r="R144" s="122">
        <f t="shared" si="52"/>
        <v>1780.361389509922</v>
      </c>
      <c r="S144" s="122">
        <f t="shared" si="52"/>
        <v>1432.0613237501639</v>
      </c>
      <c r="T144" s="122">
        <f t="shared" si="52"/>
        <v>1364.9584962446386</v>
      </c>
      <c r="U144" s="122">
        <f t="shared" si="52"/>
        <v>1258.50618629211</v>
      </c>
      <c r="V144" s="122">
        <f t="shared" si="52"/>
        <v>1116.3429954777955</v>
      </c>
      <c r="W144" s="122">
        <f t="shared" si="52"/>
        <v>1320.054789152595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5237.9841423251428</v>
      </c>
      <c r="D145" s="98">
        <v>5068.3274930617908</v>
      </c>
      <c r="E145" s="98">
        <v>5286.8100042830165</v>
      </c>
      <c r="F145" s="98">
        <v>4464.5015194628222</v>
      </c>
      <c r="G145" s="98">
        <v>4165.4833334973882</v>
      </c>
      <c r="H145" s="98">
        <v>3894.0613128186001</v>
      </c>
      <c r="I145" s="98">
        <v>3028.9315488448838</v>
      </c>
      <c r="J145" s="98">
        <v>2806.9327345329275</v>
      </c>
      <c r="K145" s="98">
        <v>2602.3138852298248</v>
      </c>
      <c r="L145" s="98">
        <v>2958.1194910608583</v>
      </c>
      <c r="M145" s="98">
        <v>2613.0282288654375</v>
      </c>
      <c r="N145" s="98">
        <v>2376.5086441369358</v>
      </c>
      <c r="O145" s="98">
        <v>2024.6944196978889</v>
      </c>
      <c r="P145" s="98">
        <v>1676.5441856134473</v>
      </c>
      <c r="Q145" s="98">
        <v>2209.2793728341962</v>
      </c>
      <c r="R145" s="98">
        <v>1780.361389509922</v>
      </c>
      <c r="S145" s="98">
        <v>1432.0613237501639</v>
      </c>
      <c r="T145" s="98">
        <v>1364.9584962446386</v>
      </c>
      <c r="U145" s="98">
        <v>1258.50618629211</v>
      </c>
      <c r="V145" s="98">
        <v>1116.3429954777955</v>
      </c>
      <c r="W145" s="98">
        <v>1320.054789152595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8.0536298415013601</v>
      </c>
      <c r="D146" s="122">
        <f t="shared" si="53"/>
        <v>12.014484288973597</v>
      </c>
      <c r="E146" s="122">
        <f t="shared" si="53"/>
        <v>22.824489849169598</v>
      </c>
      <c r="F146" s="122">
        <f t="shared" si="53"/>
        <v>14.233918799163611</v>
      </c>
      <c r="G146" s="122">
        <f t="shared" si="53"/>
        <v>14.7470344394763</v>
      </c>
      <c r="H146" s="122">
        <f t="shared" si="53"/>
        <v>25.57748737292204</v>
      </c>
      <c r="I146" s="122">
        <f t="shared" si="53"/>
        <v>42.994068929555056</v>
      </c>
      <c r="J146" s="122">
        <f t="shared" si="53"/>
        <v>28.735201411091861</v>
      </c>
      <c r="K146" s="122">
        <f t="shared" si="53"/>
        <v>36.149988864514896</v>
      </c>
      <c r="L146" s="122">
        <f t="shared" si="53"/>
        <v>47.125996649256948</v>
      </c>
      <c r="M146" s="122">
        <f t="shared" si="53"/>
        <v>50.765994051443414</v>
      </c>
      <c r="N146" s="122">
        <f t="shared" si="53"/>
        <v>107.80115009122103</v>
      </c>
      <c r="O146" s="122">
        <f t="shared" si="53"/>
        <v>74.02971893294847</v>
      </c>
      <c r="P146" s="122">
        <f t="shared" si="53"/>
        <v>53.156564279616553</v>
      </c>
      <c r="Q146" s="122">
        <f t="shared" si="53"/>
        <v>80.814097359569658</v>
      </c>
      <c r="R146" s="122">
        <f t="shared" si="53"/>
        <v>76.888394678182181</v>
      </c>
      <c r="S146" s="122">
        <f t="shared" si="53"/>
        <v>83.057626259963229</v>
      </c>
      <c r="T146" s="122">
        <f t="shared" si="53"/>
        <v>109.74229258566493</v>
      </c>
      <c r="U146" s="122">
        <f t="shared" si="53"/>
        <v>147.70691508982065</v>
      </c>
      <c r="V146" s="122">
        <f t="shared" si="53"/>
        <v>81.520605996893011</v>
      </c>
      <c r="W146" s="122">
        <f t="shared" si="53"/>
        <v>193.08776728204725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8.0536298415013601</v>
      </c>
      <c r="D147" s="98">
        <f>IF(RES_hhdet_in_fec!D147=0,0,RES_hhdet_in_fec!D147*1000*11630/RES_hhdet_in_new!D145)</f>
        <v>12.014484288973597</v>
      </c>
      <c r="E147" s="98">
        <f>IF(RES_hhdet_in_fec!E147=0,0,RES_hhdet_in_fec!E147*1000*11630/RES_hhdet_in_new!E145)</f>
        <v>22.824489849169598</v>
      </c>
      <c r="F147" s="98">
        <f>IF(RES_hhdet_in_fec!F147=0,0,RES_hhdet_in_fec!F147*1000*11630/RES_hhdet_in_new!F145)</f>
        <v>14.233918799163611</v>
      </c>
      <c r="G147" s="98">
        <f>IF(RES_hhdet_in_fec!G147=0,0,RES_hhdet_in_fec!G147*1000*11630/RES_hhdet_in_new!G145)</f>
        <v>14.7470344394763</v>
      </c>
      <c r="H147" s="98">
        <f>IF(RES_hhdet_in_fec!H147=0,0,RES_hhdet_in_fec!H147*1000*11630/RES_hhdet_in_new!H145)</f>
        <v>25.57748737292204</v>
      </c>
      <c r="I147" s="98">
        <f>IF(RES_hhdet_in_fec!I147=0,0,RES_hhdet_in_fec!I147*1000*11630/RES_hhdet_in_new!I145)</f>
        <v>42.994068929555056</v>
      </c>
      <c r="J147" s="98">
        <f>IF(RES_hhdet_in_fec!J147=0,0,RES_hhdet_in_fec!J147*1000*11630/RES_hhdet_in_new!J145)</f>
        <v>28.735201411091861</v>
      </c>
      <c r="K147" s="98">
        <f>IF(RES_hhdet_in_fec!K147=0,0,RES_hhdet_in_fec!K147*1000*11630/RES_hhdet_in_new!K145)</f>
        <v>36.149988864514896</v>
      </c>
      <c r="L147" s="98">
        <f>IF(RES_hhdet_in_fec!L147=0,0,RES_hhdet_in_fec!L147*1000*11630/RES_hhdet_in_new!L145)</f>
        <v>47.125996649256948</v>
      </c>
      <c r="M147" s="98">
        <f>IF(RES_hhdet_in_fec!M147=0,0,RES_hhdet_in_fec!M147*1000*11630/RES_hhdet_in_new!M145)</f>
        <v>50.765994051443414</v>
      </c>
      <c r="N147" s="98">
        <f>IF(RES_hhdet_in_fec!N147=0,0,RES_hhdet_in_fec!N147*1000*11630/RES_hhdet_in_new!N145)</f>
        <v>107.80115009122103</v>
      </c>
      <c r="O147" s="98">
        <f>IF(RES_hhdet_in_fec!O147=0,0,RES_hhdet_in_fec!O147*1000*11630/RES_hhdet_in_new!O145)</f>
        <v>74.02971893294847</v>
      </c>
      <c r="P147" s="98">
        <f>IF(RES_hhdet_in_fec!P147=0,0,RES_hhdet_in_fec!P147*1000*11630/RES_hhdet_in_new!P145)</f>
        <v>53.156564279616553</v>
      </c>
      <c r="Q147" s="98">
        <f>IF(RES_hhdet_in_fec!Q147=0,0,RES_hhdet_in_fec!Q147*1000*11630/RES_hhdet_in_new!Q145)</f>
        <v>80.814097359569658</v>
      </c>
      <c r="R147" s="98">
        <f>IF(RES_hhdet_in_fec!R147=0,0,RES_hhdet_in_fec!R147*1000*11630/RES_hhdet_in_new!R145)</f>
        <v>76.888394678182181</v>
      </c>
      <c r="S147" s="98">
        <f>IF(RES_hhdet_in_fec!S147=0,0,RES_hhdet_in_fec!S147*1000*11630/RES_hhdet_in_new!S145)</f>
        <v>83.057626259963229</v>
      </c>
      <c r="T147" s="98">
        <f>IF(RES_hhdet_in_fec!T147=0,0,RES_hhdet_in_fec!T147*1000*11630/RES_hhdet_in_new!T145)</f>
        <v>109.74229258566493</v>
      </c>
      <c r="U147" s="98">
        <f>IF(RES_hhdet_in_fec!U147=0,0,RES_hhdet_in_fec!U147*1000*11630/RES_hhdet_in_new!U145)</f>
        <v>147.70691508982065</v>
      </c>
      <c r="V147" s="98">
        <f>IF(RES_hhdet_in_fec!V147=0,0,RES_hhdet_in_fec!V147*1000*11630/RES_hhdet_in_new!V145)</f>
        <v>81.520605996893011</v>
      </c>
      <c r="W147" s="98">
        <f>IF(RES_hhdet_in_fec!W147=0,0,RES_hhdet_in_fec!W147*1000*11630/RES_hhdet_in_new!W145)</f>
        <v>193.08776728204725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1699.2719029491032</v>
      </c>
      <c r="D148" s="122">
        <v>1789.3255341836607</v>
      </c>
      <c r="E148" s="122">
        <v>1922.3797686368925</v>
      </c>
      <c r="F148" s="122">
        <v>1809.9698675064894</v>
      </c>
      <c r="G148" s="122">
        <v>1773.2165861945666</v>
      </c>
      <c r="H148" s="122">
        <v>1953.9511544223703</v>
      </c>
      <c r="I148" s="122">
        <v>1814.9039495586808</v>
      </c>
      <c r="J148" s="122">
        <v>1898.3192838360001</v>
      </c>
      <c r="K148" s="122">
        <v>1840.8909361537721</v>
      </c>
      <c r="L148" s="122">
        <v>1887.8948238251407</v>
      </c>
      <c r="M148" s="122">
        <v>1876.8490922617591</v>
      </c>
      <c r="N148" s="122">
        <v>1547.0931485018764</v>
      </c>
      <c r="O148" s="122">
        <v>1580.5531338468529</v>
      </c>
      <c r="P148" s="122">
        <v>1559.8804489380839</v>
      </c>
      <c r="Q148" s="122">
        <v>1767.8424574890312</v>
      </c>
      <c r="R148" s="122">
        <v>1688.7522694980405</v>
      </c>
      <c r="S148" s="122">
        <v>1656.7893161889958</v>
      </c>
      <c r="T148" s="122">
        <v>1639.380015629755</v>
      </c>
      <c r="U148" s="122">
        <v>1630.4872535747963</v>
      </c>
      <c r="V148" s="122">
        <v>1738.5703949636102</v>
      </c>
      <c r="W148" s="122">
        <v>1520.6423513212294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1822.8971411319799</v>
      </c>
      <c r="D149" s="98">
        <v>2056.3035938611051</v>
      </c>
      <c r="E149" s="98">
        <v>2041.1236912787033</v>
      </c>
      <c r="F149" s="98">
        <v>1772.7141415994483</v>
      </c>
      <c r="G149" s="98">
        <v>2123.336523225913</v>
      </c>
      <c r="H149" s="98">
        <v>2182.9355206190762</v>
      </c>
      <c r="I149" s="98">
        <v>1858.4092019925565</v>
      </c>
      <c r="J149" s="98">
        <v>1830.8269646352119</v>
      </c>
      <c r="K149" s="98">
        <v>1903.3499883387874</v>
      </c>
      <c r="L149" s="98">
        <v>2477.9117596674078</v>
      </c>
      <c r="M149" s="98">
        <v>1962.3896271783224</v>
      </c>
      <c r="N149" s="98">
        <v>1534.2697922467582</v>
      </c>
      <c r="O149" s="98">
        <v>1679.5078122095235</v>
      </c>
      <c r="P149" s="98">
        <v>1476.8031665773356</v>
      </c>
      <c r="Q149" s="98">
        <v>1411.7128351334343</v>
      </c>
      <c r="R149" s="98">
        <v>1179.7613359313298</v>
      </c>
      <c r="S149" s="98">
        <v>1533.4045483264213</v>
      </c>
      <c r="T149" s="98">
        <v>1613.2690147486067</v>
      </c>
      <c r="U149" s="98">
        <v>1647.3318219144198</v>
      </c>
      <c r="V149" s="98">
        <v>1279.6385487571652</v>
      </c>
      <c r="W149" s="98">
        <v>1339.7379946901617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1708.6129307301492</v>
      </c>
      <c r="D153" s="101">
        <v>1731.7292941826972</v>
      </c>
      <c r="E153" s="101">
        <v>1907.3805363031902</v>
      </c>
      <c r="F153" s="101">
        <v>1813.7714721908812</v>
      </c>
      <c r="G153" s="101">
        <v>1742.64040147317</v>
      </c>
      <c r="H153" s="101">
        <v>1936.4696929986417</v>
      </c>
      <c r="I153" s="101">
        <v>1839.899013391368</v>
      </c>
      <c r="J153" s="101">
        <v>1954.0918981064083</v>
      </c>
      <c r="K153" s="101">
        <v>1875.8093466097089</v>
      </c>
      <c r="L153" s="101">
        <v>1873.9993473249967</v>
      </c>
      <c r="M153" s="101">
        <v>1911.1152405674925</v>
      </c>
      <c r="N153" s="101">
        <v>1608.5374528099205</v>
      </c>
      <c r="O153" s="101">
        <v>1601.1365261832786</v>
      </c>
      <c r="P153" s="101">
        <v>1600.4273975066637</v>
      </c>
      <c r="Q153" s="101">
        <v>1809.8211256021198</v>
      </c>
      <c r="R153" s="101">
        <v>1750.1389909908839</v>
      </c>
      <c r="S153" s="101">
        <v>1696.4839080794113</v>
      </c>
      <c r="T153" s="101">
        <v>1677.7586377479076</v>
      </c>
      <c r="U153" s="101">
        <v>1666.9386365217133</v>
      </c>
      <c r="V153" s="101">
        <v>1796.9685919159558</v>
      </c>
      <c r="W153" s="101">
        <v>1564.1861857200026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1164.3802329748476</v>
      </c>
      <c r="D154" s="104">
        <v>1178.0692016949436</v>
      </c>
      <c r="E154" s="104">
        <v>0</v>
      </c>
      <c r="F154" s="104">
        <v>0</v>
      </c>
      <c r="G154" s="104">
        <v>1173.742389884339</v>
      </c>
      <c r="H154" s="104">
        <v>1361.5346182452308</v>
      </c>
      <c r="I154" s="104">
        <v>1261.0041074496633</v>
      </c>
      <c r="J154" s="104">
        <v>1369.9444113834181</v>
      </c>
      <c r="K154" s="104">
        <v>1305.1889006318972</v>
      </c>
      <c r="L154" s="104">
        <v>1302.8702570921425</v>
      </c>
      <c r="M154" s="104">
        <v>1366.3583840149902</v>
      </c>
      <c r="N154" s="104">
        <v>1104.8723226151292</v>
      </c>
      <c r="O154" s="104">
        <v>1124.6491345473512</v>
      </c>
      <c r="P154" s="104">
        <v>1145.5934895966864</v>
      </c>
      <c r="Q154" s="104">
        <v>1366.1664484186479</v>
      </c>
      <c r="R154" s="104">
        <v>1327.6080661995618</v>
      </c>
      <c r="S154" s="104">
        <v>1291.7745575469999</v>
      </c>
      <c r="T154" s="104">
        <v>1294.6872664826346</v>
      </c>
      <c r="U154" s="104">
        <v>1297.9510993530398</v>
      </c>
      <c r="V154" s="104">
        <v>1421.4546684355298</v>
      </c>
      <c r="W154" s="104">
        <v>1221.2376354243941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393.03960564662879</v>
      </c>
      <c r="D155" s="98">
        <v>388.79711571448973</v>
      </c>
      <c r="E155" s="98">
        <v>0</v>
      </c>
      <c r="F155" s="98">
        <v>0</v>
      </c>
      <c r="G155" s="98">
        <v>347.62080034573745</v>
      </c>
      <c r="H155" s="98">
        <v>520.78559768423747</v>
      </c>
      <c r="I155" s="98">
        <v>405.5485897885967</v>
      </c>
      <c r="J155" s="98">
        <v>495.67142530475172</v>
      </c>
      <c r="K155" s="98">
        <v>440.75166103103356</v>
      </c>
      <c r="L155" s="98">
        <v>428.18979229936804</v>
      </c>
      <c r="M155" s="98">
        <v>514.31829921822532</v>
      </c>
      <c r="N155" s="98">
        <v>288.66226548945963</v>
      </c>
      <c r="O155" s="98">
        <v>310.21678824434366</v>
      </c>
      <c r="P155" s="98">
        <v>309.68688440576386</v>
      </c>
      <c r="Q155" s="98">
        <v>490.27144342275454</v>
      </c>
      <c r="R155" s="98">
        <v>447.76950355249198</v>
      </c>
      <c r="S155" s="98">
        <v>403.41434501627816</v>
      </c>
      <c r="T155" s="98">
        <v>408.20735188479352</v>
      </c>
      <c r="U155" s="98">
        <v>398.41867069516303</v>
      </c>
      <c r="V155" s="98">
        <v>459.71759724934776</v>
      </c>
      <c r="W155" s="98">
        <v>308.44430674637528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771.34062732821883</v>
      </c>
      <c r="D156" s="98">
        <v>789.27208598045399</v>
      </c>
      <c r="E156" s="98">
        <v>0</v>
      </c>
      <c r="F156" s="98">
        <v>0</v>
      </c>
      <c r="G156" s="98">
        <v>826.1215895386016</v>
      </c>
      <c r="H156" s="98">
        <v>840.74902056099347</v>
      </c>
      <c r="I156" s="98">
        <v>855.45551766106644</v>
      </c>
      <c r="J156" s="98">
        <v>874.27298607866635</v>
      </c>
      <c r="K156" s="98">
        <v>864.43723960086356</v>
      </c>
      <c r="L156" s="98">
        <v>874.68046479277461</v>
      </c>
      <c r="M156" s="98">
        <v>852.04008479676486</v>
      </c>
      <c r="N156" s="98">
        <v>816.21005712566944</v>
      </c>
      <c r="O156" s="98">
        <v>814.43234630300742</v>
      </c>
      <c r="P156" s="98">
        <v>835.90660519092239</v>
      </c>
      <c r="Q156" s="98">
        <v>875.89500499589326</v>
      </c>
      <c r="R156" s="98">
        <v>879.83856264706981</v>
      </c>
      <c r="S156" s="98">
        <v>888.36021253072158</v>
      </c>
      <c r="T156" s="98">
        <v>886.47991459784112</v>
      </c>
      <c r="U156" s="98">
        <v>899.53242865787661</v>
      </c>
      <c r="V156" s="98">
        <v>961.73707118618233</v>
      </c>
      <c r="W156" s="98">
        <v>912.79332867801895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735.11641447729835</v>
      </c>
      <c r="D157" s="122">
        <v>800.4192285427348</v>
      </c>
      <c r="E157" s="122">
        <v>814.14829063277818</v>
      </c>
      <c r="F157" s="122">
        <v>764.86507892471923</v>
      </c>
      <c r="G157" s="122">
        <v>723.86657116414335</v>
      </c>
      <c r="H157" s="122">
        <v>721.60313880718832</v>
      </c>
      <c r="I157" s="122">
        <v>677.28946595874265</v>
      </c>
      <c r="J157" s="122">
        <v>622.90333806736362</v>
      </c>
      <c r="K157" s="122">
        <v>564.4055014646849</v>
      </c>
      <c r="L157" s="122">
        <v>597.26955987692986</v>
      </c>
      <c r="M157" s="122">
        <v>513.61782865473151</v>
      </c>
      <c r="N157" s="122">
        <v>445.15180882805157</v>
      </c>
      <c r="O157" s="122">
        <v>468.92324502362402</v>
      </c>
      <c r="P157" s="122">
        <v>416.32809180804691</v>
      </c>
      <c r="Q157" s="122">
        <v>444.51041646643415</v>
      </c>
      <c r="R157" s="122">
        <v>418.63258318949994</v>
      </c>
      <c r="S157" s="122">
        <v>536.49041511855967</v>
      </c>
      <c r="T157" s="122">
        <v>554.6726265284409</v>
      </c>
      <c r="U157" s="122">
        <v>553.41642457940713</v>
      </c>
      <c r="V157" s="122">
        <v>796.87445925699183</v>
      </c>
      <c r="W157" s="122">
        <v>748.85564243599083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746.44525423783364</v>
      </c>
      <c r="D158" s="98">
        <v>800.4192285427348</v>
      </c>
      <c r="E158" s="98">
        <v>814.14829063277818</v>
      </c>
      <c r="F158" s="98">
        <v>769.12726977206125</v>
      </c>
      <c r="G158" s="98">
        <v>778.27580950224967</v>
      </c>
      <c r="H158" s="98">
        <v>778.93868450384593</v>
      </c>
      <c r="I158" s="98">
        <v>714.66272454296961</v>
      </c>
      <c r="J158" s="98">
        <v>638.52755672487854</v>
      </c>
      <c r="K158" s="98">
        <v>641.12486196621512</v>
      </c>
      <c r="L158" s="98">
        <v>679.78540156742406</v>
      </c>
      <c r="M158" s="98">
        <v>561.77919333615239</v>
      </c>
      <c r="N158" s="98">
        <v>475.89313530678572</v>
      </c>
      <c r="O158" s="98">
        <v>516.87234373806837</v>
      </c>
      <c r="P158" s="98">
        <v>485.36916800395284</v>
      </c>
      <c r="Q158" s="98">
        <v>517.27555635404724</v>
      </c>
      <c r="R158" s="98">
        <v>457.54503563215468</v>
      </c>
      <c r="S158" s="98">
        <v>599.68110964174321</v>
      </c>
      <c r="T158" s="98">
        <v>640.95880443133672</v>
      </c>
      <c r="U158" s="98">
        <v>655.50018308251322</v>
      </c>
      <c r="V158" s="98">
        <v>911.16251113015699</v>
      </c>
      <c r="W158" s="98">
        <v>882.62110394792523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653.29701620676542</v>
      </c>
      <c r="D159" s="33">
        <v>0</v>
      </c>
      <c r="E159" s="33">
        <v>0</v>
      </c>
      <c r="F159" s="33">
        <v>654.04811689383155</v>
      </c>
      <c r="G159" s="33">
        <v>586.6606657897886</v>
      </c>
      <c r="H159" s="33">
        <v>554.37446385860358</v>
      </c>
      <c r="I159" s="33">
        <v>573.47485878033353</v>
      </c>
      <c r="J159" s="33">
        <v>574.54266127029337</v>
      </c>
      <c r="K159" s="33">
        <v>447.79207350235856</v>
      </c>
      <c r="L159" s="33">
        <v>464.32737048668901</v>
      </c>
      <c r="M159" s="33">
        <v>455.5408888918414</v>
      </c>
      <c r="N159" s="33">
        <v>405.07829395398727</v>
      </c>
      <c r="O159" s="33">
        <v>371.23255792316706</v>
      </c>
      <c r="P159" s="33">
        <v>366.24192925865344</v>
      </c>
      <c r="Q159" s="33">
        <v>385.470083451932</v>
      </c>
      <c r="R159" s="33">
        <v>380.90582874371279</v>
      </c>
      <c r="S159" s="33">
        <v>423.86640975067166</v>
      </c>
      <c r="T159" s="33">
        <v>434.96925833945244</v>
      </c>
      <c r="U159" s="33">
        <v>435.42513561017313</v>
      </c>
      <c r="V159" s="33">
        <v>700.52296280858934</v>
      </c>
      <c r="W159" s="33">
        <v>608.47085911727993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13732.37557908061</v>
      </c>
      <c r="D161" s="117">
        <f t="shared" si="54"/>
        <v>14327.431550208692</v>
      </c>
      <c r="E161" s="117">
        <f t="shared" si="54"/>
        <v>15097.390221719852</v>
      </c>
      <c r="F161" s="117">
        <f t="shared" si="54"/>
        <v>14322.908734634439</v>
      </c>
      <c r="G161" s="117">
        <f t="shared" si="54"/>
        <v>14052.945069960517</v>
      </c>
      <c r="H161" s="117">
        <f t="shared" si="54"/>
        <v>13508.933889611171</v>
      </c>
      <c r="I161" s="117">
        <f t="shared" si="54"/>
        <v>12150.905097038964</v>
      </c>
      <c r="J161" s="117">
        <f t="shared" si="54"/>
        <v>11983.661352087431</v>
      </c>
      <c r="K161" s="117">
        <f t="shared" si="54"/>
        <v>12220.117659935551</v>
      </c>
      <c r="L161" s="117">
        <f t="shared" si="54"/>
        <v>0</v>
      </c>
      <c r="M161" s="117">
        <f t="shared" si="54"/>
        <v>0</v>
      </c>
      <c r="N161" s="117">
        <f t="shared" si="54"/>
        <v>0</v>
      </c>
      <c r="O161" s="117">
        <f t="shared" si="54"/>
        <v>11211.925680986957</v>
      </c>
      <c r="P161" s="117">
        <f t="shared" si="54"/>
        <v>10402.385208569676</v>
      </c>
      <c r="Q161" s="117">
        <f t="shared" si="54"/>
        <v>10163.450526777802</v>
      </c>
      <c r="R161" s="117">
        <f t="shared" ref="R161:V161" si="55">R162+R164+R166+R175</f>
        <v>9390.3100832185555</v>
      </c>
      <c r="S161" s="117">
        <f t="shared" si="55"/>
        <v>8765.5296339650376</v>
      </c>
      <c r="T161" s="117">
        <f t="shared" si="55"/>
        <v>7325.4138039429899</v>
      </c>
      <c r="U161" s="117">
        <f t="shared" si="55"/>
        <v>4930.2615531909642</v>
      </c>
      <c r="V161" s="117">
        <f t="shared" si="55"/>
        <v>5915.9594808747242</v>
      </c>
      <c r="W161" s="117">
        <f t="shared" ref="W161" si="56">W162+W164+W166+W175</f>
        <v>10583.789155847506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11298.607166593107</v>
      </c>
      <c r="D162" s="122">
        <f t="shared" si="57"/>
        <v>11730.283222506412</v>
      </c>
      <c r="E162" s="122">
        <f t="shared" si="57"/>
        <v>12340.15326114838</v>
      </c>
      <c r="F162" s="122">
        <f t="shared" si="57"/>
        <v>11733.474483040594</v>
      </c>
      <c r="G162" s="122">
        <f t="shared" si="57"/>
        <v>11536.670138799978</v>
      </c>
      <c r="H162" s="122">
        <f t="shared" si="57"/>
        <v>10803.868669776055</v>
      </c>
      <c r="I162" s="122">
        <f t="shared" si="57"/>
        <v>9617.033247089068</v>
      </c>
      <c r="J162" s="122">
        <f t="shared" si="57"/>
        <v>9430.023512207239</v>
      </c>
      <c r="K162" s="122">
        <f t="shared" si="57"/>
        <v>9781.2483849426044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9090.1522727302108</v>
      </c>
      <c r="P162" s="122">
        <f t="shared" si="57"/>
        <v>8376.4776352336976</v>
      </c>
      <c r="Q162" s="122">
        <f t="shared" si="57"/>
        <v>7872.47130026988</v>
      </c>
      <c r="R162" s="122">
        <f t="shared" si="57"/>
        <v>7203.8502966650967</v>
      </c>
      <c r="S162" s="122">
        <f t="shared" si="57"/>
        <v>6490.94971926792</v>
      </c>
      <c r="T162" s="122">
        <f t="shared" si="57"/>
        <v>5022.5329801848902</v>
      </c>
      <c r="U162" s="122">
        <f t="shared" si="57"/>
        <v>2599.1018419428237</v>
      </c>
      <c r="V162" s="122">
        <f t="shared" si="57"/>
        <v>3299.2438120358656</v>
      </c>
      <c r="W162" s="122">
        <f t="shared" si="57"/>
        <v>8122.9115103921567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11298.607166593107</v>
      </c>
      <c r="D163" s="33">
        <v>11730.283222506412</v>
      </c>
      <c r="E163" s="33">
        <v>12340.15326114838</v>
      </c>
      <c r="F163" s="33">
        <v>11733.474483040594</v>
      </c>
      <c r="G163" s="33">
        <v>11536.670138799978</v>
      </c>
      <c r="H163" s="33">
        <v>10803.868669776055</v>
      </c>
      <c r="I163" s="33">
        <v>9617.033247089068</v>
      </c>
      <c r="J163" s="33">
        <v>9430.023512207239</v>
      </c>
      <c r="K163" s="33">
        <v>9781.2483849426044</v>
      </c>
      <c r="L163" s="33">
        <v>0</v>
      </c>
      <c r="M163" s="33">
        <v>0</v>
      </c>
      <c r="N163" s="33">
        <v>0</v>
      </c>
      <c r="O163" s="33">
        <v>9090.1522727302108</v>
      </c>
      <c r="P163" s="33">
        <v>8376.4776352336976</v>
      </c>
      <c r="Q163" s="33">
        <v>7872.47130026988</v>
      </c>
      <c r="R163" s="33">
        <v>7203.8502966650967</v>
      </c>
      <c r="S163" s="33">
        <v>6490.94971926792</v>
      </c>
      <c r="T163" s="33">
        <v>5022.5329801848902</v>
      </c>
      <c r="U163" s="33">
        <v>2599.1018419428237</v>
      </c>
      <c r="V163" s="33">
        <v>3299.2438120358656</v>
      </c>
      <c r="W163" s="33">
        <v>8122.9115103921567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6.477919655120659</v>
      </c>
      <c r="D164" s="122">
        <f t="shared" si="58"/>
        <v>11.033710061302282</v>
      </c>
      <c r="E164" s="122">
        <f t="shared" si="58"/>
        <v>20.638482370657577</v>
      </c>
      <c r="F164" s="122">
        <f t="shared" si="58"/>
        <v>14.283514335049201</v>
      </c>
      <c r="G164" s="122">
        <f t="shared" si="58"/>
        <v>15.717234073652373</v>
      </c>
      <c r="H164" s="122">
        <f t="shared" si="58"/>
        <v>26.33800734175696</v>
      </c>
      <c r="I164" s="122">
        <f t="shared" si="58"/>
        <v>41.469456556166577</v>
      </c>
      <c r="J164" s="122">
        <f t="shared" si="58"/>
        <v>29.49740834507308</v>
      </c>
      <c r="K164" s="122">
        <f t="shared" si="58"/>
        <v>32.721972679086761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74.301887017260796</v>
      </c>
      <c r="P164" s="122">
        <f t="shared" si="58"/>
        <v>52.059421570026949</v>
      </c>
      <c r="Q164" s="122">
        <f t="shared" si="58"/>
        <v>80.381164695143397</v>
      </c>
      <c r="R164" s="122">
        <f t="shared" si="58"/>
        <v>76.16530632697669</v>
      </c>
      <c r="S164" s="122">
        <f t="shared" si="58"/>
        <v>83.429089618438667</v>
      </c>
      <c r="T164" s="122">
        <f t="shared" si="58"/>
        <v>109.3063748395451</v>
      </c>
      <c r="U164" s="122">
        <f t="shared" si="58"/>
        <v>147.23005640378372</v>
      </c>
      <c r="V164" s="122">
        <f t="shared" si="58"/>
        <v>81.240177918361908</v>
      </c>
      <c r="W164" s="122">
        <f t="shared" si="58"/>
        <v>191.40377725237727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6.477919655120659</v>
      </c>
      <c r="D165" s="98">
        <f>IF(RES_hhdet_in_fec!D165=0,0,RES_hhdet_in_fec!D165*1000*11630/RES_hhdet_in_new!D163)</f>
        <v>11.033710061302282</v>
      </c>
      <c r="E165" s="98">
        <f>IF(RES_hhdet_in_fec!E165=0,0,RES_hhdet_in_fec!E165*1000*11630/RES_hhdet_in_new!E163)</f>
        <v>20.638482370657577</v>
      </c>
      <c r="F165" s="98">
        <f>IF(RES_hhdet_in_fec!F165=0,0,RES_hhdet_in_fec!F165*1000*11630/RES_hhdet_in_new!F163)</f>
        <v>14.283514335049201</v>
      </c>
      <c r="G165" s="98">
        <f>IF(RES_hhdet_in_fec!G165=0,0,RES_hhdet_in_fec!G165*1000*11630/RES_hhdet_in_new!G163)</f>
        <v>15.717234073652373</v>
      </c>
      <c r="H165" s="98">
        <f>IF(RES_hhdet_in_fec!H165=0,0,RES_hhdet_in_fec!H165*1000*11630/RES_hhdet_in_new!H163)</f>
        <v>26.33800734175696</v>
      </c>
      <c r="I165" s="98">
        <f>IF(RES_hhdet_in_fec!I165=0,0,RES_hhdet_in_fec!I165*1000*11630/RES_hhdet_in_new!I163)</f>
        <v>41.469456556166577</v>
      </c>
      <c r="J165" s="98">
        <f>IF(RES_hhdet_in_fec!J165=0,0,RES_hhdet_in_fec!J165*1000*11630/RES_hhdet_in_new!J163)</f>
        <v>29.49740834507308</v>
      </c>
      <c r="K165" s="98">
        <f>IF(RES_hhdet_in_fec!K165=0,0,RES_hhdet_in_fec!K165*1000*11630/RES_hhdet_in_new!K163)</f>
        <v>32.721972679086761</v>
      </c>
      <c r="L165" s="98">
        <f>IF(RES_hhdet_in_fec!L165=0,0,RES_hhdet_in_fec!L165*1000*11630/RES_hhdet_in_new!L163)</f>
        <v>0</v>
      </c>
      <c r="M165" s="98">
        <f>IF(RES_hhdet_in_fec!M165=0,0,RES_hhdet_in_fec!M165*1000*11630/RES_hhdet_in_new!M163)</f>
        <v>0</v>
      </c>
      <c r="N165" s="98">
        <f>IF(RES_hhdet_in_fec!N165=0,0,RES_hhdet_in_fec!N165*1000*11630/RES_hhdet_in_new!N163)</f>
        <v>0</v>
      </c>
      <c r="O165" s="98">
        <f>IF(RES_hhdet_in_fec!O165=0,0,RES_hhdet_in_fec!O165*1000*11630/RES_hhdet_in_new!O163)</f>
        <v>74.301887017260796</v>
      </c>
      <c r="P165" s="98">
        <f>IF(RES_hhdet_in_fec!P165=0,0,RES_hhdet_in_fec!P165*1000*11630/RES_hhdet_in_new!P163)</f>
        <v>52.059421570026949</v>
      </c>
      <c r="Q165" s="98">
        <f>IF(RES_hhdet_in_fec!Q165=0,0,RES_hhdet_in_fec!Q165*1000*11630/RES_hhdet_in_new!Q163)</f>
        <v>80.381164695143397</v>
      </c>
      <c r="R165" s="98">
        <f>IF(RES_hhdet_in_fec!R165=0,0,RES_hhdet_in_fec!R165*1000*11630/RES_hhdet_in_new!R163)</f>
        <v>76.16530632697669</v>
      </c>
      <c r="S165" s="98">
        <f>IF(RES_hhdet_in_fec!S165=0,0,RES_hhdet_in_fec!S165*1000*11630/RES_hhdet_in_new!S163)</f>
        <v>83.429089618438667</v>
      </c>
      <c r="T165" s="98">
        <f>IF(RES_hhdet_in_fec!T165=0,0,RES_hhdet_in_fec!T165*1000*11630/RES_hhdet_in_new!T163)</f>
        <v>109.3063748395451</v>
      </c>
      <c r="U165" s="98">
        <f>IF(RES_hhdet_in_fec!U165=0,0,RES_hhdet_in_fec!U165*1000*11630/RES_hhdet_in_new!U163)</f>
        <v>147.23005640378372</v>
      </c>
      <c r="V165" s="98">
        <f>IF(RES_hhdet_in_fec!V165=0,0,RES_hhdet_in_fec!V165*1000*11630/RES_hhdet_in_new!V163)</f>
        <v>81.240177918361908</v>
      </c>
      <c r="W165" s="98">
        <f>IF(RES_hhdet_in_fec!W165=0,0,RES_hhdet_in_fec!W165*1000*11630/RES_hhdet_in_new!W163)</f>
        <v>191.40377725237727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1692.9950087725131</v>
      </c>
      <c r="D166" s="122">
        <v>1785.6953890982443</v>
      </c>
      <c r="E166" s="122">
        <v>1922.450187568036</v>
      </c>
      <c r="F166" s="122">
        <v>1809.7658789624486</v>
      </c>
      <c r="G166" s="122">
        <v>1775.2281772946585</v>
      </c>
      <c r="H166" s="122">
        <v>1956.7203022376043</v>
      </c>
      <c r="I166" s="122">
        <v>1815.7902993399809</v>
      </c>
      <c r="J166" s="122">
        <v>1901.6090986738882</v>
      </c>
      <c r="K166" s="122">
        <v>1838.3555670063486</v>
      </c>
      <c r="L166" s="122">
        <v>0</v>
      </c>
      <c r="M166" s="122">
        <v>0</v>
      </c>
      <c r="N166" s="122">
        <v>0</v>
      </c>
      <c r="O166" s="122">
        <v>1577.7179317356502</v>
      </c>
      <c r="P166" s="122">
        <v>1558.4426001679674</v>
      </c>
      <c r="Q166" s="122">
        <v>1766.7569832184809</v>
      </c>
      <c r="R166" s="122">
        <v>1691.4561147400045</v>
      </c>
      <c r="S166" s="122">
        <v>1655.2734371716003</v>
      </c>
      <c r="T166" s="122">
        <v>1638.7685049596093</v>
      </c>
      <c r="U166" s="122">
        <v>1630.410494686932</v>
      </c>
      <c r="V166" s="122">
        <v>1738.5517258169918</v>
      </c>
      <c r="W166" s="122">
        <v>1520.6280951743597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1822.8971411319797</v>
      </c>
      <c r="D167" s="98">
        <v>2056.3035938611047</v>
      </c>
      <c r="E167" s="98">
        <v>2041.1236912787031</v>
      </c>
      <c r="F167" s="98">
        <v>1772.714141599449</v>
      </c>
      <c r="G167" s="98">
        <v>2123.336523225913</v>
      </c>
      <c r="H167" s="98">
        <v>2182.9355206190767</v>
      </c>
      <c r="I167" s="98">
        <v>1858.4092019925565</v>
      </c>
      <c r="J167" s="98">
        <v>1830.8269646352119</v>
      </c>
      <c r="K167" s="98">
        <v>1903.3499883387874</v>
      </c>
      <c r="L167" s="98">
        <v>0</v>
      </c>
      <c r="M167" s="98">
        <v>0</v>
      </c>
      <c r="N167" s="98">
        <v>0</v>
      </c>
      <c r="O167" s="98">
        <v>1679.5078122095231</v>
      </c>
      <c r="P167" s="98">
        <v>1476.8031665773353</v>
      </c>
      <c r="Q167" s="98">
        <v>1411.7128351334343</v>
      </c>
      <c r="R167" s="98">
        <v>1179.76133593133</v>
      </c>
      <c r="S167" s="98">
        <v>1533.4045483264213</v>
      </c>
      <c r="T167" s="98">
        <v>1613.2690147486067</v>
      </c>
      <c r="U167" s="98">
        <v>1647.3318219144201</v>
      </c>
      <c r="V167" s="98">
        <v>1279.6385487571652</v>
      </c>
      <c r="W167" s="98">
        <v>1339.7379946901619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1708.6129307301489</v>
      </c>
      <c r="D171" s="101">
        <v>1731.7292941826972</v>
      </c>
      <c r="E171" s="101">
        <v>1907.3805363031895</v>
      </c>
      <c r="F171" s="101">
        <v>1813.7714721908812</v>
      </c>
      <c r="G171" s="101">
        <v>1742.6404014731702</v>
      </c>
      <c r="H171" s="101">
        <v>1936.4696929986414</v>
      </c>
      <c r="I171" s="101">
        <v>1839.8990133913676</v>
      </c>
      <c r="J171" s="101">
        <v>1954.0918981064083</v>
      </c>
      <c r="K171" s="101">
        <v>1875.8093466097091</v>
      </c>
      <c r="L171" s="101">
        <v>0</v>
      </c>
      <c r="M171" s="101">
        <v>0</v>
      </c>
      <c r="N171" s="101">
        <v>0</v>
      </c>
      <c r="O171" s="101">
        <v>1601.1365261832784</v>
      </c>
      <c r="P171" s="101">
        <v>1600.427397506664</v>
      </c>
      <c r="Q171" s="101">
        <v>1809.8211256021202</v>
      </c>
      <c r="R171" s="101">
        <v>1750.1389909908835</v>
      </c>
      <c r="S171" s="101">
        <v>1696.4839080794115</v>
      </c>
      <c r="T171" s="101">
        <v>1677.7586377479081</v>
      </c>
      <c r="U171" s="101">
        <v>1666.9386365217131</v>
      </c>
      <c r="V171" s="101">
        <v>1796.9685919159558</v>
      </c>
      <c r="W171" s="101">
        <v>1564.1861857200029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1164.3802329748476</v>
      </c>
      <c r="D172" s="104">
        <v>1178.0692016949436</v>
      </c>
      <c r="E172" s="104">
        <v>0</v>
      </c>
      <c r="F172" s="104">
        <v>0</v>
      </c>
      <c r="G172" s="104">
        <v>1173.742389884339</v>
      </c>
      <c r="H172" s="104">
        <v>1361.5346182452308</v>
      </c>
      <c r="I172" s="104">
        <v>1261.0041074496633</v>
      </c>
      <c r="J172" s="104">
        <v>1369.9444113834177</v>
      </c>
      <c r="K172" s="104">
        <v>1305.1889006318972</v>
      </c>
      <c r="L172" s="104">
        <v>0</v>
      </c>
      <c r="M172" s="104">
        <v>0</v>
      </c>
      <c r="N172" s="104">
        <v>0</v>
      </c>
      <c r="O172" s="104">
        <v>1124.649134547351</v>
      </c>
      <c r="P172" s="104">
        <v>1145.5934895966861</v>
      </c>
      <c r="Q172" s="104">
        <v>1366.1664484186481</v>
      </c>
      <c r="R172" s="104">
        <v>1327.6080661995616</v>
      </c>
      <c r="S172" s="104">
        <v>1291.7745575469999</v>
      </c>
      <c r="T172" s="104">
        <v>1294.6872664826349</v>
      </c>
      <c r="U172" s="104">
        <v>1297.9510993530398</v>
      </c>
      <c r="V172" s="104">
        <v>1421.4546684355298</v>
      </c>
      <c r="W172" s="104">
        <v>1221.2376354243941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393.03960564662867</v>
      </c>
      <c r="D173" s="98">
        <v>388.79711571448973</v>
      </c>
      <c r="E173" s="98">
        <v>0</v>
      </c>
      <c r="F173" s="98">
        <v>0</v>
      </c>
      <c r="G173" s="98">
        <v>347.62080034573745</v>
      </c>
      <c r="H173" s="98">
        <v>520.78559768423747</v>
      </c>
      <c r="I173" s="98">
        <v>405.5485897885967</v>
      </c>
      <c r="J173" s="98">
        <v>495.67142530475166</v>
      </c>
      <c r="K173" s="98">
        <v>440.75166103103356</v>
      </c>
      <c r="L173" s="98">
        <v>0</v>
      </c>
      <c r="M173" s="98">
        <v>0</v>
      </c>
      <c r="N173" s="98">
        <v>0</v>
      </c>
      <c r="O173" s="98">
        <v>310.2167882443436</v>
      </c>
      <c r="P173" s="98">
        <v>309.68688440576386</v>
      </c>
      <c r="Q173" s="98">
        <v>490.27144342275449</v>
      </c>
      <c r="R173" s="98">
        <v>447.76950355249193</v>
      </c>
      <c r="S173" s="98">
        <v>403.41434501627816</v>
      </c>
      <c r="T173" s="98">
        <v>408.20735188479352</v>
      </c>
      <c r="U173" s="98">
        <v>398.41867069516309</v>
      </c>
      <c r="V173" s="98">
        <v>459.71759724934759</v>
      </c>
      <c r="W173" s="98">
        <v>308.44430674637539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771.34062732821894</v>
      </c>
      <c r="D174" s="33">
        <v>789.27208598045399</v>
      </c>
      <c r="E174" s="33">
        <v>0</v>
      </c>
      <c r="F174" s="33">
        <v>0</v>
      </c>
      <c r="G174" s="33">
        <v>826.1215895386016</v>
      </c>
      <c r="H174" s="33">
        <v>840.74902056099347</v>
      </c>
      <c r="I174" s="33">
        <v>855.45551766106644</v>
      </c>
      <c r="J174" s="33">
        <v>874.27298607866601</v>
      </c>
      <c r="K174" s="33">
        <v>864.43723960086356</v>
      </c>
      <c r="L174" s="33">
        <v>0</v>
      </c>
      <c r="M174" s="33">
        <v>0</v>
      </c>
      <c r="N174" s="33">
        <v>0</v>
      </c>
      <c r="O174" s="33">
        <v>814.43234630300753</v>
      </c>
      <c r="P174" s="33">
        <v>835.90660519092216</v>
      </c>
      <c r="Q174" s="33">
        <v>875.89500499589337</v>
      </c>
      <c r="R174" s="33">
        <v>879.83856264706958</v>
      </c>
      <c r="S174" s="33">
        <v>888.36021253072136</v>
      </c>
      <c r="T174" s="33">
        <v>886.47991459784146</v>
      </c>
      <c r="U174" s="33">
        <v>899.53242865787672</v>
      </c>
      <c r="V174" s="33">
        <v>961.73707118618199</v>
      </c>
      <c r="W174" s="33">
        <v>912.79332867801861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734.29548405986827</v>
      </c>
      <c r="D175" s="122">
        <v>800.41922854273491</v>
      </c>
      <c r="E175" s="122">
        <v>814.14829063277807</v>
      </c>
      <c r="F175" s="122">
        <v>765.38485829634635</v>
      </c>
      <c r="G175" s="122">
        <v>725.32951979222742</v>
      </c>
      <c r="H175" s="122">
        <v>722.00691025575622</v>
      </c>
      <c r="I175" s="122">
        <v>676.61209405374859</v>
      </c>
      <c r="J175" s="122">
        <v>622.53133286123227</v>
      </c>
      <c r="K175" s="122">
        <v>567.79173530751109</v>
      </c>
      <c r="L175" s="122">
        <v>0</v>
      </c>
      <c r="M175" s="122">
        <v>0</v>
      </c>
      <c r="N175" s="122">
        <v>0</v>
      </c>
      <c r="O175" s="122">
        <v>469.75358950383571</v>
      </c>
      <c r="P175" s="122">
        <v>415.40555159798339</v>
      </c>
      <c r="Q175" s="122">
        <v>443.8410785942973</v>
      </c>
      <c r="R175" s="122">
        <v>418.83836548647696</v>
      </c>
      <c r="S175" s="122">
        <v>535.87738790708011</v>
      </c>
      <c r="T175" s="122">
        <v>554.80594395894502</v>
      </c>
      <c r="U175" s="122">
        <v>553.51916015742495</v>
      </c>
      <c r="V175" s="122">
        <v>796.92376510350493</v>
      </c>
      <c r="W175" s="122">
        <v>748.84577302861214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746.44525423783375</v>
      </c>
      <c r="D176" s="98">
        <v>800.41922854273491</v>
      </c>
      <c r="E176" s="98">
        <v>814.14829063277807</v>
      </c>
      <c r="F176" s="98">
        <v>769.12726977206114</v>
      </c>
      <c r="G176" s="98">
        <v>778.27580950224956</v>
      </c>
      <c r="H176" s="98">
        <v>778.93868450384593</v>
      </c>
      <c r="I176" s="98">
        <v>714.66272454296973</v>
      </c>
      <c r="J176" s="98">
        <v>638.52755672487854</v>
      </c>
      <c r="K176" s="98">
        <v>641.12486196621512</v>
      </c>
      <c r="L176" s="98">
        <v>0</v>
      </c>
      <c r="M176" s="98">
        <v>0</v>
      </c>
      <c r="N176" s="98">
        <v>0</v>
      </c>
      <c r="O176" s="98">
        <v>516.87234373806848</v>
      </c>
      <c r="P176" s="98">
        <v>485.36916800395289</v>
      </c>
      <c r="Q176" s="98">
        <v>517.27555635404724</v>
      </c>
      <c r="R176" s="98">
        <v>457.54503563215457</v>
      </c>
      <c r="S176" s="98">
        <v>599.68110964174321</v>
      </c>
      <c r="T176" s="98">
        <v>640.95880443133683</v>
      </c>
      <c r="U176" s="98">
        <v>655.5001830825131</v>
      </c>
      <c r="V176" s="98">
        <v>911.1625111301571</v>
      </c>
      <c r="W176" s="98">
        <v>882.62110394792523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653.29701620676542</v>
      </c>
      <c r="D177" s="33">
        <v>0</v>
      </c>
      <c r="E177" s="33">
        <v>0</v>
      </c>
      <c r="F177" s="33">
        <v>654.04811689383155</v>
      </c>
      <c r="G177" s="33">
        <v>586.66066578978871</v>
      </c>
      <c r="H177" s="33">
        <v>554.37446385860346</v>
      </c>
      <c r="I177" s="33">
        <v>573.47485878033365</v>
      </c>
      <c r="J177" s="33">
        <v>574.54266127029325</v>
      </c>
      <c r="K177" s="33">
        <v>447.79207350235851</v>
      </c>
      <c r="L177" s="33">
        <v>0</v>
      </c>
      <c r="M177" s="33">
        <v>0</v>
      </c>
      <c r="N177" s="33">
        <v>0</v>
      </c>
      <c r="O177" s="33">
        <v>371.23255792316706</v>
      </c>
      <c r="P177" s="33">
        <v>366.2419292586535</v>
      </c>
      <c r="Q177" s="33">
        <v>385.470083451932</v>
      </c>
      <c r="R177" s="33">
        <v>380.90582874371268</v>
      </c>
      <c r="S177" s="33">
        <v>423.86640975067155</v>
      </c>
      <c r="T177" s="33">
        <v>434.96925833945249</v>
      </c>
      <c r="U177" s="33">
        <v>435.42513561017307</v>
      </c>
      <c r="V177" s="33">
        <v>700.52296280858923</v>
      </c>
      <c r="W177" s="33">
        <v>608.47085911727993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7861.7737796044548</v>
      </c>
      <c r="D3" s="117">
        <f t="shared" si="0"/>
        <v>9500.0975641256809</v>
      </c>
      <c r="E3" s="117">
        <f t="shared" si="0"/>
        <v>10061.544667215829</v>
      </c>
      <c r="F3" s="117">
        <f t="shared" si="0"/>
        <v>9402.4720757105842</v>
      </c>
      <c r="G3" s="117">
        <f t="shared" si="0"/>
        <v>9721.5822717579467</v>
      </c>
      <c r="H3" s="117">
        <f t="shared" si="0"/>
        <v>9704.8748816510015</v>
      </c>
      <c r="I3" s="117">
        <f t="shared" si="0"/>
        <v>0</v>
      </c>
      <c r="J3" s="117">
        <f t="shared" si="0"/>
        <v>8118.790777937651</v>
      </c>
      <c r="K3" s="117">
        <f t="shared" si="0"/>
        <v>7616.7660209053029</v>
      </c>
      <c r="L3" s="117">
        <f t="shared" si="0"/>
        <v>8106.440699209983</v>
      </c>
      <c r="M3" s="117">
        <f t="shared" si="0"/>
        <v>9243.8303769567574</v>
      </c>
      <c r="N3" s="117">
        <f t="shared" si="0"/>
        <v>8862.133057887273</v>
      </c>
      <c r="O3" s="117">
        <f t="shared" si="0"/>
        <v>8555.1524748109823</v>
      </c>
      <c r="P3" s="117">
        <f t="shared" si="0"/>
        <v>7213.9325098814179</v>
      </c>
      <c r="Q3" s="117">
        <f t="shared" si="0"/>
        <v>6961.7244289395576</v>
      </c>
      <c r="R3" s="117">
        <f t="shared" ref="R3:V3" si="1">R4+R7+R9+R19</f>
        <v>7983.5115072445669</v>
      </c>
      <c r="S3" s="117">
        <f t="shared" si="1"/>
        <v>8610.5461966930943</v>
      </c>
      <c r="T3" s="117">
        <f t="shared" si="1"/>
        <v>6579.3168455076357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6410.9287779352944</v>
      </c>
      <c r="D4" s="122">
        <f t="shared" si="3"/>
        <v>7974.6431944308015</v>
      </c>
      <c r="E4" s="122">
        <f t="shared" si="3"/>
        <v>8413.29928731166</v>
      </c>
      <c r="F4" s="122">
        <f t="shared" si="3"/>
        <v>7858.4932442070749</v>
      </c>
      <c r="G4" s="122">
        <f t="shared" si="3"/>
        <v>8187.3377137738098</v>
      </c>
      <c r="H4" s="122">
        <f t="shared" si="3"/>
        <v>8035.4545708392498</v>
      </c>
      <c r="I4" s="122">
        <f t="shared" si="3"/>
        <v>0</v>
      </c>
      <c r="J4" s="122">
        <f t="shared" si="3"/>
        <v>6482.6533999733902</v>
      </c>
      <c r="K4" s="122">
        <f t="shared" si="3"/>
        <v>6042.854053863548</v>
      </c>
      <c r="L4" s="122">
        <f t="shared" si="3"/>
        <v>6476.9701354978388</v>
      </c>
      <c r="M4" s="122">
        <f t="shared" si="3"/>
        <v>7640.0833048219583</v>
      </c>
      <c r="N4" s="122">
        <f t="shared" si="3"/>
        <v>7372.8383773313535</v>
      </c>
      <c r="O4" s="122">
        <f t="shared" si="3"/>
        <v>7120.882415566939</v>
      </c>
      <c r="P4" s="122">
        <f t="shared" si="3"/>
        <v>5892.486170101155</v>
      </c>
      <c r="Q4" s="122">
        <f t="shared" si="3"/>
        <v>5351.9856591859334</v>
      </c>
      <c r="R4" s="122">
        <f t="shared" ref="R4:V4" si="4">SUM(R5:R6)</f>
        <v>6418.4310940173209</v>
      </c>
      <c r="S4" s="122">
        <f t="shared" si="4"/>
        <v>6928.5772910902015</v>
      </c>
      <c r="T4" s="122">
        <f t="shared" si="4"/>
        <v>4681.3627272415852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6349.3168362872302</v>
      </c>
      <c r="D5" s="98">
        <v>7899.1290634962152</v>
      </c>
      <c r="E5" s="98">
        <v>8335.7342338931576</v>
      </c>
      <c r="F5" s="98">
        <v>7786.6510803288038</v>
      </c>
      <c r="G5" s="98">
        <v>8114.1294448792851</v>
      </c>
      <c r="H5" s="98">
        <v>7965.25720729971</v>
      </c>
      <c r="I5" s="98">
        <v>0</v>
      </c>
      <c r="J5" s="98">
        <v>6427.5099614687178</v>
      </c>
      <c r="K5" s="98">
        <v>5992.3024187369028</v>
      </c>
      <c r="L5" s="98">
        <v>6423.4901547019035</v>
      </c>
      <c r="M5" s="98">
        <v>7578.127597101482</v>
      </c>
      <c r="N5" s="98">
        <v>7315.0176493509098</v>
      </c>
      <c r="O5" s="98">
        <v>7065.4585185279193</v>
      </c>
      <c r="P5" s="98">
        <v>5846.4350627308859</v>
      </c>
      <c r="Q5" s="98">
        <v>5310.4481612297095</v>
      </c>
      <c r="R5" s="98">
        <v>6368.8282279154182</v>
      </c>
      <c r="S5" s="98">
        <v>6874.8486076263571</v>
      </c>
      <c r="T5" s="98">
        <v>4645.1092847370801</v>
      </c>
      <c r="U5" s="98">
        <v>0</v>
      </c>
      <c r="V5" s="98">
        <v>0</v>
      </c>
      <c r="W5" s="98">
        <v>0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61.61194164806394</v>
      </c>
      <c r="D6" s="98">
        <v>75.514130934586447</v>
      </c>
      <c r="E6" s="98">
        <v>77.565053418502899</v>
      </c>
      <c r="F6" s="98">
        <v>71.842163878270881</v>
      </c>
      <c r="G6" s="98">
        <v>73.208268894524707</v>
      </c>
      <c r="H6" s="98">
        <v>70.197363539539523</v>
      </c>
      <c r="I6" s="98">
        <v>0</v>
      </c>
      <c r="J6" s="98">
        <v>55.143438504672311</v>
      </c>
      <c r="K6" s="98">
        <v>50.551635126645209</v>
      </c>
      <c r="L6" s="98">
        <v>53.479980795935006</v>
      </c>
      <c r="M6" s="98">
        <v>61.955707720476468</v>
      </c>
      <c r="N6" s="98">
        <v>57.820727980443749</v>
      </c>
      <c r="O6" s="98">
        <v>55.423897039019508</v>
      </c>
      <c r="P6" s="98">
        <v>46.051107370268781</v>
      </c>
      <c r="Q6" s="98">
        <v>41.537497956223547</v>
      </c>
      <c r="R6" s="98">
        <v>49.602866101902876</v>
      </c>
      <c r="S6" s="98">
        <v>53.728683463844227</v>
      </c>
      <c r="T6" s="98">
        <v>36.253442504505223</v>
      </c>
      <c r="U6" s="98">
        <v>0</v>
      </c>
      <c r="V6" s="98">
        <v>0</v>
      </c>
      <c r="W6" s="98">
        <v>0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14.543379849936329</v>
      </c>
      <c r="D7" s="122">
        <f t="shared" si="6"/>
        <v>27.412179061762007</v>
      </c>
      <c r="E7" s="122">
        <f t="shared" si="6"/>
        <v>52.474047553014977</v>
      </c>
      <c r="F7" s="122">
        <f t="shared" si="6"/>
        <v>31.860577868587701</v>
      </c>
      <c r="G7" s="122">
        <f t="shared" si="6"/>
        <v>38.23662380637888</v>
      </c>
      <c r="H7" s="122">
        <f t="shared" si="6"/>
        <v>67.674222708947042</v>
      </c>
      <c r="I7" s="122">
        <f t="shared" si="6"/>
        <v>0</v>
      </c>
      <c r="J7" s="122">
        <f t="shared" si="6"/>
        <v>77.974374223899758</v>
      </c>
      <c r="K7" s="122">
        <f t="shared" si="6"/>
        <v>86.581388113356809</v>
      </c>
      <c r="L7" s="122">
        <f t="shared" si="6"/>
        <v>101.43781383832059</v>
      </c>
      <c r="M7" s="122">
        <f t="shared" si="6"/>
        <v>101.00200714475429</v>
      </c>
      <c r="N7" s="122">
        <f t="shared" si="6"/>
        <v>203.80747327693993</v>
      </c>
      <c r="O7" s="122">
        <f t="shared" si="6"/>
        <v>120.61891425167678</v>
      </c>
      <c r="P7" s="122">
        <f t="shared" si="6"/>
        <v>0</v>
      </c>
      <c r="Q7" s="122">
        <f t="shared" si="6"/>
        <v>109.03641767913125</v>
      </c>
      <c r="R7" s="122">
        <f t="shared" si="6"/>
        <v>109.22556426556451</v>
      </c>
      <c r="S7" s="122">
        <f t="shared" si="6"/>
        <v>159.38022659045933</v>
      </c>
      <c r="T7" s="122">
        <f t="shared" si="6"/>
        <v>342.40794167776676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14.543379849936329</v>
      </c>
      <c r="D8" s="98">
        <f>IF(RES_hhdet_in_tes!D8=0,0,RES_hhdet_in_tes!D8*1000*11630/RES_hhdet_in_new!D5)</f>
        <v>27.412179061762007</v>
      </c>
      <c r="E8" s="98">
        <f>IF(RES_hhdet_in_tes!E8=0,0,RES_hhdet_in_tes!E8*1000*11630/RES_hhdet_in_new!E5)</f>
        <v>52.474047553014977</v>
      </c>
      <c r="F8" s="98">
        <f>IF(RES_hhdet_in_tes!F8=0,0,RES_hhdet_in_tes!F8*1000*11630/RES_hhdet_in_new!F5)</f>
        <v>31.860577868587701</v>
      </c>
      <c r="G8" s="98">
        <f>IF(RES_hhdet_in_tes!G8=0,0,RES_hhdet_in_tes!G8*1000*11630/RES_hhdet_in_new!G5)</f>
        <v>38.23662380637888</v>
      </c>
      <c r="H8" s="98">
        <f>IF(RES_hhdet_in_tes!H8=0,0,RES_hhdet_in_tes!H8*1000*11630/RES_hhdet_in_new!H5)</f>
        <v>67.674222708947042</v>
      </c>
      <c r="I8" s="98">
        <f>IF(RES_hhdet_in_tes!I8=0,0,RES_hhdet_in_tes!I8*1000*11630/RES_hhdet_in_new!I5)</f>
        <v>0</v>
      </c>
      <c r="J8" s="98">
        <f>IF(RES_hhdet_in_tes!J8=0,0,RES_hhdet_in_tes!J8*1000*11630/RES_hhdet_in_new!J5)</f>
        <v>77.974374223899758</v>
      </c>
      <c r="K8" s="98">
        <f>IF(RES_hhdet_in_tes!K8=0,0,RES_hhdet_in_tes!K8*1000*11630/RES_hhdet_in_new!K5)</f>
        <v>86.581388113356809</v>
      </c>
      <c r="L8" s="98">
        <f>IF(RES_hhdet_in_tes!L8=0,0,RES_hhdet_in_tes!L8*1000*11630/RES_hhdet_in_new!L5)</f>
        <v>101.43781383832059</v>
      </c>
      <c r="M8" s="98">
        <f>IF(RES_hhdet_in_tes!M8=0,0,RES_hhdet_in_tes!M8*1000*11630/RES_hhdet_in_new!M5)</f>
        <v>101.00200714475429</v>
      </c>
      <c r="N8" s="98">
        <f>IF(RES_hhdet_in_tes!N8=0,0,RES_hhdet_in_tes!N8*1000*11630/RES_hhdet_in_new!N5)</f>
        <v>203.80747327693993</v>
      </c>
      <c r="O8" s="98">
        <f>IF(RES_hhdet_in_tes!O8=0,0,RES_hhdet_in_tes!O8*1000*11630/RES_hhdet_in_new!O5)</f>
        <v>120.61891425167678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109.03641767913125</v>
      </c>
      <c r="R8" s="98">
        <f>IF(RES_hhdet_in_tes!R8=0,0,RES_hhdet_in_tes!R8*1000*11630/RES_hhdet_in_new!R5)</f>
        <v>109.22556426556451</v>
      </c>
      <c r="S8" s="98">
        <f>IF(RES_hhdet_in_tes!S8=0,0,RES_hhdet_in_tes!S8*1000*11630/RES_hhdet_in_new!S5)</f>
        <v>159.38022659045933</v>
      </c>
      <c r="T8" s="98">
        <f>IF(RES_hhdet_in_tes!T8=0,0,RES_hhdet_in_tes!T8*1000*11630/RES_hhdet_in_new!T5)</f>
        <v>342.40794167776676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0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992.98748853785003</v>
      </c>
      <c r="D9" s="122">
        <v>1029.3776574499268</v>
      </c>
      <c r="E9" s="122">
        <v>1118.6866917783957</v>
      </c>
      <c r="F9" s="122">
        <v>1059.5756240403973</v>
      </c>
      <c r="G9" s="122">
        <v>1043.2266774835789</v>
      </c>
      <c r="H9" s="122">
        <v>1154.1353956975377</v>
      </c>
      <c r="I9" s="122">
        <v>0</v>
      </c>
      <c r="J9" s="122">
        <v>1167.5295076755558</v>
      </c>
      <c r="K9" s="122">
        <v>1124.4102528103313</v>
      </c>
      <c r="L9" s="122">
        <v>1145.582958485295</v>
      </c>
      <c r="M9" s="122">
        <v>1163.8902825243579</v>
      </c>
      <c r="N9" s="122">
        <v>991.6735567190284</v>
      </c>
      <c r="O9" s="122">
        <v>1014.8246379716638</v>
      </c>
      <c r="P9" s="122">
        <v>1036.071404674911</v>
      </c>
      <c r="Q9" s="122">
        <v>1196.6815471793643</v>
      </c>
      <c r="R9" s="122">
        <v>1168.5350459622953</v>
      </c>
      <c r="S9" s="122">
        <v>1171.2814903620747</v>
      </c>
      <c r="T9" s="122">
        <v>1183.3291701162407</v>
      </c>
      <c r="U9" s="122">
        <v>0</v>
      </c>
      <c r="V9" s="122">
        <v>0</v>
      </c>
      <c r="W9" s="122">
        <v>0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953.61449790983397</v>
      </c>
      <c r="D11" s="98">
        <v>1081.7026177072289</v>
      </c>
      <c r="E11" s="98">
        <v>1080.6426792321586</v>
      </c>
      <c r="F11" s="98">
        <v>944.6683582498988</v>
      </c>
      <c r="G11" s="98">
        <v>1139.7989898767712</v>
      </c>
      <c r="H11" s="98">
        <v>1181.1780041037982</v>
      </c>
      <c r="I11" s="98">
        <v>0</v>
      </c>
      <c r="J11" s="98">
        <v>1009.7921473421204</v>
      </c>
      <c r="K11" s="98">
        <v>1062.8488024898325</v>
      </c>
      <c r="L11" s="98">
        <v>1403.8683330799765</v>
      </c>
      <c r="M11" s="98">
        <v>1145.4087198153125</v>
      </c>
      <c r="N11" s="98">
        <v>939.33586005455049</v>
      </c>
      <c r="O11" s="98">
        <v>1098.8361804872713</v>
      </c>
      <c r="P11" s="98">
        <v>0</v>
      </c>
      <c r="Q11" s="98">
        <v>1061.5476307323024</v>
      </c>
      <c r="R11" s="98">
        <v>924.1463357154696</v>
      </c>
      <c r="S11" s="98">
        <v>1247.5295507972148</v>
      </c>
      <c r="T11" s="98">
        <v>1356.6805422537122</v>
      </c>
      <c r="U11" s="98">
        <v>0</v>
      </c>
      <c r="V11" s="98">
        <v>0</v>
      </c>
      <c r="W11" s="98">
        <v>0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953.81303758034119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219.22848522539331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734.58455235494796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1000.9970329366848</v>
      </c>
      <c r="D15" s="101">
        <v>1017.2212543789353</v>
      </c>
      <c r="E15" s="101">
        <v>1123.5796994143257</v>
      </c>
      <c r="F15" s="101">
        <v>1071.4909683037438</v>
      </c>
      <c r="G15" s="101">
        <v>1032.5966310725594</v>
      </c>
      <c r="H15" s="101">
        <v>1151.1176461413488</v>
      </c>
      <c r="I15" s="101">
        <v>0</v>
      </c>
      <c r="J15" s="101">
        <v>1169.9194074673994</v>
      </c>
      <c r="K15" s="101">
        <v>1127.8401723625891</v>
      </c>
      <c r="L15" s="101">
        <v>1132.1756165799911</v>
      </c>
      <c r="M15" s="101">
        <v>1164.6151801903391</v>
      </c>
      <c r="N15" s="101">
        <v>993.84960407289043</v>
      </c>
      <c r="O15" s="101">
        <v>1009.8141345615389</v>
      </c>
      <c r="P15" s="101">
        <v>1036.071404674911</v>
      </c>
      <c r="Q15" s="101">
        <v>1201.2588930716724</v>
      </c>
      <c r="R15" s="101">
        <v>1182.1865211783543</v>
      </c>
      <c r="S15" s="101">
        <v>1165.6587784914047</v>
      </c>
      <c r="T15" s="101">
        <v>1171.6872949515632</v>
      </c>
      <c r="U15" s="101">
        <v>0</v>
      </c>
      <c r="V15" s="101">
        <v>0</v>
      </c>
      <c r="W15" s="101">
        <v>0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1001.6042944249868</v>
      </c>
      <c r="D16" s="104">
        <v>1017.6522901350883</v>
      </c>
      <c r="E16" s="104">
        <v>1123.7263208323204</v>
      </c>
      <c r="F16" s="104">
        <v>1071.2477856593739</v>
      </c>
      <c r="G16" s="104">
        <v>1032.1033095907183</v>
      </c>
      <c r="H16" s="104">
        <v>1150.3255109744771</v>
      </c>
      <c r="I16" s="104">
        <v>0</v>
      </c>
      <c r="J16" s="104">
        <v>1171.0326322104565</v>
      </c>
      <c r="K16" s="104">
        <v>1129.4414791014185</v>
      </c>
      <c r="L16" s="104">
        <v>1133.3710789607003</v>
      </c>
      <c r="M16" s="104">
        <v>1165.4606917829551</v>
      </c>
      <c r="N16" s="104">
        <v>994.56268283937391</v>
      </c>
      <c r="O16" s="104">
        <v>1010.0816818997421</v>
      </c>
      <c r="P16" s="104">
        <v>0</v>
      </c>
      <c r="Q16" s="104">
        <v>1201.3099993836568</v>
      </c>
      <c r="R16" s="104">
        <v>1182.2985812052395</v>
      </c>
      <c r="S16" s="104">
        <v>1165.5473231175513</v>
      </c>
      <c r="T16" s="104">
        <v>1171.557491996731</v>
      </c>
      <c r="U16" s="104">
        <v>0</v>
      </c>
      <c r="V16" s="104">
        <v>0</v>
      </c>
      <c r="W16" s="104">
        <v>0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230.2636670967679</v>
      </c>
      <c r="D17" s="98">
        <v>228.38020415463438</v>
      </c>
      <c r="E17" s="98">
        <v>307.79670542554567</v>
      </c>
      <c r="F17" s="98">
        <v>248.97043001394636</v>
      </c>
      <c r="G17" s="98">
        <v>205.98172005211691</v>
      </c>
      <c r="H17" s="98">
        <v>309.57649041348333</v>
      </c>
      <c r="I17" s="98">
        <v>0</v>
      </c>
      <c r="J17" s="98">
        <v>296.75964613179042</v>
      </c>
      <c r="K17" s="98">
        <v>265.00423950055472</v>
      </c>
      <c r="L17" s="98">
        <v>258.69061416792573</v>
      </c>
      <c r="M17" s="98">
        <v>313.42060698618997</v>
      </c>
      <c r="N17" s="98">
        <v>178.35262571370424</v>
      </c>
      <c r="O17" s="98">
        <v>195.6493355967346</v>
      </c>
      <c r="P17" s="98">
        <v>0</v>
      </c>
      <c r="Q17" s="98">
        <v>325.41499438776327</v>
      </c>
      <c r="R17" s="98">
        <v>302.46001855816974</v>
      </c>
      <c r="S17" s="98">
        <v>277.18711058682976</v>
      </c>
      <c r="T17" s="98">
        <v>285.07757739888956</v>
      </c>
      <c r="U17" s="98">
        <v>0</v>
      </c>
      <c r="V17" s="98">
        <v>0</v>
      </c>
      <c r="W17" s="98">
        <v>0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771.34062732821894</v>
      </c>
      <c r="D18" s="98">
        <v>789.27208598045388</v>
      </c>
      <c r="E18" s="98">
        <v>815.92961540677481</v>
      </c>
      <c r="F18" s="98">
        <v>822.27735564542752</v>
      </c>
      <c r="G18" s="98">
        <v>826.12158953860137</v>
      </c>
      <c r="H18" s="98">
        <v>840.74902056099347</v>
      </c>
      <c r="I18" s="98">
        <v>0</v>
      </c>
      <c r="J18" s="98">
        <v>874.27298607866612</v>
      </c>
      <c r="K18" s="98">
        <v>864.43723960086379</v>
      </c>
      <c r="L18" s="98">
        <v>874.68046479277461</v>
      </c>
      <c r="M18" s="98">
        <v>852.0400847967652</v>
      </c>
      <c r="N18" s="98">
        <v>816.21005712566955</v>
      </c>
      <c r="O18" s="98">
        <v>814.43234630300742</v>
      </c>
      <c r="P18" s="98">
        <v>0</v>
      </c>
      <c r="Q18" s="98">
        <v>875.89500499589337</v>
      </c>
      <c r="R18" s="98">
        <v>879.83856264706981</v>
      </c>
      <c r="S18" s="98">
        <v>888.36021253072158</v>
      </c>
      <c r="T18" s="98">
        <v>886.47991459784123</v>
      </c>
      <c r="U18" s="98">
        <v>0</v>
      </c>
      <c r="V18" s="98">
        <v>0</v>
      </c>
      <c r="W18" s="98">
        <v>0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443.31413328137415</v>
      </c>
      <c r="D19" s="122">
        <v>468.66453318319117</v>
      </c>
      <c r="E19" s="122">
        <v>477.08464057275904</v>
      </c>
      <c r="F19" s="122">
        <v>452.54262959452325</v>
      </c>
      <c r="G19" s="122">
        <v>452.78125669417881</v>
      </c>
      <c r="H19" s="122">
        <v>447.61069240526808</v>
      </c>
      <c r="I19" s="122">
        <v>0</v>
      </c>
      <c r="J19" s="122">
        <v>390.63349606480512</v>
      </c>
      <c r="K19" s="122">
        <v>362.92032611806638</v>
      </c>
      <c r="L19" s="122">
        <v>382.44979138852807</v>
      </c>
      <c r="M19" s="122">
        <v>338.85478246568681</v>
      </c>
      <c r="N19" s="122">
        <v>293.81365055995019</v>
      </c>
      <c r="O19" s="122">
        <v>298.82650702070339</v>
      </c>
      <c r="P19" s="122">
        <v>285.37493510535239</v>
      </c>
      <c r="Q19" s="122">
        <v>304.02080489512883</v>
      </c>
      <c r="R19" s="122">
        <v>287.3198029993867</v>
      </c>
      <c r="S19" s="122">
        <v>351.30718865035789</v>
      </c>
      <c r="T19" s="122">
        <v>372.21700647204278</v>
      </c>
      <c r="U19" s="122">
        <v>0</v>
      </c>
      <c r="V19" s="122">
        <v>0</v>
      </c>
      <c r="W19" s="122">
        <v>0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436.70678597307216</v>
      </c>
      <c r="D21" s="98">
        <v>468.66453318319117</v>
      </c>
      <c r="E21" s="98">
        <v>477.08464057275904</v>
      </c>
      <c r="F21" s="98">
        <v>451.06228831551414</v>
      </c>
      <c r="G21" s="98">
        <v>456.78663404057659</v>
      </c>
      <c r="H21" s="98">
        <v>457.53078336927047</v>
      </c>
      <c r="I21" s="98">
        <v>0</v>
      </c>
      <c r="J21" s="98">
        <v>375.62220475407213</v>
      </c>
      <c r="K21" s="98">
        <v>377.41954921909326</v>
      </c>
      <c r="L21" s="98">
        <v>400.45192478560091</v>
      </c>
      <c r="M21" s="98">
        <v>331.057799521194</v>
      </c>
      <c r="N21" s="98">
        <v>280.44494358414948</v>
      </c>
      <c r="O21" s="98">
        <v>304.59408746542357</v>
      </c>
      <c r="P21" s="98">
        <v>0</v>
      </c>
      <c r="Q21" s="98">
        <v>304.83170160807703</v>
      </c>
      <c r="R21" s="98">
        <v>270.25834509753781</v>
      </c>
      <c r="S21" s="98">
        <v>355.55553325231006</v>
      </c>
      <c r="T21" s="98">
        <v>381.70233899253071</v>
      </c>
      <c r="U21" s="98">
        <v>0</v>
      </c>
      <c r="V21" s="98">
        <v>0</v>
      </c>
      <c r="W21" s="98">
        <v>0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488.95049402714938</v>
      </c>
      <c r="D22" s="33">
        <v>0</v>
      </c>
      <c r="E22" s="33">
        <v>0</v>
      </c>
      <c r="F22" s="33">
        <v>492.24640362256883</v>
      </c>
      <c r="G22" s="33">
        <v>442.38657861690092</v>
      </c>
      <c r="H22" s="33">
        <v>418.87310930336452</v>
      </c>
      <c r="I22" s="33">
        <v>0</v>
      </c>
      <c r="J22" s="33">
        <v>435.94883170908042</v>
      </c>
      <c r="K22" s="33">
        <v>340.56567434531354</v>
      </c>
      <c r="L22" s="33">
        <v>354.02490257449233</v>
      </c>
      <c r="M22" s="33">
        <v>348.50483367307038</v>
      </c>
      <c r="N22" s="33">
        <v>311.28898796588646</v>
      </c>
      <c r="O22" s="33">
        <v>287.00748311161232</v>
      </c>
      <c r="P22" s="33">
        <v>285.37493510535239</v>
      </c>
      <c r="Q22" s="33">
        <v>303.37685750543466</v>
      </c>
      <c r="R22" s="33">
        <v>303.84342159784984</v>
      </c>
      <c r="S22" s="33">
        <v>343.74956403510896</v>
      </c>
      <c r="T22" s="33">
        <v>358.97333465098427</v>
      </c>
      <c r="U22" s="33">
        <v>0</v>
      </c>
      <c r="V22" s="33">
        <v>0</v>
      </c>
      <c r="W22" s="33">
        <v>0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6564.0776796913033</v>
      </c>
      <c r="O24" s="117">
        <f t="shared" si="7"/>
        <v>9151.9219970120066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7285.6295322824344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5573.9671638744767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5075.0072175245232</v>
      </c>
      <c r="O25" s="122">
        <f t="shared" si="10"/>
        <v>7717.5331540786046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5606.3428630130675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3462.3192559231265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4976.663535281582</v>
      </c>
      <c r="O26" s="98">
        <v>7569.0966331597756</v>
      </c>
      <c r="P26" s="98">
        <v>0</v>
      </c>
      <c r="Q26" s="98">
        <v>0</v>
      </c>
      <c r="R26" s="98">
        <v>0</v>
      </c>
      <c r="S26" s="98">
        <v>5498.9045331237521</v>
      </c>
      <c r="T26" s="98">
        <v>0</v>
      </c>
      <c r="U26" s="98">
        <v>0</v>
      </c>
      <c r="V26" s="98">
        <v>0</v>
      </c>
      <c r="W26" s="98">
        <v>3395.222549085207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98.343682242941483</v>
      </c>
      <c r="O27" s="98">
        <v>148.43652091882944</v>
      </c>
      <c r="P27" s="98">
        <v>0</v>
      </c>
      <c r="Q27" s="98">
        <v>0</v>
      </c>
      <c r="R27" s="98">
        <v>0</v>
      </c>
      <c r="S27" s="98">
        <v>107.43832988931537</v>
      </c>
      <c r="T27" s="98">
        <v>0</v>
      </c>
      <c r="U27" s="98">
        <v>0</v>
      </c>
      <c r="V27" s="98">
        <v>0</v>
      </c>
      <c r="W27" s="98">
        <v>67.096706837919584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203.55833312890005</v>
      </c>
      <c r="O28" s="122">
        <f t="shared" si="13"/>
        <v>120.73305620458997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156.97618945988853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449.03059046642881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0</v>
      </c>
      <c r="D29" s="98">
        <f>IF(RES_hhdet_in_tes!D29=0,0,RES_hhdet_in_tes!D29*1000*11630/RES_hhdet_in_new!D26)</f>
        <v>0</v>
      </c>
      <c r="E29" s="98">
        <f>IF(RES_hhdet_in_tes!E29=0,0,RES_hhdet_in_tes!E29*1000*11630/RES_hhdet_in_new!E26)</f>
        <v>0</v>
      </c>
      <c r="F29" s="98">
        <f>IF(RES_hhdet_in_tes!F29=0,0,RES_hhdet_in_tes!F29*1000*11630/RES_hhdet_in_new!F26)</f>
        <v>0</v>
      </c>
      <c r="G29" s="98">
        <f>IF(RES_hhdet_in_tes!G29=0,0,RES_hhdet_in_tes!G29*1000*11630/RES_hhdet_in_new!G26)</f>
        <v>0</v>
      </c>
      <c r="H29" s="98">
        <f>IF(RES_hhdet_in_tes!H29=0,0,RES_hhdet_in_tes!H29*1000*11630/RES_hhdet_in_new!H26)</f>
        <v>0</v>
      </c>
      <c r="I29" s="98">
        <f>IF(RES_hhdet_in_tes!I29=0,0,RES_hhdet_in_tes!I29*1000*11630/RES_hhdet_in_new!I26)</f>
        <v>0</v>
      </c>
      <c r="J29" s="98">
        <f>IF(RES_hhdet_in_tes!J29=0,0,RES_hhdet_in_tes!J29*1000*11630/RES_hhdet_in_new!J26)</f>
        <v>0</v>
      </c>
      <c r="K29" s="98">
        <f>IF(RES_hhdet_in_tes!K29=0,0,RES_hhdet_in_tes!K29*1000*11630/RES_hhdet_in_new!K26)</f>
        <v>0</v>
      </c>
      <c r="L29" s="98">
        <f>IF(RES_hhdet_in_tes!L29=0,0,RES_hhdet_in_tes!L29*1000*11630/RES_hhdet_in_new!L26)</f>
        <v>0</v>
      </c>
      <c r="M29" s="98">
        <f>IF(RES_hhdet_in_tes!M29=0,0,RES_hhdet_in_tes!M29*1000*11630/RES_hhdet_in_new!M26)</f>
        <v>0</v>
      </c>
      <c r="N29" s="98">
        <f>IF(RES_hhdet_in_tes!N29=0,0,RES_hhdet_in_tes!N29*1000*11630/RES_hhdet_in_new!N26)</f>
        <v>203.55833312890005</v>
      </c>
      <c r="O29" s="98">
        <f>IF(RES_hhdet_in_tes!O29=0,0,RES_hhdet_in_tes!O29*1000*11630/RES_hhdet_in_new!O26)</f>
        <v>120.73305620458997</v>
      </c>
      <c r="P29" s="98">
        <f>IF(RES_hhdet_in_tes!P29=0,0,RES_hhdet_in_tes!P29*1000*11630/RES_hhdet_in_new!P26)</f>
        <v>0</v>
      </c>
      <c r="Q29" s="98">
        <f>IF(RES_hhdet_in_tes!Q29=0,0,RES_hhdet_in_tes!Q29*1000*11630/RES_hhdet_in_new!Q26)</f>
        <v>0</v>
      </c>
      <c r="R29" s="98">
        <f>IF(RES_hhdet_in_tes!R29=0,0,RES_hhdet_in_tes!R29*1000*11630/RES_hhdet_in_new!R26)</f>
        <v>0</v>
      </c>
      <c r="S29" s="98">
        <f>IF(RES_hhdet_in_tes!S29=0,0,RES_hhdet_in_tes!S29*1000*11630/RES_hhdet_in_new!S26)</f>
        <v>156.97618945988853</v>
      </c>
      <c r="T29" s="98">
        <f>IF(RES_hhdet_in_tes!T29=0,0,RES_hhdet_in_tes!T29*1000*11630/RES_hhdet_in_new!T26)</f>
        <v>0</v>
      </c>
      <c r="U29" s="98">
        <f>IF(RES_hhdet_in_tes!U29=0,0,RES_hhdet_in_tes!U29*1000*11630/RES_hhdet_in_new!U26)</f>
        <v>0</v>
      </c>
      <c r="V29" s="98">
        <f>IF(RES_hhdet_in_tes!V29=0,0,RES_hhdet_in_tes!V29*1000*11630/RES_hhdet_in_new!V26)</f>
        <v>0</v>
      </c>
      <c r="W29" s="98">
        <f>IF(RES_hhdet_in_tes!W29=0,0,RES_hhdet_in_tes!W29*1000*11630/RES_hhdet_in_new!W26)</f>
        <v>449.03059046642881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991.68203411826016</v>
      </c>
      <c r="O30" s="122">
        <v>1014.8267198349861</v>
      </c>
      <c r="P30" s="122">
        <v>0</v>
      </c>
      <c r="Q30" s="122">
        <v>0</v>
      </c>
      <c r="R30" s="122">
        <v>0</v>
      </c>
      <c r="S30" s="122">
        <v>1170.9896963850774</v>
      </c>
      <c r="T30" s="122">
        <v>0</v>
      </c>
      <c r="U30" s="122">
        <v>0</v>
      </c>
      <c r="V30" s="122">
        <v>0</v>
      </c>
      <c r="W30" s="122">
        <v>1135.1980561143089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939.33586005455038</v>
      </c>
      <c r="O31" s="98">
        <v>1098.8361804872709</v>
      </c>
      <c r="P31" s="98">
        <v>0</v>
      </c>
      <c r="Q31" s="98">
        <v>0</v>
      </c>
      <c r="R31" s="98">
        <v>0</v>
      </c>
      <c r="S31" s="98">
        <v>1247.5295507972151</v>
      </c>
      <c r="T31" s="98">
        <v>0</v>
      </c>
      <c r="U31" s="98">
        <v>0</v>
      </c>
      <c r="V31" s="98">
        <v>0</v>
      </c>
      <c r="W31" s="98">
        <v>0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993.84960407289043</v>
      </c>
      <c r="O35" s="101">
        <v>1009.8141345615392</v>
      </c>
      <c r="P35" s="101">
        <v>0</v>
      </c>
      <c r="Q35" s="101">
        <v>0</v>
      </c>
      <c r="R35" s="101">
        <v>0</v>
      </c>
      <c r="S35" s="101">
        <v>1165.658778491405</v>
      </c>
      <c r="T35" s="101">
        <v>0</v>
      </c>
      <c r="U35" s="101">
        <v>0</v>
      </c>
      <c r="V35" s="101">
        <v>0</v>
      </c>
      <c r="W35" s="101">
        <v>1135.1980561143089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994.56268283937379</v>
      </c>
      <c r="O36" s="104">
        <v>1010.0816818997421</v>
      </c>
      <c r="P36" s="104">
        <v>0</v>
      </c>
      <c r="Q36" s="104">
        <v>0</v>
      </c>
      <c r="R36" s="104">
        <v>0</v>
      </c>
      <c r="S36" s="104">
        <v>1165.5473231175513</v>
      </c>
      <c r="T36" s="104">
        <v>0</v>
      </c>
      <c r="U36" s="104">
        <v>0</v>
      </c>
      <c r="V36" s="104">
        <v>0</v>
      </c>
      <c r="W36" s="104">
        <v>0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178.35262571370427</v>
      </c>
      <c r="O37" s="98">
        <v>195.64933559673457</v>
      </c>
      <c r="P37" s="98">
        <v>0</v>
      </c>
      <c r="Q37" s="98">
        <v>0</v>
      </c>
      <c r="R37" s="98">
        <v>0</v>
      </c>
      <c r="S37" s="98">
        <v>277.18711058682976</v>
      </c>
      <c r="T37" s="98">
        <v>0</v>
      </c>
      <c r="U37" s="98">
        <v>0</v>
      </c>
      <c r="V37" s="98">
        <v>0</v>
      </c>
      <c r="W37" s="98">
        <v>0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816.21005712566966</v>
      </c>
      <c r="O38" s="98">
        <v>814.43234630300765</v>
      </c>
      <c r="P38" s="98">
        <v>0</v>
      </c>
      <c r="Q38" s="98">
        <v>0</v>
      </c>
      <c r="R38" s="98">
        <v>0</v>
      </c>
      <c r="S38" s="98">
        <v>888.36021253072158</v>
      </c>
      <c r="T38" s="98">
        <v>0</v>
      </c>
      <c r="U38" s="98">
        <v>0</v>
      </c>
      <c r="V38" s="98">
        <v>0</v>
      </c>
      <c r="W38" s="98">
        <v>0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293.83009491962031</v>
      </c>
      <c r="O39" s="122">
        <v>298.82906689382662</v>
      </c>
      <c r="P39" s="122">
        <v>0</v>
      </c>
      <c r="Q39" s="122">
        <v>0</v>
      </c>
      <c r="R39" s="122">
        <v>0</v>
      </c>
      <c r="S39" s="122">
        <v>351.32078342440099</v>
      </c>
      <c r="T39" s="122">
        <v>0</v>
      </c>
      <c r="U39" s="122">
        <v>0</v>
      </c>
      <c r="V39" s="122">
        <v>0</v>
      </c>
      <c r="W39" s="122">
        <v>527.41926137061296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280.4449435841496</v>
      </c>
      <c r="O40" s="98">
        <v>304.59408746542357</v>
      </c>
      <c r="P40" s="98">
        <v>0</v>
      </c>
      <c r="Q40" s="98">
        <v>0</v>
      </c>
      <c r="R40" s="98">
        <v>0</v>
      </c>
      <c r="S40" s="98">
        <v>355.55553325231011</v>
      </c>
      <c r="T40" s="98">
        <v>0</v>
      </c>
      <c r="U40" s="98">
        <v>0</v>
      </c>
      <c r="V40" s="98">
        <v>0</v>
      </c>
      <c r="W40" s="98">
        <v>532.28079408963401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311.28898796588641</v>
      </c>
      <c r="O41" s="33">
        <v>287.00748311161232</v>
      </c>
      <c r="P41" s="33">
        <v>0</v>
      </c>
      <c r="Q41" s="33">
        <v>0</v>
      </c>
      <c r="R41" s="33">
        <v>0</v>
      </c>
      <c r="S41" s="33">
        <v>343.74956403510896</v>
      </c>
      <c r="T41" s="33">
        <v>0</v>
      </c>
      <c r="U41" s="33">
        <v>0</v>
      </c>
      <c r="V41" s="33">
        <v>0</v>
      </c>
      <c r="W41" s="33">
        <v>522.55772865159213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10646.104872985768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9187.0016681319667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4130</v>
      </c>
    </row>
    <row r="45" spans="1:105" ht="12" customHeight="1" x14ac:dyDescent="0.25">
      <c r="A45" s="97" t="s">
        <v>216</v>
      </c>
      <c r="B45" s="98"/>
      <c r="C45" s="98">
        <v>8969.4102349655168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217.5914331664498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14.706022265285545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14.706022265285545</v>
      </c>
      <c r="D48" s="98">
        <f>IF(RES_hhdet_in_tes!D48=0,0,RES_hhdet_in_tes!D48*1000*11630/RES_hhdet_in_new!D45)</f>
        <v>0</v>
      </c>
      <c r="E48" s="98">
        <f>IF(RES_hhdet_in_tes!E48=0,0,RES_hhdet_in_tes!E48*1000*11630/RES_hhdet_in_new!E45)</f>
        <v>0</v>
      </c>
      <c r="F48" s="98">
        <f>IF(RES_hhdet_in_tes!F48=0,0,RES_hhdet_in_tes!F48*1000*11630/RES_hhdet_in_new!F45)</f>
        <v>0</v>
      </c>
      <c r="G48" s="98">
        <f>IF(RES_hhdet_in_tes!G48=0,0,RES_hhdet_in_tes!G48*1000*11630/RES_hhdet_in_new!G45)</f>
        <v>0</v>
      </c>
      <c r="H48" s="98">
        <f>IF(RES_hhdet_in_tes!H48=0,0,RES_hhdet_in_tes!H48*1000*11630/RES_hhdet_in_new!H45)</f>
        <v>0</v>
      </c>
      <c r="I48" s="98">
        <f>IF(RES_hhdet_in_tes!I48=0,0,RES_hhdet_in_tes!I48*1000*11630/RES_hhdet_in_new!I45)</f>
        <v>0</v>
      </c>
      <c r="J48" s="98">
        <f>IF(RES_hhdet_in_tes!J48=0,0,RES_hhdet_in_tes!J48*1000*11630/RES_hhdet_in_new!J45)</f>
        <v>0</v>
      </c>
      <c r="K48" s="98">
        <f>IF(RES_hhdet_in_tes!K48=0,0,RES_hhdet_in_tes!K48*1000*11630/RES_hhdet_in_new!K45)</f>
        <v>0</v>
      </c>
      <c r="L48" s="98">
        <f>IF(RES_hhdet_in_tes!L48=0,0,RES_hhdet_in_tes!L48*1000*11630/RES_hhdet_in_new!L45)</f>
        <v>0</v>
      </c>
      <c r="M48" s="98">
        <f>IF(RES_hhdet_in_tes!M48=0,0,RES_hhdet_in_tes!M48*1000*11630/RES_hhdet_in_new!M45)</f>
        <v>0</v>
      </c>
      <c r="N48" s="98">
        <f>IF(RES_hhdet_in_tes!N48=0,0,RES_hhdet_in_tes!N48*1000*11630/RES_hhdet_in_new!N45)</f>
        <v>0</v>
      </c>
      <c r="O48" s="98">
        <f>IF(RES_hhdet_in_tes!O48=0,0,RES_hhdet_in_tes!O48*1000*11630/RES_hhdet_in_new!O45)</f>
        <v>0</v>
      </c>
      <c r="P48" s="98">
        <f>IF(RES_hhdet_in_tes!P48=0,0,RES_hhdet_in_tes!P48*1000*11630/RES_hhdet_in_new!P45)</f>
        <v>0</v>
      </c>
      <c r="Q48" s="98">
        <f>IF(RES_hhdet_in_tes!Q48=0,0,RES_hhdet_in_tes!Q48*1000*11630/RES_hhdet_in_new!Q45)</f>
        <v>0</v>
      </c>
      <c r="R48" s="98">
        <f>IF(RES_hhdet_in_tes!R48=0,0,RES_hhdet_in_tes!R48*1000*11630/RES_hhdet_in_new!R45)</f>
        <v>0</v>
      </c>
      <c r="S48" s="98">
        <f>IF(RES_hhdet_in_tes!S48=0,0,RES_hhdet_in_tes!S48*1000*11630/RES_hhdet_in_new!S45)</f>
        <v>0</v>
      </c>
      <c r="T48" s="98">
        <f>IF(RES_hhdet_in_tes!T48=0,0,RES_hhdet_in_tes!T48*1000*11630/RES_hhdet_in_new!T45)</f>
        <v>0</v>
      </c>
      <c r="U48" s="98">
        <f>IF(RES_hhdet_in_tes!U48=0,0,RES_hhdet_in_tes!U48*1000*11630/RES_hhdet_in_new!U45)</f>
        <v>0</v>
      </c>
      <c r="V48" s="98">
        <f>IF(RES_hhdet_in_tes!V48=0,0,RES_hhdet_in_tes!V48*1000*11630/RES_hhdet_in_new!V45)</f>
        <v>0</v>
      </c>
      <c r="W48" s="98">
        <f>IF(RES_hhdet_in_tes!W48=0,0,RES_hhdet_in_tes!W48*1000*11630/RES_hhdet_in_new!W45)</f>
        <v>0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1001.0411974085614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4137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1000.9970329366848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1001.604294424987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230.26366709676793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771.34062732821883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443.35598517995464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436.70678597307216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488.95049402714938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8896.7176945264619</v>
      </c>
      <c r="D62" s="117">
        <f t="shared" si="21"/>
        <v>8980.4454780688593</v>
      </c>
      <c r="E62" s="117">
        <f t="shared" si="21"/>
        <v>10236.082037136306</v>
      </c>
      <c r="F62" s="117">
        <f t="shared" si="21"/>
        <v>8990.2853712467804</v>
      </c>
      <c r="G62" s="117">
        <f t="shared" si="21"/>
        <v>9617.1180762081513</v>
      </c>
      <c r="H62" s="117">
        <f t="shared" si="21"/>
        <v>8970.8282033982669</v>
      </c>
      <c r="I62" s="117">
        <f t="shared" si="21"/>
        <v>7722.5169814388646</v>
      </c>
      <c r="J62" s="117">
        <f t="shared" si="21"/>
        <v>7997.4307730483315</v>
      </c>
      <c r="K62" s="117">
        <f t="shared" si="21"/>
        <v>7976.828026153019</v>
      </c>
      <c r="L62" s="117">
        <f t="shared" si="21"/>
        <v>8585.2476216070991</v>
      </c>
      <c r="M62" s="117">
        <f t="shared" si="21"/>
        <v>8463.734535622636</v>
      </c>
      <c r="N62" s="117">
        <f t="shared" si="21"/>
        <v>8509.2035800515259</v>
      </c>
      <c r="O62" s="117">
        <f t="shared" si="21"/>
        <v>8047.3186790832451</v>
      </c>
      <c r="P62" s="117">
        <f t="shared" si="21"/>
        <v>7309.2091006705141</v>
      </c>
      <c r="Q62" s="117">
        <f t="shared" si="21"/>
        <v>7812.7688881014492</v>
      </c>
      <c r="R62" s="117">
        <f t="shared" ref="R62:V62" si="22">R63+R66+R68+R77</f>
        <v>7563.9541138898103</v>
      </c>
      <c r="S62" s="117">
        <f t="shared" si="22"/>
        <v>7333.4515807826683</v>
      </c>
      <c r="T62" s="117">
        <f t="shared" si="22"/>
        <v>6706.4827538891795</v>
      </c>
      <c r="U62" s="117">
        <f t="shared" si="22"/>
        <v>6183.9574681950407</v>
      </c>
      <c r="V62" s="117">
        <f t="shared" si="22"/>
        <v>6129.2213344814063</v>
      </c>
      <c r="W62" s="117">
        <f t="shared" ref="W62" si="23">W63+W66+W68+W77</f>
        <v>6267.2628941391713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7446.0461277404756</v>
      </c>
      <c r="D63" s="122">
        <f t="shared" si="24"/>
        <v>7488.5224160148509</v>
      </c>
      <c r="E63" s="122">
        <f t="shared" si="24"/>
        <v>8629.7939817202459</v>
      </c>
      <c r="F63" s="122">
        <f t="shared" si="24"/>
        <v>7420.4312746810519</v>
      </c>
      <c r="G63" s="122">
        <f t="shared" si="24"/>
        <v>8064.9621976674125</v>
      </c>
      <c r="H63" s="122">
        <f t="shared" si="24"/>
        <v>7323.8106868320738</v>
      </c>
      <c r="I63" s="122">
        <f t="shared" si="24"/>
        <v>6102.9455480125007</v>
      </c>
      <c r="J63" s="122">
        <f t="shared" si="24"/>
        <v>6344.6711109240787</v>
      </c>
      <c r="K63" s="122">
        <f t="shared" si="24"/>
        <v>6396.6656963612522</v>
      </c>
      <c r="L63" s="122">
        <f t="shared" si="24"/>
        <v>6958.202062346536</v>
      </c>
      <c r="M63" s="122">
        <f t="shared" si="24"/>
        <v>6938.4897035041295</v>
      </c>
      <c r="N63" s="122">
        <f t="shared" si="24"/>
        <v>6938.4448777767329</v>
      </c>
      <c r="O63" s="122">
        <f t="shared" si="24"/>
        <v>6628.8463206584292</v>
      </c>
      <c r="P63" s="122">
        <f t="shared" si="24"/>
        <v>5841.8755733192856</v>
      </c>
      <c r="Q63" s="122">
        <f t="shared" si="24"/>
        <v>6219.3960677454779</v>
      </c>
      <c r="R63" s="122">
        <f t="shared" ref="R63:V63" si="25">SUM(R64:R65)</f>
        <v>5995.0808000706365</v>
      </c>
      <c r="S63" s="122">
        <f t="shared" si="25"/>
        <v>5651.5390563651035</v>
      </c>
      <c r="T63" s="122">
        <f t="shared" si="25"/>
        <v>4812.733995642433</v>
      </c>
      <c r="U63" s="122">
        <f t="shared" si="25"/>
        <v>4269.5982238758479</v>
      </c>
      <c r="V63" s="122">
        <f t="shared" si="25"/>
        <v>4079.8991109702292</v>
      </c>
      <c r="W63" s="122">
        <f t="shared" ref="W63" si="26">SUM(W64:W65)</f>
        <v>3937.1935631607566</v>
      </c>
      <c r="DA63" s="130" t="s">
        <v>4148</v>
      </c>
    </row>
    <row r="64" spans="1:105" ht="12" customHeight="1" x14ac:dyDescent="0.25">
      <c r="A64" s="97" t="s">
        <v>217</v>
      </c>
      <c r="B64" s="98"/>
      <c r="C64" s="98">
        <v>7269.6887146381459</v>
      </c>
      <c r="D64" s="98">
        <v>7313.7278908432909</v>
      </c>
      <c r="E64" s="98">
        <v>8433.6046078851978</v>
      </c>
      <c r="F64" s="98">
        <v>7253.1319163341796</v>
      </c>
      <c r="G64" s="98">
        <v>7887.0631863029339</v>
      </c>
      <c r="H64" s="98">
        <v>7165.9283779641155</v>
      </c>
      <c r="I64" s="98">
        <v>5973.3678733411298</v>
      </c>
      <c r="J64" s="98">
        <v>6211.4466856076724</v>
      </c>
      <c r="K64" s="98">
        <v>6264.5449486302095</v>
      </c>
      <c r="L64" s="98">
        <v>6816.3255471724651</v>
      </c>
      <c r="M64" s="98">
        <v>6799.514499027493</v>
      </c>
      <c r="N64" s="98">
        <v>6803.9914299148249</v>
      </c>
      <c r="O64" s="98">
        <v>6501.349247966994</v>
      </c>
      <c r="P64" s="98">
        <v>5729.059166409721</v>
      </c>
      <c r="Q64" s="98">
        <v>6100.1107780287839</v>
      </c>
      <c r="R64" s="98">
        <v>5880.5802882800554</v>
      </c>
      <c r="S64" s="98">
        <v>5543.234599724402</v>
      </c>
      <c r="T64" s="98">
        <v>4720.6269180326308</v>
      </c>
      <c r="U64" s="98">
        <v>4188.0148632219261</v>
      </c>
      <c r="V64" s="98">
        <v>4000.786024284876</v>
      </c>
      <c r="W64" s="98">
        <v>3860.8942092465818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176.35741310232999</v>
      </c>
      <c r="D65" s="98">
        <v>174.79452517156025</v>
      </c>
      <c r="E65" s="98">
        <v>196.18937383504763</v>
      </c>
      <c r="F65" s="98">
        <v>167.29935834687276</v>
      </c>
      <c r="G65" s="98">
        <v>177.89901136447855</v>
      </c>
      <c r="H65" s="98">
        <v>157.88230886795839</v>
      </c>
      <c r="I65" s="98">
        <v>129.5776746713712</v>
      </c>
      <c r="J65" s="98">
        <v>133.22442531640581</v>
      </c>
      <c r="K65" s="98">
        <v>132.12074773104294</v>
      </c>
      <c r="L65" s="98">
        <v>141.87651517407124</v>
      </c>
      <c r="M65" s="98">
        <v>138.97520447663689</v>
      </c>
      <c r="N65" s="98">
        <v>134.4534478619079</v>
      </c>
      <c r="O65" s="98">
        <v>127.49707269143515</v>
      </c>
      <c r="P65" s="98">
        <v>112.81640690956431</v>
      </c>
      <c r="Q65" s="98">
        <v>119.28528971669378</v>
      </c>
      <c r="R65" s="98">
        <v>114.50051179058073</v>
      </c>
      <c r="S65" s="98">
        <v>108.30445664070132</v>
      </c>
      <c r="T65" s="98">
        <v>92.107077609801863</v>
      </c>
      <c r="U65" s="98">
        <v>81.58336065392136</v>
      </c>
      <c r="V65" s="98">
        <v>79.113086685353352</v>
      </c>
      <c r="W65" s="98">
        <v>76.299353914174887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14.529935095255837</v>
      </c>
      <c r="D66" s="122">
        <f t="shared" si="27"/>
        <v>27.382798206434682</v>
      </c>
      <c r="E66" s="122">
        <f t="shared" si="27"/>
        <v>52.5355127655166</v>
      </c>
      <c r="F66" s="122">
        <f t="shared" si="27"/>
        <v>31.908182745299687</v>
      </c>
      <c r="G66" s="122">
        <f t="shared" si="27"/>
        <v>38.37346353373259</v>
      </c>
      <c r="H66" s="122">
        <f t="shared" si="27"/>
        <v>68.052877904454405</v>
      </c>
      <c r="I66" s="122">
        <f t="shared" si="27"/>
        <v>106.75506436972725</v>
      </c>
      <c r="J66" s="122">
        <f t="shared" si="27"/>
        <v>78.378284310411942</v>
      </c>
      <c r="K66" s="122">
        <f t="shared" si="27"/>
        <v>86.700472839916358</v>
      </c>
      <c r="L66" s="122">
        <f t="shared" si="27"/>
        <v>101.43986930493922</v>
      </c>
      <c r="M66" s="122">
        <f t="shared" si="27"/>
        <v>100.99935701310848</v>
      </c>
      <c r="N66" s="122">
        <f t="shared" si="27"/>
        <v>203.84382505380614</v>
      </c>
      <c r="O66" s="122">
        <f t="shared" si="27"/>
        <v>120.60546938511278</v>
      </c>
      <c r="P66" s="122">
        <f t="shared" si="27"/>
        <v>83.445586449431218</v>
      </c>
      <c r="Q66" s="122">
        <f t="shared" si="27"/>
        <v>113.47067566962706</v>
      </c>
      <c r="R66" s="122">
        <f t="shared" si="27"/>
        <v>109.08883843743729</v>
      </c>
      <c r="S66" s="122">
        <f t="shared" si="27"/>
        <v>159.34456286758618</v>
      </c>
      <c r="T66" s="122">
        <f t="shared" si="27"/>
        <v>343.56685182123687</v>
      </c>
      <c r="U66" s="122">
        <f t="shared" si="27"/>
        <v>349.25095438795336</v>
      </c>
      <c r="V66" s="122">
        <f t="shared" si="27"/>
        <v>225.77849457225165</v>
      </c>
      <c r="W66" s="122">
        <f t="shared" si="27"/>
        <v>597.84114390960212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14.529935095255837</v>
      </c>
      <c r="D67" s="98">
        <f>IF(RES_hhdet_in_tes!D67=0,0,RES_hhdet_in_tes!D67*1000*11630/RES_hhdet_in_new!D64)</f>
        <v>27.382798206434682</v>
      </c>
      <c r="E67" s="98">
        <f>IF(RES_hhdet_in_tes!E67=0,0,RES_hhdet_in_tes!E67*1000*11630/RES_hhdet_in_new!E64)</f>
        <v>52.5355127655166</v>
      </c>
      <c r="F67" s="98">
        <f>IF(RES_hhdet_in_tes!F67=0,0,RES_hhdet_in_tes!F67*1000*11630/RES_hhdet_in_new!F64)</f>
        <v>31.908182745299687</v>
      </c>
      <c r="G67" s="98">
        <f>IF(RES_hhdet_in_tes!G67=0,0,RES_hhdet_in_tes!G67*1000*11630/RES_hhdet_in_new!G64)</f>
        <v>38.37346353373259</v>
      </c>
      <c r="H67" s="98">
        <f>IF(RES_hhdet_in_tes!H67=0,0,RES_hhdet_in_tes!H67*1000*11630/RES_hhdet_in_new!H64)</f>
        <v>68.052877904454405</v>
      </c>
      <c r="I67" s="98">
        <f>IF(RES_hhdet_in_tes!I67=0,0,RES_hhdet_in_tes!I67*1000*11630/RES_hhdet_in_new!I64)</f>
        <v>106.75506436972725</v>
      </c>
      <c r="J67" s="98">
        <f>IF(RES_hhdet_in_tes!J67=0,0,RES_hhdet_in_tes!J67*1000*11630/RES_hhdet_in_new!J64)</f>
        <v>78.378284310411942</v>
      </c>
      <c r="K67" s="98">
        <f>IF(RES_hhdet_in_tes!K67=0,0,RES_hhdet_in_tes!K67*1000*11630/RES_hhdet_in_new!K64)</f>
        <v>86.700472839916358</v>
      </c>
      <c r="L67" s="98">
        <f>IF(RES_hhdet_in_tes!L67=0,0,RES_hhdet_in_tes!L67*1000*11630/RES_hhdet_in_new!L64)</f>
        <v>101.43986930493922</v>
      </c>
      <c r="M67" s="98">
        <f>IF(RES_hhdet_in_tes!M67=0,0,RES_hhdet_in_tes!M67*1000*11630/RES_hhdet_in_new!M64)</f>
        <v>100.99935701310848</v>
      </c>
      <c r="N67" s="98">
        <f>IF(RES_hhdet_in_tes!N67=0,0,RES_hhdet_in_tes!N67*1000*11630/RES_hhdet_in_new!N64)</f>
        <v>203.84382505380614</v>
      </c>
      <c r="O67" s="98">
        <f>IF(RES_hhdet_in_tes!O67=0,0,RES_hhdet_in_tes!O67*1000*11630/RES_hhdet_in_new!O64)</f>
        <v>120.60546938511278</v>
      </c>
      <c r="P67" s="98">
        <f>IF(RES_hhdet_in_tes!P67=0,0,RES_hhdet_in_tes!P67*1000*11630/RES_hhdet_in_new!P64)</f>
        <v>83.445586449431218</v>
      </c>
      <c r="Q67" s="98">
        <f>IF(RES_hhdet_in_tes!Q67=0,0,RES_hhdet_in_tes!Q67*1000*11630/RES_hhdet_in_new!Q64)</f>
        <v>113.47067566962706</v>
      </c>
      <c r="R67" s="98">
        <f>IF(RES_hhdet_in_tes!R67=0,0,RES_hhdet_in_tes!R67*1000*11630/RES_hhdet_in_new!R64)</f>
        <v>109.08883843743729</v>
      </c>
      <c r="S67" s="98">
        <f>IF(RES_hhdet_in_tes!S67=0,0,RES_hhdet_in_tes!S67*1000*11630/RES_hhdet_in_new!S64)</f>
        <v>159.34456286758618</v>
      </c>
      <c r="T67" s="98">
        <f>IF(RES_hhdet_in_tes!T67=0,0,RES_hhdet_in_tes!T67*1000*11630/RES_hhdet_in_new!T64)</f>
        <v>343.56685182123687</v>
      </c>
      <c r="U67" s="98">
        <f>IF(RES_hhdet_in_tes!U67=0,0,RES_hhdet_in_tes!U67*1000*11630/RES_hhdet_in_new!U64)</f>
        <v>349.25095438795336</v>
      </c>
      <c r="V67" s="98">
        <f>IF(RES_hhdet_in_tes!V67=0,0,RES_hhdet_in_tes!V67*1000*11630/RES_hhdet_in_new!V64)</f>
        <v>225.77849457225165</v>
      </c>
      <c r="W67" s="98">
        <f>IF(RES_hhdet_in_tes!W67=0,0,RES_hhdet_in_tes!W67*1000*11630/RES_hhdet_in_new!W64)</f>
        <v>597.84114390960212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998.67769317215891</v>
      </c>
      <c r="D68" s="122">
        <v>1022.1946638953373</v>
      </c>
      <c r="E68" s="122">
        <v>1114.6182415485171</v>
      </c>
      <c r="F68" s="122">
        <v>1070.7743783199671</v>
      </c>
      <c r="G68" s="122">
        <v>1059.4379569949201</v>
      </c>
      <c r="H68" s="122">
        <v>1140.6666626774972</v>
      </c>
      <c r="I68" s="122">
        <v>1112.6778981547416</v>
      </c>
      <c r="J68" s="122">
        <v>1134.9610662237349</v>
      </c>
      <c r="K68" s="122">
        <v>1132.7715200398179</v>
      </c>
      <c r="L68" s="122">
        <v>1132.9696482948475</v>
      </c>
      <c r="M68" s="122">
        <v>1089.167222319539</v>
      </c>
      <c r="N68" s="122">
        <v>1087.3786802022128</v>
      </c>
      <c r="O68" s="122">
        <v>1020.5321512201372</v>
      </c>
      <c r="P68" s="122">
        <v>1100.9422813866452</v>
      </c>
      <c r="Q68" s="122">
        <v>1175.6991207700059</v>
      </c>
      <c r="R68" s="122">
        <v>1175.5133188881764</v>
      </c>
      <c r="S68" s="122">
        <v>1173.664588640441</v>
      </c>
      <c r="T68" s="122">
        <v>1166.3813719070781</v>
      </c>
      <c r="U68" s="122">
        <v>1173.7615302861122</v>
      </c>
      <c r="V68" s="122">
        <v>1263.8769429584052</v>
      </c>
      <c r="W68" s="122">
        <v>1189.308674886983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990.58954703790482</v>
      </c>
      <c r="D69" s="98">
        <v>1062.9130343511963</v>
      </c>
      <c r="E69" s="98">
        <v>1030.6505606190858</v>
      </c>
      <c r="F69" s="98">
        <v>1067.1449359343965</v>
      </c>
      <c r="G69" s="98">
        <v>1138.9358505198784</v>
      </c>
      <c r="H69" s="98">
        <v>1033.7040973224041</v>
      </c>
      <c r="I69" s="98">
        <v>1124.1544600276695</v>
      </c>
      <c r="J69" s="98">
        <v>1113.1705733173214</v>
      </c>
      <c r="K69" s="98">
        <v>1133.9560569075393</v>
      </c>
      <c r="L69" s="98">
        <v>1133.106570607277</v>
      </c>
      <c r="M69" s="98">
        <v>1089.1668968326098</v>
      </c>
      <c r="N69" s="98">
        <v>1087.3762435916578</v>
      </c>
      <c r="O69" s="98">
        <v>1020.6840299290257</v>
      </c>
      <c r="P69" s="98">
        <v>1131.1933797507115</v>
      </c>
      <c r="Q69" s="98">
        <v>1117.4931351558175</v>
      </c>
      <c r="R69" s="98">
        <v>1166.0594542699555</v>
      </c>
      <c r="S69" s="98">
        <v>1180.1984710355923</v>
      </c>
      <c r="T69" s="98">
        <v>1162.609848357384</v>
      </c>
      <c r="U69" s="98">
        <v>1169.1266021521469</v>
      </c>
      <c r="V69" s="98">
        <v>1250.4097541920416</v>
      </c>
      <c r="W69" s="98">
        <v>1253.8630006462811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990.82175348945725</v>
      </c>
      <c r="D70" s="98">
        <v>1063.1571221458603</v>
      </c>
      <c r="E70" s="98">
        <v>0</v>
      </c>
      <c r="F70" s="98">
        <v>0</v>
      </c>
      <c r="G70" s="98">
        <v>0</v>
      </c>
      <c r="H70" s="98">
        <v>0</v>
      </c>
      <c r="I70" s="98">
        <v>1124.1392054642108</v>
      </c>
      <c r="J70" s="98">
        <v>1113.6574066178052</v>
      </c>
      <c r="K70" s="98">
        <v>1134.5352948540585</v>
      </c>
      <c r="L70" s="98">
        <v>1133.6295469586635</v>
      </c>
      <c r="M70" s="98">
        <v>1089.6150923341886</v>
      </c>
      <c r="N70" s="98">
        <v>1088.6275721086631</v>
      </c>
      <c r="O70" s="98">
        <v>1020.8552941721733</v>
      </c>
      <c r="P70" s="98">
        <v>1133.5131703259874</v>
      </c>
      <c r="Q70" s="98">
        <v>0</v>
      </c>
      <c r="R70" s="98">
        <v>1166.4041561753661</v>
      </c>
      <c r="S70" s="98">
        <v>1180.6775757418368</v>
      </c>
      <c r="T70" s="98">
        <v>1162.9534610481342</v>
      </c>
      <c r="U70" s="98">
        <v>1169.6905131922008</v>
      </c>
      <c r="V70" s="98">
        <v>1251.1682970400416</v>
      </c>
      <c r="W70" s="98">
        <v>1257.58407513201</v>
      </c>
      <c r="DA70" s="63" t="s">
        <v>4155</v>
      </c>
    </row>
    <row r="71" spans="1:105" ht="12" customHeight="1" x14ac:dyDescent="0.25">
      <c r="A71" s="100" t="s">
        <v>217</v>
      </c>
      <c r="B71" s="101"/>
      <c r="C71" s="101">
        <v>227.77480728267324</v>
      </c>
      <c r="D71" s="101">
        <v>238.694561173349</v>
      </c>
      <c r="E71" s="101">
        <v>0</v>
      </c>
      <c r="F71" s="101">
        <v>0</v>
      </c>
      <c r="G71" s="101">
        <v>0</v>
      </c>
      <c r="H71" s="101">
        <v>0</v>
      </c>
      <c r="I71" s="101">
        <v>247.84208651683616</v>
      </c>
      <c r="J71" s="101">
        <v>282.04175457683925</v>
      </c>
      <c r="K71" s="101">
        <v>266.17749823947378</v>
      </c>
      <c r="L71" s="101">
        <v>258.75140148306832</v>
      </c>
      <c r="M71" s="101">
        <v>292.71512506804351</v>
      </c>
      <c r="N71" s="101">
        <v>196.21926117912298</v>
      </c>
      <c r="O71" s="101">
        <v>197.8784229921317</v>
      </c>
      <c r="P71" s="101">
        <v>220.62413894104546</v>
      </c>
      <c r="Q71" s="101">
        <v>0</v>
      </c>
      <c r="R71" s="101">
        <v>298.32970538936087</v>
      </c>
      <c r="S71" s="101">
        <v>280.91482452454494</v>
      </c>
      <c r="T71" s="101">
        <v>282.9587836550852</v>
      </c>
      <c r="U71" s="101">
        <v>279.46607588494413</v>
      </c>
      <c r="V71" s="101">
        <v>319.47685895472461</v>
      </c>
      <c r="W71" s="101">
        <v>249.85578295789378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763.04694620678401</v>
      </c>
      <c r="D72" s="104">
        <v>824.46256097251126</v>
      </c>
      <c r="E72" s="104">
        <v>0</v>
      </c>
      <c r="F72" s="104">
        <v>0</v>
      </c>
      <c r="G72" s="104">
        <v>0</v>
      </c>
      <c r="H72" s="104">
        <v>0</v>
      </c>
      <c r="I72" s="104">
        <v>876.29711894737466</v>
      </c>
      <c r="J72" s="104">
        <v>831.61565204096564</v>
      </c>
      <c r="K72" s="104">
        <v>868.3577966145848</v>
      </c>
      <c r="L72" s="104">
        <v>874.87814547559526</v>
      </c>
      <c r="M72" s="104">
        <v>796.89996726614515</v>
      </c>
      <c r="N72" s="104">
        <v>892.40831092953999</v>
      </c>
      <c r="O72" s="104">
        <v>822.97687118004171</v>
      </c>
      <c r="P72" s="104">
        <v>912.88903138494163</v>
      </c>
      <c r="Q72" s="104">
        <v>0</v>
      </c>
      <c r="R72" s="104">
        <v>868.07445078600529</v>
      </c>
      <c r="S72" s="104">
        <v>899.76275121729179</v>
      </c>
      <c r="T72" s="104">
        <v>879.99467739304907</v>
      </c>
      <c r="U72" s="104">
        <v>890.22443730725672</v>
      </c>
      <c r="V72" s="104">
        <v>931.69143808531669</v>
      </c>
      <c r="W72" s="104">
        <v>1007.7282921741162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1000.9970329366848</v>
      </c>
      <c r="D73" s="101">
        <v>1017.2212543789351</v>
      </c>
      <c r="E73" s="101">
        <v>1123.5796994143257</v>
      </c>
      <c r="F73" s="101">
        <v>1071.4909683037438</v>
      </c>
      <c r="G73" s="101">
        <v>1032.5966310725591</v>
      </c>
      <c r="H73" s="101">
        <v>1151.1176461413488</v>
      </c>
      <c r="I73" s="101">
        <v>1097.4265179788895</v>
      </c>
      <c r="J73" s="101">
        <v>1169.9194074673994</v>
      </c>
      <c r="K73" s="101">
        <v>1127.8401723625891</v>
      </c>
      <c r="L73" s="101">
        <v>1132.1756165799918</v>
      </c>
      <c r="M73" s="101">
        <v>0</v>
      </c>
      <c r="N73" s="101">
        <v>0</v>
      </c>
      <c r="O73" s="101">
        <v>1009.8141345615393</v>
      </c>
      <c r="P73" s="101">
        <v>1036.0714046749113</v>
      </c>
      <c r="Q73" s="101">
        <v>1201.2588930716729</v>
      </c>
      <c r="R73" s="101">
        <v>1182.186521178354</v>
      </c>
      <c r="S73" s="101">
        <v>1165.6587784914045</v>
      </c>
      <c r="T73" s="101">
        <v>1171.6872949515632</v>
      </c>
      <c r="U73" s="101">
        <v>1181.765670649261</v>
      </c>
      <c r="V73" s="101">
        <v>1290.8413268687573</v>
      </c>
      <c r="W73" s="101">
        <v>1135.1980561143089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1001.604294424987</v>
      </c>
      <c r="D74" s="104">
        <v>1017.6522901350883</v>
      </c>
      <c r="E74" s="104">
        <v>1123.7263208323204</v>
      </c>
      <c r="F74" s="104">
        <v>1071.2477856593739</v>
      </c>
      <c r="G74" s="104">
        <v>1032.1033095907183</v>
      </c>
      <c r="H74" s="104">
        <v>1150.3255109744769</v>
      </c>
      <c r="I74" s="104">
        <v>1097.3491072133534</v>
      </c>
      <c r="J74" s="104">
        <v>1171.032632210457</v>
      </c>
      <c r="K74" s="104">
        <v>1129.4414791014181</v>
      </c>
      <c r="L74" s="104">
        <v>1133.3710789607003</v>
      </c>
      <c r="M74" s="104">
        <v>0</v>
      </c>
      <c r="N74" s="104">
        <v>0</v>
      </c>
      <c r="O74" s="104">
        <v>1010.0816818997417</v>
      </c>
      <c r="P74" s="104">
        <v>1036.3891299437144</v>
      </c>
      <c r="Q74" s="104">
        <v>1201.309999383657</v>
      </c>
      <c r="R74" s="104">
        <v>1182.2985812052395</v>
      </c>
      <c r="S74" s="104">
        <v>1165.5473231175513</v>
      </c>
      <c r="T74" s="104">
        <v>1171.5574919967307</v>
      </c>
      <c r="U74" s="104">
        <v>1181.9888414240484</v>
      </c>
      <c r="V74" s="104">
        <v>1291.972377405724</v>
      </c>
      <c r="W74" s="104">
        <v>1136.6447989407086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230.26366709676802</v>
      </c>
      <c r="D75" s="98">
        <v>228.38020415463438</v>
      </c>
      <c r="E75" s="98">
        <v>307.79670542554561</v>
      </c>
      <c r="F75" s="98">
        <v>248.97043001394633</v>
      </c>
      <c r="G75" s="98">
        <v>205.98172005211694</v>
      </c>
      <c r="H75" s="98">
        <v>309.57649041348338</v>
      </c>
      <c r="I75" s="98">
        <v>241.89358955228678</v>
      </c>
      <c r="J75" s="98">
        <v>296.75964613179048</v>
      </c>
      <c r="K75" s="98">
        <v>265.00423950055477</v>
      </c>
      <c r="L75" s="98">
        <v>258.69061416792573</v>
      </c>
      <c r="M75" s="98">
        <v>0</v>
      </c>
      <c r="N75" s="98">
        <v>0</v>
      </c>
      <c r="O75" s="98">
        <v>195.64933559673457</v>
      </c>
      <c r="P75" s="98">
        <v>200.48252475279224</v>
      </c>
      <c r="Q75" s="98">
        <v>325.41499438776327</v>
      </c>
      <c r="R75" s="98">
        <v>302.46001855816974</v>
      </c>
      <c r="S75" s="98">
        <v>277.18711058682976</v>
      </c>
      <c r="T75" s="98">
        <v>285.07757739888945</v>
      </c>
      <c r="U75" s="98">
        <v>282.45641276617181</v>
      </c>
      <c r="V75" s="98">
        <v>330.23530621954188</v>
      </c>
      <c r="W75" s="98">
        <v>223.85147026268953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771.34062732821917</v>
      </c>
      <c r="D76" s="98">
        <v>789.27208598045388</v>
      </c>
      <c r="E76" s="98">
        <v>815.92961540677481</v>
      </c>
      <c r="F76" s="98">
        <v>822.27735564542752</v>
      </c>
      <c r="G76" s="98">
        <v>826.12158953860137</v>
      </c>
      <c r="H76" s="98">
        <v>840.74902056099347</v>
      </c>
      <c r="I76" s="98">
        <v>855.45551766106666</v>
      </c>
      <c r="J76" s="98">
        <v>874.27298607866635</v>
      </c>
      <c r="K76" s="98">
        <v>864.43723960086345</v>
      </c>
      <c r="L76" s="98">
        <v>874.6804647927745</v>
      </c>
      <c r="M76" s="98">
        <v>0</v>
      </c>
      <c r="N76" s="98">
        <v>0</v>
      </c>
      <c r="O76" s="98">
        <v>814.43234630300719</v>
      </c>
      <c r="P76" s="98">
        <v>835.90660519092228</v>
      </c>
      <c r="Q76" s="98">
        <v>875.89500499589371</v>
      </c>
      <c r="R76" s="98">
        <v>879.83856264706981</v>
      </c>
      <c r="S76" s="98">
        <v>888.36021253072136</v>
      </c>
      <c r="T76" s="98">
        <v>886.47991459784134</v>
      </c>
      <c r="U76" s="98">
        <v>899.53242865787672</v>
      </c>
      <c r="V76" s="98">
        <v>961.73707118618188</v>
      </c>
      <c r="W76" s="98">
        <v>912.79332867801884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437.46393851857158</v>
      </c>
      <c r="D77" s="122">
        <v>442.34559995223498</v>
      </c>
      <c r="E77" s="122">
        <v>439.1343011020266</v>
      </c>
      <c r="F77" s="122">
        <v>467.17153550046191</v>
      </c>
      <c r="G77" s="122">
        <v>454.34445801208648</v>
      </c>
      <c r="H77" s="122">
        <v>438.2979759842417</v>
      </c>
      <c r="I77" s="122">
        <v>400.1384709018958</v>
      </c>
      <c r="J77" s="122">
        <v>439.42031159010617</v>
      </c>
      <c r="K77" s="122">
        <v>360.69033691203254</v>
      </c>
      <c r="L77" s="122">
        <v>392.6360416607763</v>
      </c>
      <c r="M77" s="122">
        <v>335.07825278585847</v>
      </c>
      <c r="N77" s="122">
        <v>279.53619701877409</v>
      </c>
      <c r="O77" s="122">
        <v>277.33473781956565</v>
      </c>
      <c r="P77" s="122">
        <v>282.94565951515278</v>
      </c>
      <c r="Q77" s="122">
        <v>304.20302391633913</v>
      </c>
      <c r="R77" s="122">
        <v>284.27115649355972</v>
      </c>
      <c r="S77" s="122">
        <v>348.90337290953704</v>
      </c>
      <c r="T77" s="122">
        <v>383.80053451843133</v>
      </c>
      <c r="U77" s="122">
        <v>391.34675964512707</v>
      </c>
      <c r="V77" s="122">
        <v>559.66678598052022</v>
      </c>
      <c r="W77" s="122">
        <v>542.91951218182919</v>
      </c>
      <c r="DA77" s="130" t="s">
        <v>4162</v>
      </c>
    </row>
    <row r="78" spans="1:105" ht="12" customHeight="1" x14ac:dyDescent="0.25">
      <c r="A78" s="97" t="s">
        <v>192</v>
      </c>
      <c r="B78" s="98"/>
      <c r="C78" s="98">
        <v>434.16740156140497</v>
      </c>
      <c r="D78" s="98">
        <v>468.40144988606318</v>
      </c>
      <c r="E78" s="98">
        <v>464.31792639613974</v>
      </c>
      <c r="F78" s="98">
        <v>466.95966667482548</v>
      </c>
      <c r="G78" s="98">
        <v>460.32254661506045</v>
      </c>
      <c r="H78" s="98">
        <v>442.85462771700765</v>
      </c>
      <c r="I78" s="98">
        <v>399.010808583977</v>
      </c>
      <c r="J78" s="98">
        <v>439.90788699844745</v>
      </c>
      <c r="K78" s="98">
        <v>363.81344799906248</v>
      </c>
      <c r="L78" s="98">
        <v>393.67528453814873</v>
      </c>
      <c r="M78" s="98">
        <v>332.87851535669472</v>
      </c>
      <c r="N78" s="98">
        <v>277.99873841205442</v>
      </c>
      <c r="O78" s="98">
        <v>275.54114904614181</v>
      </c>
      <c r="P78" s="98">
        <v>282.94336181902196</v>
      </c>
      <c r="Q78" s="98">
        <v>304.21599935775873</v>
      </c>
      <c r="R78" s="98">
        <v>283.7207547189339</v>
      </c>
      <c r="S78" s="98">
        <v>349.0053061986327</v>
      </c>
      <c r="T78" s="98">
        <v>385.23627404542907</v>
      </c>
      <c r="U78" s="98">
        <v>394.73691825195692</v>
      </c>
      <c r="V78" s="98">
        <v>548.16890065307348</v>
      </c>
      <c r="W78" s="98">
        <v>545.89211141114777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488.95049402714943</v>
      </c>
      <c r="D79" s="33">
        <v>349.42444338603445</v>
      </c>
      <c r="E79" s="33">
        <v>353.57776311629266</v>
      </c>
      <c r="F79" s="33">
        <v>492.24640362256895</v>
      </c>
      <c r="G79" s="33">
        <v>442.38657861690081</v>
      </c>
      <c r="H79" s="33">
        <v>418.87310930336452</v>
      </c>
      <c r="I79" s="33">
        <v>434.19572279338132</v>
      </c>
      <c r="J79" s="33">
        <v>435.94883170908048</v>
      </c>
      <c r="K79" s="33">
        <v>340.56567434531354</v>
      </c>
      <c r="L79" s="33">
        <v>354.02490257449222</v>
      </c>
      <c r="M79" s="33">
        <v>348.50483367307044</v>
      </c>
      <c r="N79" s="33">
        <v>311.28898796588641</v>
      </c>
      <c r="O79" s="33">
        <v>287.00748311161232</v>
      </c>
      <c r="P79" s="33">
        <v>285.37493510535239</v>
      </c>
      <c r="Q79" s="33">
        <v>303.37685750543471</v>
      </c>
      <c r="R79" s="33">
        <v>303.84342159784978</v>
      </c>
      <c r="S79" s="33">
        <v>343.74956403510896</v>
      </c>
      <c r="T79" s="33">
        <v>358.97333465098421</v>
      </c>
      <c r="U79" s="33">
        <v>365.29501675983687</v>
      </c>
      <c r="V79" s="33">
        <v>595.65798886620655</v>
      </c>
      <c r="W79" s="33">
        <v>522.55772865159202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8966.6992212227324</v>
      </c>
      <c r="D81" s="117">
        <f t="shared" si="28"/>
        <v>9285.463184540773</v>
      </c>
      <c r="E81" s="117">
        <f t="shared" si="28"/>
        <v>9355.8344059403371</v>
      </c>
      <c r="F81" s="117">
        <f t="shared" si="28"/>
        <v>7244.951718136138</v>
      </c>
      <c r="G81" s="117">
        <f t="shared" si="28"/>
        <v>10156.991408604299</v>
      </c>
      <c r="H81" s="117">
        <f t="shared" si="28"/>
        <v>9321.5013873417283</v>
      </c>
      <c r="I81" s="117">
        <f t="shared" si="28"/>
        <v>8668.4723185957682</v>
      </c>
      <c r="J81" s="117">
        <f t="shared" si="28"/>
        <v>6872.1531858256803</v>
      </c>
      <c r="K81" s="117">
        <f t="shared" si="28"/>
        <v>8363.9267620656738</v>
      </c>
      <c r="L81" s="117">
        <f t="shared" si="28"/>
        <v>8576.7622700537395</v>
      </c>
      <c r="M81" s="117">
        <f t="shared" si="28"/>
        <v>8858.6572575672872</v>
      </c>
      <c r="N81" s="117">
        <f t="shared" si="28"/>
        <v>9136.1290191261269</v>
      </c>
      <c r="O81" s="117">
        <f t="shared" si="28"/>
        <v>9224.4149409100282</v>
      </c>
      <c r="P81" s="117">
        <f t="shared" si="28"/>
        <v>7614.6972545412755</v>
      </c>
      <c r="Q81" s="117">
        <f t="shared" si="28"/>
        <v>7969.4888986540054</v>
      </c>
      <c r="R81" s="117">
        <f t="shared" ref="R81:V81" si="29">R82+R85+R87+R100</f>
        <v>0</v>
      </c>
      <c r="S81" s="117">
        <f t="shared" si="29"/>
        <v>0</v>
      </c>
      <c r="T81" s="117">
        <f t="shared" si="29"/>
        <v>0</v>
      </c>
      <c r="U81" s="117">
        <f t="shared" si="29"/>
        <v>6022.3812326501056</v>
      </c>
      <c r="V81" s="117">
        <f t="shared" si="29"/>
        <v>6038.465379778736</v>
      </c>
      <c r="W81" s="117">
        <f t="shared" ref="W81" si="30">W82+W85+W87+W100</f>
        <v>6037.7402280638044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7515.8614774745784</v>
      </c>
      <c r="D82" s="122">
        <f t="shared" si="31"/>
        <v>7759.931430952448</v>
      </c>
      <c r="E82" s="122">
        <f t="shared" si="31"/>
        <v>7708.6822926327059</v>
      </c>
      <c r="F82" s="122">
        <f t="shared" si="31"/>
        <v>5705.60485540422</v>
      </c>
      <c r="G82" s="122">
        <f t="shared" si="31"/>
        <v>8617.815956395867</v>
      </c>
      <c r="H82" s="122">
        <f t="shared" si="31"/>
        <v>7652.5528438420079</v>
      </c>
      <c r="I82" s="122">
        <f t="shared" si="31"/>
        <v>7039.5284249778633</v>
      </c>
      <c r="J82" s="122">
        <f t="shared" si="31"/>
        <v>5244.350191973931</v>
      </c>
      <c r="K82" s="122">
        <f t="shared" si="31"/>
        <v>6788.8343523308049</v>
      </c>
      <c r="L82" s="122">
        <f t="shared" si="31"/>
        <v>6950.1019335859801</v>
      </c>
      <c r="M82" s="122">
        <f t="shared" si="31"/>
        <v>7256.8786573765119</v>
      </c>
      <c r="N82" s="122">
        <f t="shared" si="31"/>
        <v>7641.4116231712387</v>
      </c>
      <c r="O82" s="122">
        <f t="shared" si="31"/>
        <v>7785.9775580951064</v>
      </c>
      <c r="P82" s="122">
        <f t="shared" si="31"/>
        <v>6208.6906118961533</v>
      </c>
      <c r="Q82" s="122">
        <f t="shared" si="31"/>
        <v>6355.2987883385094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4093.7788194811396</v>
      </c>
      <c r="V82" s="122">
        <f t="shared" si="32"/>
        <v>3963.5207459352669</v>
      </c>
      <c r="W82" s="122">
        <f t="shared" ref="W82" si="33">SUM(W83:W84)</f>
        <v>3772.2483671554146</v>
      </c>
      <c r="DA82" s="130" t="s">
        <v>4166</v>
      </c>
    </row>
    <row r="83" spans="1:105" ht="12" customHeight="1" x14ac:dyDescent="0.25">
      <c r="A83" s="97" t="s">
        <v>204</v>
      </c>
      <c r="B83" s="98"/>
      <c r="C83" s="98">
        <v>7443.6306299913167</v>
      </c>
      <c r="D83" s="98">
        <v>7686.4504658693222</v>
      </c>
      <c r="E83" s="98">
        <v>7637.6133417496594</v>
      </c>
      <c r="F83" s="98">
        <v>5653.4443474914888</v>
      </c>
      <c r="G83" s="98">
        <v>8540.7585037934205</v>
      </c>
      <c r="H83" s="98">
        <v>7585.7004922732267</v>
      </c>
      <c r="I83" s="98">
        <v>6978.9717042661168</v>
      </c>
      <c r="J83" s="98">
        <v>5199.7401404309521</v>
      </c>
      <c r="K83" s="98">
        <v>6732.042201791468</v>
      </c>
      <c r="L83" s="98">
        <v>6892.7153299484444</v>
      </c>
      <c r="M83" s="98">
        <v>7198.0304701092846</v>
      </c>
      <c r="N83" s="98">
        <v>7581.4846370856021</v>
      </c>
      <c r="O83" s="98">
        <v>7725.3770322972623</v>
      </c>
      <c r="P83" s="98">
        <v>6160.1682955523374</v>
      </c>
      <c r="Q83" s="98">
        <v>6305.9744389769394</v>
      </c>
      <c r="R83" s="98">
        <v>0</v>
      </c>
      <c r="S83" s="98">
        <v>0</v>
      </c>
      <c r="T83" s="98">
        <v>0</v>
      </c>
      <c r="U83" s="98">
        <v>4062.1264080553365</v>
      </c>
      <c r="V83" s="98">
        <v>3932.4162989934166</v>
      </c>
      <c r="W83" s="98">
        <v>3742.6632223359916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72.230847483261357</v>
      </c>
      <c r="D84" s="98">
        <v>73.480965083125739</v>
      </c>
      <c r="E84" s="98">
        <v>71.068950883046583</v>
      </c>
      <c r="F84" s="98">
        <v>52.160507912731227</v>
      </c>
      <c r="G84" s="98">
        <v>77.05745260244727</v>
      </c>
      <c r="H84" s="98">
        <v>66.852351568781089</v>
      </c>
      <c r="I84" s="98">
        <v>60.556720711746848</v>
      </c>
      <c r="J84" s="98">
        <v>44.610051542978994</v>
      </c>
      <c r="K84" s="98">
        <v>56.792150539337008</v>
      </c>
      <c r="L84" s="98">
        <v>57.386603637535501</v>
      </c>
      <c r="M84" s="98">
        <v>58.848187267227758</v>
      </c>
      <c r="N84" s="98">
        <v>59.926986085636834</v>
      </c>
      <c r="O84" s="98">
        <v>60.600525797844249</v>
      </c>
      <c r="P84" s="98">
        <v>48.522316343816108</v>
      </c>
      <c r="Q84" s="98">
        <v>49.324349361570235</v>
      </c>
      <c r="R84" s="98">
        <v>0</v>
      </c>
      <c r="S84" s="98">
        <v>0</v>
      </c>
      <c r="T84" s="98">
        <v>0</v>
      </c>
      <c r="U84" s="98">
        <v>31.652411425803024</v>
      </c>
      <c r="V84" s="98">
        <v>31.104446941850256</v>
      </c>
      <c r="W84" s="98">
        <v>29.58514481942305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14.504226511027383</v>
      </c>
      <c r="D85" s="122">
        <f t="shared" si="34"/>
        <v>27.43829604506351</v>
      </c>
      <c r="E85" s="122">
        <f t="shared" si="34"/>
        <v>52.486629375899241</v>
      </c>
      <c r="F85" s="122">
        <f t="shared" si="34"/>
        <v>31.910595245665281</v>
      </c>
      <c r="G85" s="122">
        <f t="shared" si="34"/>
        <v>38.371785965117887</v>
      </c>
      <c r="H85" s="122">
        <f t="shared" si="34"/>
        <v>68.046812939714613</v>
      </c>
      <c r="I85" s="122">
        <f t="shared" si="34"/>
        <v>106.7752527546256</v>
      </c>
      <c r="J85" s="122">
        <f t="shared" si="34"/>
        <v>78.379745850268321</v>
      </c>
      <c r="K85" s="122">
        <f t="shared" si="34"/>
        <v>86.698634676025236</v>
      </c>
      <c r="L85" s="122">
        <f t="shared" si="34"/>
        <v>101.44412016350157</v>
      </c>
      <c r="M85" s="122">
        <f t="shared" si="34"/>
        <v>101.0075693161775</v>
      </c>
      <c r="N85" s="122">
        <f t="shared" si="34"/>
        <v>203.85385256367945</v>
      </c>
      <c r="O85" s="122">
        <f t="shared" si="34"/>
        <v>120.59832730607999</v>
      </c>
      <c r="P85" s="122">
        <f t="shared" si="34"/>
        <v>83.437117902995197</v>
      </c>
      <c r="Q85" s="122">
        <f t="shared" si="34"/>
        <v>113.46581931779451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349.22217870269458</v>
      </c>
      <c r="V85" s="122">
        <f t="shared" si="34"/>
        <v>225.77203239539915</v>
      </c>
      <c r="W85" s="122">
        <f t="shared" si="34"/>
        <v>597.85001697307212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14.504226511027383</v>
      </c>
      <c r="D86" s="98">
        <f>IF(RES_hhdet_in_tes!D86=0,0,RES_hhdet_in_tes!D86*1000*11630/RES_hhdet_in_new!D83)</f>
        <v>27.43829604506351</v>
      </c>
      <c r="E86" s="98">
        <f>IF(RES_hhdet_in_tes!E86=0,0,RES_hhdet_in_tes!E86*1000*11630/RES_hhdet_in_new!E83)</f>
        <v>52.486629375899241</v>
      </c>
      <c r="F86" s="98">
        <f>IF(RES_hhdet_in_tes!F86=0,0,RES_hhdet_in_tes!F86*1000*11630/RES_hhdet_in_new!F83)</f>
        <v>31.910595245665281</v>
      </c>
      <c r="G86" s="98">
        <f>IF(RES_hhdet_in_tes!G86=0,0,RES_hhdet_in_tes!G86*1000*11630/RES_hhdet_in_new!G83)</f>
        <v>38.371785965117887</v>
      </c>
      <c r="H86" s="98">
        <f>IF(RES_hhdet_in_tes!H86=0,0,RES_hhdet_in_tes!H86*1000*11630/RES_hhdet_in_new!H83)</f>
        <v>68.046812939714613</v>
      </c>
      <c r="I86" s="98">
        <f>IF(RES_hhdet_in_tes!I86=0,0,RES_hhdet_in_tes!I86*1000*11630/RES_hhdet_in_new!I83)</f>
        <v>106.7752527546256</v>
      </c>
      <c r="J86" s="98">
        <f>IF(RES_hhdet_in_tes!J86=0,0,RES_hhdet_in_tes!J86*1000*11630/RES_hhdet_in_new!J83)</f>
        <v>78.379745850268321</v>
      </c>
      <c r="K86" s="98">
        <f>IF(RES_hhdet_in_tes!K86=0,0,RES_hhdet_in_tes!K86*1000*11630/RES_hhdet_in_new!K83)</f>
        <v>86.698634676025236</v>
      </c>
      <c r="L86" s="98">
        <f>IF(RES_hhdet_in_tes!L86=0,0,RES_hhdet_in_tes!L86*1000*11630/RES_hhdet_in_new!L83)</f>
        <v>101.44412016350157</v>
      </c>
      <c r="M86" s="98">
        <f>IF(RES_hhdet_in_tes!M86=0,0,RES_hhdet_in_tes!M86*1000*11630/RES_hhdet_in_new!M83)</f>
        <v>101.0075693161775</v>
      </c>
      <c r="N86" s="98">
        <f>IF(RES_hhdet_in_tes!N86=0,0,RES_hhdet_in_tes!N86*1000*11630/RES_hhdet_in_new!N83)</f>
        <v>203.85385256367945</v>
      </c>
      <c r="O86" s="98">
        <f>IF(RES_hhdet_in_tes!O86=0,0,RES_hhdet_in_tes!O86*1000*11630/RES_hhdet_in_new!O83)</f>
        <v>120.59832730607999</v>
      </c>
      <c r="P86" s="98">
        <f>IF(RES_hhdet_in_tes!P86=0,0,RES_hhdet_in_tes!P86*1000*11630/RES_hhdet_in_new!P83)</f>
        <v>83.437117902995197</v>
      </c>
      <c r="Q86" s="98">
        <f>IF(RES_hhdet_in_tes!Q86=0,0,RES_hhdet_in_tes!Q86*1000*11630/RES_hhdet_in_new!Q83)</f>
        <v>113.46581931779451</v>
      </c>
      <c r="R86" s="98">
        <f>IF(RES_hhdet_in_tes!R86=0,0,RES_hhdet_in_tes!R86*1000*11630/RES_hhdet_in_new!R83)</f>
        <v>0</v>
      </c>
      <c r="S86" s="98">
        <f>IF(RES_hhdet_in_tes!S86=0,0,RES_hhdet_in_tes!S86*1000*11630/RES_hhdet_in_new!S83)</f>
        <v>0</v>
      </c>
      <c r="T86" s="98">
        <f>IF(RES_hhdet_in_tes!T86=0,0,RES_hhdet_in_tes!T86*1000*11630/RES_hhdet_in_new!T83)</f>
        <v>0</v>
      </c>
      <c r="U86" s="98">
        <f>IF(RES_hhdet_in_tes!U86=0,0,RES_hhdet_in_tes!U86*1000*11630/RES_hhdet_in_new!U83)</f>
        <v>349.22217870269458</v>
      </c>
      <c r="V86" s="98">
        <f>IF(RES_hhdet_in_tes!V86=0,0,RES_hhdet_in_tes!V86*1000*11630/RES_hhdet_in_new!V83)</f>
        <v>225.77203239539915</v>
      </c>
      <c r="W86" s="98">
        <f>IF(RES_hhdet_in_tes!W86=0,0,RES_hhdet_in_tes!W86*1000*11630/RES_hhdet_in_new!W83)</f>
        <v>597.85001697307212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993.01819591504841</v>
      </c>
      <c r="D87" s="122">
        <v>1029.4274591091687</v>
      </c>
      <c r="E87" s="122">
        <v>1117.6146854416199</v>
      </c>
      <c r="F87" s="122">
        <v>1055.0143605950361</v>
      </c>
      <c r="G87" s="122">
        <v>1047.9513130688422</v>
      </c>
      <c r="H87" s="122">
        <v>1153.291533593931</v>
      </c>
      <c r="I87" s="122">
        <v>1098.2456739732252</v>
      </c>
      <c r="J87" s="122">
        <v>1158.8822382277933</v>
      </c>
      <c r="K87" s="122">
        <v>1125.4274463064205</v>
      </c>
      <c r="L87" s="122">
        <v>1142.8438396033848</v>
      </c>
      <c r="M87" s="122">
        <v>1161.9275461733725</v>
      </c>
      <c r="N87" s="122">
        <v>996.99232919151927</v>
      </c>
      <c r="O87" s="122">
        <v>1018.9632774797446</v>
      </c>
      <c r="P87" s="122">
        <v>1036.8673706821662</v>
      </c>
      <c r="Q87" s="122">
        <v>1196.6423343229017</v>
      </c>
      <c r="R87" s="122">
        <v>0</v>
      </c>
      <c r="S87" s="122">
        <v>0</v>
      </c>
      <c r="T87" s="122">
        <v>0</v>
      </c>
      <c r="U87" s="122">
        <v>1199.586672370433</v>
      </c>
      <c r="V87" s="122">
        <v>1275.6484312692157</v>
      </c>
      <c r="W87" s="122">
        <v>1140.0916678236813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1002.2580110215415</v>
      </c>
      <c r="D88" s="98">
        <v>1067.700139656783</v>
      </c>
      <c r="E88" s="98">
        <v>967.54700209501505</v>
      </c>
      <c r="F88" s="98">
        <v>762.12447077752688</v>
      </c>
      <c r="G88" s="98">
        <v>1196.8355979785538</v>
      </c>
      <c r="H88" s="98">
        <v>1121.0054772731476</v>
      </c>
      <c r="I88" s="98">
        <v>1193.5480939628494</v>
      </c>
      <c r="J88" s="98">
        <v>920.75990530864215</v>
      </c>
      <c r="K88" s="98">
        <v>1147.4556951669936</v>
      </c>
      <c r="L88" s="98">
        <v>1088.4668730601004</v>
      </c>
      <c r="M88" s="98">
        <v>1123.7303989706836</v>
      </c>
      <c r="N88" s="98">
        <v>1140.4166756742675</v>
      </c>
      <c r="O88" s="98">
        <v>1187.0570392387094</v>
      </c>
      <c r="P88" s="98">
        <v>1174.7752761543074</v>
      </c>
      <c r="Q88" s="98">
        <v>1168.4779185803475</v>
      </c>
      <c r="R88" s="98">
        <v>0</v>
      </c>
      <c r="S88" s="98">
        <v>0</v>
      </c>
      <c r="T88" s="98">
        <v>0</v>
      </c>
      <c r="U88" s="98">
        <v>1349.6945458788286</v>
      </c>
      <c r="V88" s="98">
        <v>1026.4720211979175</v>
      </c>
      <c r="W88" s="98">
        <v>1209.397483224205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1193.8070008650109</v>
      </c>
      <c r="J89" s="98">
        <v>0</v>
      </c>
      <c r="K89" s="98">
        <v>1148.2662595634436</v>
      </c>
      <c r="L89" s="98">
        <v>1088.9036932278173</v>
      </c>
      <c r="M89" s="98">
        <v>1124.7922450248482</v>
      </c>
      <c r="N89" s="98">
        <v>1141.7596762329326</v>
      </c>
      <c r="O89" s="98">
        <v>1188.4431399057059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1206.0092704680753</v>
      </c>
      <c r="DA89" s="63" t="s">
        <v>4173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263.20091385742757</v>
      </c>
      <c r="J90" s="101">
        <v>0</v>
      </c>
      <c r="K90" s="101">
        <v>269.1265235055377</v>
      </c>
      <c r="L90" s="101">
        <v>248.28318397612301</v>
      </c>
      <c r="M90" s="101">
        <v>302.18501226692689</v>
      </c>
      <c r="N90" s="101">
        <v>205.98664488595992</v>
      </c>
      <c r="O90" s="101">
        <v>231.70827316231137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237.76735579194431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930.60608700758314</v>
      </c>
      <c r="J91" s="104">
        <v>0</v>
      </c>
      <c r="K91" s="104">
        <v>879.13973605790579</v>
      </c>
      <c r="L91" s="104">
        <v>840.62050925169444</v>
      </c>
      <c r="M91" s="104">
        <v>822.60723275792122</v>
      </c>
      <c r="N91" s="104">
        <v>935.77303134697286</v>
      </c>
      <c r="O91" s="104">
        <v>956.73486674339472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968.24191467613105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953.61449790983397</v>
      </c>
      <c r="D92" s="101">
        <v>1081.7026177072291</v>
      </c>
      <c r="E92" s="101">
        <v>1080.6426792321586</v>
      </c>
      <c r="F92" s="101">
        <v>944.66835824989892</v>
      </c>
      <c r="G92" s="101">
        <v>1139.798989876771</v>
      </c>
      <c r="H92" s="101">
        <v>1181.1780041037982</v>
      </c>
      <c r="I92" s="101">
        <v>1014.481015918874</v>
      </c>
      <c r="J92" s="101">
        <v>1009.7921473421205</v>
      </c>
      <c r="K92" s="101">
        <v>1062.848802489832</v>
      </c>
      <c r="L92" s="101">
        <v>1403.8683330799763</v>
      </c>
      <c r="M92" s="101">
        <v>1145.4087198153125</v>
      </c>
      <c r="N92" s="101">
        <v>939.33586005455049</v>
      </c>
      <c r="O92" s="101">
        <v>1098.8361804872711</v>
      </c>
      <c r="P92" s="101">
        <v>1041.8339339012477</v>
      </c>
      <c r="Q92" s="101">
        <v>1061.5476307323022</v>
      </c>
      <c r="R92" s="101">
        <v>0</v>
      </c>
      <c r="S92" s="101">
        <v>0</v>
      </c>
      <c r="T92" s="101">
        <v>0</v>
      </c>
      <c r="U92" s="101">
        <v>1422.916131443023</v>
      </c>
      <c r="V92" s="101">
        <v>1126.4836732771346</v>
      </c>
      <c r="W92" s="101">
        <v>1189.815879398109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953.81303758034107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1009.9677390899393</v>
      </c>
      <c r="K93" s="104">
        <v>1066.3829759538237</v>
      </c>
      <c r="L93" s="104">
        <v>1407.1544422641227</v>
      </c>
      <c r="M93" s="104">
        <v>1147.3084409719713</v>
      </c>
      <c r="N93" s="104">
        <v>940.31995017113729</v>
      </c>
      <c r="O93" s="104">
        <v>1099.0102254084827</v>
      </c>
      <c r="P93" s="104">
        <v>1041.5112425372804</v>
      </c>
      <c r="Q93" s="104">
        <v>0</v>
      </c>
      <c r="R93" s="104">
        <v>0</v>
      </c>
      <c r="S93" s="104">
        <v>0</v>
      </c>
      <c r="T93" s="104">
        <v>0</v>
      </c>
      <c r="U93" s="104">
        <v>1423.2673024003702</v>
      </c>
      <c r="V93" s="104">
        <v>0</v>
      </c>
      <c r="W93" s="104">
        <v>1187.5405805950138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219.22848522539331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255.57943289906248</v>
      </c>
      <c r="K94" s="98">
        <v>246.18132887982975</v>
      </c>
      <c r="L94" s="98">
        <v>322.68516363667391</v>
      </c>
      <c r="M94" s="98">
        <v>307.98720248604047</v>
      </c>
      <c r="N94" s="98">
        <v>168.31124172365909</v>
      </c>
      <c r="O94" s="98">
        <v>213.07334849677656</v>
      </c>
      <c r="P94" s="98">
        <v>201.74544427038521</v>
      </c>
      <c r="Q94" s="98">
        <v>0</v>
      </c>
      <c r="R94" s="98">
        <v>0</v>
      </c>
      <c r="S94" s="98">
        <v>0</v>
      </c>
      <c r="T94" s="98">
        <v>0</v>
      </c>
      <c r="U94" s="98">
        <v>340.75884582803559</v>
      </c>
      <c r="V94" s="98">
        <v>0</v>
      </c>
      <c r="W94" s="98">
        <v>234.47569822863852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734.58455235494773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754.38830619087685</v>
      </c>
      <c r="K95" s="98">
        <v>820.20164707399385</v>
      </c>
      <c r="L95" s="98">
        <v>1084.4692786274488</v>
      </c>
      <c r="M95" s="98">
        <v>839.32123848593096</v>
      </c>
      <c r="N95" s="98">
        <v>772.00870844747817</v>
      </c>
      <c r="O95" s="98">
        <v>885.93687691170635</v>
      </c>
      <c r="P95" s="98">
        <v>839.7657982668951</v>
      </c>
      <c r="Q95" s="98">
        <v>0</v>
      </c>
      <c r="R95" s="98">
        <v>0</v>
      </c>
      <c r="S95" s="98">
        <v>0</v>
      </c>
      <c r="T95" s="98">
        <v>0</v>
      </c>
      <c r="U95" s="98">
        <v>1082.5084565723346</v>
      </c>
      <c r="V95" s="98">
        <v>0</v>
      </c>
      <c r="W95" s="98">
        <v>953.0648823663754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1000.9970329366851</v>
      </c>
      <c r="D96" s="101">
        <v>1017.221254378935</v>
      </c>
      <c r="E96" s="101">
        <v>1123.5796994143257</v>
      </c>
      <c r="F96" s="101">
        <v>1071.4909683037442</v>
      </c>
      <c r="G96" s="101">
        <v>1032.5966310725591</v>
      </c>
      <c r="H96" s="101">
        <v>1151.117646141349</v>
      </c>
      <c r="I96" s="101">
        <v>1097.4265179788893</v>
      </c>
      <c r="J96" s="101">
        <v>1169.9194074673992</v>
      </c>
      <c r="K96" s="101">
        <v>1127.8401723625889</v>
      </c>
      <c r="L96" s="101">
        <v>1132.1756165799916</v>
      </c>
      <c r="M96" s="101">
        <v>1164.6151801903391</v>
      </c>
      <c r="N96" s="101">
        <v>993.84960407289054</v>
      </c>
      <c r="O96" s="101">
        <v>1009.814134561539</v>
      </c>
      <c r="P96" s="101">
        <v>1036.0714046749113</v>
      </c>
      <c r="Q96" s="101">
        <v>1201.2588930716724</v>
      </c>
      <c r="R96" s="101">
        <v>0</v>
      </c>
      <c r="S96" s="101">
        <v>0</v>
      </c>
      <c r="T96" s="101">
        <v>0</v>
      </c>
      <c r="U96" s="101">
        <v>1181.7656706492612</v>
      </c>
      <c r="V96" s="101">
        <v>1290.8413268687571</v>
      </c>
      <c r="W96" s="101">
        <v>1135.1980561143089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1001.6042944249868</v>
      </c>
      <c r="D97" s="104">
        <v>1017.6522901350882</v>
      </c>
      <c r="E97" s="104">
        <v>1123.7263208323207</v>
      </c>
      <c r="F97" s="104">
        <v>1071.2477856593739</v>
      </c>
      <c r="G97" s="104">
        <v>1032.1033095907183</v>
      </c>
      <c r="H97" s="104">
        <v>1150.3255109744771</v>
      </c>
      <c r="I97" s="104">
        <v>1097.3491072133534</v>
      </c>
      <c r="J97" s="104">
        <v>1171.0326322104568</v>
      </c>
      <c r="K97" s="104">
        <v>1129.4414791014183</v>
      </c>
      <c r="L97" s="104">
        <v>1133.3710789607005</v>
      </c>
      <c r="M97" s="104">
        <v>1165.4606917829551</v>
      </c>
      <c r="N97" s="104">
        <v>994.56268283937379</v>
      </c>
      <c r="O97" s="104">
        <v>1010.0816818997421</v>
      </c>
      <c r="P97" s="104">
        <v>1036.3891299437146</v>
      </c>
      <c r="Q97" s="104">
        <v>1201.3099993836568</v>
      </c>
      <c r="R97" s="104">
        <v>0</v>
      </c>
      <c r="S97" s="104">
        <v>0</v>
      </c>
      <c r="T97" s="104">
        <v>0</v>
      </c>
      <c r="U97" s="104">
        <v>1181.9888414240479</v>
      </c>
      <c r="V97" s="104">
        <v>1291.972377405724</v>
      </c>
      <c r="W97" s="104">
        <v>1136.6447989407084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230.2636670967679</v>
      </c>
      <c r="D98" s="98">
        <v>228.38020415463433</v>
      </c>
      <c r="E98" s="98">
        <v>307.79670542554561</v>
      </c>
      <c r="F98" s="98">
        <v>248.97043001394641</v>
      </c>
      <c r="G98" s="98">
        <v>205.98172005211691</v>
      </c>
      <c r="H98" s="98">
        <v>309.57649041348344</v>
      </c>
      <c r="I98" s="98">
        <v>241.8935895522867</v>
      </c>
      <c r="J98" s="98">
        <v>296.75964613179036</v>
      </c>
      <c r="K98" s="98">
        <v>265.00423950055472</v>
      </c>
      <c r="L98" s="98">
        <v>258.69061416792573</v>
      </c>
      <c r="M98" s="98">
        <v>313.42060698619002</v>
      </c>
      <c r="N98" s="98">
        <v>178.35262571370424</v>
      </c>
      <c r="O98" s="98">
        <v>195.64933559673457</v>
      </c>
      <c r="P98" s="98">
        <v>200.48252475279222</v>
      </c>
      <c r="Q98" s="98">
        <v>325.41499438776327</v>
      </c>
      <c r="R98" s="98">
        <v>0</v>
      </c>
      <c r="S98" s="98">
        <v>0</v>
      </c>
      <c r="T98" s="98">
        <v>0</v>
      </c>
      <c r="U98" s="98">
        <v>282.45641276617175</v>
      </c>
      <c r="V98" s="98">
        <v>330.23530621954188</v>
      </c>
      <c r="W98" s="98">
        <v>223.8514702626895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771.34062732821906</v>
      </c>
      <c r="D99" s="98">
        <v>789.27208598045388</v>
      </c>
      <c r="E99" s="98">
        <v>815.92961540677504</v>
      </c>
      <c r="F99" s="98">
        <v>822.27735564542763</v>
      </c>
      <c r="G99" s="98">
        <v>826.12158953860137</v>
      </c>
      <c r="H99" s="98">
        <v>840.74902056099347</v>
      </c>
      <c r="I99" s="98">
        <v>855.45551766106666</v>
      </c>
      <c r="J99" s="98">
        <v>874.27298607866635</v>
      </c>
      <c r="K99" s="98">
        <v>864.43723960086368</v>
      </c>
      <c r="L99" s="98">
        <v>874.68046479277473</v>
      </c>
      <c r="M99" s="98">
        <v>852.04008479676497</v>
      </c>
      <c r="N99" s="98">
        <v>816.21005712566966</v>
      </c>
      <c r="O99" s="98">
        <v>814.43234630300753</v>
      </c>
      <c r="P99" s="98">
        <v>835.90660519092228</v>
      </c>
      <c r="Q99" s="98">
        <v>875.89500499589337</v>
      </c>
      <c r="R99" s="98">
        <v>0</v>
      </c>
      <c r="S99" s="98">
        <v>0</v>
      </c>
      <c r="T99" s="98">
        <v>0</v>
      </c>
      <c r="U99" s="98">
        <v>899.53242865787638</v>
      </c>
      <c r="V99" s="98">
        <v>961.73707118618222</v>
      </c>
      <c r="W99" s="98">
        <v>912.79332867801861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443.3153213220782</v>
      </c>
      <c r="D100" s="122">
        <v>468.66599843409369</v>
      </c>
      <c r="E100" s="122">
        <v>477.05079849011275</v>
      </c>
      <c r="F100" s="122">
        <v>452.42190689121611</v>
      </c>
      <c r="G100" s="122">
        <v>452.85235317446973</v>
      </c>
      <c r="H100" s="122">
        <v>447.61019696607315</v>
      </c>
      <c r="I100" s="122">
        <v>423.92296689005275</v>
      </c>
      <c r="J100" s="122">
        <v>390.54100977368785</v>
      </c>
      <c r="K100" s="122">
        <v>362.96632875242358</v>
      </c>
      <c r="L100" s="122">
        <v>382.37237670087165</v>
      </c>
      <c r="M100" s="122">
        <v>338.84348470122535</v>
      </c>
      <c r="N100" s="122">
        <v>293.87121419968958</v>
      </c>
      <c r="O100" s="122">
        <v>298.87577802909789</v>
      </c>
      <c r="P100" s="122">
        <v>285.70215405996089</v>
      </c>
      <c r="Q100" s="122">
        <v>304.08195667479919</v>
      </c>
      <c r="R100" s="122">
        <v>0</v>
      </c>
      <c r="S100" s="122">
        <v>0</v>
      </c>
      <c r="T100" s="122">
        <v>0</v>
      </c>
      <c r="U100" s="122">
        <v>379.79356209583858</v>
      </c>
      <c r="V100" s="122">
        <v>573.52417017885455</v>
      </c>
      <c r="W100" s="122">
        <v>527.5501761116368</v>
      </c>
      <c r="DA100" s="130" t="s">
        <v>4184</v>
      </c>
    </row>
    <row r="101" spans="1:105" ht="12" customHeight="1" x14ac:dyDescent="0.25">
      <c r="A101" s="97" t="s">
        <v>207</v>
      </c>
      <c r="B101" s="98"/>
      <c r="C101" s="98">
        <v>438.08720224594146</v>
      </c>
      <c r="D101" s="98">
        <v>472.95478782570348</v>
      </c>
      <c r="E101" s="98">
        <v>425.11824255359966</v>
      </c>
      <c r="F101" s="98">
        <v>332.12560508836344</v>
      </c>
      <c r="G101" s="98">
        <v>499.42862028358286</v>
      </c>
      <c r="H101" s="98">
        <v>439.74183893434599</v>
      </c>
      <c r="I101" s="98">
        <v>444.08751038937561</v>
      </c>
      <c r="J101" s="98">
        <v>331.53580704394278</v>
      </c>
      <c r="K101" s="98">
        <v>385.62057829656015</v>
      </c>
      <c r="L101" s="98">
        <v>347.10692064106752</v>
      </c>
      <c r="M101" s="98">
        <v>334.28084330416806</v>
      </c>
      <c r="N101" s="98">
        <v>324.63502293251491</v>
      </c>
      <c r="O101" s="98">
        <v>332.47450072428882</v>
      </c>
      <c r="P101" s="98">
        <v>322.05937858953558</v>
      </c>
      <c r="Q101" s="98">
        <v>331.02603988539084</v>
      </c>
      <c r="R101" s="98">
        <v>0</v>
      </c>
      <c r="S101" s="98">
        <v>0</v>
      </c>
      <c r="T101" s="98">
        <v>0</v>
      </c>
      <c r="U101" s="98">
        <v>442.39527225354112</v>
      </c>
      <c r="V101" s="98">
        <v>456.58077233697065</v>
      </c>
      <c r="W101" s="98">
        <v>544.41047584726243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436.70678597307216</v>
      </c>
      <c r="D102" s="98">
        <v>468.66453318319117</v>
      </c>
      <c r="E102" s="98">
        <v>477.08464057275904</v>
      </c>
      <c r="F102" s="98">
        <v>451.06228831551397</v>
      </c>
      <c r="G102" s="98">
        <v>456.78663404057659</v>
      </c>
      <c r="H102" s="98">
        <v>457.53078336927047</v>
      </c>
      <c r="I102" s="98">
        <v>420.09746906931002</v>
      </c>
      <c r="J102" s="98">
        <v>375.62220475407207</v>
      </c>
      <c r="K102" s="98">
        <v>377.41954921909314</v>
      </c>
      <c r="L102" s="98">
        <v>400.45192478560097</v>
      </c>
      <c r="M102" s="98">
        <v>331.057799521194</v>
      </c>
      <c r="N102" s="98">
        <v>280.44494358414954</v>
      </c>
      <c r="O102" s="98">
        <v>304.59408746542357</v>
      </c>
      <c r="P102" s="98">
        <v>286.02919193319417</v>
      </c>
      <c r="Q102" s="98">
        <v>304.83170160807697</v>
      </c>
      <c r="R102" s="98">
        <v>0</v>
      </c>
      <c r="S102" s="98">
        <v>0</v>
      </c>
      <c r="T102" s="98">
        <v>0</v>
      </c>
      <c r="U102" s="98">
        <v>392.13398900645888</v>
      </c>
      <c r="V102" s="98">
        <v>547.36982521887046</v>
      </c>
      <c r="W102" s="98">
        <v>532.28079408963413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488.95049402714932</v>
      </c>
      <c r="D103" s="33">
        <v>0</v>
      </c>
      <c r="E103" s="33">
        <v>0</v>
      </c>
      <c r="F103" s="33">
        <v>492.24640362256906</v>
      </c>
      <c r="G103" s="33">
        <v>442.38657861690086</v>
      </c>
      <c r="H103" s="33">
        <v>418.87310930336457</v>
      </c>
      <c r="I103" s="33">
        <v>434.19572279338115</v>
      </c>
      <c r="J103" s="33">
        <v>435.94883170908042</v>
      </c>
      <c r="K103" s="33">
        <v>340.56567434531343</v>
      </c>
      <c r="L103" s="33">
        <v>354.02490257449239</v>
      </c>
      <c r="M103" s="33">
        <v>348.50483367307038</v>
      </c>
      <c r="N103" s="33">
        <v>311.28898796588641</v>
      </c>
      <c r="O103" s="33">
        <v>287.00748311161237</v>
      </c>
      <c r="P103" s="33">
        <v>285.37493510535245</v>
      </c>
      <c r="Q103" s="33">
        <v>303.37685750543466</v>
      </c>
      <c r="R103" s="33">
        <v>0</v>
      </c>
      <c r="S103" s="33">
        <v>0</v>
      </c>
      <c r="T103" s="33">
        <v>0</v>
      </c>
      <c r="U103" s="33">
        <v>365.29501675983681</v>
      </c>
      <c r="V103" s="33">
        <v>595.65798886620632</v>
      </c>
      <c r="W103" s="33">
        <v>522.5577286515919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4189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4196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9425.6216726900166</v>
      </c>
      <c r="D124" s="117">
        <f t="shared" si="42"/>
        <v>0</v>
      </c>
      <c r="E124" s="117">
        <f t="shared" si="42"/>
        <v>9410.0054908379279</v>
      </c>
      <c r="F124" s="117">
        <f t="shared" si="42"/>
        <v>9515.6722362823421</v>
      </c>
      <c r="G124" s="117">
        <f t="shared" si="42"/>
        <v>9692.3921522493692</v>
      </c>
      <c r="H124" s="117">
        <f t="shared" si="42"/>
        <v>8972.9607860039341</v>
      </c>
      <c r="I124" s="117">
        <f t="shared" si="42"/>
        <v>8371.5657026743229</v>
      </c>
      <c r="J124" s="117">
        <f t="shared" si="42"/>
        <v>7704.7780655566157</v>
      </c>
      <c r="K124" s="117">
        <f t="shared" si="42"/>
        <v>7851.8106976880863</v>
      </c>
      <c r="L124" s="117">
        <f t="shared" si="42"/>
        <v>8651.8709238740557</v>
      </c>
      <c r="M124" s="117">
        <f t="shared" si="42"/>
        <v>8391.3377731975597</v>
      </c>
      <c r="N124" s="117">
        <f t="shared" si="42"/>
        <v>8890.8460296125686</v>
      </c>
      <c r="O124" s="117">
        <f t="shared" si="42"/>
        <v>8773.7563403390013</v>
      </c>
      <c r="P124" s="117">
        <f t="shared" si="42"/>
        <v>7372.7954185933668</v>
      </c>
      <c r="Q124" s="117">
        <f t="shared" si="42"/>
        <v>7744.8711572711727</v>
      </c>
      <c r="R124" s="117">
        <f t="shared" ref="R124:V124" si="43">R125+R128+R130+R139</f>
        <v>7573.1005917457342</v>
      </c>
      <c r="S124" s="117">
        <f t="shared" si="43"/>
        <v>7237.1914163352667</v>
      </c>
      <c r="T124" s="117">
        <f t="shared" si="43"/>
        <v>6615.1028031021688</v>
      </c>
      <c r="U124" s="117">
        <f t="shared" si="43"/>
        <v>6150.9769015593865</v>
      </c>
      <c r="V124" s="117">
        <f t="shared" si="43"/>
        <v>6082.774219891864</v>
      </c>
      <c r="W124" s="117">
        <f t="shared" ref="W124" si="44">W125+W128+W130+W139</f>
        <v>6151.842033266149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7912.445740136086</v>
      </c>
      <c r="D125" s="122">
        <f t="shared" si="45"/>
        <v>0</v>
      </c>
      <c r="E125" s="122">
        <f t="shared" si="45"/>
        <v>7870.1088426034357</v>
      </c>
      <c r="F125" s="122">
        <f t="shared" si="45"/>
        <v>7888.6456169277335</v>
      </c>
      <c r="G125" s="122">
        <f t="shared" si="45"/>
        <v>8140.9562299587533</v>
      </c>
      <c r="H125" s="122">
        <f t="shared" si="45"/>
        <v>7370.3855965748262</v>
      </c>
      <c r="I125" s="122">
        <f t="shared" si="45"/>
        <v>6681.193557584369</v>
      </c>
      <c r="J125" s="122">
        <f t="shared" si="45"/>
        <v>6099.1195911295099</v>
      </c>
      <c r="K125" s="122">
        <f t="shared" si="45"/>
        <v>6309.3295799529851</v>
      </c>
      <c r="L125" s="122">
        <f t="shared" si="45"/>
        <v>7024.8677631572036</v>
      </c>
      <c r="M125" s="122">
        <f t="shared" si="45"/>
        <v>6861.8702889288015</v>
      </c>
      <c r="N125" s="122">
        <f t="shared" si="45"/>
        <v>7339.2630931592803</v>
      </c>
      <c r="O125" s="122">
        <f t="shared" si="45"/>
        <v>7301.5389355681691</v>
      </c>
      <c r="P125" s="122">
        <f t="shared" si="45"/>
        <v>5965.4637190914054</v>
      </c>
      <c r="Q125" s="122">
        <f t="shared" si="45"/>
        <v>6167.468284370766</v>
      </c>
      <c r="R125" s="122">
        <f t="shared" ref="R125:V125" si="46">SUM(R126:R127)</f>
        <v>6005.9170033409564</v>
      </c>
      <c r="S125" s="122">
        <f t="shared" si="46"/>
        <v>5560.7731665654628</v>
      </c>
      <c r="T125" s="122">
        <f t="shared" si="46"/>
        <v>4723.9143899241335</v>
      </c>
      <c r="U125" s="122">
        <f t="shared" si="46"/>
        <v>4232.0003075771128</v>
      </c>
      <c r="V125" s="122">
        <f t="shared" si="46"/>
        <v>4024.4350720322282</v>
      </c>
      <c r="W125" s="122">
        <f t="shared" ref="W125" si="47">SUM(W126:W127)</f>
        <v>3846.2912168913072</v>
      </c>
      <c r="DA125" s="130" t="s">
        <v>4207</v>
      </c>
    </row>
    <row r="126" spans="1:105" ht="12" customHeight="1" x14ac:dyDescent="0.25">
      <c r="A126" s="97" t="s">
        <v>203</v>
      </c>
      <c r="B126" s="98"/>
      <c r="C126" s="98">
        <v>7874.2410566234603</v>
      </c>
      <c r="D126" s="98">
        <v>0</v>
      </c>
      <c r="E126" s="98">
        <v>7833.6622373701775</v>
      </c>
      <c r="F126" s="98">
        <v>7852.4211271158929</v>
      </c>
      <c r="G126" s="98">
        <v>8104.3960046157836</v>
      </c>
      <c r="H126" s="98">
        <v>7338.0506827082927</v>
      </c>
      <c r="I126" s="98">
        <v>6652.3323264571</v>
      </c>
      <c r="J126" s="98">
        <v>6073.0682998568855</v>
      </c>
      <c r="K126" s="98">
        <v>6282.8283103146841</v>
      </c>
      <c r="L126" s="98">
        <v>6995.7455625057246</v>
      </c>
      <c r="M126" s="98">
        <v>6833.9345458393846</v>
      </c>
      <c r="N126" s="98">
        <v>7310.3710932570775</v>
      </c>
      <c r="O126" s="98">
        <v>7273.0129228301885</v>
      </c>
      <c r="P126" s="98">
        <v>5942.0615508007641</v>
      </c>
      <c r="Q126" s="98">
        <v>6143.4417623241197</v>
      </c>
      <c r="R126" s="98">
        <v>5982.6195406528504</v>
      </c>
      <c r="S126" s="98">
        <v>5539.1283210413949</v>
      </c>
      <c r="T126" s="98">
        <v>4705.5518023871355</v>
      </c>
      <c r="U126" s="98">
        <v>4215.5762551693806</v>
      </c>
      <c r="V126" s="98">
        <v>4008.5816240555441</v>
      </c>
      <c r="W126" s="98">
        <v>3831.1489119800253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38.204683512625294</v>
      </c>
      <c r="D127" s="98">
        <v>0</v>
      </c>
      <c r="E127" s="98">
        <v>36.44660523325863</v>
      </c>
      <c r="F127" s="98">
        <v>36.224489811840591</v>
      </c>
      <c r="G127" s="98">
        <v>36.560225342969666</v>
      </c>
      <c r="H127" s="98">
        <v>32.334913866533356</v>
      </c>
      <c r="I127" s="98">
        <v>28.861231127268859</v>
      </c>
      <c r="J127" s="98">
        <v>26.051291272624418</v>
      </c>
      <c r="K127" s="98">
        <v>26.501269638301409</v>
      </c>
      <c r="L127" s="98">
        <v>29.122200651478714</v>
      </c>
      <c r="M127" s="98">
        <v>27.935743089416739</v>
      </c>
      <c r="N127" s="98">
        <v>28.891999902202812</v>
      </c>
      <c r="O127" s="98">
        <v>28.526012737980366</v>
      </c>
      <c r="P127" s="98">
        <v>23.402168290641594</v>
      </c>
      <c r="Q127" s="98">
        <v>24.026522046646356</v>
      </c>
      <c r="R127" s="98">
        <v>23.297462688105963</v>
      </c>
      <c r="S127" s="98">
        <v>21.644845524067648</v>
      </c>
      <c r="T127" s="98">
        <v>18.362587536997921</v>
      </c>
      <c r="U127" s="98">
        <v>16.424052407732155</v>
      </c>
      <c r="V127" s="98">
        <v>15.853447976683857</v>
      </c>
      <c r="W127" s="98">
        <v>15.142304911281796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14.501754550820987</v>
      </c>
      <c r="D128" s="122">
        <f t="shared" si="48"/>
        <v>0</v>
      </c>
      <c r="E128" s="122">
        <f t="shared" si="48"/>
        <v>52.558313903670914</v>
      </c>
      <c r="F128" s="122">
        <f t="shared" si="48"/>
        <v>31.910238908850559</v>
      </c>
      <c r="G128" s="122">
        <f t="shared" si="48"/>
        <v>38.353889873223679</v>
      </c>
      <c r="H128" s="122">
        <f t="shared" si="48"/>
        <v>68.020755321648551</v>
      </c>
      <c r="I128" s="122">
        <f t="shared" si="48"/>
        <v>106.73721523810076</v>
      </c>
      <c r="J128" s="122">
        <f t="shared" si="48"/>
        <v>78.344569962550665</v>
      </c>
      <c r="K128" s="122">
        <f t="shared" si="48"/>
        <v>86.659894623853248</v>
      </c>
      <c r="L128" s="122">
        <f t="shared" si="48"/>
        <v>101.40523733117345</v>
      </c>
      <c r="M128" s="122">
        <f t="shared" si="48"/>
        <v>101.0079791729017</v>
      </c>
      <c r="N128" s="122">
        <f t="shared" si="48"/>
        <v>203.79496007819256</v>
      </c>
      <c r="O128" s="122">
        <f t="shared" si="48"/>
        <v>120.60801191929571</v>
      </c>
      <c r="P128" s="122">
        <f t="shared" si="48"/>
        <v>83.452624019462604</v>
      </c>
      <c r="Q128" s="122">
        <f t="shared" si="48"/>
        <v>113.45367127380821</v>
      </c>
      <c r="R128" s="122">
        <f t="shared" si="48"/>
        <v>109.03452517960187</v>
      </c>
      <c r="S128" s="122">
        <f t="shared" si="48"/>
        <v>159.38642958576426</v>
      </c>
      <c r="T128" s="122">
        <f t="shared" si="48"/>
        <v>343.56853507649129</v>
      </c>
      <c r="U128" s="122">
        <f t="shared" si="48"/>
        <v>349.24517915331995</v>
      </c>
      <c r="V128" s="122">
        <f t="shared" si="48"/>
        <v>225.77082749083613</v>
      </c>
      <c r="W128" s="122">
        <f t="shared" si="48"/>
        <v>597.85294234800278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14.501754550820987</v>
      </c>
      <c r="D129" s="98">
        <f>IF(RES_hhdet_in_tes!D129=0,0,RES_hhdet_in_tes!D129*1000*11630/RES_hhdet_in_new!D126)</f>
        <v>0</v>
      </c>
      <c r="E129" s="98">
        <f>IF(RES_hhdet_in_tes!E129=0,0,RES_hhdet_in_tes!E129*1000*11630/RES_hhdet_in_new!E126)</f>
        <v>52.558313903670914</v>
      </c>
      <c r="F129" s="98">
        <f>IF(RES_hhdet_in_tes!F129=0,0,RES_hhdet_in_tes!F129*1000*11630/RES_hhdet_in_new!F126)</f>
        <v>31.910238908850559</v>
      </c>
      <c r="G129" s="98">
        <f>IF(RES_hhdet_in_tes!G129=0,0,RES_hhdet_in_tes!G129*1000*11630/RES_hhdet_in_new!G126)</f>
        <v>38.353889873223679</v>
      </c>
      <c r="H129" s="98">
        <f>IF(RES_hhdet_in_tes!H129=0,0,RES_hhdet_in_tes!H129*1000*11630/RES_hhdet_in_new!H126)</f>
        <v>68.020755321648551</v>
      </c>
      <c r="I129" s="98">
        <f>IF(RES_hhdet_in_tes!I129=0,0,RES_hhdet_in_tes!I129*1000*11630/RES_hhdet_in_new!I126)</f>
        <v>106.73721523810076</v>
      </c>
      <c r="J129" s="98">
        <f>IF(RES_hhdet_in_tes!J129=0,0,RES_hhdet_in_tes!J129*1000*11630/RES_hhdet_in_new!J126)</f>
        <v>78.344569962550665</v>
      </c>
      <c r="K129" s="98">
        <f>IF(RES_hhdet_in_tes!K129=0,0,RES_hhdet_in_tes!K129*1000*11630/RES_hhdet_in_new!K126)</f>
        <v>86.659894623853248</v>
      </c>
      <c r="L129" s="98">
        <f>IF(RES_hhdet_in_tes!L129=0,0,RES_hhdet_in_tes!L129*1000*11630/RES_hhdet_in_new!L126)</f>
        <v>101.40523733117345</v>
      </c>
      <c r="M129" s="98">
        <f>IF(RES_hhdet_in_tes!M129=0,0,RES_hhdet_in_tes!M129*1000*11630/RES_hhdet_in_new!M126)</f>
        <v>101.0079791729017</v>
      </c>
      <c r="N129" s="98">
        <f>IF(RES_hhdet_in_tes!N129=0,0,RES_hhdet_in_tes!N129*1000*11630/RES_hhdet_in_new!N126)</f>
        <v>203.79496007819256</v>
      </c>
      <c r="O129" s="98">
        <f>IF(RES_hhdet_in_tes!O129=0,0,RES_hhdet_in_tes!O129*1000*11630/RES_hhdet_in_new!O126)</f>
        <v>120.60801191929571</v>
      </c>
      <c r="P129" s="98">
        <f>IF(RES_hhdet_in_tes!P129=0,0,RES_hhdet_in_tes!P129*1000*11630/RES_hhdet_in_new!P126)</f>
        <v>83.452624019462604</v>
      </c>
      <c r="Q129" s="98">
        <f>IF(RES_hhdet_in_tes!Q129=0,0,RES_hhdet_in_tes!Q129*1000*11630/RES_hhdet_in_new!Q126)</f>
        <v>113.45367127380821</v>
      </c>
      <c r="R129" s="98">
        <f>IF(RES_hhdet_in_tes!R129=0,0,RES_hhdet_in_tes!R129*1000*11630/RES_hhdet_in_new!R126)</f>
        <v>109.03452517960187</v>
      </c>
      <c r="S129" s="98">
        <f>IF(RES_hhdet_in_tes!S129=0,0,RES_hhdet_in_tes!S129*1000*11630/RES_hhdet_in_new!S126)</f>
        <v>159.38642958576426</v>
      </c>
      <c r="T129" s="98">
        <f>IF(RES_hhdet_in_tes!T129=0,0,RES_hhdet_in_tes!T129*1000*11630/RES_hhdet_in_new!T126)</f>
        <v>343.56853507649129</v>
      </c>
      <c r="U129" s="98">
        <f>IF(RES_hhdet_in_tes!U129=0,0,RES_hhdet_in_tes!U129*1000*11630/RES_hhdet_in_new!U126)</f>
        <v>349.24517915331995</v>
      </c>
      <c r="V129" s="98">
        <f>IF(RES_hhdet_in_tes!V129=0,0,RES_hhdet_in_tes!V129*1000*11630/RES_hhdet_in_new!V126)</f>
        <v>225.77082749083613</v>
      </c>
      <c r="W129" s="98">
        <f>IF(RES_hhdet_in_tes!W129=0,0,RES_hhdet_in_tes!W129*1000*11630/RES_hhdet_in_new!W126)</f>
        <v>597.85294234800278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1055.3562368139919</v>
      </c>
      <c r="D130" s="122">
        <v>0</v>
      </c>
      <c r="E130" s="122">
        <v>1010.2536937580624</v>
      </c>
      <c r="F130" s="122">
        <v>1142.5732410005462</v>
      </c>
      <c r="G130" s="122">
        <v>1060.3026842483987</v>
      </c>
      <c r="H130" s="122">
        <v>1086.9353338342985</v>
      </c>
      <c r="I130" s="122">
        <v>1159.7347973950837</v>
      </c>
      <c r="J130" s="122">
        <v>1136.6719375958287</v>
      </c>
      <c r="K130" s="122">
        <v>1092.9046617948297</v>
      </c>
      <c r="L130" s="122">
        <v>1143.1499592358355</v>
      </c>
      <c r="M130" s="122">
        <v>1089.6042386870367</v>
      </c>
      <c r="N130" s="122">
        <v>1053.9727983824018</v>
      </c>
      <c r="O130" s="122">
        <v>1052.7827744140054</v>
      </c>
      <c r="P130" s="122">
        <v>1038.2289540496124</v>
      </c>
      <c r="Q130" s="122">
        <v>1159.920145885384</v>
      </c>
      <c r="R130" s="122">
        <v>1170.8237784106566</v>
      </c>
      <c r="S130" s="122">
        <v>1165.7252046674598</v>
      </c>
      <c r="T130" s="122">
        <v>1175.429619784848</v>
      </c>
      <c r="U130" s="122">
        <v>1190.0400505633863</v>
      </c>
      <c r="V130" s="122">
        <v>1258.9998762821883</v>
      </c>
      <c r="W130" s="122">
        <v>1180.1611508095127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1061.5585076027571</v>
      </c>
      <c r="D131" s="98">
        <v>0</v>
      </c>
      <c r="E131" s="98">
        <v>989.38368967611689</v>
      </c>
      <c r="F131" s="98">
        <v>1149.0578168957554</v>
      </c>
      <c r="G131" s="98">
        <v>1063.6138551984884</v>
      </c>
      <c r="H131" s="98">
        <v>1078.9606586547773</v>
      </c>
      <c r="I131" s="98">
        <v>1163.997234794515</v>
      </c>
      <c r="J131" s="98">
        <v>1135.5437744443971</v>
      </c>
      <c r="K131" s="98">
        <v>1089.6131605659275</v>
      </c>
      <c r="L131" s="98">
        <v>1143.96423070023</v>
      </c>
      <c r="M131" s="98">
        <v>1082.9231594258529</v>
      </c>
      <c r="N131" s="98">
        <v>1059.3738366924176</v>
      </c>
      <c r="O131" s="98">
        <v>1059.0518802586544</v>
      </c>
      <c r="P131" s="98">
        <v>1063.5081848650714</v>
      </c>
      <c r="Q131" s="98">
        <v>1128.8458981098859</v>
      </c>
      <c r="R131" s="98">
        <v>1169.1697100229958</v>
      </c>
      <c r="S131" s="98">
        <v>1165.7318758271272</v>
      </c>
      <c r="T131" s="98">
        <v>1176.3499116617213</v>
      </c>
      <c r="U131" s="98">
        <v>1191.945460758016</v>
      </c>
      <c r="V131" s="98">
        <v>1251.1559037170555</v>
      </c>
      <c r="W131" s="98">
        <v>1186.2253698114919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1062.0687105514917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1135.7100681597162</v>
      </c>
      <c r="K132" s="98">
        <v>1090.0230779912429</v>
      </c>
      <c r="L132" s="98">
        <v>1144.8307024633441</v>
      </c>
      <c r="M132" s="98">
        <v>1083.8119140151043</v>
      </c>
      <c r="N132" s="98">
        <v>1061.1776641056611</v>
      </c>
      <c r="O132" s="98">
        <v>1059.9381619976277</v>
      </c>
      <c r="P132" s="98">
        <v>1064.6812017098557</v>
      </c>
      <c r="Q132" s="98">
        <v>0</v>
      </c>
      <c r="R132" s="98">
        <v>1170.4797424174999</v>
      </c>
      <c r="S132" s="98">
        <v>1167.4652030794141</v>
      </c>
      <c r="T132" s="98">
        <v>1177.412672305383</v>
      </c>
      <c r="U132" s="98">
        <v>1192.0710487729041</v>
      </c>
      <c r="V132" s="98">
        <v>1249.9246370854596</v>
      </c>
      <c r="W132" s="98">
        <v>1187.3897352378301</v>
      </c>
      <c r="DA132" s="63" t="s">
        <v>4214</v>
      </c>
    </row>
    <row r="133" spans="1:105" ht="12" customHeight="1" x14ac:dyDescent="0.25">
      <c r="A133" s="100" t="s">
        <v>203</v>
      </c>
      <c r="B133" s="101"/>
      <c r="C133" s="101">
        <v>244.31759823927698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287.69816201223915</v>
      </c>
      <c r="K133" s="101">
        <v>255.60129683730102</v>
      </c>
      <c r="L133" s="101">
        <v>261.31105320154398</v>
      </c>
      <c r="M133" s="101">
        <v>291.00248557653117</v>
      </c>
      <c r="N133" s="101">
        <v>191.23487881423733</v>
      </c>
      <c r="O133" s="101">
        <v>205.64241213905012</v>
      </c>
      <c r="P133" s="101">
        <v>206.42309181704942</v>
      </c>
      <c r="Q133" s="101">
        <v>0</v>
      </c>
      <c r="R133" s="101">
        <v>299.2986655781736</v>
      </c>
      <c r="S133" s="101">
        <v>277.72693839356737</v>
      </c>
      <c r="T133" s="101">
        <v>286.52604784292549</v>
      </c>
      <c r="U133" s="101">
        <v>284.89651515065896</v>
      </c>
      <c r="V133" s="101">
        <v>319.42714584285881</v>
      </c>
      <c r="W133" s="101">
        <v>234.62734420987306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817.75111231221467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848.01190614747702</v>
      </c>
      <c r="K134" s="104">
        <v>834.42178115394165</v>
      </c>
      <c r="L134" s="104">
        <v>883.51964926180005</v>
      </c>
      <c r="M134" s="104">
        <v>792.80942843857304</v>
      </c>
      <c r="N134" s="104">
        <v>869.94278529142377</v>
      </c>
      <c r="O134" s="104">
        <v>854.29574985857766</v>
      </c>
      <c r="P134" s="104">
        <v>858.25810989280626</v>
      </c>
      <c r="Q134" s="104">
        <v>0</v>
      </c>
      <c r="R134" s="104">
        <v>871.18107683932647</v>
      </c>
      <c r="S134" s="104">
        <v>889.73826468584684</v>
      </c>
      <c r="T134" s="104">
        <v>890.88662446245758</v>
      </c>
      <c r="U134" s="104">
        <v>907.17453362224501</v>
      </c>
      <c r="V134" s="104">
        <v>930.49749124260086</v>
      </c>
      <c r="W134" s="104">
        <v>952.76239102795705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1000.9970329366849</v>
      </c>
      <c r="D135" s="101">
        <v>0</v>
      </c>
      <c r="E135" s="101">
        <v>1123.5796994143257</v>
      </c>
      <c r="F135" s="101">
        <v>1071.490968303744</v>
      </c>
      <c r="G135" s="101">
        <v>1032.5966310725591</v>
      </c>
      <c r="H135" s="101">
        <v>1151.117646141349</v>
      </c>
      <c r="I135" s="101">
        <v>1097.4265179788895</v>
      </c>
      <c r="J135" s="101">
        <v>1169.9194074673994</v>
      </c>
      <c r="K135" s="101">
        <v>1127.8401723625893</v>
      </c>
      <c r="L135" s="101">
        <v>1132.1756165799918</v>
      </c>
      <c r="M135" s="101">
        <v>1164.6151801903391</v>
      </c>
      <c r="N135" s="101">
        <v>993.84960407289043</v>
      </c>
      <c r="O135" s="101">
        <v>1009.8141345615389</v>
      </c>
      <c r="P135" s="101">
        <v>1036.071404674911</v>
      </c>
      <c r="Q135" s="101">
        <v>1201.2588930716727</v>
      </c>
      <c r="R135" s="101">
        <v>1182.186521178354</v>
      </c>
      <c r="S135" s="101">
        <v>1165.658778491405</v>
      </c>
      <c r="T135" s="101">
        <v>1171.687294951563</v>
      </c>
      <c r="U135" s="101">
        <v>1181.765670649261</v>
      </c>
      <c r="V135" s="101">
        <v>1290.8413268687571</v>
      </c>
      <c r="W135" s="101">
        <v>1135.1980561143089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1001.6042944249867</v>
      </c>
      <c r="D136" s="104">
        <v>0</v>
      </c>
      <c r="E136" s="104">
        <v>1123.7263208323204</v>
      </c>
      <c r="F136" s="104">
        <v>1071.2477856593737</v>
      </c>
      <c r="G136" s="104">
        <v>1032.103309590718</v>
      </c>
      <c r="H136" s="104">
        <v>1150.3255109744769</v>
      </c>
      <c r="I136" s="104">
        <v>1097.3491072133536</v>
      </c>
      <c r="J136" s="104">
        <v>1171.0326322104565</v>
      </c>
      <c r="K136" s="104">
        <v>1129.4414791014183</v>
      </c>
      <c r="L136" s="104">
        <v>1133.3710789607005</v>
      </c>
      <c r="M136" s="104">
        <v>1165.4606917829551</v>
      </c>
      <c r="N136" s="104">
        <v>994.56268283937379</v>
      </c>
      <c r="O136" s="104">
        <v>1010.0816818997421</v>
      </c>
      <c r="P136" s="104">
        <v>1036.3891299437148</v>
      </c>
      <c r="Q136" s="104">
        <v>1201.309999383657</v>
      </c>
      <c r="R136" s="104">
        <v>1182.2985812052391</v>
      </c>
      <c r="S136" s="104">
        <v>1165.5473231175511</v>
      </c>
      <c r="T136" s="104">
        <v>1171.557491996731</v>
      </c>
      <c r="U136" s="104">
        <v>1181.9888414240486</v>
      </c>
      <c r="V136" s="104">
        <v>1291.9723774057238</v>
      </c>
      <c r="W136" s="104">
        <v>1136.6447989407079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230.26366709676788</v>
      </c>
      <c r="D137" s="98">
        <v>0</v>
      </c>
      <c r="E137" s="98">
        <v>307.79670542554567</v>
      </c>
      <c r="F137" s="98">
        <v>248.97043001394636</v>
      </c>
      <c r="G137" s="98">
        <v>205.98172005211691</v>
      </c>
      <c r="H137" s="98">
        <v>309.57649041348344</v>
      </c>
      <c r="I137" s="98">
        <v>241.89358955228678</v>
      </c>
      <c r="J137" s="98">
        <v>296.75964613179053</v>
      </c>
      <c r="K137" s="98">
        <v>265.00423950055472</v>
      </c>
      <c r="L137" s="98">
        <v>258.69061416792573</v>
      </c>
      <c r="M137" s="98">
        <v>313.42060698619002</v>
      </c>
      <c r="N137" s="98">
        <v>178.35262571370424</v>
      </c>
      <c r="O137" s="98">
        <v>195.64933559673457</v>
      </c>
      <c r="P137" s="98">
        <v>200.48252475279224</v>
      </c>
      <c r="Q137" s="98">
        <v>325.41499438776327</v>
      </c>
      <c r="R137" s="98">
        <v>302.46001855816974</v>
      </c>
      <c r="S137" s="98">
        <v>277.1871105868297</v>
      </c>
      <c r="T137" s="98">
        <v>285.0775773988895</v>
      </c>
      <c r="U137" s="98">
        <v>282.45641276617175</v>
      </c>
      <c r="V137" s="98">
        <v>330.23530621954188</v>
      </c>
      <c r="W137" s="98">
        <v>223.85147026268947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771.34062732821906</v>
      </c>
      <c r="D138" s="98">
        <v>0</v>
      </c>
      <c r="E138" s="98">
        <v>815.92961540677481</v>
      </c>
      <c r="F138" s="98">
        <v>822.27735564542741</v>
      </c>
      <c r="G138" s="98">
        <v>826.12158953860126</v>
      </c>
      <c r="H138" s="98">
        <v>840.74902056099336</v>
      </c>
      <c r="I138" s="98">
        <v>855.45551766106689</v>
      </c>
      <c r="J138" s="98">
        <v>874.27298607866624</v>
      </c>
      <c r="K138" s="98">
        <v>864.43723960086334</v>
      </c>
      <c r="L138" s="98">
        <v>874.68046479277461</v>
      </c>
      <c r="M138" s="98">
        <v>852.04008479676509</v>
      </c>
      <c r="N138" s="98">
        <v>816.21005712566955</v>
      </c>
      <c r="O138" s="98">
        <v>814.43234630300753</v>
      </c>
      <c r="P138" s="98">
        <v>835.90660519092251</v>
      </c>
      <c r="Q138" s="98">
        <v>875.8950049958936</v>
      </c>
      <c r="R138" s="98">
        <v>879.83856264706935</v>
      </c>
      <c r="S138" s="98">
        <v>888.36021253072136</v>
      </c>
      <c r="T138" s="98">
        <v>886.47991459784146</v>
      </c>
      <c r="U138" s="98">
        <v>899.53242865787672</v>
      </c>
      <c r="V138" s="98">
        <v>961.73707118618199</v>
      </c>
      <c r="W138" s="98">
        <v>912.7933286780185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443.3179411891187</v>
      </c>
      <c r="D139" s="122">
        <v>0</v>
      </c>
      <c r="E139" s="122">
        <v>477.0846405727591</v>
      </c>
      <c r="F139" s="122">
        <v>452.54313944521249</v>
      </c>
      <c r="G139" s="122">
        <v>452.77934816899278</v>
      </c>
      <c r="H139" s="122">
        <v>447.61910027316122</v>
      </c>
      <c r="I139" s="122">
        <v>423.90013245677051</v>
      </c>
      <c r="J139" s="122">
        <v>390.64196686872543</v>
      </c>
      <c r="K139" s="122">
        <v>362.91656131641741</v>
      </c>
      <c r="L139" s="122">
        <v>382.44796414984302</v>
      </c>
      <c r="M139" s="122">
        <v>338.85526640882017</v>
      </c>
      <c r="N139" s="122">
        <v>293.81517799269312</v>
      </c>
      <c r="O139" s="122">
        <v>298.82661843753147</v>
      </c>
      <c r="P139" s="122">
        <v>285.65012143288675</v>
      </c>
      <c r="Q139" s="122">
        <v>304.02905574121411</v>
      </c>
      <c r="R139" s="122">
        <v>287.32528481451976</v>
      </c>
      <c r="S139" s="122">
        <v>351.30661551657971</v>
      </c>
      <c r="T139" s="122">
        <v>372.19025831669569</v>
      </c>
      <c r="U139" s="122">
        <v>379.69136426556742</v>
      </c>
      <c r="V139" s="122">
        <v>573.56844408661209</v>
      </c>
      <c r="W139" s="122">
        <v>527.53672321732597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436.70678597307233</v>
      </c>
      <c r="D140" s="98">
        <v>0</v>
      </c>
      <c r="E140" s="98">
        <v>477.0846405727591</v>
      </c>
      <c r="F140" s="98">
        <v>451.06228831551408</v>
      </c>
      <c r="G140" s="98">
        <v>456.78663404057659</v>
      </c>
      <c r="H140" s="98">
        <v>457.53078336927058</v>
      </c>
      <c r="I140" s="98">
        <v>420.09746906930997</v>
      </c>
      <c r="J140" s="98">
        <v>375.62220475407224</v>
      </c>
      <c r="K140" s="98">
        <v>377.4195492190932</v>
      </c>
      <c r="L140" s="98">
        <v>400.45192478560091</v>
      </c>
      <c r="M140" s="98">
        <v>331.05779952119406</v>
      </c>
      <c r="N140" s="98">
        <v>280.44494358414954</v>
      </c>
      <c r="O140" s="98">
        <v>304.59408746542357</v>
      </c>
      <c r="P140" s="98">
        <v>286.02919193319417</v>
      </c>
      <c r="Q140" s="98">
        <v>304.83170160807708</v>
      </c>
      <c r="R140" s="98">
        <v>270.25834509753781</v>
      </c>
      <c r="S140" s="98">
        <v>355.55553325231006</v>
      </c>
      <c r="T140" s="98">
        <v>381.70233899253071</v>
      </c>
      <c r="U140" s="98">
        <v>392.13398900645893</v>
      </c>
      <c r="V140" s="98">
        <v>547.36982521887035</v>
      </c>
      <c r="W140" s="98">
        <v>532.28079408963413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488.95049402714943</v>
      </c>
      <c r="D141" s="33">
        <v>0</v>
      </c>
      <c r="E141" s="33">
        <v>0</v>
      </c>
      <c r="F141" s="33">
        <v>492.24640362256883</v>
      </c>
      <c r="G141" s="33">
        <v>442.38657861690092</v>
      </c>
      <c r="H141" s="33">
        <v>418.87310930336446</v>
      </c>
      <c r="I141" s="33">
        <v>434.19572279338115</v>
      </c>
      <c r="J141" s="33">
        <v>435.94883170908048</v>
      </c>
      <c r="K141" s="33">
        <v>340.56567434531343</v>
      </c>
      <c r="L141" s="33">
        <v>354.02490257449233</v>
      </c>
      <c r="M141" s="33">
        <v>348.50483367307044</v>
      </c>
      <c r="N141" s="33">
        <v>311.28898796588635</v>
      </c>
      <c r="O141" s="33">
        <v>287.00748311161237</v>
      </c>
      <c r="P141" s="33">
        <v>285.37493510535245</v>
      </c>
      <c r="Q141" s="33">
        <v>303.37685750543466</v>
      </c>
      <c r="R141" s="33">
        <v>303.84342159784967</v>
      </c>
      <c r="S141" s="33">
        <v>343.74956403510896</v>
      </c>
      <c r="T141" s="33">
        <v>358.97333465098427</v>
      </c>
      <c r="U141" s="33">
        <v>365.29501675983681</v>
      </c>
      <c r="V141" s="33">
        <v>595.65798886620655</v>
      </c>
      <c r="W141" s="33">
        <v>522.55772865159202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8526.1782116404393</v>
      </c>
      <c r="D143" s="117">
        <f t="shared" si="49"/>
        <v>8939.35457653905</v>
      </c>
      <c r="E143" s="117">
        <f t="shared" si="49"/>
        <v>9994.3466422875499</v>
      </c>
      <c r="F143" s="117">
        <f t="shared" si="49"/>
        <v>9122.9192647004984</v>
      </c>
      <c r="G143" s="117">
        <f t="shared" si="49"/>
        <v>9107.9402911356101</v>
      </c>
      <c r="H143" s="117">
        <f t="shared" si="49"/>
        <v>9234.0143093821043</v>
      </c>
      <c r="I143" s="117">
        <f t="shared" si="49"/>
        <v>7904.0323112804253</v>
      </c>
      <c r="J143" s="117">
        <f t="shared" si="49"/>
        <v>7817.690573823058</v>
      </c>
      <c r="K143" s="117">
        <f t="shared" si="49"/>
        <v>7670.094291536202</v>
      </c>
      <c r="L143" s="117">
        <f t="shared" si="49"/>
        <v>8987.9003272952632</v>
      </c>
      <c r="M143" s="117">
        <f t="shared" si="49"/>
        <v>8520.5794407724006</v>
      </c>
      <c r="N143" s="117">
        <f t="shared" si="49"/>
        <v>8260.9143008083611</v>
      </c>
      <c r="O143" s="117">
        <f t="shared" si="49"/>
        <v>7584.208637868207</v>
      </c>
      <c r="P143" s="117">
        <f t="shared" si="49"/>
        <v>6805.5014811752644</v>
      </c>
      <c r="Q143" s="117">
        <f t="shared" si="49"/>
        <v>9106.1911305633384</v>
      </c>
      <c r="R143" s="117">
        <f t="shared" ref="R143:V143" si="50">R144+R146+R148+R157</f>
        <v>7733.0312323319431</v>
      </c>
      <c r="S143" s="117">
        <f t="shared" si="50"/>
        <v>6703.1940926000871</v>
      </c>
      <c r="T143" s="117">
        <f t="shared" si="50"/>
        <v>6639.5038656481893</v>
      </c>
      <c r="U143" s="117">
        <f t="shared" si="50"/>
        <v>6458.7755681537446</v>
      </c>
      <c r="V143" s="117">
        <f t="shared" si="50"/>
        <v>6041.1442223254371</v>
      </c>
      <c r="W143" s="117">
        <f t="shared" ref="W143" si="51">W144+W146+W148+W157</f>
        <v>7009.6567380925817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7072.9233194545195</v>
      </c>
      <c r="D144" s="122">
        <f t="shared" si="52"/>
        <v>7414.1919203576335</v>
      </c>
      <c r="E144" s="122">
        <f t="shared" si="52"/>
        <v>8345.7829397599653</v>
      </c>
      <c r="F144" s="122">
        <f t="shared" si="52"/>
        <v>7576.7202482730918</v>
      </c>
      <c r="G144" s="122">
        <f t="shared" si="52"/>
        <v>7575.9457148061647</v>
      </c>
      <c r="H144" s="122">
        <f t="shared" si="52"/>
        <v>7567.9127868718906</v>
      </c>
      <c r="I144" s="122">
        <f t="shared" si="52"/>
        <v>6273.8052884948647</v>
      </c>
      <c r="J144" s="122">
        <f t="shared" si="52"/>
        <v>6182.6216035065509</v>
      </c>
      <c r="K144" s="122">
        <f t="shared" si="52"/>
        <v>6083.4478735096454</v>
      </c>
      <c r="L144" s="122">
        <f t="shared" si="52"/>
        <v>7325.8944737814809</v>
      </c>
      <c r="M144" s="122">
        <f t="shared" si="52"/>
        <v>6870.1550320726774</v>
      </c>
      <c r="N144" s="122">
        <f t="shared" si="52"/>
        <v>6650.0226356016619</v>
      </c>
      <c r="O144" s="122">
        <f t="shared" si="52"/>
        <v>6037.5321175139998</v>
      </c>
      <c r="P144" s="122">
        <f t="shared" si="52"/>
        <v>5308.5282833721112</v>
      </c>
      <c r="Q144" s="122">
        <f t="shared" si="52"/>
        <v>7329.3165181213326</v>
      </c>
      <c r="R144" s="122">
        <f t="shared" si="52"/>
        <v>6008.8195568965248</v>
      </c>
      <c r="S144" s="122">
        <f t="shared" si="52"/>
        <v>4885.4451525133545</v>
      </c>
      <c r="T144" s="122">
        <f t="shared" si="52"/>
        <v>4688.4101412404007</v>
      </c>
      <c r="U144" s="122">
        <f t="shared" si="52"/>
        <v>4346.1606544193492</v>
      </c>
      <c r="V144" s="122">
        <f t="shared" si="52"/>
        <v>3880.2628737282016</v>
      </c>
      <c r="W144" s="122">
        <f t="shared" si="52"/>
        <v>4622.2050695381049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7072.9233194545195</v>
      </c>
      <c r="D145" s="98">
        <v>7414.1919203576335</v>
      </c>
      <c r="E145" s="98">
        <v>8345.7829397599653</v>
      </c>
      <c r="F145" s="98">
        <v>7576.7202482730918</v>
      </c>
      <c r="G145" s="98">
        <v>7575.9457148061647</v>
      </c>
      <c r="H145" s="98">
        <v>7567.9127868718906</v>
      </c>
      <c r="I145" s="98">
        <v>6273.8052884948647</v>
      </c>
      <c r="J145" s="98">
        <v>6182.6216035065509</v>
      </c>
      <c r="K145" s="98">
        <v>6083.4478735096454</v>
      </c>
      <c r="L145" s="98">
        <v>7325.8944737814809</v>
      </c>
      <c r="M145" s="98">
        <v>6870.1550320726774</v>
      </c>
      <c r="N145" s="98">
        <v>6650.0226356016619</v>
      </c>
      <c r="O145" s="98">
        <v>6037.5321175139998</v>
      </c>
      <c r="P145" s="98">
        <v>5308.5282833721112</v>
      </c>
      <c r="Q145" s="98">
        <v>7329.3165181213326</v>
      </c>
      <c r="R145" s="98">
        <v>6008.8195568965248</v>
      </c>
      <c r="S145" s="98">
        <v>4885.4451525133545</v>
      </c>
      <c r="T145" s="98">
        <v>4688.4101412404007</v>
      </c>
      <c r="U145" s="98">
        <v>4346.1606544193492</v>
      </c>
      <c r="V145" s="98">
        <v>3880.2628737282016</v>
      </c>
      <c r="W145" s="98">
        <v>4622.2050695381049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17.488242693853078</v>
      </c>
      <c r="D146" s="122">
        <f t="shared" si="53"/>
        <v>26.914348683398984</v>
      </c>
      <c r="E146" s="122">
        <f t="shared" si="53"/>
        <v>52.71472928990331</v>
      </c>
      <c r="F146" s="122">
        <f t="shared" si="53"/>
        <v>33.863256468427402</v>
      </c>
      <c r="G146" s="122">
        <f t="shared" si="53"/>
        <v>36.11841894214453</v>
      </c>
      <c r="H146" s="122">
        <f t="shared" si="53"/>
        <v>64.4534450324294</v>
      </c>
      <c r="I146" s="122">
        <f t="shared" si="53"/>
        <v>111.41413381652779</v>
      </c>
      <c r="J146" s="122">
        <f t="shared" si="53"/>
        <v>76.554826654636841</v>
      </c>
      <c r="K146" s="122">
        <f t="shared" si="53"/>
        <v>99.004406833882314</v>
      </c>
      <c r="L146" s="122">
        <f t="shared" si="53"/>
        <v>132.66898055199627</v>
      </c>
      <c r="M146" s="122">
        <f t="shared" si="53"/>
        <v>147.5539978148324</v>
      </c>
      <c r="N146" s="122">
        <f t="shared" si="53"/>
        <v>325.23747455134327</v>
      </c>
      <c r="O146" s="122">
        <f t="shared" si="53"/>
        <v>233.11390304861462</v>
      </c>
      <c r="P146" s="122">
        <f t="shared" si="53"/>
        <v>174.99018912507293</v>
      </c>
      <c r="Q146" s="122">
        <f t="shared" si="53"/>
        <v>275.97328296684964</v>
      </c>
      <c r="R146" s="122">
        <f t="shared" si="53"/>
        <v>268.4974523516205</v>
      </c>
      <c r="S146" s="122">
        <f t="shared" si="53"/>
        <v>295.1394620734871</v>
      </c>
      <c r="T146" s="122">
        <f t="shared" si="53"/>
        <v>395.59052153042762</v>
      </c>
      <c r="U146" s="122">
        <f t="shared" si="53"/>
        <v>539.3396746203905</v>
      </c>
      <c r="V146" s="122">
        <f t="shared" si="53"/>
        <v>301.54707635828976</v>
      </c>
      <c r="W146" s="122">
        <f t="shared" si="53"/>
        <v>723.23739973516331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17.488242693853078</v>
      </c>
      <c r="D147" s="98">
        <f>IF(RES_hhdet_in_tes!D147=0,0,RES_hhdet_in_tes!D147*1000*11630/RES_hhdet_in_new!D145)</f>
        <v>26.914348683398984</v>
      </c>
      <c r="E147" s="98">
        <f>IF(RES_hhdet_in_tes!E147=0,0,RES_hhdet_in_tes!E147*1000*11630/RES_hhdet_in_new!E145)</f>
        <v>52.71472928990331</v>
      </c>
      <c r="F147" s="98">
        <f>IF(RES_hhdet_in_tes!F147=0,0,RES_hhdet_in_tes!F147*1000*11630/RES_hhdet_in_new!F145)</f>
        <v>33.863256468427402</v>
      </c>
      <c r="G147" s="98">
        <f>IF(RES_hhdet_in_tes!G147=0,0,RES_hhdet_in_tes!G147*1000*11630/RES_hhdet_in_new!G145)</f>
        <v>36.11841894214453</v>
      </c>
      <c r="H147" s="98">
        <f>IF(RES_hhdet_in_tes!H147=0,0,RES_hhdet_in_tes!H147*1000*11630/RES_hhdet_in_new!H145)</f>
        <v>64.4534450324294</v>
      </c>
      <c r="I147" s="98">
        <f>IF(RES_hhdet_in_tes!I147=0,0,RES_hhdet_in_tes!I147*1000*11630/RES_hhdet_in_new!I145)</f>
        <v>111.41413381652779</v>
      </c>
      <c r="J147" s="98">
        <f>IF(RES_hhdet_in_tes!J147=0,0,RES_hhdet_in_tes!J147*1000*11630/RES_hhdet_in_new!J145)</f>
        <v>76.554826654636841</v>
      </c>
      <c r="K147" s="98">
        <f>IF(RES_hhdet_in_tes!K147=0,0,RES_hhdet_in_tes!K147*1000*11630/RES_hhdet_in_new!K145)</f>
        <v>99.004406833882314</v>
      </c>
      <c r="L147" s="98">
        <f>IF(RES_hhdet_in_tes!L147=0,0,RES_hhdet_in_tes!L147*1000*11630/RES_hhdet_in_new!L145)</f>
        <v>132.66898055199627</v>
      </c>
      <c r="M147" s="98">
        <f>IF(RES_hhdet_in_tes!M147=0,0,RES_hhdet_in_tes!M147*1000*11630/RES_hhdet_in_new!M145)</f>
        <v>147.5539978148324</v>
      </c>
      <c r="N147" s="98">
        <f>IF(RES_hhdet_in_tes!N147=0,0,RES_hhdet_in_tes!N147*1000*11630/RES_hhdet_in_new!N145)</f>
        <v>325.23747455134327</v>
      </c>
      <c r="O147" s="98">
        <f>IF(RES_hhdet_in_tes!O147=0,0,RES_hhdet_in_tes!O147*1000*11630/RES_hhdet_in_new!O145)</f>
        <v>233.11390304861462</v>
      </c>
      <c r="P147" s="98">
        <f>IF(RES_hhdet_in_tes!P147=0,0,RES_hhdet_in_tes!P147*1000*11630/RES_hhdet_in_new!P145)</f>
        <v>174.99018912507293</v>
      </c>
      <c r="Q147" s="98">
        <f>IF(RES_hhdet_in_tes!Q147=0,0,RES_hhdet_in_tes!Q147*1000*11630/RES_hhdet_in_new!Q145)</f>
        <v>275.97328296684964</v>
      </c>
      <c r="R147" s="98">
        <f>IF(RES_hhdet_in_tes!R147=0,0,RES_hhdet_in_tes!R147*1000*11630/RES_hhdet_in_new!R145)</f>
        <v>268.4974523516205</v>
      </c>
      <c r="S147" s="98">
        <f>IF(RES_hhdet_in_tes!S147=0,0,RES_hhdet_in_tes!S147*1000*11630/RES_hhdet_in_new!S145)</f>
        <v>295.1394620734871</v>
      </c>
      <c r="T147" s="98">
        <f>IF(RES_hhdet_in_tes!T147=0,0,RES_hhdet_in_tes!T147*1000*11630/RES_hhdet_in_new!T145)</f>
        <v>395.59052153042762</v>
      </c>
      <c r="U147" s="98">
        <f>IF(RES_hhdet_in_tes!U147=0,0,RES_hhdet_in_tes!U147*1000*11630/RES_hhdet_in_new!U145)</f>
        <v>539.3396746203905</v>
      </c>
      <c r="V147" s="98">
        <f>IF(RES_hhdet_in_tes!V147=0,0,RES_hhdet_in_tes!V147*1000*11630/RES_hhdet_in_new!V145)</f>
        <v>301.54707635828976</v>
      </c>
      <c r="W147" s="98">
        <f>IF(RES_hhdet_in_tes!W147=0,0,RES_hhdet_in_tes!W147*1000*11630/RES_hhdet_in_new!W145)</f>
        <v>723.23739973516331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992.70589902593008</v>
      </c>
      <c r="D148" s="122">
        <v>1029.5837743148261</v>
      </c>
      <c r="E148" s="122">
        <v>1118.7643326649238</v>
      </c>
      <c r="F148" s="122">
        <v>1059.7481340394991</v>
      </c>
      <c r="G148" s="122">
        <v>1043.1784279731994</v>
      </c>
      <c r="H148" s="122">
        <v>1153.987338550872</v>
      </c>
      <c r="I148" s="122">
        <v>1094.9835292080568</v>
      </c>
      <c r="J148" s="122">
        <v>1168.1610183722735</v>
      </c>
      <c r="K148" s="122">
        <v>1124.847015494923</v>
      </c>
      <c r="L148" s="122">
        <v>1146.6655098740559</v>
      </c>
      <c r="M148" s="122">
        <v>1163.9032892148457</v>
      </c>
      <c r="N148" s="122">
        <v>991.81958439386381</v>
      </c>
      <c r="O148" s="122">
        <v>1014.7585811197317</v>
      </c>
      <c r="P148" s="122">
        <v>1036.3329961498519</v>
      </c>
      <c r="Q148" s="122">
        <v>1196.87279584116</v>
      </c>
      <c r="R148" s="122">
        <v>1168.4035395662706</v>
      </c>
      <c r="S148" s="122">
        <v>1171.2972042541207</v>
      </c>
      <c r="T148" s="122">
        <v>1183.3217301102243</v>
      </c>
      <c r="U148" s="122">
        <v>1193.5907449174472</v>
      </c>
      <c r="V148" s="122">
        <v>1285.7644280978859</v>
      </c>
      <c r="W148" s="122">
        <v>1136.6776263770132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953.61449790983409</v>
      </c>
      <c r="D149" s="98">
        <v>1081.7026177072291</v>
      </c>
      <c r="E149" s="98">
        <v>1080.6426792321583</v>
      </c>
      <c r="F149" s="98">
        <v>944.6683582498988</v>
      </c>
      <c r="G149" s="98">
        <v>1139.798989876771</v>
      </c>
      <c r="H149" s="98">
        <v>1181.1780041037982</v>
      </c>
      <c r="I149" s="98">
        <v>1014.4810159188742</v>
      </c>
      <c r="J149" s="98">
        <v>1009.7921473421203</v>
      </c>
      <c r="K149" s="98">
        <v>1062.8488024898322</v>
      </c>
      <c r="L149" s="98">
        <v>1403.8683330799768</v>
      </c>
      <c r="M149" s="98">
        <v>1145.4087198153122</v>
      </c>
      <c r="N149" s="98">
        <v>939.33586005455049</v>
      </c>
      <c r="O149" s="98">
        <v>1098.8361804872713</v>
      </c>
      <c r="P149" s="98">
        <v>1041.8339339012475</v>
      </c>
      <c r="Q149" s="98">
        <v>1061.5476307323024</v>
      </c>
      <c r="R149" s="98">
        <v>924.14633571546949</v>
      </c>
      <c r="S149" s="98">
        <v>1247.5295507972151</v>
      </c>
      <c r="T149" s="98">
        <v>1356.680542253712</v>
      </c>
      <c r="U149" s="98">
        <v>1422.916131443023</v>
      </c>
      <c r="V149" s="98">
        <v>1126.4836732771346</v>
      </c>
      <c r="W149" s="98">
        <v>1189.8158793981083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1000.9970329366849</v>
      </c>
      <c r="D153" s="101">
        <v>1017.221254378935</v>
      </c>
      <c r="E153" s="101">
        <v>1123.5796994143259</v>
      </c>
      <c r="F153" s="101">
        <v>1071.490968303744</v>
      </c>
      <c r="G153" s="101">
        <v>1032.5966310725591</v>
      </c>
      <c r="H153" s="101">
        <v>1151.1176461413488</v>
      </c>
      <c r="I153" s="101">
        <v>1097.4265179788899</v>
      </c>
      <c r="J153" s="101">
        <v>1169.9194074673994</v>
      </c>
      <c r="K153" s="101">
        <v>1127.8401723625889</v>
      </c>
      <c r="L153" s="101">
        <v>1132.1756165799914</v>
      </c>
      <c r="M153" s="101">
        <v>1164.6151801903388</v>
      </c>
      <c r="N153" s="101">
        <v>993.84960407289043</v>
      </c>
      <c r="O153" s="101">
        <v>1009.814134561539</v>
      </c>
      <c r="P153" s="101">
        <v>1036.0714046749113</v>
      </c>
      <c r="Q153" s="101">
        <v>1201.2588930716724</v>
      </c>
      <c r="R153" s="101">
        <v>1182.1865211783545</v>
      </c>
      <c r="S153" s="101">
        <v>1165.658778491405</v>
      </c>
      <c r="T153" s="101">
        <v>1171.6872949515632</v>
      </c>
      <c r="U153" s="101">
        <v>1181.765670649261</v>
      </c>
      <c r="V153" s="101">
        <v>1290.8413268687573</v>
      </c>
      <c r="W153" s="101">
        <v>1135.1980561143089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1001.604294424987</v>
      </c>
      <c r="D154" s="104">
        <v>1017.6522901350884</v>
      </c>
      <c r="E154" s="104">
        <v>0</v>
      </c>
      <c r="F154" s="104">
        <v>0</v>
      </c>
      <c r="G154" s="104">
        <v>1032.1033095907185</v>
      </c>
      <c r="H154" s="104">
        <v>1150.3255109744771</v>
      </c>
      <c r="I154" s="104">
        <v>1097.3491072133531</v>
      </c>
      <c r="J154" s="104">
        <v>1171.0326322104568</v>
      </c>
      <c r="K154" s="104">
        <v>1129.4414791014183</v>
      </c>
      <c r="L154" s="104">
        <v>1133.3710789607005</v>
      </c>
      <c r="M154" s="104">
        <v>1165.4606917829549</v>
      </c>
      <c r="N154" s="104">
        <v>994.56268283937391</v>
      </c>
      <c r="O154" s="104">
        <v>1010.081681899742</v>
      </c>
      <c r="P154" s="104">
        <v>1036.3891299437146</v>
      </c>
      <c r="Q154" s="104">
        <v>1201.3099993836563</v>
      </c>
      <c r="R154" s="104">
        <v>1182.2985812052395</v>
      </c>
      <c r="S154" s="104">
        <v>1165.5473231175515</v>
      </c>
      <c r="T154" s="104">
        <v>1171.5574919967305</v>
      </c>
      <c r="U154" s="104">
        <v>1181.9888414240484</v>
      </c>
      <c r="V154" s="104">
        <v>1291.9723774057243</v>
      </c>
      <c r="W154" s="104">
        <v>1136.6447989407081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230.26366709676793</v>
      </c>
      <c r="D155" s="98">
        <v>228.38020415463433</v>
      </c>
      <c r="E155" s="98">
        <v>0</v>
      </c>
      <c r="F155" s="98">
        <v>0</v>
      </c>
      <c r="G155" s="98">
        <v>205.98172005211694</v>
      </c>
      <c r="H155" s="98">
        <v>309.57649041348333</v>
      </c>
      <c r="I155" s="98">
        <v>241.8935895522867</v>
      </c>
      <c r="J155" s="98">
        <v>296.75964613179048</v>
      </c>
      <c r="K155" s="98">
        <v>265.00423950055466</v>
      </c>
      <c r="L155" s="98">
        <v>258.69061416792573</v>
      </c>
      <c r="M155" s="98">
        <v>313.42060698619002</v>
      </c>
      <c r="N155" s="98">
        <v>178.35262571370424</v>
      </c>
      <c r="O155" s="98">
        <v>195.64933559673457</v>
      </c>
      <c r="P155" s="98">
        <v>200.48252475279224</v>
      </c>
      <c r="Q155" s="98">
        <v>325.41499438776327</v>
      </c>
      <c r="R155" s="98">
        <v>302.46001855816974</v>
      </c>
      <c r="S155" s="98">
        <v>277.18711058682976</v>
      </c>
      <c r="T155" s="98">
        <v>285.07757739888956</v>
      </c>
      <c r="U155" s="98">
        <v>282.45641276617175</v>
      </c>
      <c r="V155" s="98">
        <v>330.235306219542</v>
      </c>
      <c r="W155" s="98">
        <v>223.85147026268947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771.34062732821883</v>
      </c>
      <c r="D156" s="98">
        <v>789.27208598045399</v>
      </c>
      <c r="E156" s="98">
        <v>0</v>
      </c>
      <c r="F156" s="98">
        <v>0</v>
      </c>
      <c r="G156" s="98">
        <v>826.1215895386016</v>
      </c>
      <c r="H156" s="98">
        <v>840.74902056099347</v>
      </c>
      <c r="I156" s="98">
        <v>855.45551766106644</v>
      </c>
      <c r="J156" s="98">
        <v>874.27298607866635</v>
      </c>
      <c r="K156" s="98">
        <v>864.43723960086356</v>
      </c>
      <c r="L156" s="98">
        <v>874.68046479277461</v>
      </c>
      <c r="M156" s="98">
        <v>852.04008479676486</v>
      </c>
      <c r="N156" s="98">
        <v>816.21005712566944</v>
      </c>
      <c r="O156" s="98">
        <v>814.43234630300742</v>
      </c>
      <c r="P156" s="98">
        <v>835.90660519092239</v>
      </c>
      <c r="Q156" s="98">
        <v>875.89500499589326</v>
      </c>
      <c r="R156" s="98">
        <v>879.83856264706981</v>
      </c>
      <c r="S156" s="98">
        <v>888.36021253072158</v>
      </c>
      <c r="T156" s="98">
        <v>886.47991459784112</v>
      </c>
      <c r="U156" s="98">
        <v>899.53242865787661</v>
      </c>
      <c r="V156" s="98">
        <v>961.73707118618233</v>
      </c>
      <c r="W156" s="98">
        <v>912.79332867801895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443.06075046613569</v>
      </c>
      <c r="D157" s="122">
        <v>468.66453318319117</v>
      </c>
      <c r="E157" s="122">
        <v>477.08464057275916</v>
      </c>
      <c r="F157" s="122">
        <v>452.58762591947897</v>
      </c>
      <c r="G157" s="122">
        <v>452.69772941410076</v>
      </c>
      <c r="H157" s="122">
        <v>447.66073892691145</v>
      </c>
      <c r="I157" s="122">
        <v>423.82935976097588</v>
      </c>
      <c r="J157" s="122">
        <v>390.35312528959753</v>
      </c>
      <c r="K157" s="122">
        <v>362.79499569775203</v>
      </c>
      <c r="L157" s="122">
        <v>382.6713630877295</v>
      </c>
      <c r="M157" s="122">
        <v>338.96712167004466</v>
      </c>
      <c r="N157" s="122">
        <v>293.8346062614927</v>
      </c>
      <c r="O157" s="122">
        <v>298.80403618586115</v>
      </c>
      <c r="P157" s="122">
        <v>285.65001252822793</v>
      </c>
      <c r="Q157" s="122">
        <v>304.02853363399709</v>
      </c>
      <c r="R157" s="122">
        <v>287.31068351752748</v>
      </c>
      <c r="S157" s="122">
        <v>351.31227375912505</v>
      </c>
      <c r="T157" s="122">
        <v>372.18147276713717</v>
      </c>
      <c r="U157" s="122">
        <v>379.68449419655735</v>
      </c>
      <c r="V157" s="122">
        <v>573.56984414106034</v>
      </c>
      <c r="W157" s="122">
        <v>527.53664244229969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436.70678597307216</v>
      </c>
      <c r="D158" s="98">
        <v>468.66453318319117</v>
      </c>
      <c r="E158" s="98">
        <v>477.08464057275916</v>
      </c>
      <c r="F158" s="98">
        <v>451.06228831551402</v>
      </c>
      <c r="G158" s="98">
        <v>456.78663404057664</v>
      </c>
      <c r="H158" s="98">
        <v>457.53078336927047</v>
      </c>
      <c r="I158" s="98">
        <v>420.09746906930997</v>
      </c>
      <c r="J158" s="98">
        <v>375.62220475407224</v>
      </c>
      <c r="K158" s="98">
        <v>377.41954921909314</v>
      </c>
      <c r="L158" s="98">
        <v>400.45192478560097</v>
      </c>
      <c r="M158" s="98">
        <v>331.05779952119394</v>
      </c>
      <c r="N158" s="98">
        <v>280.44494358414954</v>
      </c>
      <c r="O158" s="98">
        <v>304.59408746542357</v>
      </c>
      <c r="P158" s="98">
        <v>286.02919193319417</v>
      </c>
      <c r="Q158" s="98">
        <v>304.83170160807703</v>
      </c>
      <c r="R158" s="98">
        <v>270.25834509753787</v>
      </c>
      <c r="S158" s="98">
        <v>355.55553325231006</v>
      </c>
      <c r="T158" s="98">
        <v>381.70233899253071</v>
      </c>
      <c r="U158" s="98">
        <v>392.13398900645893</v>
      </c>
      <c r="V158" s="98">
        <v>547.36982521887046</v>
      </c>
      <c r="W158" s="98">
        <v>532.28079408963413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488.95049402714943</v>
      </c>
      <c r="D159" s="33">
        <v>0</v>
      </c>
      <c r="E159" s="33">
        <v>0</v>
      </c>
      <c r="F159" s="33">
        <v>492.24640362256901</v>
      </c>
      <c r="G159" s="33">
        <v>442.38657861690098</v>
      </c>
      <c r="H159" s="33">
        <v>418.87310930336457</v>
      </c>
      <c r="I159" s="33">
        <v>434.19572279338121</v>
      </c>
      <c r="J159" s="33">
        <v>435.94883170908042</v>
      </c>
      <c r="K159" s="33">
        <v>340.56567434531354</v>
      </c>
      <c r="L159" s="33">
        <v>354.02490257449239</v>
      </c>
      <c r="M159" s="33">
        <v>348.50483367307044</v>
      </c>
      <c r="N159" s="33">
        <v>311.28898796588641</v>
      </c>
      <c r="O159" s="33">
        <v>287.00748311161237</v>
      </c>
      <c r="P159" s="33">
        <v>285.37493510535239</v>
      </c>
      <c r="Q159" s="33">
        <v>303.37685750543466</v>
      </c>
      <c r="R159" s="33">
        <v>303.84342159784978</v>
      </c>
      <c r="S159" s="33">
        <v>343.74956403510907</v>
      </c>
      <c r="T159" s="33">
        <v>358.97333465098427</v>
      </c>
      <c r="U159" s="33">
        <v>365.29501675983676</v>
      </c>
      <c r="V159" s="33">
        <v>595.65798886620644</v>
      </c>
      <c r="W159" s="33">
        <v>522.55772865159202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8766.834506173207</v>
      </c>
      <c r="D161" s="117">
        <f t="shared" si="54"/>
        <v>9179.7121053467636</v>
      </c>
      <c r="E161" s="117">
        <f t="shared" si="54"/>
        <v>9764.9798554705103</v>
      </c>
      <c r="F161" s="117">
        <f t="shared" si="54"/>
        <v>9330.7907944988674</v>
      </c>
      <c r="G161" s="117">
        <f t="shared" si="54"/>
        <v>9253.3288813390664</v>
      </c>
      <c r="H161" s="117">
        <f t="shared" si="54"/>
        <v>8956.6827346813243</v>
      </c>
      <c r="I161" s="117">
        <f t="shared" si="54"/>
        <v>8169.5330086189033</v>
      </c>
      <c r="J161" s="117">
        <f t="shared" si="54"/>
        <v>8108.8793781776958</v>
      </c>
      <c r="K161" s="117">
        <f t="shared" si="54"/>
        <v>8351.7434082680466</v>
      </c>
      <c r="L161" s="117">
        <f t="shared" si="54"/>
        <v>0</v>
      </c>
      <c r="M161" s="117">
        <f t="shared" si="54"/>
        <v>0</v>
      </c>
      <c r="N161" s="117">
        <f t="shared" si="54"/>
        <v>0</v>
      </c>
      <c r="O161" s="117">
        <f t="shared" si="54"/>
        <v>8228.6437653391822</v>
      </c>
      <c r="P161" s="117">
        <f t="shared" si="54"/>
        <v>7800.827543979939</v>
      </c>
      <c r="Q161" s="117">
        <f t="shared" si="54"/>
        <v>7854.7835593159352</v>
      </c>
      <c r="R161" s="117">
        <f t="shared" ref="R161:V161" si="55">R162+R164+R166+R175</f>
        <v>7433.6300052445176</v>
      </c>
      <c r="S161" s="117">
        <f t="shared" si="55"/>
        <v>7121.3025466545132</v>
      </c>
      <c r="T161" s="117">
        <f t="shared" si="55"/>
        <v>6174.1200300966384</v>
      </c>
      <c r="U161" s="117">
        <f t="shared" si="55"/>
        <v>4352.9502038429355</v>
      </c>
      <c r="V161" s="117">
        <f t="shared" si="55"/>
        <v>5057.1193421075777</v>
      </c>
      <c r="W161" s="117">
        <f t="shared" ref="W161" si="56">W162+W164+W166+W175</f>
        <v>9577.9811885999516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7316.4504974319907</v>
      </c>
      <c r="D162" s="122">
        <f t="shared" si="57"/>
        <v>7657.2611447522759</v>
      </c>
      <c r="E162" s="122">
        <f t="shared" si="57"/>
        <v>8121.4874949347713</v>
      </c>
      <c r="F162" s="122">
        <f t="shared" si="57"/>
        <v>7785.2899077137608</v>
      </c>
      <c r="G162" s="122">
        <f t="shared" si="57"/>
        <v>7718.1519804447671</v>
      </c>
      <c r="H162" s="122">
        <f t="shared" si="57"/>
        <v>7288.5068222660966</v>
      </c>
      <c r="I162" s="122">
        <f t="shared" si="57"/>
        <v>6543.1025721541855</v>
      </c>
      <c r="J162" s="122">
        <f t="shared" si="57"/>
        <v>6472.3354977355639</v>
      </c>
      <c r="K162" s="122">
        <f t="shared" si="57"/>
        <v>6775.2184132549864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6680.7020586013396</v>
      </c>
      <c r="P162" s="122">
        <f t="shared" si="57"/>
        <v>6307.4331504848369</v>
      </c>
      <c r="Q162" s="122">
        <f t="shared" si="57"/>
        <v>6078.9967658726846</v>
      </c>
      <c r="R162" s="122">
        <f t="shared" si="57"/>
        <v>5711.2749903420845</v>
      </c>
      <c r="S162" s="122">
        <f t="shared" si="57"/>
        <v>5301.9790841318973</v>
      </c>
      <c r="T162" s="122">
        <f t="shared" si="57"/>
        <v>4224.5944350228301</v>
      </c>
      <c r="U162" s="122">
        <f t="shared" si="57"/>
        <v>2242.0223319419933</v>
      </c>
      <c r="V162" s="122">
        <f t="shared" si="57"/>
        <v>2897.3151630424732</v>
      </c>
      <c r="W162" s="122">
        <f t="shared" si="57"/>
        <v>7196.8412958384952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7316.4504974319907</v>
      </c>
      <c r="D163" s="33">
        <v>7657.2611447522759</v>
      </c>
      <c r="E163" s="33">
        <v>8121.4874949347713</v>
      </c>
      <c r="F163" s="33">
        <v>7785.2899077137608</v>
      </c>
      <c r="G163" s="33">
        <v>7718.1519804447671</v>
      </c>
      <c r="H163" s="33">
        <v>7288.5068222660966</v>
      </c>
      <c r="I163" s="33">
        <v>6543.1025721541855</v>
      </c>
      <c r="J163" s="33">
        <v>6472.3354977355639</v>
      </c>
      <c r="K163" s="33">
        <v>6775.2184132549864</v>
      </c>
      <c r="L163" s="33">
        <v>0</v>
      </c>
      <c r="M163" s="33">
        <v>0</v>
      </c>
      <c r="N163" s="33">
        <v>0</v>
      </c>
      <c r="O163" s="33">
        <v>6680.7020586013396</v>
      </c>
      <c r="P163" s="33">
        <v>6307.4331504848369</v>
      </c>
      <c r="Q163" s="33">
        <v>6078.9967658726846</v>
      </c>
      <c r="R163" s="33">
        <v>5711.2749903420845</v>
      </c>
      <c r="S163" s="33">
        <v>5301.9790841318973</v>
      </c>
      <c r="T163" s="33">
        <v>4224.5944350228301</v>
      </c>
      <c r="U163" s="33">
        <v>2242.0223319419933</v>
      </c>
      <c r="V163" s="33">
        <v>2897.3151630424732</v>
      </c>
      <c r="W163" s="33">
        <v>7196.8412958384952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14.066629992881825</v>
      </c>
      <c r="D164" s="122">
        <f t="shared" si="58"/>
        <v>24.717258994958247</v>
      </c>
      <c r="E164" s="122">
        <f t="shared" si="58"/>
        <v>47.665994653687221</v>
      </c>
      <c r="F164" s="122">
        <f t="shared" si="58"/>
        <v>33.981246909083943</v>
      </c>
      <c r="G164" s="122">
        <f t="shared" si="58"/>
        <v>38.494630714654043</v>
      </c>
      <c r="H164" s="122">
        <f t="shared" si="58"/>
        <v>66.369901144504766</v>
      </c>
      <c r="I164" s="122">
        <f t="shared" si="58"/>
        <v>107.46327800743106</v>
      </c>
      <c r="J164" s="122">
        <f t="shared" si="58"/>
        <v>78.585458661391129</v>
      </c>
      <c r="K164" s="122">
        <f t="shared" si="58"/>
        <v>89.616057909979673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233.97093945688158</v>
      </c>
      <c r="P164" s="122">
        <f t="shared" si="58"/>
        <v>171.37842051568035</v>
      </c>
      <c r="Q164" s="122">
        <f t="shared" si="58"/>
        <v>274.49485466524152</v>
      </c>
      <c r="R164" s="122">
        <f t="shared" si="58"/>
        <v>265.97239794079024</v>
      </c>
      <c r="S164" s="122">
        <f t="shared" si="58"/>
        <v>296.45943112072791</v>
      </c>
      <c r="T164" s="122">
        <f t="shared" si="58"/>
        <v>394.01915898214389</v>
      </c>
      <c r="U164" s="122">
        <f t="shared" si="58"/>
        <v>537.59846427549462</v>
      </c>
      <c r="V164" s="122">
        <f t="shared" si="58"/>
        <v>300.50976479545557</v>
      </c>
      <c r="W164" s="122">
        <f t="shared" si="58"/>
        <v>716.92977814223548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14.066629992881825</v>
      </c>
      <c r="D165" s="98">
        <f>IF(RES_hhdet_in_tes!D165=0,0,RES_hhdet_in_tes!D165*1000*11630/RES_hhdet_in_new!D163)</f>
        <v>24.717258994958247</v>
      </c>
      <c r="E165" s="98">
        <f>IF(RES_hhdet_in_tes!E165=0,0,RES_hhdet_in_tes!E165*1000*11630/RES_hhdet_in_new!E163)</f>
        <v>47.665994653687221</v>
      </c>
      <c r="F165" s="98">
        <f>IF(RES_hhdet_in_tes!F165=0,0,RES_hhdet_in_tes!F165*1000*11630/RES_hhdet_in_new!F163)</f>
        <v>33.981246909083943</v>
      </c>
      <c r="G165" s="98">
        <f>IF(RES_hhdet_in_tes!G165=0,0,RES_hhdet_in_tes!G165*1000*11630/RES_hhdet_in_new!G163)</f>
        <v>38.494630714654043</v>
      </c>
      <c r="H165" s="98">
        <f>IF(RES_hhdet_in_tes!H165=0,0,RES_hhdet_in_tes!H165*1000*11630/RES_hhdet_in_new!H163)</f>
        <v>66.369901144504766</v>
      </c>
      <c r="I165" s="98">
        <f>IF(RES_hhdet_in_tes!I165=0,0,RES_hhdet_in_tes!I165*1000*11630/RES_hhdet_in_new!I163)</f>
        <v>107.46327800743106</v>
      </c>
      <c r="J165" s="98">
        <f>IF(RES_hhdet_in_tes!J165=0,0,RES_hhdet_in_tes!J165*1000*11630/RES_hhdet_in_new!J163)</f>
        <v>78.585458661391129</v>
      </c>
      <c r="K165" s="98">
        <f>IF(RES_hhdet_in_tes!K165=0,0,RES_hhdet_in_tes!K165*1000*11630/RES_hhdet_in_new!K163)</f>
        <v>89.616057909979673</v>
      </c>
      <c r="L165" s="98">
        <f>IF(RES_hhdet_in_tes!L165=0,0,RES_hhdet_in_tes!L165*1000*11630/RES_hhdet_in_new!L163)</f>
        <v>0</v>
      </c>
      <c r="M165" s="98">
        <f>IF(RES_hhdet_in_tes!M165=0,0,RES_hhdet_in_tes!M165*1000*11630/RES_hhdet_in_new!M163)</f>
        <v>0</v>
      </c>
      <c r="N165" s="98">
        <f>IF(RES_hhdet_in_tes!N165=0,0,RES_hhdet_in_tes!N165*1000*11630/RES_hhdet_in_new!N163)</f>
        <v>0</v>
      </c>
      <c r="O165" s="98">
        <f>IF(RES_hhdet_in_tes!O165=0,0,RES_hhdet_in_tes!O165*1000*11630/RES_hhdet_in_new!O163)</f>
        <v>233.97093945688158</v>
      </c>
      <c r="P165" s="98">
        <f>IF(RES_hhdet_in_tes!P165=0,0,RES_hhdet_in_tes!P165*1000*11630/RES_hhdet_in_new!P163)</f>
        <v>171.37842051568035</v>
      </c>
      <c r="Q165" s="98">
        <f>IF(RES_hhdet_in_tes!Q165=0,0,RES_hhdet_in_tes!Q165*1000*11630/RES_hhdet_in_new!Q163)</f>
        <v>274.49485466524152</v>
      </c>
      <c r="R165" s="98">
        <f>IF(RES_hhdet_in_tes!R165=0,0,RES_hhdet_in_tes!R165*1000*11630/RES_hhdet_in_new!R163)</f>
        <v>265.97239794079024</v>
      </c>
      <c r="S165" s="98">
        <f>IF(RES_hhdet_in_tes!S165=0,0,RES_hhdet_in_tes!S165*1000*11630/RES_hhdet_in_new!S163)</f>
        <v>296.45943112072791</v>
      </c>
      <c r="T165" s="98">
        <f>IF(RES_hhdet_in_tes!T165=0,0,RES_hhdet_in_tes!T165*1000*11630/RES_hhdet_in_new!T163)</f>
        <v>394.01915898214389</v>
      </c>
      <c r="U165" s="98">
        <f>IF(RES_hhdet_in_tes!U165=0,0,RES_hhdet_in_tes!U165*1000*11630/RES_hhdet_in_new!U163)</f>
        <v>537.59846427549462</v>
      </c>
      <c r="V165" s="98">
        <f>IF(RES_hhdet_in_tes!V165=0,0,RES_hhdet_in_tes!V165*1000*11630/RES_hhdet_in_new!V163)</f>
        <v>300.50976479545557</v>
      </c>
      <c r="W165" s="98">
        <f>IF(RES_hhdet_in_tes!W165=0,0,RES_hhdet_in_tes!W165*1000*11630/RES_hhdet_in_new!W163)</f>
        <v>716.92977814223548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992.79619607255677</v>
      </c>
      <c r="D166" s="122">
        <v>1029.0691684163376</v>
      </c>
      <c r="E166" s="122">
        <v>1118.7417253092929</v>
      </c>
      <c r="F166" s="122">
        <v>1059.1180307375153</v>
      </c>
      <c r="G166" s="122">
        <v>1043.8745988219259</v>
      </c>
      <c r="H166" s="122">
        <v>1154.0757649885843</v>
      </c>
      <c r="I166" s="122">
        <v>1095.0701600155328</v>
      </c>
      <c r="J166" s="122">
        <v>1167.2545602879165</v>
      </c>
      <c r="K166" s="122">
        <v>1123.468443870594</v>
      </c>
      <c r="L166" s="122">
        <v>0</v>
      </c>
      <c r="M166" s="122">
        <v>0</v>
      </c>
      <c r="N166" s="122">
        <v>0</v>
      </c>
      <c r="O166" s="122">
        <v>1015.0664635770646</v>
      </c>
      <c r="P166" s="122">
        <v>1036.3710271197212</v>
      </c>
      <c r="Q166" s="122">
        <v>1197.2707931699756</v>
      </c>
      <c r="R166" s="122">
        <v>1169.1621120154628</v>
      </c>
      <c r="S166" s="122">
        <v>1171.5929224622726</v>
      </c>
      <c r="T166" s="122">
        <v>1183.3102530029873</v>
      </c>
      <c r="U166" s="122">
        <v>1193.6323844422614</v>
      </c>
      <c r="V166" s="122">
        <v>1285.7358732708713</v>
      </c>
      <c r="W166" s="122">
        <v>1136.6738222072267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953.61449790983409</v>
      </c>
      <c r="D167" s="98">
        <v>1081.7026177072291</v>
      </c>
      <c r="E167" s="98">
        <v>1080.6426792321583</v>
      </c>
      <c r="F167" s="98">
        <v>944.66835824989903</v>
      </c>
      <c r="G167" s="98">
        <v>1139.798989876771</v>
      </c>
      <c r="H167" s="98">
        <v>1181.1780041037985</v>
      </c>
      <c r="I167" s="98">
        <v>1014.4810159188742</v>
      </c>
      <c r="J167" s="98">
        <v>1009.7921473421203</v>
      </c>
      <c r="K167" s="98">
        <v>1062.8488024898325</v>
      </c>
      <c r="L167" s="98">
        <v>0</v>
      </c>
      <c r="M167" s="98">
        <v>0</v>
      </c>
      <c r="N167" s="98">
        <v>0</v>
      </c>
      <c r="O167" s="98">
        <v>1098.8361804872711</v>
      </c>
      <c r="P167" s="98">
        <v>1041.8339339012475</v>
      </c>
      <c r="Q167" s="98">
        <v>1061.5476307323024</v>
      </c>
      <c r="R167" s="98">
        <v>924.14633571546949</v>
      </c>
      <c r="S167" s="98">
        <v>1247.5295507972153</v>
      </c>
      <c r="T167" s="98">
        <v>1356.680542253712</v>
      </c>
      <c r="U167" s="98">
        <v>1422.9161314430228</v>
      </c>
      <c r="V167" s="98">
        <v>1126.4836732771341</v>
      </c>
      <c r="W167" s="98">
        <v>1189.8158793981086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1000.9970329366848</v>
      </c>
      <c r="D171" s="101">
        <v>1017.2212543789352</v>
      </c>
      <c r="E171" s="101">
        <v>1123.5796994143259</v>
      </c>
      <c r="F171" s="101">
        <v>1071.490968303744</v>
      </c>
      <c r="G171" s="101">
        <v>1032.5966310725591</v>
      </c>
      <c r="H171" s="101">
        <v>1151.1176461413488</v>
      </c>
      <c r="I171" s="101">
        <v>1097.4265179788895</v>
      </c>
      <c r="J171" s="101">
        <v>1169.9194074673992</v>
      </c>
      <c r="K171" s="101">
        <v>1127.8401723625893</v>
      </c>
      <c r="L171" s="101">
        <v>0</v>
      </c>
      <c r="M171" s="101">
        <v>0</v>
      </c>
      <c r="N171" s="101">
        <v>0</v>
      </c>
      <c r="O171" s="101">
        <v>1009.8141345615388</v>
      </c>
      <c r="P171" s="101">
        <v>1036.0714046749113</v>
      </c>
      <c r="Q171" s="101">
        <v>1201.2588930716729</v>
      </c>
      <c r="R171" s="101">
        <v>1182.186521178354</v>
      </c>
      <c r="S171" s="101">
        <v>1165.658778491405</v>
      </c>
      <c r="T171" s="101">
        <v>1171.6872949515634</v>
      </c>
      <c r="U171" s="101">
        <v>1181.7656706492608</v>
      </c>
      <c r="V171" s="101">
        <v>1290.8413268687573</v>
      </c>
      <c r="W171" s="101">
        <v>1135.1980561143089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1001.604294424987</v>
      </c>
      <c r="D172" s="104">
        <v>1017.6522901350884</v>
      </c>
      <c r="E172" s="104">
        <v>0</v>
      </c>
      <c r="F172" s="104">
        <v>0</v>
      </c>
      <c r="G172" s="104">
        <v>1032.1033095907185</v>
      </c>
      <c r="H172" s="104">
        <v>1150.3255109744771</v>
      </c>
      <c r="I172" s="104">
        <v>1097.3491072133531</v>
      </c>
      <c r="J172" s="104">
        <v>1171.0326322104565</v>
      </c>
      <c r="K172" s="104">
        <v>1129.4414791014183</v>
      </c>
      <c r="L172" s="104">
        <v>0</v>
      </c>
      <c r="M172" s="104">
        <v>0</v>
      </c>
      <c r="N172" s="104">
        <v>0</v>
      </c>
      <c r="O172" s="104">
        <v>1010.0816818997422</v>
      </c>
      <c r="P172" s="104">
        <v>1036.3891299437144</v>
      </c>
      <c r="Q172" s="104">
        <v>1201.3099993836568</v>
      </c>
      <c r="R172" s="104">
        <v>1182.2985812052393</v>
      </c>
      <c r="S172" s="104">
        <v>1165.5473231175513</v>
      </c>
      <c r="T172" s="104">
        <v>1171.5574919967307</v>
      </c>
      <c r="U172" s="104">
        <v>1181.9888414240484</v>
      </c>
      <c r="V172" s="104">
        <v>1291.972377405724</v>
      </c>
      <c r="W172" s="104">
        <v>1136.6447989407081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230.2636670967679</v>
      </c>
      <c r="D173" s="98">
        <v>228.38020415463433</v>
      </c>
      <c r="E173" s="98">
        <v>0</v>
      </c>
      <c r="F173" s="98">
        <v>0</v>
      </c>
      <c r="G173" s="98">
        <v>205.98172005211694</v>
      </c>
      <c r="H173" s="98">
        <v>309.57649041348333</v>
      </c>
      <c r="I173" s="98">
        <v>241.8935895522867</v>
      </c>
      <c r="J173" s="98">
        <v>296.75964613179042</v>
      </c>
      <c r="K173" s="98">
        <v>265.00423950055466</v>
      </c>
      <c r="L173" s="98">
        <v>0</v>
      </c>
      <c r="M173" s="98">
        <v>0</v>
      </c>
      <c r="N173" s="98">
        <v>0</v>
      </c>
      <c r="O173" s="98">
        <v>195.64933559673455</v>
      </c>
      <c r="P173" s="98">
        <v>200.48252475279224</v>
      </c>
      <c r="Q173" s="98">
        <v>325.41499438776322</v>
      </c>
      <c r="R173" s="98">
        <v>302.46001855816974</v>
      </c>
      <c r="S173" s="98">
        <v>277.1871105868297</v>
      </c>
      <c r="T173" s="98">
        <v>285.0775773988895</v>
      </c>
      <c r="U173" s="98">
        <v>282.4564127661717</v>
      </c>
      <c r="V173" s="98">
        <v>330.23530621954194</v>
      </c>
      <c r="W173" s="98">
        <v>223.8514702626895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771.34062732821894</v>
      </c>
      <c r="D174" s="33">
        <v>789.27208598045399</v>
      </c>
      <c r="E174" s="33">
        <v>0</v>
      </c>
      <c r="F174" s="33">
        <v>0</v>
      </c>
      <c r="G174" s="33">
        <v>826.1215895386016</v>
      </c>
      <c r="H174" s="33">
        <v>840.74902056099347</v>
      </c>
      <c r="I174" s="33">
        <v>855.45551766106644</v>
      </c>
      <c r="J174" s="33">
        <v>874.27298607866601</v>
      </c>
      <c r="K174" s="33">
        <v>864.43723960086356</v>
      </c>
      <c r="L174" s="33">
        <v>0</v>
      </c>
      <c r="M174" s="33">
        <v>0</v>
      </c>
      <c r="N174" s="33">
        <v>0</v>
      </c>
      <c r="O174" s="33">
        <v>814.43234630300753</v>
      </c>
      <c r="P174" s="33">
        <v>835.90660519092216</v>
      </c>
      <c r="Q174" s="33">
        <v>875.89500499589337</v>
      </c>
      <c r="R174" s="33">
        <v>879.83856264706958</v>
      </c>
      <c r="S174" s="33">
        <v>888.36021253072136</v>
      </c>
      <c r="T174" s="33">
        <v>886.47991459784146</v>
      </c>
      <c r="U174" s="33">
        <v>899.53242865787672</v>
      </c>
      <c r="V174" s="33">
        <v>961.73707118618199</v>
      </c>
      <c r="W174" s="33">
        <v>912.79332867801861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443.52118267577788</v>
      </c>
      <c r="D175" s="122">
        <v>468.66453318319117</v>
      </c>
      <c r="E175" s="122">
        <v>477.0846405727591</v>
      </c>
      <c r="F175" s="122">
        <v>452.40160913850764</v>
      </c>
      <c r="G175" s="122">
        <v>452.80767135771885</v>
      </c>
      <c r="H175" s="122">
        <v>447.73024628213938</v>
      </c>
      <c r="I175" s="122">
        <v>423.89699844175465</v>
      </c>
      <c r="J175" s="122">
        <v>390.70386149282422</v>
      </c>
      <c r="K175" s="122">
        <v>363.44049323248709</v>
      </c>
      <c r="L175" s="122">
        <v>0</v>
      </c>
      <c r="M175" s="122">
        <v>0</v>
      </c>
      <c r="N175" s="122">
        <v>0</v>
      </c>
      <c r="O175" s="122">
        <v>298.90430370389646</v>
      </c>
      <c r="P175" s="122">
        <v>285.64494585969982</v>
      </c>
      <c r="Q175" s="122">
        <v>304.02114560803335</v>
      </c>
      <c r="R175" s="122">
        <v>287.2205049461802</v>
      </c>
      <c r="S175" s="122">
        <v>351.27110893961606</v>
      </c>
      <c r="T175" s="122">
        <v>372.19618308867643</v>
      </c>
      <c r="U175" s="122">
        <v>379.69702318318633</v>
      </c>
      <c r="V175" s="122">
        <v>573.55854099877695</v>
      </c>
      <c r="W175" s="122">
        <v>527.53629241199485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436.70678597307216</v>
      </c>
      <c r="D176" s="98">
        <v>468.66453318319117</v>
      </c>
      <c r="E176" s="98">
        <v>477.0846405727591</v>
      </c>
      <c r="F176" s="98">
        <v>451.06228831551402</v>
      </c>
      <c r="G176" s="98">
        <v>456.78663404057653</v>
      </c>
      <c r="H176" s="98">
        <v>457.53078336927047</v>
      </c>
      <c r="I176" s="98">
        <v>420.09746906930991</v>
      </c>
      <c r="J176" s="98">
        <v>375.62220475407219</v>
      </c>
      <c r="K176" s="98">
        <v>377.41954921909314</v>
      </c>
      <c r="L176" s="98">
        <v>0</v>
      </c>
      <c r="M176" s="98">
        <v>0</v>
      </c>
      <c r="N176" s="98">
        <v>0</v>
      </c>
      <c r="O176" s="98">
        <v>304.59408746542363</v>
      </c>
      <c r="P176" s="98">
        <v>286.02919193319417</v>
      </c>
      <c r="Q176" s="98">
        <v>304.83170160807703</v>
      </c>
      <c r="R176" s="98">
        <v>270.25834509753781</v>
      </c>
      <c r="S176" s="98">
        <v>355.55553325231</v>
      </c>
      <c r="T176" s="98">
        <v>381.70233899253071</v>
      </c>
      <c r="U176" s="98">
        <v>392.13398900645882</v>
      </c>
      <c r="V176" s="98">
        <v>547.36982521887046</v>
      </c>
      <c r="W176" s="98">
        <v>532.28079408963413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488.95049402714943</v>
      </c>
      <c r="D177" s="33">
        <v>0</v>
      </c>
      <c r="E177" s="33">
        <v>0</v>
      </c>
      <c r="F177" s="33">
        <v>492.24640362256901</v>
      </c>
      <c r="G177" s="33">
        <v>442.38657861690092</v>
      </c>
      <c r="H177" s="33">
        <v>418.87310930336446</v>
      </c>
      <c r="I177" s="33">
        <v>434.19572279338132</v>
      </c>
      <c r="J177" s="33">
        <v>435.94883170908042</v>
      </c>
      <c r="K177" s="33">
        <v>340.56567434531348</v>
      </c>
      <c r="L177" s="33">
        <v>0</v>
      </c>
      <c r="M177" s="33">
        <v>0</v>
      </c>
      <c r="N177" s="33">
        <v>0</v>
      </c>
      <c r="O177" s="33">
        <v>287.00748311161237</v>
      </c>
      <c r="P177" s="33">
        <v>285.37493510535245</v>
      </c>
      <c r="Q177" s="33">
        <v>303.37685750543466</v>
      </c>
      <c r="R177" s="33">
        <v>303.84342159784973</v>
      </c>
      <c r="S177" s="33">
        <v>343.74956403510896</v>
      </c>
      <c r="T177" s="33">
        <v>358.97333465098427</v>
      </c>
      <c r="U177" s="33">
        <v>365.2950167598367</v>
      </c>
      <c r="V177" s="33">
        <v>595.65798886620632</v>
      </c>
      <c r="W177" s="33">
        <v>522.55772865159202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4157.8436096870491</v>
      </c>
      <c r="D3" s="117">
        <f t="shared" si="0"/>
        <v>5012.0243461415575</v>
      </c>
      <c r="E3" s="117">
        <f t="shared" si="0"/>
        <v>5193.8214881473687</v>
      </c>
      <c r="F3" s="117">
        <f t="shared" si="0"/>
        <v>4824.6990336101308</v>
      </c>
      <c r="G3" s="117">
        <f t="shared" si="0"/>
        <v>4938.9533939196008</v>
      </c>
      <c r="H3" s="117">
        <f t="shared" si="0"/>
        <v>4832.7208063760145</v>
      </c>
      <c r="I3" s="117">
        <f t="shared" si="0"/>
        <v>0</v>
      </c>
      <c r="J3" s="117">
        <f t="shared" si="0"/>
        <v>3820.4015347458867</v>
      </c>
      <c r="K3" s="117">
        <f t="shared" si="0"/>
        <v>3552.3635732967582</v>
      </c>
      <c r="L3" s="117">
        <f t="shared" si="0"/>
        <v>3807.0347922785409</v>
      </c>
      <c r="M3" s="117">
        <f t="shared" si="0"/>
        <v>4417.9677864978812</v>
      </c>
      <c r="N3" s="117">
        <f t="shared" si="0"/>
        <v>4302.6199858173941</v>
      </c>
      <c r="O3" s="117">
        <f t="shared" si="0"/>
        <v>4184.7558277598237</v>
      </c>
      <c r="P3" s="117">
        <f t="shared" si="0"/>
        <v>3367.3392649750795</v>
      </c>
      <c r="Q3" s="117">
        <f t="shared" si="0"/>
        <v>3076.9623252668134</v>
      </c>
      <c r="R3" s="117">
        <f t="shared" ref="R3:V3" si="1">R4+R7+R9+R19</f>
        <v>3537.7263868985315</v>
      </c>
      <c r="S3" s="117">
        <f t="shared" si="1"/>
        <v>3876.8386101930887</v>
      </c>
      <c r="T3" s="117">
        <f t="shared" si="1"/>
        <v>2566.1083455481748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3939.4629967895617</v>
      </c>
      <c r="D4" s="122">
        <f t="shared" si="3"/>
        <v>4742.1600256521688</v>
      </c>
      <c r="E4" s="122">
        <f t="shared" si="3"/>
        <v>4956.0351853926404</v>
      </c>
      <c r="F4" s="122">
        <f t="shared" si="3"/>
        <v>4618.4308491731699</v>
      </c>
      <c r="G4" s="122">
        <f t="shared" si="3"/>
        <v>4763.4895208887956</v>
      </c>
      <c r="H4" s="122">
        <f t="shared" si="3"/>
        <v>4651.3333539936666</v>
      </c>
      <c r="I4" s="122">
        <f t="shared" si="3"/>
        <v>0</v>
      </c>
      <c r="J4" s="122">
        <f t="shared" si="3"/>
        <v>3704.9784370953089</v>
      </c>
      <c r="K4" s="122">
        <f t="shared" si="3"/>
        <v>3440.5688802414525</v>
      </c>
      <c r="L4" s="122">
        <f t="shared" si="3"/>
        <v>3684.8050254553536</v>
      </c>
      <c r="M4" s="122">
        <f t="shared" si="3"/>
        <v>4329.3007372539078</v>
      </c>
      <c r="N4" s="122">
        <f t="shared" si="3"/>
        <v>4226.9330680488802</v>
      </c>
      <c r="O4" s="122">
        <f t="shared" si="3"/>
        <v>4084.435869522561</v>
      </c>
      <c r="P4" s="122">
        <f t="shared" si="3"/>
        <v>3367.3392649750795</v>
      </c>
      <c r="Q4" s="122">
        <f t="shared" si="3"/>
        <v>3014.4379664052526</v>
      </c>
      <c r="R4" s="122">
        <f t="shared" ref="R4:V4" si="4">SUM(R5:R6)</f>
        <v>3472.4041028554998</v>
      </c>
      <c r="S4" s="122">
        <f t="shared" si="4"/>
        <v>3765.6788318806152</v>
      </c>
      <c r="T4" s="122">
        <f t="shared" si="4"/>
        <v>2458.1856962237307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3939.4629967895617</v>
      </c>
      <c r="D5" s="98">
        <v>4742.1600256521688</v>
      </c>
      <c r="E5" s="98">
        <v>4956.0351853926404</v>
      </c>
      <c r="F5" s="98">
        <v>4618.4308491731699</v>
      </c>
      <c r="G5" s="98">
        <v>4763.4895208887956</v>
      </c>
      <c r="H5" s="98">
        <v>4651.3333539936666</v>
      </c>
      <c r="I5" s="98">
        <v>0</v>
      </c>
      <c r="J5" s="98">
        <v>3704.9784370953089</v>
      </c>
      <c r="K5" s="98">
        <v>3440.5688802414525</v>
      </c>
      <c r="L5" s="98">
        <v>3684.8050254553536</v>
      </c>
      <c r="M5" s="98">
        <v>4329.3007372539078</v>
      </c>
      <c r="N5" s="98">
        <v>4226.9330680488802</v>
      </c>
      <c r="O5" s="98">
        <v>4084.435869522561</v>
      </c>
      <c r="P5" s="98">
        <v>3367.3392649750795</v>
      </c>
      <c r="Q5" s="98">
        <v>3014.4379664052526</v>
      </c>
      <c r="R5" s="98">
        <v>3472.4041028554998</v>
      </c>
      <c r="S5" s="98">
        <v>3765.6788318806152</v>
      </c>
      <c r="T5" s="98">
        <v>2458.1856962237307</v>
      </c>
      <c r="U5" s="98">
        <v>0</v>
      </c>
      <c r="V5" s="98">
        <v>0</v>
      </c>
      <c r="W5" s="98">
        <v>0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70.26295648360832</v>
      </c>
      <c r="D9" s="122">
        <v>88.041088533621718</v>
      </c>
      <c r="E9" s="122">
        <v>52.844377054585976</v>
      </c>
      <c r="F9" s="122">
        <v>37.833270483334651</v>
      </c>
      <c r="G9" s="122">
        <v>47.845773755474376</v>
      </c>
      <c r="H9" s="122">
        <v>49.849931346099247</v>
      </c>
      <c r="I9" s="122">
        <v>0</v>
      </c>
      <c r="J9" s="122">
        <v>6.4679728349383341</v>
      </c>
      <c r="K9" s="122">
        <v>23.454319644796097</v>
      </c>
      <c r="L9" s="122">
        <v>27.686274809338649</v>
      </c>
      <c r="M9" s="122">
        <v>18.083171028121274</v>
      </c>
      <c r="N9" s="122">
        <v>14.438404597502837</v>
      </c>
      <c r="O9" s="122">
        <v>21.413096176482703</v>
      </c>
      <c r="P9" s="122">
        <v>0</v>
      </c>
      <c r="Q9" s="122">
        <v>10.514252053406917</v>
      </c>
      <c r="R9" s="122">
        <v>14.186546095795887</v>
      </c>
      <c r="S9" s="122">
        <v>23.955880196307856</v>
      </c>
      <c r="T9" s="122">
        <v>23.084736339546051</v>
      </c>
      <c r="U9" s="122">
        <v>0</v>
      </c>
      <c r="V9" s="122">
        <v>0</v>
      </c>
      <c r="W9" s="122">
        <v>0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414.08931457954054</v>
      </c>
      <c r="D11" s="98">
        <v>467.10992438148861</v>
      </c>
      <c r="E11" s="98">
        <v>463.66165771087032</v>
      </c>
      <c r="F11" s="98">
        <v>402.68974440573078</v>
      </c>
      <c r="G11" s="98">
        <v>482.33712461599845</v>
      </c>
      <c r="H11" s="98">
        <v>495.87563286382937</v>
      </c>
      <c r="I11" s="98">
        <v>0</v>
      </c>
      <c r="J11" s="98">
        <v>415.89065328653487</v>
      </c>
      <c r="K11" s="98">
        <v>432.36498335103914</v>
      </c>
      <c r="L11" s="98">
        <v>562.88243532604838</v>
      </c>
      <c r="M11" s="98">
        <v>445.77642770982777</v>
      </c>
      <c r="N11" s="98">
        <v>348.52472600677368</v>
      </c>
      <c r="O11" s="98">
        <v>381.51699462151538</v>
      </c>
      <c r="P11" s="98">
        <v>0</v>
      </c>
      <c r="Q11" s="98">
        <v>320.68468762891098</v>
      </c>
      <c r="R11" s="98">
        <v>267.99458507016095</v>
      </c>
      <c r="S11" s="98">
        <v>348.32817719782986</v>
      </c>
      <c r="T11" s="98">
        <v>366.47018939029357</v>
      </c>
      <c r="U11" s="98">
        <v>0</v>
      </c>
      <c r="V11" s="98">
        <v>0</v>
      </c>
      <c r="W11" s="98">
        <v>0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95.195881965164375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95.195881965164375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148.11765641387925</v>
      </c>
      <c r="D19" s="122">
        <v>181.82323195576768</v>
      </c>
      <c r="E19" s="122">
        <v>184.94192570014192</v>
      </c>
      <c r="F19" s="122">
        <v>168.43491395362616</v>
      </c>
      <c r="G19" s="122">
        <v>127.61809927533106</v>
      </c>
      <c r="H19" s="122">
        <v>131.53752103624902</v>
      </c>
      <c r="I19" s="122">
        <v>0</v>
      </c>
      <c r="J19" s="122">
        <v>108.95512481563938</v>
      </c>
      <c r="K19" s="122">
        <v>88.340373410509457</v>
      </c>
      <c r="L19" s="122">
        <v>94.543492013848677</v>
      </c>
      <c r="M19" s="122">
        <v>70.583878215852209</v>
      </c>
      <c r="N19" s="122">
        <v>61.248513171010735</v>
      </c>
      <c r="O19" s="122">
        <v>78.906862060779375</v>
      </c>
      <c r="P19" s="122">
        <v>0</v>
      </c>
      <c r="Q19" s="122">
        <v>52.010106808154184</v>
      </c>
      <c r="R19" s="122">
        <v>51.135737947235526</v>
      </c>
      <c r="S19" s="122">
        <v>87.203898116165533</v>
      </c>
      <c r="T19" s="122">
        <v>84.837912984898139</v>
      </c>
      <c r="U19" s="122">
        <v>0</v>
      </c>
      <c r="V19" s="122">
        <v>0</v>
      </c>
      <c r="W19" s="122">
        <v>0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169.56250395266636</v>
      </c>
      <c r="D21" s="98">
        <v>181.82323195576768</v>
      </c>
      <c r="E21" s="98">
        <v>184.94192570014192</v>
      </c>
      <c r="F21" s="98">
        <v>174.71495060142144</v>
      </c>
      <c r="G21" s="98">
        <v>176.79313288653105</v>
      </c>
      <c r="H21" s="98">
        <v>176.94371157189369</v>
      </c>
      <c r="I21" s="98">
        <v>0</v>
      </c>
      <c r="J21" s="98">
        <v>145.04791978562344</v>
      </c>
      <c r="K21" s="98">
        <v>145.63792364424549</v>
      </c>
      <c r="L21" s="98">
        <v>154.42005182005607</v>
      </c>
      <c r="M21" s="98">
        <v>127.61376155824041</v>
      </c>
      <c r="N21" s="98">
        <v>108.10388461628943</v>
      </c>
      <c r="O21" s="98">
        <v>117.41272160353962</v>
      </c>
      <c r="P21" s="98">
        <v>0</v>
      </c>
      <c r="Q21" s="98">
        <v>117.50431538138538</v>
      </c>
      <c r="R21" s="98">
        <v>103.93593029420023</v>
      </c>
      <c r="S21" s="98">
        <v>136.22356086621843</v>
      </c>
      <c r="T21" s="98">
        <v>145.60020201462248</v>
      </c>
      <c r="U21" s="98">
        <v>0</v>
      </c>
      <c r="V21" s="98">
        <v>0</v>
      </c>
      <c r="W21" s="98">
        <v>0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2057.8830389503246</v>
      </c>
      <c r="O24" s="117">
        <f t="shared" si="7"/>
        <v>2991.0548446386852</v>
      </c>
      <c r="P24" s="117">
        <f t="shared" si="7"/>
        <v>0</v>
      </c>
      <c r="Q24" s="117">
        <f t="shared" si="7"/>
        <v>0</v>
      </c>
      <c r="R24" s="117">
        <f t="shared" ref="R24:V24" si="8">R25+R28+R30+R39</f>
        <v>0</v>
      </c>
      <c r="S24" s="117">
        <f t="shared" si="8"/>
        <v>1986.8916178120828</v>
      </c>
      <c r="T24" s="117">
        <f t="shared" si="8"/>
        <v>0</v>
      </c>
      <c r="U24" s="117">
        <f t="shared" si="8"/>
        <v>0</v>
      </c>
      <c r="V24" s="117">
        <f t="shared" si="8"/>
        <v>0</v>
      </c>
      <c r="W24" s="117">
        <f t="shared" ref="W24" si="9">W25+W28+W30+W39</f>
        <v>1229.7896788061512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1982.30729599507</v>
      </c>
      <c r="O25" s="122">
        <f t="shared" si="10"/>
        <v>2890.7088149644028</v>
      </c>
      <c r="P25" s="122">
        <f t="shared" si="10"/>
        <v>0</v>
      </c>
      <c r="Q25" s="122">
        <f t="shared" si="10"/>
        <v>0</v>
      </c>
      <c r="R25" s="122">
        <f t="shared" ref="R25:V25" si="11">SUM(R26:R27)</f>
        <v>0</v>
      </c>
      <c r="S25" s="122">
        <f t="shared" si="11"/>
        <v>1876.8138009175841</v>
      </c>
      <c r="T25" s="122">
        <f t="shared" si="11"/>
        <v>0</v>
      </c>
      <c r="U25" s="122">
        <f t="shared" si="11"/>
        <v>0</v>
      </c>
      <c r="V25" s="122">
        <f t="shared" si="11"/>
        <v>0</v>
      </c>
      <c r="W25" s="122">
        <f t="shared" ref="W25" si="12">SUM(W26:W27)</f>
        <v>1129.5415738197457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0</v>
      </c>
      <c r="L26" s="98">
        <v>0</v>
      </c>
      <c r="M26" s="98">
        <v>0</v>
      </c>
      <c r="N26" s="98">
        <v>1982.30729599507</v>
      </c>
      <c r="O26" s="98">
        <v>2890.7088149644028</v>
      </c>
      <c r="P26" s="98">
        <v>0</v>
      </c>
      <c r="Q26" s="98">
        <v>0</v>
      </c>
      <c r="R26" s="98">
        <v>0</v>
      </c>
      <c r="S26" s="98">
        <v>1876.8138009175841</v>
      </c>
      <c r="T26" s="98">
        <v>0</v>
      </c>
      <c r="U26" s="98">
        <v>0</v>
      </c>
      <c r="V26" s="98">
        <v>0</v>
      </c>
      <c r="W26" s="98">
        <v>1129.5415738197457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14.384864870562593</v>
      </c>
      <c r="O30" s="122">
        <v>21.422077238106475</v>
      </c>
      <c r="P30" s="122">
        <v>0</v>
      </c>
      <c r="Q30" s="122">
        <v>0</v>
      </c>
      <c r="R30" s="122">
        <v>0</v>
      </c>
      <c r="S30" s="122">
        <v>22.717055034641085</v>
      </c>
      <c r="T30" s="122">
        <v>0</v>
      </c>
      <c r="U30" s="122">
        <v>0</v>
      </c>
      <c r="V30" s="122">
        <v>0</v>
      </c>
      <c r="W30" s="122">
        <v>0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348.52472600677368</v>
      </c>
      <c r="O31" s="98">
        <v>381.51699462151527</v>
      </c>
      <c r="P31" s="98">
        <v>0</v>
      </c>
      <c r="Q31" s="98">
        <v>0</v>
      </c>
      <c r="R31" s="98">
        <v>0</v>
      </c>
      <c r="S31" s="98">
        <v>348.32817719782997</v>
      </c>
      <c r="T31" s="98">
        <v>0</v>
      </c>
      <c r="U31" s="98">
        <v>0</v>
      </c>
      <c r="V31" s="98">
        <v>0</v>
      </c>
      <c r="W31" s="98">
        <v>0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61.190878084692152</v>
      </c>
      <c r="O39" s="122">
        <v>78.923952436176108</v>
      </c>
      <c r="P39" s="122">
        <v>0</v>
      </c>
      <c r="Q39" s="122">
        <v>0</v>
      </c>
      <c r="R39" s="122">
        <v>0</v>
      </c>
      <c r="S39" s="122">
        <v>87.36076185985749</v>
      </c>
      <c r="T39" s="122">
        <v>0</v>
      </c>
      <c r="U39" s="122">
        <v>0</v>
      </c>
      <c r="V39" s="122">
        <v>0</v>
      </c>
      <c r="W39" s="122">
        <v>100.24810498640535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108.10388461628946</v>
      </c>
      <c r="O40" s="98">
        <v>117.41272160353964</v>
      </c>
      <c r="P40" s="98">
        <v>0</v>
      </c>
      <c r="Q40" s="98">
        <v>0</v>
      </c>
      <c r="R40" s="98">
        <v>0</v>
      </c>
      <c r="S40" s="98">
        <v>136.22356086621846</v>
      </c>
      <c r="T40" s="98">
        <v>0</v>
      </c>
      <c r="U40" s="98">
        <v>0</v>
      </c>
      <c r="V40" s="98">
        <v>0</v>
      </c>
      <c r="W40" s="98">
        <v>200.4962099728107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5363.4017069271267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" si="16">W44+W47+W49+W58</f>
        <v>0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5215.4198852957088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" si="19">SUM(W45:W46)</f>
        <v>0</v>
      </c>
      <c r="DA44" s="130" t="s">
        <v>4297</v>
      </c>
    </row>
    <row r="45" spans="1:105" ht="12" customHeight="1" x14ac:dyDescent="0.25">
      <c r="A45" s="97" t="s">
        <v>216</v>
      </c>
      <c r="B45" s="98"/>
      <c r="C45" s="98">
        <v>5215.4198852957088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DA51" s="63" t="s">
        <v>4304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147.98182163141789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169.56250395266633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2964.7511756566937</v>
      </c>
      <c r="D62" s="117">
        <f t="shared" si="21"/>
        <v>2880.4896718314908</v>
      </c>
      <c r="E62" s="117">
        <f t="shared" si="21"/>
        <v>3237.3503530437756</v>
      </c>
      <c r="F62" s="117">
        <f t="shared" si="21"/>
        <v>2830.8417009969876</v>
      </c>
      <c r="G62" s="117">
        <f t="shared" si="21"/>
        <v>3002.2511835072287</v>
      </c>
      <c r="H62" s="117">
        <f t="shared" si="21"/>
        <v>2655.2812668578636</v>
      </c>
      <c r="I62" s="117">
        <f t="shared" si="21"/>
        <v>2415.1480472226885</v>
      </c>
      <c r="J62" s="117">
        <f t="shared" si="21"/>
        <v>2478.3115121796714</v>
      </c>
      <c r="K62" s="117">
        <f t="shared" si="21"/>
        <v>2515.0935735486319</v>
      </c>
      <c r="L62" s="117">
        <f t="shared" si="21"/>
        <v>2700.0310825473271</v>
      </c>
      <c r="M62" s="117">
        <f t="shared" si="21"/>
        <v>2655.8166829431575</v>
      </c>
      <c r="N62" s="117">
        <f t="shared" si="21"/>
        <v>2586.2876939029006</v>
      </c>
      <c r="O62" s="117">
        <f t="shared" si="21"/>
        <v>2382.4321878399196</v>
      </c>
      <c r="P62" s="117">
        <f t="shared" si="21"/>
        <v>2025.4939921514244</v>
      </c>
      <c r="Q62" s="117">
        <f t="shared" si="21"/>
        <v>1965.1742148122225</v>
      </c>
      <c r="R62" s="117">
        <f t="shared" ref="R62:V62" si="22">R63+R66+R68+R77</f>
        <v>1905.6745998190383</v>
      </c>
      <c r="S62" s="117">
        <f t="shared" si="22"/>
        <v>1856.0066705196718</v>
      </c>
      <c r="T62" s="117">
        <f t="shared" si="22"/>
        <v>1622.914158597936</v>
      </c>
      <c r="U62" s="117">
        <f t="shared" si="22"/>
        <v>1472.7268454242856</v>
      </c>
      <c r="V62" s="117">
        <f t="shared" si="22"/>
        <v>1456.6536177241264</v>
      </c>
      <c r="W62" s="117">
        <f t="shared" ref="W62" si="23">W63+W66+W68+W77</f>
        <v>1363.1044002887613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2736.1118614902171</v>
      </c>
      <c r="D63" s="122">
        <f t="shared" si="24"/>
        <v>2709.1719851154862</v>
      </c>
      <c r="E63" s="122">
        <f t="shared" si="24"/>
        <v>3075.3625428441628</v>
      </c>
      <c r="F63" s="122">
        <f t="shared" si="24"/>
        <v>2604.8412639607564</v>
      </c>
      <c r="G63" s="122">
        <f t="shared" si="24"/>
        <v>2790.2738994960609</v>
      </c>
      <c r="H63" s="122">
        <f t="shared" si="24"/>
        <v>2497.9770641341042</v>
      </c>
      <c r="I63" s="122">
        <f t="shared" si="24"/>
        <v>2052.1341707373695</v>
      </c>
      <c r="J63" s="122">
        <f t="shared" si="24"/>
        <v>2103.088046447278</v>
      </c>
      <c r="K63" s="122">
        <f t="shared" si="24"/>
        <v>2090.145351681771</v>
      </c>
      <c r="L63" s="122">
        <f t="shared" si="24"/>
        <v>2240.7256511412711</v>
      </c>
      <c r="M63" s="122">
        <f t="shared" si="24"/>
        <v>2193.821539743411</v>
      </c>
      <c r="N63" s="122">
        <f t="shared" si="24"/>
        <v>2144.2846846223442</v>
      </c>
      <c r="O63" s="122">
        <f t="shared" si="24"/>
        <v>1991.0507814604816</v>
      </c>
      <c r="P63" s="122">
        <f t="shared" si="24"/>
        <v>1701.141759466743</v>
      </c>
      <c r="Q63" s="122">
        <f t="shared" si="24"/>
        <v>1765.6757939033737</v>
      </c>
      <c r="R63" s="122">
        <f t="shared" ref="R63:V63" si="25">SUM(R64:R65)</f>
        <v>1677.9661870302605</v>
      </c>
      <c r="S63" s="122">
        <f t="shared" si="25"/>
        <v>1564.4494510849611</v>
      </c>
      <c r="T63" s="122">
        <f t="shared" si="25"/>
        <v>1320.6999481501787</v>
      </c>
      <c r="U63" s="122">
        <f t="shared" si="25"/>
        <v>1163.1738545724688</v>
      </c>
      <c r="V63" s="122">
        <f t="shared" si="25"/>
        <v>1104.1249428510621</v>
      </c>
      <c r="W63" s="122">
        <f t="shared" ref="W63" si="26">SUM(W64:W65)</f>
        <v>1060.7154567688376</v>
      </c>
      <c r="DA63" s="130" t="s">
        <v>4315</v>
      </c>
    </row>
    <row r="64" spans="1:105" ht="12" customHeight="1" x14ac:dyDescent="0.25">
      <c r="A64" s="97" t="s">
        <v>217</v>
      </c>
      <c r="B64" s="98"/>
      <c r="C64" s="98">
        <v>2736.1118614902171</v>
      </c>
      <c r="D64" s="98">
        <v>2709.1719851154862</v>
      </c>
      <c r="E64" s="98">
        <v>3075.3625428441628</v>
      </c>
      <c r="F64" s="98">
        <v>2604.8412639607564</v>
      </c>
      <c r="G64" s="98">
        <v>2790.2738994960609</v>
      </c>
      <c r="H64" s="98">
        <v>2497.9770641341042</v>
      </c>
      <c r="I64" s="98">
        <v>2052.1341707373695</v>
      </c>
      <c r="J64" s="98">
        <v>2103.088046447278</v>
      </c>
      <c r="K64" s="98">
        <v>2090.145351681771</v>
      </c>
      <c r="L64" s="98">
        <v>2240.7256511412711</v>
      </c>
      <c r="M64" s="98">
        <v>2193.821539743411</v>
      </c>
      <c r="N64" s="98">
        <v>2144.2846846223442</v>
      </c>
      <c r="O64" s="98">
        <v>1991.0507814604816</v>
      </c>
      <c r="P64" s="98">
        <v>1701.141759466743</v>
      </c>
      <c r="Q64" s="98">
        <v>1765.6757939033737</v>
      </c>
      <c r="R64" s="98">
        <v>1677.9661870302605</v>
      </c>
      <c r="S64" s="98">
        <v>1564.4494510849611</v>
      </c>
      <c r="T64" s="98">
        <v>1320.6999481501787</v>
      </c>
      <c r="U64" s="98">
        <v>1163.1738545724688</v>
      </c>
      <c r="V64" s="98">
        <v>1104.1249428510621</v>
      </c>
      <c r="W64" s="98">
        <v>1060.7154567688376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86.663959072964985</v>
      </c>
      <c r="D68" s="122">
        <v>44.221807702994361</v>
      </c>
      <c r="E68" s="122">
        <v>37.53966182977409</v>
      </c>
      <c r="F68" s="122">
        <v>65.596276458879402</v>
      </c>
      <c r="G68" s="122">
        <v>105.81830875238445</v>
      </c>
      <c r="H68" s="122">
        <v>33.398645980529253</v>
      </c>
      <c r="I68" s="122">
        <v>229.79088345348401</v>
      </c>
      <c r="J68" s="122">
        <v>242.35049172421387</v>
      </c>
      <c r="K68" s="122">
        <v>316.60258590418249</v>
      </c>
      <c r="L68" s="122">
        <v>327.58680636629487</v>
      </c>
      <c r="M68" s="122">
        <v>363.78708174356609</v>
      </c>
      <c r="N68" s="122">
        <v>350.95713190808959</v>
      </c>
      <c r="O68" s="122">
        <v>311.57013420216424</v>
      </c>
      <c r="P68" s="122">
        <v>227.29195283642011</v>
      </c>
      <c r="Q68" s="122">
        <v>96.657298066024893</v>
      </c>
      <c r="R68" s="122">
        <v>133.35359145438633</v>
      </c>
      <c r="S68" s="122">
        <v>175.34296037856575</v>
      </c>
      <c r="T68" s="122">
        <v>179.52998018079361</v>
      </c>
      <c r="U68" s="122">
        <v>192.84376345245207</v>
      </c>
      <c r="V68" s="122">
        <v>214.75584839593327</v>
      </c>
      <c r="W68" s="122">
        <v>145.51241547580966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383.70496594730042</v>
      </c>
      <c r="D69" s="98">
        <v>406.62334100319782</v>
      </c>
      <c r="E69" s="98">
        <v>389.25475915019058</v>
      </c>
      <c r="F69" s="98">
        <v>397.92407130489056</v>
      </c>
      <c r="G69" s="98">
        <v>419.17575914431387</v>
      </c>
      <c r="H69" s="98">
        <v>375.41062343713622</v>
      </c>
      <c r="I69" s="98">
        <v>402.72798238188551</v>
      </c>
      <c r="J69" s="98">
        <v>393.13334481181289</v>
      </c>
      <c r="K69" s="98">
        <v>394.43188135591288</v>
      </c>
      <c r="L69" s="98">
        <v>387.82867530088254</v>
      </c>
      <c r="M69" s="98">
        <v>363.98037160432301</v>
      </c>
      <c r="N69" s="98">
        <v>351.51809829994284</v>
      </c>
      <c r="O69" s="98">
        <v>316.06734387795075</v>
      </c>
      <c r="P69" s="98">
        <v>333.92896071055986</v>
      </c>
      <c r="Q69" s="98">
        <v>316.739898156967</v>
      </c>
      <c r="R69" s="98">
        <v>322.06724900589171</v>
      </c>
      <c r="S69" s="98">
        <v>318.55163553754585</v>
      </c>
      <c r="T69" s="98">
        <v>307.65437097841414</v>
      </c>
      <c r="U69" s="98">
        <v>304.43756910854881</v>
      </c>
      <c r="V69" s="98">
        <v>321.75482932029456</v>
      </c>
      <c r="W69" s="98">
        <v>320.68705733033528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88.228595722004684</v>
      </c>
      <c r="D70" s="98">
        <v>91.313942728008939</v>
      </c>
      <c r="E70" s="98">
        <v>0</v>
      </c>
      <c r="F70" s="98">
        <v>0</v>
      </c>
      <c r="G70" s="98">
        <v>0</v>
      </c>
      <c r="H70" s="98">
        <v>0</v>
      </c>
      <c r="I70" s="98">
        <v>88.789349685794406</v>
      </c>
      <c r="J70" s="98">
        <v>99.607392623536114</v>
      </c>
      <c r="K70" s="98">
        <v>92.586384424389081</v>
      </c>
      <c r="L70" s="98">
        <v>88.562908266998193</v>
      </c>
      <c r="M70" s="98">
        <v>97.820233341930617</v>
      </c>
      <c r="N70" s="98">
        <v>63.432157862561468</v>
      </c>
      <c r="O70" s="98">
        <v>61.27548362859136</v>
      </c>
      <c r="P70" s="98">
        <v>65.12837746670796</v>
      </c>
      <c r="Q70" s="98">
        <v>0</v>
      </c>
      <c r="R70" s="98">
        <v>82.399081075711166</v>
      </c>
      <c r="S70" s="98">
        <v>75.822735747585781</v>
      </c>
      <c r="T70" s="98">
        <v>74.877661428051425</v>
      </c>
      <c r="U70" s="98">
        <v>72.772249501551883</v>
      </c>
      <c r="V70" s="98">
        <v>82.207629843052189</v>
      </c>
      <c r="W70" s="98">
        <v>63.902926996358154</v>
      </c>
      <c r="DA70" s="63" t="s">
        <v>4322</v>
      </c>
    </row>
    <row r="71" spans="1:105" ht="12" customHeight="1" x14ac:dyDescent="0.25">
      <c r="A71" s="100" t="s">
        <v>217</v>
      </c>
      <c r="B71" s="101"/>
      <c r="C71" s="101">
        <v>88.228595722004684</v>
      </c>
      <c r="D71" s="101">
        <v>91.313942728008939</v>
      </c>
      <c r="E71" s="101">
        <v>0</v>
      </c>
      <c r="F71" s="101">
        <v>0</v>
      </c>
      <c r="G71" s="101">
        <v>0</v>
      </c>
      <c r="H71" s="101">
        <v>0</v>
      </c>
      <c r="I71" s="101">
        <v>88.789349685794406</v>
      </c>
      <c r="J71" s="101">
        <v>99.607392623536114</v>
      </c>
      <c r="K71" s="101">
        <v>92.586384424389081</v>
      </c>
      <c r="L71" s="101">
        <v>88.562908266998193</v>
      </c>
      <c r="M71" s="101">
        <v>97.820233341930617</v>
      </c>
      <c r="N71" s="101">
        <v>63.432157862561468</v>
      </c>
      <c r="O71" s="101">
        <v>61.27548362859136</v>
      </c>
      <c r="P71" s="101">
        <v>65.12837746670796</v>
      </c>
      <c r="Q71" s="101">
        <v>0</v>
      </c>
      <c r="R71" s="101">
        <v>82.399081075711166</v>
      </c>
      <c r="S71" s="101">
        <v>75.822735747585781</v>
      </c>
      <c r="T71" s="101">
        <v>74.877661428051425</v>
      </c>
      <c r="U71" s="101">
        <v>72.772249501551883</v>
      </c>
      <c r="V71" s="101">
        <v>82.207629843052189</v>
      </c>
      <c r="W71" s="101">
        <v>63.902926996358154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141.97535509351144</v>
      </c>
      <c r="D77" s="122">
        <v>127.09587901301035</v>
      </c>
      <c r="E77" s="122">
        <v>124.44814836983848</v>
      </c>
      <c r="F77" s="122">
        <v>160.40416057735186</v>
      </c>
      <c r="G77" s="122">
        <v>106.15897525878329</v>
      </c>
      <c r="H77" s="122">
        <v>123.90555674322998</v>
      </c>
      <c r="I77" s="122">
        <v>133.22299303183482</v>
      </c>
      <c r="J77" s="122">
        <v>132.87297400817963</v>
      </c>
      <c r="K77" s="122">
        <v>108.3456359626785</v>
      </c>
      <c r="L77" s="122">
        <v>131.71862503976146</v>
      </c>
      <c r="M77" s="122">
        <v>98.20806145618063</v>
      </c>
      <c r="N77" s="122">
        <v>91.04587737246689</v>
      </c>
      <c r="O77" s="122">
        <v>79.811272177273622</v>
      </c>
      <c r="P77" s="122">
        <v>97.060279848261473</v>
      </c>
      <c r="Q77" s="122">
        <v>102.84112284282391</v>
      </c>
      <c r="R77" s="122">
        <v>94.35482133439163</v>
      </c>
      <c r="S77" s="122">
        <v>116.21425905614494</v>
      </c>
      <c r="T77" s="122">
        <v>122.68423026696354</v>
      </c>
      <c r="U77" s="122">
        <v>116.70922739936469</v>
      </c>
      <c r="V77" s="122">
        <v>137.77282647713093</v>
      </c>
      <c r="W77" s="122">
        <v>156.87652804411414</v>
      </c>
      <c r="DA77" s="130" t="s">
        <v>4329</v>
      </c>
    </row>
    <row r="78" spans="1:105" ht="12" customHeight="1" x14ac:dyDescent="0.25">
      <c r="A78" s="97" t="s">
        <v>192</v>
      </c>
      <c r="B78" s="98"/>
      <c r="C78" s="98">
        <v>151.06563119470931</v>
      </c>
      <c r="D78" s="98">
        <v>162.73459976452926</v>
      </c>
      <c r="E78" s="98">
        <v>161.07954569934219</v>
      </c>
      <c r="F78" s="98">
        <v>161.75948739156451</v>
      </c>
      <c r="G78" s="98">
        <v>159.23090708922413</v>
      </c>
      <c r="H78" s="98">
        <v>152.97110860048875</v>
      </c>
      <c r="I78" s="98">
        <v>137.63411080496087</v>
      </c>
      <c r="J78" s="98">
        <v>151.53521512144346</v>
      </c>
      <c r="K78" s="98">
        <v>125.15960518002714</v>
      </c>
      <c r="L78" s="98">
        <v>135.26391394159762</v>
      </c>
      <c r="M78" s="98">
        <v>114.29793202304509</v>
      </c>
      <c r="N78" s="98">
        <v>95.454285691779347</v>
      </c>
      <c r="O78" s="98">
        <v>94.610442159298287</v>
      </c>
      <c r="P78" s="98">
        <v>97.152082948065271</v>
      </c>
      <c r="Q78" s="98">
        <v>104.45630466014552</v>
      </c>
      <c r="R78" s="98">
        <v>97.008221992426158</v>
      </c>
      <c r="S78" s="98">
        <v>118.51277302009626</v>
      </c>
      <c r="T78" s="98">
        <v>129.77897311649969</v>
      </c>
      <c r="U78" s="98">
        <v>131.89680212350427</v>
      </c>
      <c r="V78" s="98">
        <v>181.78625289979266</v>
      </c>
      <c r="W78" s="98">
        <v>179.77879717341759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218.03915677527368</v>
      </c>
      <c r="D81" s="117">
        <f t="shared" si="28"/>
        <v>269.66330883494953</v>
      </c>
      <c r="E81" s="117">
        <f t="shared" si="28"/>
        <v>237.29376038382492</v>
      </c>
      <c r="F81" s="117">
        <f t="shared" si="28"/>
        <v>205.54245359636764</v>
      </c>
      <c r="G81" s="117">
        <f t="shared" si="28"/>
        <v>173.74248210885517</v>
      </c>
      <c r="H81" s="117">
        <f t="shared" si="28"/>
        <v>180.09492344991492</v>
      </c>
      <c r="I81" s="117">
        <f t="shared" si="28"/>
        <v>128.60752343883115</v>
      </c>
      <c r="J81" s="117">
        <f t="shared" si="28"/>
        <v>114.67812856912472</v>
      </c>
      <c r="K81" s="117">
        <f t="shared" si="28"/>
        <v>110.45826904729867</v>
      </c>
      <c r="L81" s="117">
        <f t="shared" si="28"/>
        <v>120.63456409479463</v>
      </c>
      <c r="M81" s="117">
        <f t="shared" si="28"/>
        <v>87.582373436788316</v>
      </c>
      <c r="N81" s="117">
        <f t="shared" si="28"/>
        <v>75.02234078328901</v>
      </c>
      <c r="O81" s="117">
        <f t="shared" si="28"/>
        <v>99.615779794204101</v>
      </c>
      <c r="P81" s="117">
        <f t="shared" si="28"/>
        <v>59.879354963095153</v>
      </c>
      <c r="Q81" s="117">
        <f t="shared" si="28"/>
        <v>62.419401209807603</v>
      </c>
      <c r="R81" s="117">
        <f t="shared" ref="R81:V81" si="29">R82+R85+R87+R100</f>
        <v>0</v>
      </c>
      <c r="S81" s="117">
        <f t="shared" si="29"/>
        <v>0</v>
      </c>
      <c r="T81" s="117">
        <f t="shared" si="29"/>
        <v>0</v>
      </c>
      <c r="U81" s="117">
        <f t="shared" si="29"/>
        <v>97.445571412433779</v>
      </c>
      <c r="V81" s="117">
        <f t="shared" si="29"/>
        <v>103.53002137601936</v>
      </c>
      <c r="W81" s="117">
        <f t="shared" ref="W81" si="30">W82+W85+W87+W100</f>
        <v>109.58494689557457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70.009775714405905</v>
      </c>
      <c r="D87" s="122">
        <v>87.902174977527423</v>
      </c>
      <c r="E87" s="122">
        <v>52.472274432691833</v>
      </c>
      <c r="F87" s="122">
        <v>37.274771485204219</v>
      </c>
      <c r="G87" s="122">
        <v>46.3466007856386</v>
      </c>
      <c r="H87" s="122">
        <v>48.667887935066162</v>
      </c>
      <c r="I87" s="122">
        <v>10.187431473673021</v>
      </c>
      <c r="J87" s="122">
        <v>5.9165974566354347</v>
      </c>
      <c r="K87" s="122">
        <v>22.32332363221213</v>
      </c>
      <c r="L87" s="122">
        <v>26.300324486322801</v>
      </c>
      <c r="M87" s="122">
        <v>17.171360989916099</v>
      </c>
      <c r="N87" s="122">
        <v>13.889911537988652</v>
      </c>
      <c r="O87" s="122">
        <v>20.822498692884682</v>
      </c>
      <c r="P87" s="122">
        <v>13.581439299546247</v>
      </c>
      <c r="Q87" s="122">
        <v>9.8472365860177806</v>
      </c>
      <c r="R87" s="122">
        <v>0</v>
      </c>
      <c r="S87" s="122">
        <v>0</v>
      </c>
      <c r="T87" s="122">
        <v>0</v>
      </c>
      <c r="U87" s="122">
        <v>17.700844052945538</v>
      </c>
      <c r="V87" s="122">
        <v>8.8792005576055502</v>
      </c>
      <c r="W87" s="122">
        <v>7.0006930777284921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414.0893145795406</v>
      </c>
      <c r="D92" s="101">
        <v>467.10992438148872</v>
      </c>
      <c r="E92" s="101">
        <v>463.66165771087026</v>
      </c>
      <c r="F92" s="101">
        <v>402.68974440573078</v>
      </c>
      <c r="G92" s="101">
        <v>482.33712461599839</v>
      </c>
      <c r="H92" s="101">
        <v>495.87563286382931</v>
      </c>
      <c r="I92" s="101">
        <v>422.15623432462911</v>
      </c>
      <c r="J92" s="101">
        <v>415.89065328653481</v>
      </c>
      <c r="K92" s="101">
        <v>432.36498335103897</v>
      </c>
      <c r="L92" s="101">
        <v>562.88243532604838</v>
      </c>
      <c r="M92" s="101">
        <v>445.77642770982789</v>
      </c>
      <c r="N92" s="101">
        <v>348.52472600677373</v>
      </c>
      <c r="O92" s="101">
        <v>381.51699462151544</v>
      </c>
      <c r="P92" s="101">
        <v>335.47060731970765</v>
      </c>
      <c r="Q92" s="101">
        <v>320.68468762891098</v>
      </c>
      <c r="R92" s="101">
        <v>0</v>
      </c>
      <c r="S92" s="101">
        <v>0</v>
      </c>
      <c r="T92" s="101">
        <v>0</v>
      </c>
      <c r="U92" s="101">
        <v>374.20789666607976</v>
      </c>
      <c r="V92" s="101">
        <v>290.68269273567768</v>
      </c>
      <c r="W92" s="101">
        <v>304.33488287381726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95.195881965164389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105.26235284634352</v>
      </c>
      <c r="K93" s="104">
        <v>100.1461223017961</v>
      </c>
      <c r="L93" s="104">
        <v>129.38094440303044</v>
      </c>
      <c r="M93" s="104">
        <v>119.86414327866122</v>
      </c>
      <c r="N93" s="104">
        <v>62.449047140808084</v>
      </c>
      <c r="O93" s="104">
        <v>73.979274614333335</v>
      </c>
      <c r="P93" s="104">
        <v>64.962048663492183</v>
      </c>
      <c r="Q93" s="104">
        <v>0</v>
      </c>
      <c r="R93" s="104">
        <v>0</v>
      </c>
      <c r="S93" s="104">
        <v>0</v>
      </c>
      <c r="T93" s="104">
        <v>0</v>
      </c>
      <c r="U93" s="104">
        <v>89.615015354667179</v>
      </c>
      <c r="V93" s="104">
        <v>0</v>
      </c>
      <c r="W93" s="104">
        <v>59.974938469696355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95.195881965164389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105.26235284634352</v>
      </c>
      <c r="K94" s="98">
        <v>100.1461223017961</v>
      </c>
      <c r="L94" s="98">
        <v>129.38094440303044</v>
      </c>
      <c r="M94" s="98">
        <v>119.86414327866122</v>
      </c>
      <c r="N94" s="98">
        <v>62.449047140808084</v>
      </c>
      <c r="O94" s="98">
        <v>73.979274614333335</v>
      </c>
      <c r="P94" s="98">
        <v>64.962048663492183</v>
      </c>
      <c r="Q94" s="98">
        <v>0</v>
      </c>
      <c r="R94" s="98">
        <v>0</v>
      </c>
      <c r="S94" s="98">
        <v>0</v>
      </c>
      <c r="T94" s="98">
        <v>0</v>
      </c>
      <c r="U94" s="98">
        <v>89.615015354667179</v>
      </c>
      <c r="V94" s="98">
        <v>0</v>
      </c>
      <c r="W94" s="98">
        <v>59.974938469696355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148.02938106086776</v>
      </c>
      <c r="D100" s="122">
        <v>181.76113385742212</v>
      </c>
      <c r="E100" s="122">
        <v>184.8214859511331</v>
      </c>
      <c r="F100" s="122">
        <v>168.26768211116342</v>
      </c>
      <c r="G100" s="122">
        <v>127.39588132321657</v>
      </c>
      <c r="H100" s="122">
        <v>131.42703551484877</v>
      </c>
      <c r="I100" s="122">
        <v>118.42009196515812</v>
      </c>
      <c r="J100" s="122">
        <v>108.76153111248929</v>
      </c>
      <c r="K100" s="122">
        <v>88.134945415086534</v>
      </c>
      <c r="L100" s="122">
        <v>94.334239608471833</v>
      </c>
      <c r="M100" s="122">
        <v>70.41101244687222</v>
      </c>
      <c r="N100" s="122">
        <v>61.132429245300358</v>
      </c>
      <c r="O100" s="122">
        <v>78.793281101319423</v>
      </c>
      <c r="P100" s="122">
        <v>46.297915663548906</v>
      </c>
      <c r="Q100" s="122">
        <v>52.572164623789824</v>
      </c>
      <c r="R100" s="122">
        <v>0</v>
      </c>
      <c r="S100" s="122">
        <v>0</v>
      </c>
      <c r="T100" s="122">
        <v>0</v>
      </c>
      <c r="U100" s="122">
        <v>79.744727359488238</v>
      </c>
      <c r="V100" s="122">
        <v>94.65082081841382</v>
      </c>
      <c r="W100" s="122">
        <v>102.58425381784609</v>
      </c>
      <c r="DA100" s="130" t="s">
        <v>4351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169.56250395266633</v>
      </c>
      <c r="D102" s="98">
        <v>181.82323195576765</v>
      </c>
      <c r="E102" s="98">
        <v>184.94192570014187</v>
      </c>
      <c r="F102" s="98">
        <v>174.71495060142144</v>
      </c>
      <c r="G102" s="98">
        <v>176.79313288653105</v>
      </c>
      <c r="H102" s="98">
        <v>176.94371157189366</v>
      </c>
      <c r="I102" s="98">
        <v>162.34278450718102</v>
      </c>
      <c r="J102" s="98">
        <v>145.04791978562344</v>
      </c>
      <c r="K102" s="98">
        <v>145.63792364424549</v>
      </c>
      <c r="L102" s="98">
        <v>154.4200518200561</v>
      </c>
      <c r="M102" s="98">
        <v>127.61376155824041</v>
      </c>
      <c r="N102" s="98">
        <v>108.10388461628946</v>
      </c>
      <c r="O102" s="98">
        <v>117.41272160353964</v>
      </c>
      <c r="P102" s="98">
        <v>110.25646020377796</v>
      </c>
      <c r="Q102" s="98">
        <v>117.50431538138538</v>
      </c>
      <c r="R102" s="98">
        <v>0</v>
      </c>
      <c r="S102" s="98">
        <v>0</v>
      </c>
      <c r="T102" s="98">
        <v>0</v>
      </c>
      <c r="U102" s="98">
        <v>148.90342158902371</v>
      </c>
      <c r="V102" s="98">
        <v>206.97967602832651</v>
      </c>
      <c r="W102" s="98">
        <v>200.49620997281079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148.10529744480874</v>
      </c>
      <c r="D124" s="117">
        <f t="shared" si="42"/>
        <v>0</v>
      </c>
      <c r="E124" s="117">
        <f t="shared" si="42"/>
        <v>184.94192570014192</v>
      </c>
      <c r="F124" s="117">
        <f t="shared" si="42"/>
        <v>168.43275101926889</v>
      </c>
      <c r="G124" s="117">
        <f t="shared" si="42"/>
        <v>127.59466782754028</v>
      </c>
      <c r="H124" s="117">
        <f t="shared" si="42"/>
        <v>131.57600548693929</v>
      </c>
      <c r="I124" s="117">
        <f t="shared" si="42"/>
        <v>118.55473990632234</v>
      </c>
      <c r="J124" s="117">
        <f t="shared" si="42"/>
        <v>108.93475781437385</v>
      </c>
      <c r="K124" s="117">
        <f t="shared" si="42"/>
        <v>88.325495791888059</v>
      </c>
      <c r="L124" s="117">
        <f t="shared" si="42"/>
        <v>94.53741446937174</v>
      </c>
      <c r="M124" s="117">
        <f t="shared" si="42"/>
        <v>70.580338485082663</v>
      </c>
      <c r="N124" s="117">
        <f t="shared" si="42"/>
        <v>61.243159741643311</v>
      </c>
      <c r="O124" s="117">
        <f t="shared" si="42"/>
        <v>78.907605908355507</v>
      </c>
      <c r="P124" s="117">
        <f t="shared" si="42"/>
        <v>46.374862407624924</v>
      </c>
      <c r="Q124" s="117">
        <f t="shared" si="42"/>
        <v>52.676508121399308</v>
      </c>
      <c r="R124" s="117">
        <f t="shared" ref="R124:V124" si="43">R125+R128+R130+R139</f>
        <v>51.118773342270067</v>
      </c>
      <c r="S124" s="117">
        <f t="shared" si="43"/>
        <v>87.19728499337289</v>
      </c>
      <c r="T124" s="117">
        <f t="shared" si="43"/>
        <v>84.666566419798713</v>
      </c>
      <c r="U124" s="117">
        <f t="shared" si="43"/>
        <v>79.871366991621542</v>
      </c>
      <c r="V124" s="117">
        <f t="shared" si="43"/>
        <v>94.683385673662613</v>
      </c>
      <c r="W124" s="117">
        <f t="shared" ref="W124" si="44">W125+W128+W130+W139</f>
        <v>102.67024800626245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148.10529744480874</v>
      </c>
      <c r="D139" s="122">
        <v>0</v>
      </c>
      <c r="E139" s="122">
        <v>184.94192570014192</v>
      </c>
      <c r="F139" s="122">
        <v>168.43275101926889</v>
      </c>
      <c r="G139" s="122">
        <v>127.59466782754028</v>
      </c>
      <c r="H139" s="122">
        <v>131.57600548693929</v>
      </c>
      <c r="I139" s="122">
        <v>118.55473990632234</v>
      </c>
      <c r="J139" s="122">
        <v>108.93475781437385</v>
      </c>
      <c r="K139" s="122">
        <v>88.325495791888059</v>
      </c>
      <c r="L139" s="122">
        <v>94.53741446937174</v>
      </c>
      <c r="M139" s="122">
        <v>70.580338485082663</v>
      </c>
      <c r="N139" s="122">
        <v>61.243159741643311</v>
      </c>
      <c r="O139" s="122">
        <v>78.907605908355507</v>
      </c>
      <c r="P139" s="122">
        <v>46.374862407624924</v>
      </c>
      <c r="Q139" s="122">
        <v>52.676508121399308</v>
      </c>
      <c r="R139" s="122">
        <v>51.118773342270067</v>
      </c>
      <c r="S139" s="122">
        <v>87.19728499337289</v>
      </c>
      <c r="T139" s="122">
        <v>84.666566419798713</v>
      </c>
      <c r="U139" s="122">
        <v>79.871366991621542</v>
      </c>
      <c r="V139" s="122">
        <v>94.683385673662613</v>
      </c>
      <c r="W139" s="122">
        <v>102.67024800626245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169.56250395266639</v>
      </c>
      <c r="D140" s="98">
        <v>0</v>
      </c>
      <c r="E140" s="98">
        <v>184.94192570014192</v>
      </c>
      <c r="F140" s="98">
        <v>174.71495060142146</v>
      </c>
      <c r="G140" s="98">
        <v>176.79313288653105</v>
      </c>
      <c r="H140" s="98">
        <v>176.94371157189369</v>
      </c>
      <c r="I140" s="98">
        <v>162.34278450718102</v>
      </c>
      <c r="J140" s="98">
        <v>145.04791978562349</v>
      </c>
      <c r="K140" s="98">
        <v>145.63792364424552</v>
      </c>
      <c r="L140" s="98">
        <v>154.42005182005607</v>
      </c>
      <c r="M140" s="98">
        <v>127.6137615582404</v>
      </c>
      <c r="N140" s="98">
        <v>108.10388461628945</v>
      </c>
      <c r="O140" s="98">
        <v>117.41272160353964</v>
      </c>
      <c r="P140" s="98">
        <v>110.25646020377795</v>
      </c>
      <c r="Q140" s="98">
        <v>117.50431538138537</v>
      </c>
      <c r="R140" s="98">
        <v>103.93593029420025</v>
      </c>
      <c r="S140" s="98">
        <v>136.22356086621843</v>
      </c>
      <c r="T140" s="98">
        <v>145.60020201462248</v>
      </c>
      <c r="U140" s="98">
        <v>148.90342158902368</v>
      </c>
      <c r="V140" s="98">
        <v>206.97967602832645</v>
      </c>
      <c r="W140" s="98">
        <v>200.49620997281076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221.68545738455867</v>
      </c>
      <c r="D143" s="117">
        <f t="shared" si="49"/>
        <v>271.35263412888634</v>
      </c>
      <c r="E143" s="117">
        <f t="shared" si="49"/>
        <v>236.94136394808996</v>
      </c>
      <c r="F143" s="117">
        <f t="shared" si="49"/>
        <v>205.53011395004756</v>
      </c>
      <c r="G143" s="117">
        <f t="shared" si="49"/>
        <v>174.23084820181222</v>
      </c>
      <c r="H143" s="117">
        <f t="shared" si="49"/>
        <v>179.24404793411725</v>
      </c>
      <c r="I143" s="117">
        <f t="shared" si="49"/>
        <v>131.7860543236516</v>
      </c>
      <c r="J143" s="117">
        <f t="shared" si="49"/>
        <v>114.46517952734953</v>
      </c>
      <c r="K143" s="117">
        <f t="shared" si="49"/>
        <v>108.4339055322928</v>
      </c>
      <c r="L143" s="117">
        <f t="shared" si="49"/>
        <v>125.22101257652653</v>
      </c>
      <c r="M143" s="117">
        <f t="shared" si="49"/>
        <v>87.593246760231196</v>
      </c>
      <c r="N143" s="117">
        <f t="shared" si="49"/>
        <v>74.683776798627903</v>
      </c>
      <c r="O143" s="117">
        <f t="shared" si="49"/>
        <v>99.887012962335149</v>
      </c>
      <c r="P143" s="117">
        <f t="shared" si="49"/>
        <v>60.142972926002102</v>
      </c>
      <c r="Q143" s="117">
        <f t="shared" si="49"/>
        <v>62.709710450918479</v>
      </c>
      <c r="R143" s="117">
        <f t="shared" ref="R143:V143" si="50">R144+R146+R148+R157</f>
        <v>65.487158699910282</v>
      </c>
      <c r="S143" s="117">
        <f t="shared" si="50"/>
        <v>111.28520571972234</v>
      </c>
      <c r="T143" s="117">
        <f t="shared" si="50"/>
        <v>107.68104941321315</v>
      </c>
      <c r="U143" s="117">
        <f t="shared" si="50"/>
        <v>98.149631331897083</v>
      </c>
      <c r="V143" s="117">
        <f t="shared" si="50"/>
        <v>103.88022090087712</v>
      </c>
      <c r="W143" s="117">
        <f t="shared" ref="W143" si="51">W144+W146+W148+W157</f>
        <v>110.01670831502241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72.745420128838219</v>
      </c>
      <c r="D148" s="122">
        <v>89.529402173118669</v>
      </c>
      <c r="E148" s="122">
        <v>51.999438247948063</v>
      </c>
      <c r="F148" s="122">
        <v>37.286087444975074</v>
      </c>
      <c r="G148" s="122">
        <v>47.638234529975158</v>
      </c>
      <c r="H148" s="122">
        <v>47.477454210366645</v>
      </c>
      <c r="I148" s="122">
        <v>12.416359833077326</v>
      </c>
      <c r="J148" s="122">
        <v>4.8359378289131953</v>
      </c>
      <c r="K148" s="122">
        <v>20.588808731001858</v>
      </c>
      <c r="L148" s="122">
        <v>29.940555070534494</v>
      </c>
      <c r="M148" s="122">
        <v>17.831057108393111</v>
      </c>
      <c r="N148" s="122">
        <v>13.508710310340064</v>
      </c>
      <c r="O148" s="122">
        <v>21.130172009807005</v>
      </c>
      <c r="P148" s="122">
        <v>13.786463314508531</v>
      </c>
      <c r="Q148" s="122">
        <v>10.075371693906538</v>
      </c>
      <c r="R148" s="122">
        <v>14.323198639474143</v>
      </c>
      <c r="S148" s="122">
        <v>24.022632910195167</v>
      </c>
      <c r="T148" s="122">
        <v>23.070762528202501</v>
      </c>
      <c r="U148" s="122">
        <v>18.316379688834861</v>
      </c>
      <c r="V148" s="122">
        <v>9.2028363420683998</v>
      </c>
      <c r="W148" s="122">
        <v>7.3481259446394498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414.08931457954066</v>
      </c>
      <c r="D149" s="98">
        <v>467.10992438148872</v>
      </c>
      <c r="E149" s="98">
        <v>463.66165771087026</v>
      </c>
      <c r="F149" s="98">
        <v>402.68974440573078</v>
      </c>
      <c r="G149" s="98">
        <v>482.33712461599845</v>
      </c>
      <c r="H149" s="98">
        <v>495.87563286382942</v>
      </c>
      <c r="I149" s="98">
        <v>422.15623432462911</v>
      </c>
      <c r="J149" s="98">
        <v>415.89065328653481</v>
      </c>
      <c r="K149" s="98">
        <v>432.36498335103903</v>
      </c>
      <c r="L149" s="98">
        <v>562.88243532604849</v>
      </c>
      <c r="M149" s="98">
        <v>445.77642770982771</v>
      </c>
      <c r="N149" s="98">
        <v>348.52472600677368</v>
      </c>
      <c r="O149" s="98">
        <v>381.51699462151538</v>
      </c>
      <c r="P149" s="98">
        <v>335.4706073197076</v>
      </c>
      <c r="Q149" s="98">
        <v>320.68468762891098</v>
      </c>
      <c r="R149" s="98">
        <v>267.99458507016095</v>
      </c>
      <c r="S149" s="98">
        <v>348.32817719782992</v>
      </c>
      <c r="T149" s="98">
        <v>366.47018939029357</v>
      </c>
      <c r="U149" s="98">
        <v>374.20789666607965</v>
      </c>
      <c r="V149" s="98">
        <v>290.68269273567773</v>
      </c>
      <c r="W149" s="98">
        <v>304.33488287381721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148.94003725572045</v>
      </c>
      <c r="D157" s="122">
        <v>181.82323195576768</v>
      </c>
      <c r="E157" s="122">
        <v>184.94192570014189</v>
      </c>
      <c r="F157" s="122">
        <v>168.2440265050725</v>
      </c>
      <c r="G157" s="122">
        <v>126.59261367183706</v>
      </c>
      <c r="H157" s="122">
        <v>131.76659372375062</v>
      </c>
      <c r="I157" s="122">
        <v>119.36969449057426</v>
      </c>
      <c r="J157" s="122">
        <v>109.62924169843635</v>
      </c>
      <c r="K157" s="122">
        <v>87.845096801290936</v>
      </c>
      <c r="L157" s="122">
        <v>95.280457505992047</v>
      </c>
      <c r="M157" s="122">
        <v>69.762189651838085</v>
      </c>
      <c r="N157" s="122">
        <v>61.17506648828784</v>
      </c>
      <c r="O157" s="122">
        <v>78.756840952528137</v>
      </c>
      <c r="P157" s="122">
        <v>46.356509611493571</v>
      </c>
      <c r="Q157" s="122">
        <v>52.634338757011939</v>
      </c>
      <c r="R157" s="122">
        <v>51.163960060436139</v>
      </c>
      <c r="S157" s="122">
        <v>87.262572809527171</v>
      </c>
      <c r="T157" s="122">
        <v>84.610286885010638</v>
      </c>
      <c r="U157" s="122">
        <v>79.833251643062226</v>
      </c>
      <c r="V157" s="122">
        <v>94.677384558808726</v>
      </c>
      <c r="W157" s="122">
        <v>102.66858237038296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169.56250395266636</v>
      </c>
      <c r="D158" s="98">
        <v>181.82323195576768</v>
      </c>
      <c r="E158" s="98">
        <v>184.94192570014189</v>
      </c>
      <c r="F158" s="98">
        <v>174.71495060142144</v>
      </c>
      <c r="G158" s="98">
        <v>176.79313288653105</v>
      </c>
      <c r="H158" s="98">
        <v>176.94371157189366</v>
      </c>
      <c r="I158" s="98">
        <v>162.34278450718099</v>
      </c>
      <c r="J158" s="98">
        <v>145.04791978562346</v>
      </c>
      <c r="K158" s="98">
        <v>145.63792364424549</v>
      </c>
      <c r="L158" s="98">
        <v>154.42005182005607</v>
      </c>
      <c r="M158" s="98">
        <v>127.61376155824041</v>
      </c>
      <c r="N158" s="98">
        <v>108.10388461628946</v>
      </c>
      <c r="O158" s="98">
        <v>117.41272160353965</v>
      </c>
      <c r="P158" s="98">
        <v>110.25646020377795</v>
      </c>
      <c r="Q158" s="98">
        <v>117.50431538138538</v>
      </c>
      <c r="R158" s="98">
        <v>103.93593029420026</v>
      </c>
      <c r="S158" s="98">
        <v>136.22356086621841</v>
      </c>
      <c r="T158" s="98">
        <v>145.60020201462248</v>
      </c>
      <c r="U158" s="98">
        <v>148.90342158902371</v>
      </c>
      <c r="V158" s="98">
        <v>206.97967602832648</v>
      </c>
      <c r="W158" s="98">
        <v>200.49620997281073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219.4611885813691</v>
      </c>
      <c r="D161" s="117">
        <f t="shared" si="54"/>
        <v>267.61893235236766</v>
      </c>
      <c r="E161" s="117">
        <f t="shared" si="54"/>
        <v>237.18549276615545</v>
      </c>
      <c r="F161" s="117">
        <f t="shared" si="54"/>
        <v>208.31996792225951</v>
      </c>
      <c r="G161" s="117">
        <f t="shared" si="54"/>
        <v>178.71472770641046</v>
      </c>
      <c r="H161" s="117">
        <f t="shared" si="54"/>
        <v>180.97388934305877</v>
      </c>
      <c r="I161" s="117">
        <f t="shared" si="54"/>
        <v>130.56689178395857</v>
      </c>
      <c r="J161" s="117">
        <f t="shared" si="54"/>
        <v>115.95646834415786</v>
      </c>
      <c r="K161" s="117">
        <f t="shared" si="54"/>
        <v>120.21422732063783</v>
      </c>
      <c r="L161" s="117">
        <f t="shared" si="54"/>
        <v>0</v>
      </c>
      <c r="M161" s="117">
        <f t="shared" si="54"/>
        <v>0</v>
      </c>
      <c r="N161" s="117">
        <f t="shared" si="54"/>
        <v>0</v>
      </c>
      <c r="O161" s="117">
        <f t="shared" si="54"/>
        <v>101.86842900366008</v>
      </c>
      <c r="P161" s="117">
        <f t="shared" si="54"/>
        <v>61.477456940592852</v>
      </c>
      <c r="Q161" s="117">
        <f t="shared" si="54"/>
        <v>61.200045029725274</v>
      </c>
      <c r="R161" s="117">
        <f t="shared" ref="R161:V161" si="55">R162+R164+R166+R175</f>
        <v>64.978116260268862</v>
      </c>
      <c r="S161" s="117">
        <f t="shared" si="55"/>
        <v>112.06947502590101</v>
      </c>
      <c r="T161" s="117">
        <f t="shared" si="55"/>
        <v>107.75295962424853</v>
      </c>
      <c r="U161" s="117">
        <f t="shared" si="55"/>
        <v>98.283688251480029</v>
      </c>
      <c r="V161" s="117">
        <f t="shared" si="55"/>
        <v>103.97879630545087</v>
      </c>
      <c r="W161" s="117">
        <f t="shared" ref="W161" si="56">W162+W164+W166+W175</f>
        <v>109.98757834413357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72.015532970354883</v>
      </c>
      <c r="D166" s="122">
        <v>85.795700396599983</v>
      </c>
      <c r="E166" s="122">
        <v>52.243567066013547</v>
      </c>
      <c r="F166" s="122">
        <v>39.286804332266421</v>
      </c>
      <c r="G166" s="122">
        <v>50.772328906947202</v>
      </c>
      <c r="H166" s="122">
        <v>48.889146902067694</v>
      </c>
      <c r="I166" s="122">
        <v>11.976063385095861</v>
      </c>
      <c r="J166" s="122">
        <v>7.1705285049402558</v>
      </c>
      <c r="K166" s="122">
        <v>29.818274713864767</v>
      </c>
      <c r="L166" s="122">
        <v>0</v>
      </c>
      <c r="M166" s="122">
        <v>0</v>
      </c>
      <c r="N166" s="122">
        <v>0</v>
      </c>
      <c r="O166" s="122">
        <v>22.442176154206784</v>
      </c>
      <c r="P166" s="122">
        <v>15.974790824747977</v>
      </c>
      <c r="Q166" s="122">
        <v>9.1624196465403145</v>
      </c>
      <c r="R166" s="122">
        <v>13.535080054048532</v>
      </c>
      <c r="S166" s="122">
        <v>25.281883828874751</v>
      </c>
      <c r="T166" s="122">
        <v>23.048439584295192</v>
      </c>
      <c r="U166" s="122">
        <v>18.380925415479354</v>
      </c>
      <c r="V166" s="122">
        <v>9.2529625915861349</v>
      </c>
      <c r="W166" s="122">
        <v>7.3262138362597522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414.08931457954054</v>
      </c>
      <c r="D167" s="98">
        <v>467.10992438148878</v>
      </c>
      <c r="E167" s="98">
        <v>463.66165771087026</v>
      </c>
      <c r="F167" s="98">
        <v>402.68974440573083</v>
      </c>
      <c r="G167" s="98">
        <v>482.33712461599845</v>
      </c>
      <c r="H167" s="98">
        <v>495.87563286382948</v>
      </c>
      <c r="I167" s="98">
        <v>422.15623432462911</v>
      </c>
      <c r="J167" s="98">
        <v>415.89065328653481</v>
      </c>
      <c r="K167" s="98">
        <v>432.36498335103914</v>
      </c>
      <c r="L167" s="98">
        <v>0</v>
      </c>
      <c r="M167" s="98">
        <v>0</v>
      </c>
      <c r="N167" s="98">
        <v>0</v>
      </c>
      <c r="O167" s="98">
        <v>381.51699462151532</v>
      </c>
      <c r="P167" s="98">
        <v>335.47060731970754</v>
      </c>
      <c r="Q167" s="98">
        <v>320.68468762891098</v>
      </c>
      <c r="R167" s="98">
        <v>267.99458507016095</v>
      </c>
      <c r="S167" s="98">
        <v>348.32817719782992</v>
      </c>
      <c r="T167" s="98">
        <v>366.47018939029351</v>
      </c>
      <c r="U167" s="98">
        <v>374.20789666607971</v>
      </c>
      <c r="V167" s="98">
        <v>290.68269273567762</v>
      </c>
      <c r="W167" s="98">
        <v>304.33488287381726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147.44565561101422</v>
      </c>
      <c r="D175" s="122">
        <v>181.82323195576768</v>
      </c>
      <c r="E175" s="122">
        <v>184.94192570014189</v>
      </c>
      <c r="F175" s="122">
        <v>169.03316358999308</v>
      </c>
      <c r="G175" s="122">
        <v>127.94239879946326</v>
      </c>
      <c r="H175" s="122">
        <v>132.08474244099108</v>
      </c>
      <c r="I175" s="122">
        <v>118.5908283988627</v>
      </c>
      <c r="J175" s="122">
        <v>108.7859398392176</v>
      </c>
      <c r="K175" s="122">
        <v>90.395952606773065</v>
      </c>
      <c r="L175" s="122">
        <v>0</v>
      </c>
      <c r="M175" s="122">
        <v>0</v>
      </c>
      <c r="N175" s="122">
        <v>0</v>
      </c>
      <c r="O175" s="122">
        <v>79.426252849453292</v>
      </c>
      <c r="P175" s="122">
        <v>45.502666115844875</v>
      </c>
      <c r="Q175" s="122">
        <v>52.03762538318496</v>
      </c>
      <c r="R175" s="122">
        <v>51.443036206220334</v>
      </c>
      <c r="S175" s="122">
        <v>86.787591197026259</v>
      </c>
      <c r="T175" s="122">
        <v>84.704520039953337</v>
      </c>
      <c r="U175" s="122">
        <v>79.902762836000676</v>
      </c>
      <c r="V175" s="122">
        <v>94.725833713864731</v>
      </c>
      <c r="W175" s="122">
        <v>102.66136450787381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169.56250395266633</v>
      </c>
      <c r="D176" s="98">
        <v>181.82323195576768</v>
      </c>
      <c r="E176" s="98">
        <v>184.94192570014189</v>
      </c>
      <c r="F176" s="98">
        <v>174.71495060142144</v>
      </c>
      <c r="G176" s="98">
        <v>176.79313288653105</v>
      </c>
      <c r="H176" s="98">
        <v>176.94371157189369</v>
      </c>
      <c r="I176" s="98">
        <v>162.34278450718097</v>
      </c>
      <c r="J176" s="98">
        <v>145.04791978562346</v>
      </c>
      <c r="K176" s="98">
        <v>145.63792364424549</v>
      </c>
      <c r="L176" s="98">
        <v>0</v>
      </c>
      <c r="M176" s="98">
        <v>0</v>
      </c>
      <c r="N176" s="98">
        <v>0</v>
      </c>
      <c r="O176" s="98">
        <v>117.41272160353965</v>
      </c>
      <c r="P176" s="98">
        <v>110.25646020377796</v>
      </c>
      <c r="Q176" s="98">
        <v>117.5043153813854</v>
      </c>
      <c r="R176" s="98">
        <v>103.93593029420026</v>
      </c>
      <c r="S176" s="98">
        <v>136.22356086621843</v>
      </c>
      <c r="T176" s="98">
        <v>145.60020201462251</v>
      </c>
      <c r="U176" s="98">
        <v>148.90342158902371</v>
      </c>
      <c r="V176" s="98">
        <v>206.97967602832648</v>
      </c>
      <c r="W176" s="98">
        <v>200.49620997281076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145.50338601647252</v>
      </c>
      <c r="D3" s="118">
        <f t="shared" si="0"/>
        <v>169.03179955295309</v>
      </c>
      <c r="E3" s="118">
        <f t="shared" si="0"/>
        <v>177.16232050759112</v>
      </c>
      <c r="F3" s="118">
        <f t="shared" si="0"/>
        <v>170.55039573984948</v>
      </c>
      <c r="G3" s="118">
        <f t="shared" si="0"/>
        <v>183.89419727120128</v>
      </c>
      <c r="H3" s="118">
        <f t="shared" si="0"/>
        <v>192.18134844414715</v>
      </c>
      <c r="I3" s="118">
        <f t="shared" si="0"/>
        <v>0</v>
      </c>
      <c r="J3" s="118">
        <f t="shared" si="0"/>
        <v>167.30470092528907</v>
      </c>
      <c r="K3" s="118">
        <f t="shared" si="0"/>
        <v>155.18815676053231</v>
      </c>
      <c r="L3" s="118">
        <f t="shared" si="0"/>
        <v>160.52919105449797</v>
      </c>
      <c r="M3" s="118">
        <f t="shared" si="0"/>
        <v>174.14291400468679</v>
      </c>
      <c r="N3" s="118">
        <f t="shared" si="0"/>
        <v>152.17133916179088</v>
      </c>
      <c r="O3" s="118">
        <f t="shared" si="0"/>
        <v>140.99643443251199</v>
      </c>
      <c r="P3" s="118">
        <f t="shared" si="0"/>
        <v>114.59913396830761</v>
      </c>
      <c r="Q3" s="118">
        <f t="shared" si="0"/>
        <v>111.24531056833125</v>
      </c>
      <c r="R3" s="118">
        <f t="shared" ref="R3:V3" si="1">R4+R7+R9+R19</f>
        <v>131.24655618083381</v>
      </c>
      <c r="S3" s="118">
        <f t="shared" si="1"/>
        <v>145.63474397709064</v>
      </c>
      <c r="T3" s="118">
        <f t="shared" si="1"/>
        <v>108.8101789176724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119.36032219787857</v>
      </c>
      <c r="D4" s="123">
        <f t="shared" si="3"/>
        <v>142.09408586138389</v>
      </c>
      <c r="E4" s="123">
        <f t="shared" si="3"/>
        <v>148.62251810656448</v>
      </c>
      <c r="F4" s="123">
        <f t="shared" si="3"/>
        <v>142.76191995240441</v>
      </c>
      <c r="G4" s="123">
        <f t="shared" si="3"/>
        <v>155.40810301363254</v>
      </c>
      <c r="H4" s="123">
        <f t="shared" si="3"/>
        <v>159.79087101704027</v>
      </c>
      <c r="I4" s="123">
        <f t="shared" si="3"/>
        <v>0</v>
      </c>
      <c r="J4" s="123">
        <f t="shared" si="3"/>
        <v>134.7699420253922</v>
      </c>
      <c r="K4" s="123">
        <f t="shared" si="3"/>
        <v>124.140446084169</v>
      </c>
      <c r="L4" s="123">
        <f t="shared" si="3"/>
        <v>129.15375162577254</v>
      </c>
      <c r="M4" s="123">
        <f t="shared" si="3"/>
        <v>145.02677801164791</v>
      </c>
      <c r="N4" s="123">
        <f t="shared" si="3"/>
        <v>129.14759679266569</v>
      </c>
      <c r="O4" s="123">
        <f t="shared" si="3"/>
        <v>118.60308803151499</v>
      </c>
      <c r="P4" s="123">
        <f t="shared" si="3"/>
        <v>94.16664336658377</v>
      </c>
      <c r="Q4" s="123">
        <f t="shared" si="3"/>
        <v>87.163095944189877</v>
      </c>
      <c r="R4" s="123">
        <f t="shared" ref="R4:V4" si="4">SUM(R5:R6)</f>
        <v>107.15205389631318</v>
      </c>
      <c r="S4" s="123">
        <f t="shared" si="4"/>
        <v>118.95324498130779</v>
      </c>
      <c r="T4" s="123">
        <f t="shared" si="4"/>
        <v>80.607127980483497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118.69917451087319</v>
      </c>
      <c r="D5" s="99">
        <v>141.31225150579911</v>
      </c>
      <c r="E5" s="99">
        <v>147.81962648726261</v>
      </c>
      <c r="F5" s="99">
        <v>141.99048172061907</v>
      </c>
      <c r="G5" s="99">
        <v>154.5793784072392</v>
      </c>
      <c r="H5" s="99">
        <v>158.9507331822939</v>
      </c>
      <c r="I5" s="99">
        <v>0</v>
      </c>
      <c r="J5" s="99">
        <v>134.06675618007978</v>
      </c>
      <c r="K5" s="99">
        <v>123.49717669743293</v>
      </c>
      <c r="L5" s="99">
        <v>128.48659797408786</v>
      </c>
      <c r="M5" s="99">
        <v>144.28360558401499</v>
      </c>
      <c r="N5" s="99">
        <v>128.50138413296159</v>
      </c>
      <c r="O5" s="99">
        <v>118.00866564249922</v>
      </c>
      <c r="P5" s="99">
        <v>93.688200546666707</v>
      </c>
      <c r="Q5" s="99">
        <v>86.717206747684841</v>
      </c>
      <c r="R5" s="99">
        <v>106.59336035205065</v>
      </c>
      <c r="S5" s="99">
        <v>118.31268987588928</v>
      </c>
      <c r="T5" s="99">
        <v>80.160737424092233</v>
      </c>
      <c r="U5" s="99">
        <v>0</v>
      </c>
      <c r="V5" s="99">
        <v>0</v>
      </c>
      <c r="W5" s="99">
        <v>0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0.66114768700538473</v>
      </c>
      <c r="D6" s="99">
        <v>0.78183435558477554</v>
      </c>
      <c r="E6" s="99">
        <v>0.80289161930188513</v>
      </c>
      <c r="F6" s="99">
        <v>0.77143823178535076</v>
      </c>
      <c r="G6" s="99">
        <v>0.82872460639333145</v>
      </c>
      <c r="H6" s="99">
        <v>0.84013783474637127</v>
      </c>
      <c r="I6" s="99">
        <v>0</v>
      </c>
      <c r="J6" s="99">
        <v>0.70318584531242734</v>
      </c>
      <c r="K6" s="99">
        <v>0.64326938673606349</v>
      </c>
      <c r="L6" s="99">
        <v>0.66715365168468665</v>
      </c>
      <c r="M6" s="99">
        <v>0.74317242763291125</v>
      </c>
      <c r="N6" s="99">
        <v>0.64621265970410913</v>
      </c>
      <c r="O6" s="99">
        <v>0.59442238901575484</v>
      </c>
      <c r="P6" s="99">
        <v>0.47844281991706411</v>
      </c>
      <c r="Q6" s="99">
        <v>0.4458891965050365</v>
      </c>
      <c r="R6" s="99">
        <v>0.5586935442625196</v>
      </c>
      <c r="S6" s="99">
        <v>0.64055510541851246</v>
      </c>
      <c r="T6" s="99">
        <v>0.4463905563912578</v>
      </c>
      <c r="U6" s="99">
        <v>0</v>
      </c>
      <c r="V6" s="99">
        <v>0</v>
      </c>
      <c r="W6" s="99">
        <v>0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7.1869467665135481E-2</v>
      </c>
      <c r="D7" s="123">
        <f t="shared" si="6"/>
        <v>0.12669262691844746</v>
      </c>
      <c r="E7" s="123">
        <f t="shared" si="6"/>
        <v>0.23518222354023396</v>
      </c>
      <c r="F7" s="123">
        <f t="shared" si="6"/>
        <v>0.1438040661627423</v>
      </c>
      <c r="G7" s="123">
        <f t="shared" si="6"/>
        <v>0.17672809582370178</v>
      </c>
      <c r="H7" s="123">
        <f t="shared" si="6"/>
        <v>0.32141397936534266</v>
      </c>
      <c r="I7" s="123">
        <f t="shared" si="6"/>
        <v>0</v>
      </c>
      <c r="J7" s="123">
        <f t="shared" si="6"/>
        <v>0.37322424047449637</v>
      </c>
      <c r="K7" s="123">
        <f t="shared" si="6"/>
        <v>0.40228687371985183</v>
      </c>
      <c r="L7" s="123">
        <f t="shared" si="6"/>
        <v>0.44949582445354475</v>
      </c>
      <c r="M7" s="123">
        <f t="shared" si="6"/>
        <v>0.41683116713450713</v>
      </c>
      <c r="N7" s="123">
        <f t="shared" si="6"/>
        <v>0.75497891955609853</v>
      </c>
      <c r="O7" s="123">
        <f t="shared" si="6"/>
        <v>0.41081986839044943</v>
      </c>
      <c r="P7" s="123">
        <f t="shared" si="6"/>
        <v>0</v>
      </c>
      <c r="Q7" s="123">
        <f t="shared" si="6"/>
        <v>0.34275064295640767</v>
      </c>
      <c r="R7" s="123">
        <f t="shared" si="6"/>
        <v>0.35229931860610786</v>
      </c>
      <c r="S7" s="123">
        <f t="shared" si="6"/>
        <v>0.53473298157015969</v>
      </c>
      <c r="T7" s="123">
        <f t="shared" si="6"/>
        <v>1.1696009886362022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7.1869467665135481E-2</v>
      </c>
      <c r="D8" s="99">
        <f>RES_hhdet_in_fech!D8/RES_summary!D$21</f>
        <v>0.12669262691844746</v>
      </c>
      <c r="E8" s="99">
        <f>RES_hhdet_in_fech!E8/RES_summary!E$21</f>
        <v>0.23518222354023396</v>
      </c>
      <c r="F8" s="99">
        <f>RES_hhdet_in_fech!F8/RES_summary!F$21</f>
        <v>0.1438040661627423</v>
      </c>
      <c r="G8" s="99">
        <f>RES_hhdet_in_fech!G8/RES_summary!G$21</f>
        <v>0.17672809582370178</v>
      </c>
      <c r="H8" s="99">
        <f>RES_hhdet_in_fech!H8/RES_summary!H$21</f>
        <v>0.32141397936534266</v>
      </c>
      <c r="I8" s="99">
        <f>RES_hhdet_in_fech!I8/RES_summary!I$21</f>
        <v>0</v>
      </c>
      <c r="J8" s="99">
        <f>RES_hhdet_in_fech!J8/RES_summary!J$21</f>
        <v>0.37322424047449637</v>
      </c>
      <c r="K8" s="99">
        <f>RES_hhdet_in_fech!K8/RES_summary!K$21</f>
        <v>0.40228687371985183</v>
      </c>
      <c r="L8" s="99">
        <f>RES_hhdet_in_fech!L8/RES_summary!L$21</f>
        <v>0.44949582445354475</v>
      </c>
      <c r="M8" s="99">
        <f>RES_hhdet_in_fech!M8/RES_summary!M$21</f>
        <v>0.41683116713450713</v>
      </c>
      <c r="N8" s="99">
        <f>RES_hhdet_in_fech!N8/RES_summary!N$21</f>
        <v>0.75497891955609853</v>
      </c>
      <c r="O8" s="99">
        <f>RES_hhdet_in_fech!O8/RES_summary!O$21</f>
        <v>0.41081986839044943</v>
      </c>
      <c r="P8" s="99">
        <f>RES_hhdet_in_fech!P8/RES_summary!P$21</f>
        <v>0</v>
      </c>
      <c r="Q8" s="99">
        <f>RES_hhdet_in_fech!Q8/RES_summary!Q$21</f>
        <v>0.34275064295640767</v>
      </c>
      <c r="R8" s="99">
        <f>RES_hhdet_in_fech!R8/RES_summary!R$21</f>
        <v>0.35229931860610786</v>
      </c>
      <c r="S8" s="99">
        <f>RES_hhdet_in_fech!S8/RES_summary!S$21</f>
        <v>0.53473298157015969</v>
      </c>
      <c r="T8" s="99">
        <f>RES_hhdet_in_fech!T8/RES_summary!T$21</f>
        <v>1.1696009886362022</v>
      </c>
      <c r="U8" s="99">
        <f>RES_hhdet_in_fech!U8/RES_summary!U$21</f>
        <v>0</v>
      </c>
      <c r="V8" s="99">
        <f>RES_hhdet_in_fech!V8/RES_summary!V$21</f>
        <v>0</v>
      </c>
      <c r="W8" s="99">
        <f>RES_hhdet_in_fech!W8/RES_summary!W$21</f>
        <v>0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18.187627997724348</v>
      </c>
      <c r="D9" s="123">
        <v>18.523893291340837</v>
      </c>
      <c r="E9" s="123">
        <v>19.877205889622573</v>
      </c>
      <c r="F9" s="123">
        <v>19.430231534104845</v>
      </c>
      <c r="G9" s="123">
        <v>20.102545498613409</v>
      </c>
      <c r="H9" s="123">
        <v>23.43623422165879</v>
      </c>
      <c r="I9" s="123">
        <v>0</v>
      </c>
      <c r="J9" s="123">
        <v>24.222100451240596</v>
      </c>
      <c r="K9" s="123">
        <v>23.454999337687415</v>
      </c>
      <c r="L9" s="123">
        <v>23.487935035141284</v>
      </c>
      <c r="M9" s="123">
        <v>22.530139896809125</v>
      </c>
      <c r="N9" s="123">
        <v>17.293145965788565</v>
      </c>
      <c r="O9" s="123">
        <v>16.951319687600442</v>
      </c>
      <c r="P9" s="123">
        <v>16.627461115733585</v>
      </c>
      <c r="Q9" s="123">
        <v>18.975330655104198</v>
      </c>
      <c r="R9" s="123">
        <v>19.027239627317346</v>
      </c>
      <c r="S9" s="123">
        <v>19.751612725403142</v>
      </c>
      <c r="T9" s="123">
        <v>20.19977128627318</v>
      </c>
      <c r="U9" s="123">
        <v>0</v>
      </c>
      <c r="V9" s="123">
        <v>0</v>
      </c>
      <c r="W9" s="123">
        <v>0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19.561211613690613</v>
      </c>
      <c r="D11" s="99">
        <v>21.289906608151302</v>
      </c>
      <c r="E11" s="99">
        <v>21.128085825507448</v>
      </c>
      <c r="F11" s="99">
        <v>19.035332303931142</v>
      </c>
      <c r="G11" s="99">
        <v>24.036372544011702</v>
      </c>
      <c r="H11" s="99">
        <v>26.125863269079176</v>
      </c>
      <c r="I11" s="99">
        <v>0</v>
      </c>
      <c r="J11" s="99">
        <v>23.346596470198612</v>
      </c>
      <c r="K11" s="99">
        <v>24.220122191407327</v>
      </c>
      <c r="L11" s="99">
        <v>30.911527162331993</v>
      </c>
      <c r="M11" s="99">
        <v>23.539297941225129</v>
      </c>
      <c r="N11" s="99">
        <v>17.147216885383799</v>
      </c>
      <c r="O11" s="99">
        <v>18.012754415326654</v>
      </c>
      <c r="P11" s="99">
        <v>0</v>
      </c>
      <c r="Q11" s="99">
        <v>15.154198801692177</v>
      </c>
      <c r="R11" s="99">
        <v>13.288043493318913</v>
      </c>
      <c r="S11" s="99">
        <v>18.281298717535698</v>
      </c>
      <c r="T11" s="99">
        <v>19.864266766195072</v>
      </c>
      <c r="U11" s="99">
        <v>0</v>
      </c>
      <c r="V11" s="99">
        <v>0</v>
      </c>
      <c r="W11" s="99">
        <v>0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12.379675856459139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4.4969689540607618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7.8827069023983789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18.334846410009657</v>
      </c>
      <c r="D15" s="102">
        <v>17.929431750163889</v>
      </c>
      <c r="E15" s="102">
        <v>19.743683268734145</v>
      </c>
      <c r="F15" s="102">
        <v>19.476204248809474</v>
      </c>
      <c r="G15" s="102">
        <v>19.726856031477347</v>
      </c>
      <c r="H15" s="102">
        <v>23.176104812134103</v>
      </c>
      <c r="I15" s="102">
        <v>0</v>
      </c>
      <c r="J15" s="102">
        <v>24.918463564285961</v>
      </c>
      <c r="K15" s="102">
        <v>23.869667618157639</v>
      </c>
      <c r="L15" s="102">
        <v>23.377822677109517</v>
      </c>
      <c r="M15" s="102">
        <v>22.924250324549053</v>
      </c>
      <c r="N15" s="102">
        <v>17.977242797177155</v>
      </c>
      <c r="O15" s="102">
        <v>17.172220826770797</v>
      </c>
      <c r="P15" s="102">
        <v>16.627461115733585</v>
      </c>
      <c r="Q15" s="102">
        <v>19.427739445525763</v>
      </c>
      <c r="R15" s="102">
        <v>19.712396332501768</v>
      </c>
      <c r="S15" s="102">
        <v>20.225536129354207</v>
      </c>
      <c r="T15" s="102">
        <v>20.658330907511939</v>
      </c>
      <c r="U15" s="102">
        <v>0</v>
      </c>
      <c r="V15" s="102">
        <v>0</v>
      </c>
      <c r="W15" s="102">
        <v>0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12.494774182308245</v>
      </c>
      <c r="D16" s="105">
        <v>12.197120773849523</v>
      </c>
      <c r="E16" s="105">
        <v>13.854495418671409</v>
      </c>
      <c r="F16" s="105">
        <v>13.355049578954008</v>
      </c>
      <c r="G16" s="105">
        <v>13.28687612413707</v>
      </c>
      <c r="H16" s="105">
        <v>16.295152530343579</v>
      </c>
      <c r="I16" s="105">
        <v>0</v>
      </c>
      <c r="J16" s="105">
        <v>17.469449585884302</v>
      </c>
      <c r="K16" s="105">
        <v>16.608524364856002</v>
      </c>
      <c r="L16" s="105">
        <v>16.25308455152733</v>
      </c>
      <c r="M16" s="105">
        <v>16.389771251525829</v>
      </c>
      <c r="N16" s="105">
        <v>12.348209840458319</v>
      </c>
      <c r="O16" s="105">
        <v>12.061884152453024</v>
      </c>
      <c r="P16" s="105">
        <v>0</v>
      </c>
      <c r="Q16" s="105">
        <v>14.665275713513706</v>
      </c>
      <c r="R16" s="105">
        <v>14.953290287153159</v>
      </c>
      <c r="S16" s="105">
        <v>15.400578137063242</v>
      </c>
      <c r="T16" s="105">
        <v>15.941552837804014</v>
      </c>
      <c r="U16" s="105">
        <v>0</v>
      </c>
      <c r="V16" s="105">
        <v>0</v>
      </c>
      <c r="W16" s="105">
        <v>0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4.2176438402009477</v>
      </c>
      <c r="D17" s="99">
        <v>4.0254047640589752</v>
      </c>
      <c r="E17" s="99">
        <v>5.4086422763329924</v>
      </c>
      <c r="F17" s="99">
        <v>4.5254688003034662</v>
      </c>
      <c r="G17" s="99">
        <v>3.9351007104909432</v>
      </c>
      <c r="H17" s="99">
        <v>6.2328791616096098</v>
      </c>
      <c r="I17" s="99">
        <v>0</v>
      </c>
      <c r="J17" s="99">
        <v>6.3207725098717757</v>
      </c>
      <c r="K17" s="99">
        <v>5.6085634022329174</v>
      </c>
      <c r="L17" s="99">
        <v>5.3415947293747799</v>
      </c>
      <c r="M17" s="99">
        <v>6.1693618404057355</v>
      </c>
      <c r="N17" s="99">
        <v>3.2261304354598996</v>
      </c>
      <c r="O17" s="99">
        <v>3.3270811731476808</v>
      </c>
      <c r="P17" s="99">
        <v>0</v>
      </c>
      <c r="Q17" s="99">
        <v>5.2628769361006427</v>
      </c>
      <c r="R17" s="99">
        <v>5.0433765347041835</v>
      </c>
      <c r="S17" s="99">
        <v>4.8095188945609308</v>
      </c>
      <c r="T17" s="99">
        <v>5.0262787294809419</v>
      </c>
      <c r="U17" s="99">
        <v>0</v>
      </c>
      <c r="V17" s="99">
        <v>0</v>
      </c>
      <c r="W17" s="99">
        <v>0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8.2771303421072986</v>
      </c>
      <c r="D18" s="99">
        <v>8.171716009790547</v>
      </c>
      <c r="E18" s="99">
        <v>8.4458531423384162</v>
      </c>
      <c r="F18" s="99">
        <v>8.8295807786505378</v>
      </c>
      <c r="G18" s="99">
        <v>9.3517754136461289</v>
      </c>
      <c r="H18" s="99">
        <v>10.062273368733969</v>
      </c>
      <c r="I18" s="99">
        <v>0</v>
      </c>
      <c r="J18" s="99">
        <v>11.148677076012529</v>
      </c>
      <c r="K18" s="99">
        <v>10.999960962623085</v>
      </c>
      <c r="L18" s="99">
        <v>10.911489822152548</v>
      </c>
      <c r="M18" s="99">
        <v>10.220409411120093</v>
      </c>
      <c r="N18" s="99">
        <v>9.12207940499842</v>
      </c>
      <c r="O18" s="99">
        <v>8.7348029793053446</v>
      </c>
      <c r="P18" s="99">
        <v>0</v>
      </c>
      <c r="Q18" s="99">
        <v>9.4023987774130617</v>
      </c>
      <c r="R18" s="99">
        <v>9.9099137524489738</v>
      </c>
      <c r="S18" s="99">
        <v>10.591059242502311</v>
      </c>
      <c r="T18" s="99">
        <v>10.915274108323073</v>
      </c>
      <c r="U18" s="99">
        <v>0</v>
      </c>
      <c r="V18" s="99">
        <v>0</v>
      </c>
      <c r="W18" s="99">
        <v>0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7.8835663532044595</v>
      </c>
      <c r="D19" s="123">
        <v>8.2871277733099085</v>
      </c>
      <c r="E19" s="123">
        <v>8.4274142878638365</v>
      </c>
      <c r="F19" s="123">
        <v>8.2144401871774804</v>
      </c>
      <c r="G19" s="123">
        <v>8.2068206631316283</v>
      </c>
      <c r="H19" s="123">
        <v>8.6328292260827482</v>
      </c>
      <c r="I19" s="123">
        <v>0</v>
      </c>
      <c r="J19" s="123">
        <v>7.9394342081817815</v>
      </c>
      <c r="K19" s="123">
        <v>7.1904244649560498</v>
      </c>
      <c r="L19" s="123">
        <v>7.4380085691306066</v>
      </c>
      <c r="M19" s="123">
        <v>6.1691649290952419</v>
      </c>
      <c r="N19" s="123">
        <v>4.9756174837805158</v>
      </c>
      <c r="O19" s="123">
        <v>5.0312068450061194</v>
      </c>
      <c r="P19" s="123">
        <v>3.8050294859902594</v>
      </c>
      <c r="Q19" s="123">
        <v>4.7641333260807652</v>
      </c>
      <c r="R19" s="123">
        <v>4.7149633385971663</v>
      </c>
      <c r="S19" s="123">
        <v>6.3951532888095475</v>
      </c>
      <c r="T19" s="123">
        <v>6.8336786622795218</v>
      </c>
      <c r="U19" s="123">
        <v>0</v>
      </c>
      <c r="V19" s="123">
        <v>0</v>
      </c>
      <c r="W19" s="123">
        <v>0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8.0099821579149655</v>
      </c>
      <c r="D21" s="99">
        <v>8.2871277733099085</v>
      </c>
      <c r="E21" s="99">
        <v>8.4274142878638365</v>
      </c>
      <c r="F21" s="99">
        <v>8.2588573197237878</v>
      </c>
      <c r="G21" s="99">
        <v>8.8101566070966264</v>
      </c>
      <c r="H21" s="99">
        <v>9.3225133652012477</v>
      </c>
      <c r="I21" s="99">
        <v>0</v>
      </c>
      <c r="J21" s="99">
        <v>8.1424653940072762</v>
      </c>
      <c r="K21" s="99">
        <v>8.1583117093055346</v>
      </c>
      <c r="L21" s="99">
        <v>8.4802071030683681</v>
      </c>
      <c r="M21" s="99">
        <v>6.7386657705356656</v>
      </c>
      <c r="N21" s="99">
        <v>5.3186492014686895</v>
      </c>
      <c r="O21" s="99">
        <v>5.5434660822325741</v>
      </c>
      <c r="P21" s="99">
        <v>0</v>
      </c>
      <c r="Q21" s="99">
        <v>5.5527557879745624</v>
      </c>
      <c r="R21" s="99">
        <v>5.1534815970491437</v>
      </c>
      <c r="S21" s="99">
        <v>7.1494176227591764</v>
      </c>
      <c r="T21" s="99">
        <v>7.8921596838265469</v>
      </c>
      <c r="U21" s="99">
        <v>0</v>
      </c>
      <c r="V21" s="99">
        <v>0</v>
      </c>
      <c r="W21" s="99">
        <v>0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7.0104236230671502</v>
      </c>
      <c r="D22" s="110">
        <v>0</v>
      </c>
      <c r="E22" s="110">
        <v>0</v>
      </c>
      <c r="F22" s="110">
        <v>7.0231420597803336</v>
      </c>
      <c r="G22" s="110">
        <v>6.6410548519260777</v>
      </c>
      <c r="H22" s="110">
        <v>6.6348782663683314</v>
      </c>
      <c r="I22" s="110">
        <v>0</v>
      </c>
      <c r="J22" s="110">
        <v>7.3265338159710698</v>
      </c>
      <c r="K22" s="110">
        <v>5.6981526272194492</v>
      </c>
      <c r="L22" s="110">
        <v>5.7924048622861335</v>
      </c>
      <c r="M22" s="110">
        <v>5.4643137935121064</v>
      </c>
      <c r="N22" s="110">
        <v>4.5272124870676898</v>
      </c>
      <c r="O22" s="110">
        <v>3.9814765065286424</v>
      </c>
      <c r="P22" s="110">
        <v>3.8050294859902594</v>
      </c>
      <c r="Q22" s="110">
        <v>4.1378743122239277</v>
      </c>
      <c r="R22" s="110">
        <v>4.2902687730561082</v>
      </c>
      <c r="S22" s="110">
        <v>5.0533490731057196</v>
      </c>
      <c r="T22" s="110">
        <v>5.3557995001195229</v>
      </c>
      <c r="U22" s="110">
        <v>0</v>
      </c>
      <c r="V22" s="110">
        <v>0</v>
      </c>
      <c r="W22" s="110">
        <v>0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121.64919760962877</v>
      </c>
      <c r="O24" s="118">
        <f t="shared" si="7"/>
        <v>160.46672377214099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126.43750930428531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96.752217900363078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98.627486448037345</v>
      </c>
      <c r="O25" s="123">
        <f t="shared" si="10"/>
        <v>138.0724788110094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99.781653437498974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65.280073772245075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97.528383501965806</v>
      </c>
      <c r="O26" s="99">
        <v>136.48049419614844</v>
      </c>
      <c r="P26" s="99">
        <v>0</v>
      </c>
      <c r="Q26" s="99">
        <v>0</v>
      </c>
      <c r="R26" s="99">
        <v>0</v>
      </c>
      <c r="S26" s="99">
        <v>98.50077018685036</v>
      </c>
      <c r="T26" s="99">
        <v>0</v>
      </c>
      <c r="U26" s="99">
        <v>0</v>
      </c>
      <c r="V26" s="99">
        <v>0</v>
      </c>
      <c r="W26" s="99">
        <v>64.410932385026896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1.0991029460715425</v>
      </c>
      <c r="O27" s="99">
        <v>1.5919846148609724</v>
      </c>
      <c r="P27" s="99">
        <v>0</v>
      </c>
      <c r="Q27" s="99">
        <v>0</v>
      </c>
      <c r="R27" s="99">
        <v>0</v>
      </c>
      <c r="S27" s="99">
        <v>1.2808832506486156</v>
      </c>
      <c r="T27" s="99">
        <v>0</v>
      </c>
      <c r="U27" s="99">
        <v>0</v>
      </c>
      <c r="V27" s="99">
        <v>0</v>
      </c>
      <c r="W27" s="99">
        <v>0.86914138721817635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0.75405601149605106</v>
      </c>
      <c r="O28" s="123">
        <f t="shared" si="13"/>
        <v>0.41120862816634812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0.52666725114590351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1.5528840845856204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</v>
      </c>
      <c r="D29" s="99">
        <f>RES_hhdet_in_fech!D29/RES_summary!D$21</f>
        <v>0</v>
      </c>
      <c r="E29" s="99">
        <f>RES_hhdet_in_fech!E29/RES_summary!E$21</f>
        <v>0</v>
      </c>
      <c r="F29" s="99">
        <f>RES_hhdet_in_fech!F29/RES_summary!F$21</f>
        <v>0</v>
      </c>
      <c r="G29" s="99">
        <f>RES_hhdet_in_fech!G29/RES_summary!G$21</f>
        <v>0</v>
      </c>
      <c r="H29" s="99">
        <f>RES_hhdet_in_fech!H29/RES_summary!H$21</f>
        <v>0</v>
      </c>
      <c r="I29" s="99">
        <f>RES_hhdet_in_fech!I29/RES_summary!I$21</f>
        <v>0</v>
      </c>
      <c r="J29" s="99">
        <f>RES_hhdet_in_fech!J29/RES_summary!J$21</f>
        <v>0</v>
      </c>
      <c r="K29" s="99">
        <f>RES_hhdet_in_fech!K29/RES_summary!K$21</f>
        <v>0</v>
      </c>
      <c r="L29" s="99">
        <f>RES_hhdet_in_fech!L29/RES_summary!L$21</f>
        <v>0</v>
      </c>
      <c r="M29" s="99">
        <f>RES_hhdet_in_fech!M29/RES_summary!M$21</f>
        <v>0</v>
      </c>
      <c r="N29" s="99">
        <f>RES_hhdet_in_fech!N29/RES_summary!N$21</f>
        <v>0.75405601149605106</v>
      </c>
      <c r="O29" s="99">
        <f>RES_hhdet_in_fech!O29/RES_summary!O$21</f>
        <v>0.41120862816634812</v>
      </c>
      <c r="P29" s="99">
        <f>RES_hhdet_in_fech!P29/RES_summary!P$21</f>
        <v>0</v>
      </c>
      <c r="Q29" s="99">
        <f>RES_hhdet_in_fech!Q29/RES_summary!Q$21</f>
        <v>0</v>
      </c>
      <c r="R29" s="99">
        <f>RES_hhdet_in_fech!R29/RES_summary!R$21</f>
        <v>0</v>
      </c>
      <c r="S29" s="99">
        <f>RES_hhdet_in_fech!S29/RES_summary!S$21</f>
        <v>0.52666725114590351</v>
      </c>
      <c r="T29" s="99">
        <f>RES_hhdet_in_fech!T29/RES_summary!T$21</f>
        <v>0</v>
      </c>
      <c r="U29" s="99">
        <f>RES_hhdet_in_fech!U29/RES_summary!U$21</f>
        <v>0</v>
      </c>
      <c r="V29" s="99">
        <f>RES_hhdet_in_fech!V29/RES_summary!V$21</f>
        <v>0</v>
      </c>
      <c r="W29" s="99">
        <f>RES_hhdet_in_fech!W29/RES_summary!W$21</f>
        <v>1.5528840845856204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17.292459617140345</v>
      </c>
      <c r="O30" s="123">
        <v>16.95160212768803</v>
      </c>
      <c r="P30" s="123">
        <v>0</v>
      </c>
      <c r="Q30" s="123">
        <v>0</v>
      </c>
      <c r="R30" s="123">
        <v>0</v>
      </c>
      <c r="S30" s="123">
        <v>19.731621668300431</v>
      </c>
      <c r="T30" s="123">
        <v>0</v>
      </c>
      <c r="U30" s="123">
        <v>0</v>
      </c>
      <c r="V30" s="123">
        <v>0</v>
      </c>
      <c r="W30" s="123">
        <v>20.261783556803014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17.147216885383802</v>
      </c>
      <c r="O31" s="99">
        <v>18.012754415326654</v>
      </c>
      <c r="P31" s="99">
        <v>0</v>
      </c>
      <c r="Q31" s="99">
        <v>0</v>
      </c>
      <c r="R31" s="99">
        <v>0</v>
      </c>
      <c r="S31" s="99">
        <v>18.281298717535705</v>
      </c>
      <c r="T31" s="99">
        <v>0</v>
      </c>
      <c r="U31" s="99">
        <v>0</v>
      </c>
      <c r="V31" s="99">
        <v>0</v>
      </c>
      <c r="W31" s="99">
        <v>0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17.977242797177155</v>
      </c>
      <c r="O35" s="102">
        <v>17.172220826770801</v>
      </c>
      <c r="P35" s="102">
        <v>0</v>
      </c>
      <c r="Q35" s="102">
        <v>0</v>
      </c>
      <c r="R35" s="102">
        <v>0</v>
      </c>
      <c r="S35" s="102">
        <v>20.225536129354211</v>
      </c>
      <c r="T35" s="102">
        <v>0</v>
      </c>
      <c r="U35" s="102">
        <v>0</v>
      </c>
      <c r="V35" s="102">
        <v>0</v>
      </c>
      <c r="W35" s="102">
        <v>20.261783556803014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12.348209840458319</v>
      </c>
      <c r="O36" s="105">
        <v>12.061884152453029</v>
      </c>
      <c r="P36" s="105">
        <v>0</v>
      </c>
      <c r="Q36" s="105">
        <v>0</v>
      </c>
      <c r="R36" s="105">
        <v>0</v>
      </c>
      <c r="S36" s="105">
        <v>15.400578137063244</v>
      </c>
      <c r="T36" s="105">
        <v>0</v>
      </c>
      <c r="U36" s="105">
        <v>0</v>
      </c>
      <c r="V36" s="105">
        <v>0</v>
      </c>
      <c r="W36" s="105">
        <v>0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3.2261304354598987</v>
      </c>
      <c r="O37" s="99">
        <v>3.3270811731476799</v>
      </c>
      <c r="P37" s="99">
        <v>0</v>
      </c>
      <c r="Q37" s="99">
        <v>0</v>
      </c>
      <c r="R37" s="99">
        <v>0</v>
      </c>
      <c r="S37" s="99">
        <v>4.8095188945609308</v>
      </c>
      <c r="T37" s="99">
        <v>0</v>
      </c>
      <c r="U37" s="99">
        <v>0</v>
      </c>
      <c r="V37" s="99">
        <v>0</v>
      </c>
      <c r="W37" s="99">
        <v>0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9.1220794049984217</v>
      </c>
      <c r="O38" s="99">
        <v>8.7348029793053463</v>
      </c>
      <c r="P38" s="99">
        <v>0</v>
      </c>
      <c r="Q38" s="99">
        <v>0</v>
      </c>
      <c r="R38" s="99">
        <v>0</v>
      </c>
      <c r="S38" s="99">
        <v>10.591059242502311</v>
      </c>
      <c r="T38" s="99">
        <v>0</v>
      </c>
      <c r="U38" s="99">
        <v>0</v>
      </c>
      <c r="V38" s="99">
        <v>0</v>
      </c>
      <c r="W38" s="99">
        <v>0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4.9751955329550483</v>
      </c>
      <c r="O39" s="123">
        <v>5.031434205277221</v>
      </c>
      <c r="P39" s="123">
        <v>0</v>
      </c>
      <c r="Q39" s="123">
        <v>0</v>
      </c>
      <c r="R39" s="123">
        <v>0</v>
      </c>
      <c r="S39" s="123">
        <v>6.3975669473400023</v>
      </c>
      <c r="T39" s="123">
        <v>0</v>
      </c>
      <c r="U39" s="123">
        <v>0</v>
      </c>
      <c r="V39" s="123">
        <v>0</v>
      </c>
      <c r="W39" s="123">
        <v>9.6574764867293847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5.3186492014686904</v>
      </c>
      <c r="O40" s="99">
        <v>5.543466082232575</v>
      </c>
      <c r="P40" s="99">
        <v>0</v>
      </c>
      <c r="Q40" s="99">
        <v>0</v>
      </c>
      <c r="R40" s="99">
        <v>0</v>
      </c>
      <c r="S40" s="99">
        <v>7.1494176227591746</v>
      </c>
      <c r="T40" s="99">
        <v>0</v>
      </c>
      <c r="U40" s="99">
        <v>0</v>
      </c>
      <c r="V40" s="99">
        <v>0</v>
      </c>
      <c r="W40" s="99">
        <v>11.433087655500254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4.5272124870676898</v>
      </c>
      <c r="O41" s="110">
        <v>3.9814765065286419</v>
      </c>
      <c r="P41" s="110">
        <v>0</v>
      </c>
      <c r="Q41" s="110">
        <v>0</v>
      </c>
      <c r="R41" s="110">
        <v>0</v>
      </c>
      <c r="S41" s="110">
        <v>5.0533490731057196</v>
      </c>
      <c r="T41" s="110">
        <v>0</v>
      </c>
      <c r="U41" s="110">
        <v>0</v>
      </c>
      <c r="V41" s="110">
        <v>0</v>
      </c>
      <c r="W41" s="110">
        <v>7.881865317958515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237.99888384320917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212.13333113904125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4465</v>
      </c>
    </row>
    <row r="45" spans="1:105" ht="12" customHeight="1" x14ac:dyDescent="0.25">
      <c r="A45" s="97" t="s">
        <v>216</v>
      </c>
      <c r="B45" s="98"/>
      <c r="C45" s="99">
        <v>209.79839299390156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2.3349381451396867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7.2673202693136651E-2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7.2673202693136651E-2</v>
      </c>
      <c r="D48" s="99">
        <f>RES_hhdet_in_fech!D48/RES_summary!D$21</f>
        <v>0</v>
      </c>
      <c r="E48" s="99">
        <f>RES_hhdet_in_fech!E48/RES_summary!E$21</f>
        <v>0</v>
      </c>
      <c r="F48" s="99">
        <f>RES_hhdet_in_fech!F48/RES_summary!F$21</f>
        <v>0</v>
      </c>
      <c r="G48" s="99">
        <f>RES_hhdet_in_fech!G48/RES_summary!G$21</f>
        <v>0</v>
      </c>
      <c r="H48" s="99">
        <f>RES_hhdet_in_fech!H48/RES_summary!H$21</f>
        <v>0</v>
      </c>
      <c r="I48" s="99">
        <f>RES_hhdet_in_fech!I48/RES_summary!I$21</f>
        <v>0</v>
      </c>
      <c r="J48" s="99">
        <f>RES_hhdet_in_fech!J48/RES_summary!J$21</f>
        <v>0</v>
      </c>
      <c r="K48" s="99">
        <f>RES_hhdet_in_fech!K48/RES_summary!K$21</f>
        <v>0</v>
      </c>
      <c r="L48" s="99">
        <f>RES_hhdet_in_fech!L48/RES_summary!L$21</f>
        <v>0</v>
      </c>
      <c r="M48" s="99">
        <f>RES_hhdet_in_fech!M48/RES_summary!M$21</f>
        <v>0</v>
      </c>
      <c r="N48" s="99">
        <f>RES_hhdet_in_fech!N48/RES_summary!N$21</f>
        <v>0</v>
      </c>
      <c r="O48" s="99">
        <f>RES_hhdet_in_fech!O48/RES_summary!O$21</f>
        <v>0</v>
      </c>
      <c r="P48" s="99">
        <f>RES_hhdet_in_fech!P48/RES_summary!P$21</f>
        <v>0</v>
      </c>
      <c r="Q48" s="99">
        <f>RES_hhdet_in_fech!Q48/RES_summary!Q$21</f>
        <v>0</v>
      </c>
      <c r="R48" s="99">
        <f>RES_hhdet_in_fech!R48/RES_summary!R$21</f>
        <v>0</v>
      </c>
      <c r="S48" s="99">
        <f>RES_hhdet_in_fech!S48/RES_summary!S$21</f>
        <v>0</v>
      </c>
      <c r="T48" s="99">
        <f>RES_hhdet_in_fech!T48/RES_summary!T$21</f>
        <v>0</v>
      </c>
      <c r="U48" s="99">
        <f>RES_hhdet_in_fech!U48/RES_summary!U$21</f>
        <v>0</v>
      </c>
      <c r="V48" s="99">
        <f>RES_hhdet_in_fech!V48/RES_summary!V$21</f>
        <v>0</v>
      </c>
      <c r="W48" s="99">
        <f>RES_hhdet_in_fech!W48/RES_summary!W$21</f>
        <v>0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17.910113884358648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4472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18.334846410009661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12.494774182308245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4.2176438402009486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8.2771303421072968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7.8827656171161529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8.0099821579149655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7.0104236230671493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173.77525863881965</v>
      </c>
      <c r="D62" s="118">
        <f t="shared" si="21"/>
        <v>166.59739603495643</v>
      </c>
      <c r="E62" s="118">
        <f t="shared" si="21"/>
        <v>187.11552795171221</v>
      </c>
      <c r="F62" s="118">
        <f t="shared" si="21"/>
        <v>168.77313424509518</v>
      </c>
      <c r="G62" s="118">
        <f t="shared" si="21"/>
        <v>187.38761584321537</v>
      </c>
      <c r="H62" s="118">
        <f t="shared" si="21"/>
        <v>181.89536608163934</v>
      </c>
      <c r="I62" s="118">
        <f t="shared" si="21"/>
        <v>161.89737235042125</v>
      </c>
      <c r="J62" s="118">
        <f t="shared" si="21"/>
        <v>168.75130521436003</v>
      </c>
      <c r="K62" s="118">
        <f t="shared" si="21"/>
        <v>165.93582610989907</v>
      </c>
      <c r="L62" s="118">
        <f t="shared" si="21"/>
        <v>172.73456000967474</v>
      </c>
      <c r="M62" s="118">
        <f t="shared" si="21"/>
        <v>160.59971490845942</v>
      </c>
      <c r="N62" s="118">
        <f t="shared" si="21"/>
        <v>145.60729286676715</v>
      </c>
      <c r="O62" s="118">
        <f t="shared" si="21"/>
        <v>129.15819052232848</v>
      </c>
      <c r="P62" s="118">
        <f t="shared" si="21"/>
        <v>110.81846641705535</v>
      </c>
      <c r="Q62" s="118">
        <f t="shared" si="21"/>
        <v>119.42642791983899</v>
      </c>
      <c r="R62" s="118">
        <f t="shared" ref="R62:V62" si="22">R63+R66+R68+R77</f>
        <v>119.37475569199833</v>
      </c>
      <c r="S62" s="118">
        <f t="shared" si="22"/>
        <v>120.41286219319559</v>
      </c>
      <c r="T62" s="118">
        <f t="shared" si="22"/>
        <v>109.95849365082913</v>
      </c>
      <c r="U62" s="118">
        <f t="shared" si="22"/>
        <v>102.15998351963158</v>
      </c>
      <c r="V62" s="118">
        <f t="shared" si="22"/>
        <v>104.31187200471275</v>
      </c>
      <c r="W62" s="118">
        <f t="shared" ref="W62" si="23">W63+W66+W68+W77</f>
        <v>102.27523079229333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147.27159553313197</v>
      </c>
      <c r="D63" s="123">
        <f t="shared" si="24"/>
        <v>140.69549749475738</v>
      </c>
      <c r="E63" s="123">
        <f t="shared" si="24"/>
        <v>159.65459385103537</v>
      </c>
      <c r="F63" s="123">
        <f t="shared" si="24"/>
        <v>140.29258895888347</v>
      </c>
      <c r="G63" s="123">
        <f t="shared" si="24"/>
        <v>158.4119692834866</v>
      </c>
      <c r="H63" s="123">
        <f t="shared" si="24"/>
        <v>149.92062325433068</v>
      </c>
      <c r="I63" s="123">
        <f t="shared" si="24"/>
        <v>128.88395466311007</v>
      </c>
      <c r="J63" s="123">
        <f t="shared" si="24"/>
        <v>134.48978684905009</v>
      </c>
      <c r="K63" s="123">
        <f t="shared" si="24"/>
        <v>133.37608931237497</v>
      </c>
      <c r="L63" s="123">
        <f t="shared" si="24"/>
        <v>140.17685137615399</v>
      </c>
      <c r="M63" s="123">
        <f t="shared" si="24"/>
        <v>131.96697376443308</v>
      </c>
      <c r="N63" s="123">
        <f t="shared" si="24"/>
        <v>120.16393974191105</v>
      </c>
      <c r="O63" s="123">
        <f t="shared" si="24"/>
        <v>107.10150896583495</v>
      </c>
      <c r="P63" s="123">
        <f t="shared" si="24"/>
        <v>88.683589229855627</v>
      </c>
      <c r="Q63" s="123">
        <f t="shared" si="24"/>
        <v>95.130037187577258</v>
      </c>
      <c r="R63" s="123">
        <f t="shared" ref="R63:V63" si="25">SUM(R64:R65)</f>
        <v>94.87002014667631</v>
      </c>
      <c r="S63" s="123">
        <f t="shared" si="25"/>
        <v>93.643244567069445</v>
      </c>
      <c r="T63" s="123">
        <f t="shared" si="25"/>
        <v>81.654263726432717</v>
      </c>
      <c r="U63" s="123">
        <f t="shared" si="25"/>
        <v>73.517457187746686</v>
      </c>
      <c r="V63" s="123">
        <f t="shared" si="25"/>
        <v>71.377428044081398</v>
      </c>
      <c r="W63" s="123">
        <f t="shared" ref="W63" si="26">SUM(W64:W65)</f>
        <v>69.021840182745692</v>
      </c>
      <c r="DA63" s="130" t="s">
        <v>4483</v>
      </c>
    </row>
    <row r="64" spans="1:105" ht="12" customHeight="1" x14ac:dyDescent="0.25">
      <c r="A64" s="97" t="s">
        <v>217</v>
      </c>
      <c r="B64" s="98"/>
      <c r="C64" s="99">
        <v>145.37913292539784</v>
      </c>
      <c r="D64" s="99">
        <v>138.8857651538577</v>
      </c>
      <c r="E64" s="99">
        <v>157.62379780170696</v>
      </c>
      <c r="F64" s="99">
        <v>138.49613525795354</v>
      </c>
      <c r="G64" s="99">
        <v>156.39813545846883</v>
      </c>
      <c r="H64" s="99">
        <v>148.0310522729024</v>
      </c>
      <c r="I64" s="99">
        <v>127.26107846250879</v>
      </c>
      <c r="J64" s="99">
        <v>132.79091690780692</v>
      </c>
      <c r="K64" s="99">
        <v>131.69485324246077</v>
      </c>
      <c r="L64" s="99">
        <v>138.40696601385645</v>
      </c>
      <c r="M64" s="99">
        <v>130.2999354254045</v>
      </c>
      <c r="N64" s="99">
        <v>118.66126893190987</v>
      </c>
      <c r="O64" s="99">
        <v>105.73410034625697</v>
      </c>
      <c r="P64" s="99">
        <v>87.511495811542503</v>
      </c>
      <c r="Q64" s="99">
        <v>93.849555102625914</v>
      </c>
      <c r="R64" s="99">
        <v>93.580362879277047</v>
      </c>
      <c r="S64" s="99">
        <v>92.352035325222602</v>
      </c>
      <c r="T64" s="99">
        <v>80.520144404751676</v>
      </c>
      <c r="U64" s="99">
        <v>72.490614061746953</v>
      </c>
      <c r="V64" s="99">
        <v>70.359266306067838</v>
      </c>
      <c r="W64" s="99">
        <v>68.033491731233624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1.8924626077341373</v>
      </c>
      <c r="D65" s="99">
        <v>1.8097323408996742</v>
      </c>
      <c r="E65" s="99">
        <v>2.0307960493284298</v>
      </c>
      <c r="F65" s="99">
        <v>1.7964537009299444</v>
      </c>
      <c r="G65" s="99">
        <v>2.0138338250177723</v>
      </c>
      <c r="H65" s="99">
        <v>1.8895709814282646</v>
      </c>
      <c r="I65" s="99">
        <v>1.6228762006012769</v>
      </c>
      <c r="J65" s="99">
        <v>1.6988699412431727</v>
      </c>
      <c r="K65" s="99">
        <v>1.6812360699142104</v>
      </c>
      <c r="L65" s="99">
        <v>1.7698853622975508</v>
      </c>
      <c r="M65" s="99">
        <v>1.6670383390285672</v>
      </c>
      <c r="N65" s="99">
        <v>1.5026708100011796</v>
      </c>
      <c r="O65" s="99">
        <v>1.3674086195779886</v>
      </c>
      <c r="P65" s="99">
        <v>1.1720934183131211</v>
      </c>
      <c r="Q65" s="99">
        <v>1.2804820849513383</v>
      </c>
      <c r="R65" s="99">
        <v>1.2896572673992706</v>
      </c>
      <c r="S65" s="99">
        <v>1.2912092418468397</v>
      </c>
      <c r="T65" s="99">
        <v>1.1341193216810446</v>
      </c>
      <c r="U65" s="99">
        <v>1.0268431259997322</v>
      </c>
      <c r="V65" s="99">
        <v>1.018161738013565</v>
      </c>
      <c r="W65" s="99">
        <v>0.98834845151206119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7.1803027307271963E-2</v>
      </c>
      <c r="D66" s="123">
        <f t="shared" si="27"/>
        <v>0.12655683553410901</v>
      </c>
      <c r="E66" s="123">
        <f t="shared" si="27"/>
        <v>0.23545770305859781</v>
      </c>
      <c r="F66" s="123">
        <f t="shared" si="27"/>
        <v>0.14401893278784234</v>
      </c>
      <c r="G66" s="123">
        <f t="shared" si="27"/>
        <v>0.17736056339120237</v>
      </c>
      <c r="H66" s="123">
        <f t="shared" si="27"/>
        <v>0.3232123756870679</v>
      </c>
      <c r="I66" s="123">
        <f t="shared" si="27"/>
        <v>0.51595515537304681</v>
      </c>
      <c r="J66" s="123">
        <f t="shared" si="27"/>
        <v>0.37515755557652769</v>
      </c>
      <c r="K66" s="123">
        <f t="shared" si="27"/>
        <v>0.40284018227033042</v>
      </c>
      <c r="L66" s="123">
        <f t="shared" si="27"/>
        <v>0.44950493273010761</v>
      </c>
      <c r="M66" s="123">
        <f t="shared" si="27"/>
        <v>0.41682023014921149</v>
      </c>
      <c r="N66" s="123">
        <f t="shared" si="27"/>
        <v>0.75511358010009688</v>
      </c>
      <c r="O66" s="123">
        <f t="shared" si="27"/>
        <v>0.41077407608377337</v>
      </c>
      <c r="P66" s="123">
        <f t="shared" si="27"/>
        <v>0.26335194920952998</v>
      </c>
      <c r="Q66" s="123">
        <f t="shared" si="27"/>
        <v>0.35668951594606851</v>
      </c>
      <c r="R66" s="123">
        <f t="shared" si="27"/>
        <v>0.35185831913488547</v>
      </c>
      <c r="S66" s="123">
        <f t="shared" si="27"/>
        <v>0.53461332702283071</v>
      </c>
      <c r="T66" s="123">
        <f t="shared" si="27"/>
        <v>1.1735596072444672</v>
      </c>
      <c r="U66" s="123">
        <f t="shared" si="27"/>
        <v>1.2038671654666377</v>
      </c>
      <c r="V66" s="123">
        <f t="shared" si="27"/>
        <v>0.78553093624101256</v>
      </c>
      <c r="W66" s="123">
        <f t="shared" si="27"/>
        <v>2.067516149675535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7.1803027307271963E-2</v>
      </c>
      <c r="D67" s="99">
        <f>RES_hhdet_in_fech!D67/RES_summary!D$21</f>
        <v>0.12655683553410901</v>
      </c>
      <c r="E67" s="99">
        <f>RES_hhdet_in_fech!E67/RES_summary!E$21</f>
        <v>0.23545770305859781</v>
      </c>
      <c r="F67" s="99">
        <f>RES_hhdet_in_fech!F67/RES_summary!F$21</f>
        <v>0.14401893278784234</v>
      </c>
      <c r="G67" s="99">
        <f>RES_hhdet_in_fech!G67/RES_summary!G$21</f>
        <v>0.17736056339120237</v>
      </c>
      <c r="H67" s="99">
        <f>RES_hhdet_in_fech!H67/RES_summary!H$21</f>
        <v>0.3232123756870679</v>
      </c>
      <c r="I67" s="99">
        <f>RES_hhdet_in_fech!I67/RES_summary!I$21</f>
        <v>0.51595515537304681</v>
      </c>
      <c r="J67" s="99">
        <f>RES_hhdet_in_fech!J67/RES_summary!J$21</f>
        <v>0.37515755557652769</v>
      </c>
      <c r="K67" s="99">
        <f>RES_hhdet_in_fech!K67/RES_summary!K$21</f>
        <v>0.40284018227033042</v>
      </c>
      <c r="L67" s="99">
        <f>RES_hhdet_in_fech!L67/RES_summary!L$21</f>
        <v>0.44950493273010761</v>
      </c>
      <c r="M67" s="99">
        <f>RES_hhdet_in_fech!M67/RES_summary!M$21</f>
        <v>0.41682023014921149</v>
      </c>
      <c r="N67" s="99">
        <f>RES_hhdet_in_fech!N67/RES_summary!N$21</f>
        <v>0.75511358010009688</v>
      </c>
      <c r="O67" s="99">
        <f>RES_hhdet_in_fech!O67/RES_summary!O$21</f>
        <v>0.41077407608377337</v>
      </c>
      <c r="P67" s="99">
        <f>RES_hhdet_in_fech!P67/RES_summary!P$21</f>
        <v>0.26335194920952998</v>
      </c>
      <c r="Q67" s="99">
        <f>RES_hhdet_in_fech!Q67/RES_summary!Q$21</f>
        <v>0.35668951594606851</v>
      </c>
      <c r="R67" s="99">
        <f>RES_hhdet_in_fech!R67/RES_summary!R$21</f>
        <v>0.35185831913488547</v>
      </c>
      <c r="S67" s="99">
        <f>RES_hhdet_in_fech!S67/RES_summary!S$21</f>
        <v>0.53461332702283071</v>
      </c>
      <c r="T67" s="99">
        <f>RES_hhdet_in_fech!T67/RES_summary!T$21</f>
        <v>1.1735596072444672</v>
      </c>
      <c r="U67" s="99">
        <f>RES_hhdet_in_fech!U67/RES_summary!U$21</f>
        <v>1.2038671654666377</v>
      </c>
      <c r="V67" s="99">
        <f>RES_hhdet_in_fech!V67/RES_summary!V$21</f>
        <v>0.78553093624101256</v>
      </c>
      <c r="W67" s="99">
        <f>RES_hhdet_in_fech!W67/RES_summary!W$21</f>
        <v>2.067516149675535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18.466368326032498</v>
      </c>
      <c r="D68" s="123">
        <v>18.203095058475412</v>
      </c>
      <c r="E68" s="123">
        <v>19.739061898201701</v>
      </c>
      <c r="F68" s="123">
        <v>19.749194312999055</v>
      </c>
      <c r="G68" s="123">
        <v>20.634475649099368</v>
      </c>
      <c r="H68" s="123">
        <v>23.048168924778153</v>
      </c>
      <c r="I68" s="123">
        <v>24.005576867377854</v>
      </c>
      <c r="J68" s="123">
        <v>24.594343323766257</v>
      </c>
      <c r="K68" s="123">
        <v>24.564816828585212</v>
      </c>
      <c r="L68" s="123">
        <v>23.820280586372178</v>
      </c>
      <c r="M68" s="123">
        <v>21.613728228515143</v>
      </c>
      <c r="N68" s="123">
        <v>19.440824691064254</v>
      </c>
      <c r="O68" s="123">
        <v>16.78476481681313</v>
      </c>
      <c r="P68" s="123">
        <v>16.874877112039218</v>
      </c>
      <c r="Q68" s="123">
        <v>18.409486240680295</v>
      </c>
      <c r="R68" s="123">
        <v>18.773349396929696</v>
      </c>
      <c r="S68" s="123">
        <v>19.276676673515791</v>
      </c>
      <c r="T68" s="123">
        <v>19.358094841336282</v>
      </c>
      <c r="U68" s="123">
        <v>19.534118332135577</v>
      </c>
      <c r="V68" s="123">
        <v>21.186671271618447</v>
      </c>
      <c r="W68" s="123">
        <v>20.119850220864304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20.387578458947189</v>
      </c>
      <c r="D69" s="99">
        <v>20.845555082853018</v>
      </c>
      <c r="E69" s="99">
        <v>19.950757868338531</v>
      </c>
      <c r="F69" s="99">
        <v>21.157122610242851</v>
      </c>
      <c r="G69" s="99">
        <v>23.495294555634523</v>
      </c>
      <c r="H69" s="99">
        <v>22.246973528994019</v>
      </c>
      <c r="I69" s="99">
        <v>24.974778986567603</v>
      </c>
      <c r="J69" s="99">
        <v>24.822801600143258</v>
      </c>
      <c r="K69" s="99">
        <v>24.852170538053244</v>
      </c>
      <c r="L69" s="99">
        <v>23.955717316052617</v>
      </c>
      <c r="M69" s="99">
        <v>21.61826659870658</v>
      </c>
      <c r="N69" s="99">
        <v>19.45244672777644</v>
      </c>
      <c r="O69" s="99">
        <v>16.784652890295682</v>
      </c>
      <c r="P69" s="99">
        <v>17.178240839690702</v>
      </c>
      <c r="Q69" s="99">
        <v>16.835422804074046</v>
      </c>
      <c r="R69" s="99">
        <v>17.961726682254231</v>
      </c>
      <c r="S69" s="99">
        <v>18.804629243641319</v>
      </c>
      <c r="T69" s="99">
        <v>18.757004126964691</v>
      </c>
      <c r="U69" s="99">
        <v>18.972973164235853</v>
      </c>
      <c r="V69" s="99">
        <v>20.503507205401263</v>
      </c>
      <c r="W69" s="99">
        <v>20.568626698113352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12.876024145076592</v>
      </c>
      <c r="D70" s="99">
        <v>13.217271442603455</v>
      </c>
      <c r="E70" s="99">
        <v>0</v>
      </c>
      <c r="F70" s="99">
        <v>0</v>
      </c>
      <c r="G70" s="99">
        <v>0</v>
      </c>
      <c r="H70" s="99">
        <v>0</v>
      </c>
      <c r="I70" s="99">
        <v>16.481236194794196</v>
      </c>
      <c r="J70" s="99">
        <v>16.894015833943126</v>
      </c>
      <c r="K70" s="99">
        <v>16.883487539810286</v>
      </c>
      <c r="L70" s="99">
        <v>16.384381664763517</v>
      </c>
      <c r="M70" s="99">
        <v>15.368930845091326</v>
      </c>
      <c r="N70" s="99">
        <v>13.483915591770744</v>
      </c>
      <c r="O70" s="99">
        <v>12.080457688027545</v>
      </c>
      <c r="P70" s="99">
        <v>12.83474441655639</v>
      </c>
      <c r="Q70" s="99">
        <v>0</v>
      </c>
      <c r="R70" s="99">
        <v>14.372816670496428</v>
      </c>
      <c r="S70" s="99">
        <v>15.202942016811926</v>
      </c>
      <c r="T70" s="99">
        <v>15.400545857704875</v>
      </c>
      <c r="U70" s="99">
        <v>15.7400140308076</v>
      </c>
      <c r="V70" s="99">
        <v>17.229189479078752</v>
      </c>
      <c r="W70" s="99">
        <v>17.1523571225318</v>
      </c>
      <c r="DA70" s="63" t="s">
        <v>4490</v>
      </c>
    </row>
    <row r="71" spans="1:105" ht="12" customHeight="1" x14ac:dyDescent="0.25">
      <c r="A71" s="100" t="s">
        <v>217</v>
      </c>
      <c r="B71" s="101"/>
      <c r="C71" s="102">
        <v>4.6878919410497089</v>
      </c>
      <c r="D71" s="102">
        <v>4.6812114087524224</v>
      </c>
      <c r="E71" s="102">
        <v>0</v>
      </c>
      <c r="F71" s="102">
        <v>0</v>
      </c>
      <c r="G71" s="102">
        <v>0</v>
      </c>
      <c r="H71" s="102">
        <v>0</v>
      </c>
      <c r="I71" s="102">
        <v>5.5061840293507327</v>
      </c>
      <c r="J71" s="102">
        <v>6.2893025423350331</v>
      </c>
      <c r="K71" s="102">
        <v>5.8336375023914657</v>
      </c>
      <c r="L71" s="102">
        <v>5.4704258097618803</v>
      </c>
      <c r="M71" s="102">
        <v>5.8099393486866413</v>
      </c>
      <c r="N71" s="102">
        <v>3.5102336910019143</v>
      </c>
      <c r="O71" s="102">
        <v>3.2540145108697209</v>
      </c>
      <c r="P71" s="102">
        <v>3.3503861157796693</v>
      </c>
      <c r="Q71" s="102">
        <v>0</v>
      </c>
      <c r="R71" s="102">
        <v>4.5954060144866089</v>
      </c>
      <c r="S71" s="102">
        <v>4.4759413385711104</v>
      </c>
      <c r="T71" s="102">
        <v>4.5651248183370265</v>
      </c>
      <c r="U71" s="102">
        <v>4.5352679071015771</v>
      </c>
      <c r="V71" s="102">
        <v>5.2385996331016544</v>
      </c>
      <c r="W71" s="102">
        <v>4.0986856820696076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8.188132204026882</v>
      </c>
      <c r="D72" s="105">
        <v>8.5360600338510295</v>
      </c>
      <c r="E72" s="105">
        <v>0</v>
      </c>
      <c r="F72" s="105">
        <v>0</v>
      </c>
      <c r="G72" s="105">
        <v>0</v>
      </c>
      <c r="H72" s="105">
        <v>0</v>
      </c>
      <c r="I72" s="105">
        <v>10.97505216544346</v>
      </c>
      <c r="J72" s="105">
        <v>10.604713291608091</v>
      </c>
      <c r="K72" s="105">
        <v>11.049850037418823</v>
      </c>
      <c r="L72" s="105">
        <v>10.913955855001635</v>
      </c>
      <c r="M72" s="105">
        <v>9.5589914964046834</v>
      </c>
      <c r="N72" s="105">
        <v>9.9736819007688293</v>
      </c>
      <c r="O72" s="105">
        <v>8.8264431771578256</v>
      </c>
      <c r="P72" s="105">
        <v>9.4843583007767194</v>
      </c>
      <c r="Q72" s="105">
        <v>0</v>
      </c>
      <c r="R72" s="105">
        <v>9.7774106560098204</v>
      </c>
      <c r="S72" s="105">
        <v>10.727000678240815</v>
      </c>
      <c r="T72" s="105">
        <v>10.83542103936785</v>
      </c>
      <c r="U72" s="105">
        <v>11.204746123706025</v>
      </c>
      <c r="V72" s="105">
        <v>11.990589845977098</v>
      </c>
      <c r="W72" s="105">
        <v>13.053671440462191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18.334846410009657</v>
      </c>
      <c r="D73" s="102">
        <v>17.929431750163886</v>
      </c>
      <c r="E73" s="102">
        <v>19.743683268734145</v>
      </c>
      <c r="F73" s="102">
        <v>19.476204248809474</v>
      </c>
      <c r="G73" s="102">
        <v>19.726856031477347</v>
      </c>
      <c r="H73" s="102">
        <v>23.176104812134103</v>
      </c>
      <c r="I73" s="102">
        <v>23.043539930126016</v>
      </c>
      <c r="J73" s="102">
        <v>24.918463564285961</v>
      </c>
      <c r="K73" s="102">
        <v>23.869667618157639</v>
      </c>
      <c r="L73" s="102">
        <v>23.377822677109528</v>
      </c>
      <c r="M73" s="102">
        <v>0</v>
      </c>
      <c r="N73" s="102">
        <v>0</v>
      </c>
      <c r="O73" s="102">
        <v>17.172220826770801</v>
      </c>
      <c r="P73" s="102">
        <v>16.627461115733581</v>
      </c>
      <c r="Q73" s="102">
        <v>19.427739445525766</v>
      </c>
      <c r="R73" s="102">
        <v>19.712396332501768</v>
      </c>
      <c r="S73" s="102">
        <v>20.225536129354204</v>
      </c>
      <c r="T73" s="102">
        <v>20.658330907511935</v>
      </c>
      <c r="U73" s="102">
        <v>20.980803765080172</v>
      </c>
      <c r="V73" s="102">
        <v>23.126447739014377</v>
      </c>
      <c r="W73" s="102">
        <v>20.26178355680301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12.494774182308248</v>
      </c>
      <c r="D74" s="105">
        <v>12.197120773849523</v>
      </c>
      <c r="E74" s="105">
        <v>13.854495418671409</v>
      </c>
      <c r="F74" s="105">
        <v>13.355049578954004</v>
      </c>
      <c r="G74" s="105">
        <v>13.286876124137072</v>
      </c>
      <c r="H74" s="105">
        <v>16.295152530343582</v>
      </c>
      <c r="I74" s="105">
        <v>15.793257287805433</v>
      </c>
      <c r="J74" s="105">
        <v>17.469449585884309</v>
      </c>
      <c r="K74" s="105">
        <v>16.608524364855995</v>
      </c>
      <c r="L74" s="105">
        <v>16.253084551527326</v>
      </c>
      <c r="M74" s="105">
        <v>0</v>
      </c>
      <c r="N74" s="105">
        <v>0</v>
      </c>
      <c r="O74" s="105">
        <v>12.061884152453022</v>
      </c>
      <c r="P74" s="105">
        <v>11.902015194430041</v>
      </c>
      <c r="Q74" s="105">
        <v>14.665275713513712</v>
      </c>
      <c r="R74" s="105">
        <v>14.953290287153157</v>
      </c>
      <c r="S74" s="105">
        <v>15.400578137063238</v>
      </c>
      <c r="T74" s="105">
        <v>15.941552837804014</v>
      </c>
      <c r="U74" s="105">
        <v>16.336568554808643</v>
      </c>
      <c r="V74" s="105">
        <v>18.29369597823764</v>
      </c>
      <c r="W74" s="105">
        <v>15.819378067835947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4.2176438402009486</v>
      </c>
      <c r="D75" s="99">
        <v>4.0254047640589752</v>
      </c>
      <c r="E75" s="99">
        <v>5.4086422763329924</v>
      </c>
      <c r="F75" s="99">
        <v>4.5254688003034662</v>
      </c>
      <c r="G75" s="99">
        <v>3.9351007104909432</v>
      </c>
      <c r="H75" s="99">
        <v>6.2328791616096115</v>
      </c>
      <c r="I75" s="99">
        <v>5.0792326396079108</v>
      </c>
      <c r="J75" s="99">
        <v>6.3207725098717757</v>
      </c>
      <c r="K75" s="99">
        <v>5.6085634022329174</v>
      </c>
      <c r="L75" s="99">
        <v>5.3415947293747799</v>
      </c>
      <c r="M75" s="99">
        <v>0</v>
      </c>
      <c r="N75" s="99">
        <v>0</v>
      </c>
      <c r="O75" s="99">
        <v>3.3270811731476808</v>
      </c>
      <c r="P75" s="99">
        <v>3.2174571845818947</v>
      </c>
      <c r="Q75" s="99">
        <v>5.2628769361006436</v>
      </c>
      <c r="R75" s="99">
        <v>5.0433765347041835</v>
      </c>
      <c r="S75" s="99">
        <v>4.8095188945609308</v>
      </c>
      <c r="T75" s="99">
        <v>5.0262787294809419</v>
      </c>
      <c r="U75" s="99">
        <v>5.0146680645916106</v>
      </c>
      <c r="V75" s="99">
        <v>5.9164278303588391</v>
      </c>
      <c r="W75" s="99">
        <v>3.9954526127888523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8.2771303421073004</v>
      </c>
      <c r="D76" s="99">
        <v>8.171716009790547</v>
      </c>
      <c r="E76" s="99">
        <v>8.4458531423384162</v>
      </c>
      <c r="F76" s="99">
        <v>8.8295807786505378</v>
      </c>
      <c r="G76" s="99">
        <v>9.3517754136461289</v>
      </c>
      <c r="H76" s="99">
        <v>10.062273368733969</v>
      </c>
      <c r="I76" s="99">
        <v>10.714024648197519</v>
      </c>
      <c r="J76" s="99">
        <v>11.148677076012532</v>
      </c>
      <c r="K76" s="99">
        <v>10.99996096262308</v>
      </c>
      <c r="L76" s="99">
        <v>10.911489822152546</v>
      </c>
      <c r="M76" s="99">
        <v>0</v>
      </c>
      <c r="N76" s="99">
        <v>0</v>
      </c>
      <c r="O76" s="99">
        <v>8.734802979305341</v>
      </c>
      <c r="P76" s="99">
        <v>8.6845580098481481</v>
      </c>
      <c r="Q76" s="99">
        <v>9.4023987774130653</v>
      </c>
      <c r="R76" s="99">
        <v>9.9099137524489738</v>
      </c>
      <c r="S76" s="99">
        <v>10.591059242502308</v>
      </c>
      <c r="T76" s="99">
        <v>10.915274108323075</v>
      </c>
      <c r="U76" s="99">
        <v>11.321900490217031</v>
      </c>
      <c r="V76" s="99">
        <v>12.377268147878802</v>
      </c>
      <c r="W76" s="99">
        <v>11.823925455047098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7.9654917523478934</v>
      </c>
      <c r="D77" s="123">
        <v>7.5722466461895532</v>
      </c>
      <c r="E77" s="123">
        <v>7.486414499416548</v>
      </c>
      <c r="F77" s="123">
        <v>8.5873320404248084</v>
      </c>
      <c r="G77" s="123">
        <v>8.1638103472382095</v>
      </c>
      <c r="H77" s="123">
        <v>8.6033615268434716</v>
      </c>
      <c r="I77" s="123">
        <v>8.4918856645602752</v>
      </c>
      <c r="J77" s="123">
        <v>9.292017485967154</v>
      </c>
      <c r="K77" s="123">
        <v>7.5920797866685525</v>
      </c>
      <c r="L77" s="123">
        <v>8.2879231144184473</v>
      </c>
      <c r="M77" s="123">
        <v>6.6021926853620085</v>
      </c>
      <c r="N77" s="123">
        <v>5.2474148536917378</v>
      </c>
      <c r="O77" s="123">
        <v>4.8611426635966328</v>
      </c>
      <c r="P77" s="123">
        <v>4.9966481259509683</v>
      </c>
      <c r="Q77" s="123">
        <v>5.5302149756353565</v>
      </c>
      <c r="R77" s="123">
        <v>5.3795278292574276</v>
      </c>
      <c r="S77" s="123">
        <v>6.9583276255875264</v>
      </c>
      <c r="T77" s="123">
        <v>7.772575475815664</v>
      </c>
      <c r="U77" s="123">
        <v>7.9045408342826882</v>
      </c>
      <c r="V77" s="123">
        <v>10.962241752771893</v>
      </c>
      <c r="W77" s="123">
        <v>11.066024239007792</v>
      </c>
      <c r="DA77" s="130" t="s">
        <v>4497</v>
      </c>
    </row>
    <row r="78" spans="1:105" ht="12" customHeight="1" x14ac:dyDescent="0.25">
      <c r="A78" s="97" t="s">
        <v>192</v>
      </c>
      <c r="B78" s="98"/>
      <c r="C78" s="99">
        <v>8.0266420342746265</v>
      </c>
      <c r="D78" s="99">
        <v>8.3425930614515735</v>
      </c>
      <c r="E78" s="99">
        <v>8.2559273541202494</v>
      </c>
      <c r="F78" s="99">
        <v>8.6005485842828957</v>
      </c>
      <c r="G78" s="99">
        <v>8.9250797137202316</v>
      </c>
      <c r="H78" s="99">
        <v>9.0651249359378081</v>
      </c>
      <c r="I78" s="99">
        <v>8.5352437594146817</v>
      </c>
      <c r="J78" s="99">
        <v>9.56807309793375</v>
      </c>
      <c r="K78" s="99">
        <v>7.8859950207795686</v>
      </c>
      <c r="L78" s="99">
        <v>8.3550915437954139</v>
      </c>
      <c r="M78" s="99">
        <v>6.7886165269404417</v>
      </c>
      <c r="N78" s="99">
        <v>5.2822867907441458</v>
      </c>
      <c r="O78" s="99">
        <v>5.0242565775932402</v>
      </c>
      <c r="P78" s="99">
        <v>4.9977752016724004</v>
      </c>
      <c r="Q78" s="99">
        <v>5.5520825249278394</v>
      </c>
      <c r="R78" s="99">
        <v>5.4101594456986453</v>
      </c>
      <c r="S78" s="99">
        <v>6.9960047560831233</v>
      </c>
      <c r="T78" s="99">
        <v>7.9123359326827787</v>
      </c>
      <c r="U78" s="99">
        <v>8.2199923434728994</v>
      </c>
      <c r="V78" s="99">
        <v>11.584148570660474</v>
      </c>
      <c r="W78" s="99">
        <v>11.530876855709229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7.0104236230671502</v>
      </c>
      <c r="D79" s="110">
        <v>4.8250140652312394</v>
      </c>
      <c r="E79" s="110">
        <v>4.8721421293714782</v>
      </c>
      <c r="F79" s="110">
        <v>7.0231420597803362</v>
      </c>
      <c r="G79" s="110">
        <v>6.6410548519260786</v>
      </c>
      <c r="H79" s="110">
        <v>6.6348782663683341</v>
      </c>
      <c r="I79" s="110">
        <v>7.1824000725288908</v>
      </c>
      <c r="J79" s="110">
        <v>7.3265338159710698</v>
      </c>
      <c r="K79" s="110">
        <v>5.69815262721945</v>
      </c>
      <c r="L79" s="110">
        <v>5.7924048622861326</v>
      </c>
      <c r="M79" s="110">
        <v>5.4643137935121056</v>
      </c>
      <c r="N79" s="110">
        <v>4.5272124870676889</v>
      </c>
      <c r="O79" s="110">
        <v>3.9814765065286424</v>
      </c>
      <c r="P79" s="110">
        <v>3.8050294859902598</v>
      </c>
      <c r="Q79" s="110">
        <v>4.1378743122239277</v>
      </c>
      <c r="R79" s="110">
        <v>4.2902687730561064</v>
      </c>
      <c r="S79" s="110">
        <v>5.0533490731057187</v>
      </c>
      <c r="T79" s="110">
        <v>5.355799500119522</v>
      </c>
      <c r="U79" s="110">
        <v>5.480447284900082</v>
      </c>
      <c r="V79" s="110">
        <v>9.0155207844222875</v>
      </c>
      <c r="W79" s="110">
        <v>7.8818653179585132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184.08678182110674</v>
      </c>
      <c r="D81" s="118">
        <f t="shared" si="28"/>
        <v>181.29533595979254</v>
      </c>
      <c r="E81" s="118">
        <f t="shared" si="28"/>
        <v>178.96310862692911</v>
      </c>
      <c r="F81" s="118">
        <f t="shared" si="28"/>
        <v>141.06963239101012</v>
      </c>
      <c r="G81" s="118">
        <f t="shared" si="28"/>
        <v>205.78031968329634</v>
      </c>
      <c r="H81" s="118">
        <f t="shared" si="28"/>
        <v>195.71212704796142</v>
      </c>
      <c r="I81" s="118">
        <f t="shared" si="28"/>
        <v>186.2120806632561</v>
      </c>
      <c r="J81" s="118">
        <f t="shared" si="28"/>
        <v>147.42331480379869</v>
      </c>
      <c r="K81" s="118">
        <f t="shared" si="28"/>
        <v>177.12352440076705</v>
      </c>
      <c r="L81" s="118">
        <f t="shared" si="28"/>
        <v>175.40688729883584</v>
      </c>
      <c r="M81" s="118">
        <f t="shared" si="28"/>
        <v>171.53564965257405</v>
      </c>
      <c r="N81" s="118">
        <f t="shared" si="28"/>
        <v>161.08635910804247</v>
      </c>
      <c r="O81" s="118">
        <f t="shared" si="28"/>
        <v>155.92455417155637</v>
      </c>
      <c r="P81" s="118">
        <f t="shared" si="28"/>
        <v>122.95554324324964</v>
      </c>
      <c r="Q81" s="118">
        <f t="shared" si="28"/>
        <v>130.94965176827529</v>
      </c>
      <c r="R81" s="118">
        <f t="shared" ref="R81:V81" si="29">R82+R85+R87+R100</f>
        <v>0</v>
      </c>
      <c r="S81" s="118">
        <f t="shared" si="29"/>
        <v>0</v>
      </c>
      <c r="T81" s="118">
        <f t="shared" si="29"/>
        <v>0</v>
      </c>
      <c r="U81" s="118">
        <f t="shared" si="29"/>
        <v>104.22702149333469</v>
      </c>
      <c r="V81" s="118">
        <f t="shared" si="29"/>
        <v>106.93984665342688</v>
      </c>
      <c r="W81" s="118">
        <f t="shared" ref="W81" si="30">W82+W85+W87+W100</f>
        <v>101.38235090906552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157.93697481021303</v>
      </c>
      <c r="D82" s="123">
        <f t="shared" si="31"/>
        <v>154.35568961711266</v>
      </c>
      <c r="E82" s="123">
        <f t="shared" si="31"/>
        <v>150.43826381692293</v>
      </c>
      <c r="F82" s="123">
        <f t="shared" si="31"/>
        <v>113.36270862328875</v>
      </c>
      <c r="G82" s="123">
        <f t="shared" si="31"/>
        <v>177.20252494409226</v>
      </c>
      <c r="H82" s="123">
        <f t="shared" si="31"/>
        <v>163.35524567323787</v>
      </c>
      <c r="I82" s="123">
        <f t="shared" si="31"/>
        <v>154.44106659132677</v>
      </c>
      <c r="J82" s="123">
        <f t="shared" si="31"/>
        <v>115.08527393004259</v>
      </c>
      <c r="K82" s="123">
        <f t="shared" si="31"/>
        <v>146.10173775077217</v>
      </c>
      <c r="L82" s="123">
        <f t="shared" si="31"/>
        <v>144.16154971022556</v>
      </c>
      <c r="M82" s="123">
        <f t="shared" si="31"/>
        <v>142.52931555528977</v>
      </c>
      <c r="N82" s="123">
        <f t="shared" si="31"/>
        <v>138.00548599917721</v>
      </c>
      <c r="O82" s="123">
        <f t="shared" si="31"/>
        <v>133.48962635405903</v>
      </c>
      <c r="P82" s="123">
        <f t="shared" si="31"/>
        <v>102.15092384237603</v>
      </c>
      <c r="Q82" s="123">
        <f t="shared" si="31"/>
        <v>106.85074893113821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75.458342491976126</v>
      </c>
      <c r="V82" s="123">
        <f t="shared" si="32"/>
        <v>73.726970957797178</v>
      </c>
      <c r="W82" s="123">
        <f t="shared" ref="W82" si="33">SUM(W83:W84)</f>
        <v>69.895011556450811</v>
      </c>
      <c r="DA82" s="130" t="s">
        <v>4501</v>
      </c>
    </row>
    <row r="83" spans="1:105" ht="12" customHeight="1" x14ac:dyDescent="0.25">
      <c r="A83" s="97" t="s">
        <v>204</v>
      </c>
      <c r="B83" s="98"/>
      <c r="C83" s="99">
        <v>157.1618773783421</v>
      </c>
      <c r="D83" s="99">
        <v>153.5949056118875</v>
      </c>
      <c r="E83" s="99">
        <v>149.70261467414849</v>
      </c>
      <c r="F83" s="99">
        <v>112.80261121222799</v>
      </c>
      <c r="G83" s="99">
        <v>176.33022720994364</v>
      </c>
      <c r="H83" s="99">
        <v>162.55514169407542</v>
      </c>
      <c r="I83" s="99">
        <v>153.68263300252534</v>
      </c>
      <c r="J83" s="99">
        <v>114.5164092082494</v>
      </c>
      <c r="K83" s="99">
        <v>145.37905782642676</v>
      </c>
      <c r="L83" s="99">
        <v>143.44566160397042</v>
      </c>
      <c r="M83" s="99">
        <v>141.82341852332468</v>
      </c>
      <c r="N83" s="99">
        <v>137.33573350004664</v>
      </c>
      <c r="O83" s="99">
        <v>132.83968451949252</v>
      </c>
      <c r="P83" s="99">
        <v>101.64680667373155</v>
      </c>
      <c r="Q83" s="99">
        <v>106.32127085501185</v>
      </c>
      <c r="R83" s="99">
        <v>0</v>
      </c>
      <c r="S83" s="99">
        <v>0</v>
      </c>
      <c r="T83" s="99">
        <v>0</v>
      </c>
      <c r="U83" s="99">
        <v>75.059951682460749</v>
      </c>
      <c r="V83" s="99">
        <v>73.326666038786499</v>
      </c>
      <c r="W83" s="99">
        <v>69.511778533233766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0.77509743187094626</v>
      </c>
      <c r="D84" s="99">
        <v>0.76078400522517553</v>
      </c>
      <c r="E84" s="99">
        <v>0.73564914277444138</v>
      </c>
      <c r="F84" s="99">
        <v>0.56009741106077116</v>
      </c>
      <c r="G84" s="99">
        <v>0.8722977341486079</v>
      </c>
      <c r="H84" s="99">
        <v>0.80010397916245379</v>
      </c>
      <c r="I84" s="99">
        <v>0.7584335888014313</v>
      </c>
      <c r="J84" s="99">
        <v>0.56886472179319614</v>
      </c>
      <c r="K84" s="99">
        <v>0.7226799243454255</v>
      </c>
      <c r="L84" s="99">
        <v>0.71588810625514676</v>
      </c>
      <c r="M84" s="99">
        <v>0.70589703196510412</v>
      </c>
      <c r="N84" s="99">
        <v>0.66975249913056034</v>
      </c>
      <c r="O84" s="99">
        <v>0.64994183456650567</v>
      </c>
      <c r="P84" s="99">
        <v>0.5041171686444883</v>
      </c>
      <c r="Q84" s="99">
        <v>0.52947807612636988</v>
      </c>
      <c r="R84" s="99">
        <v>0</v>
      </c>
      <c r="S84" s="99">
        <v>0</v>
      </c>
      <c r="T84" s="99">
        <v>0</v>
      </c>
      <c r="U84" s="99">
        <v>0.39839080951538347</v>
      </c>
      <c r="V84" s="99">
        <v>0.40030491901067611</v>
      </c>
      <c r="W84" s="99">
        <v>0.38323302321704938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7.1675982405606173E-2</v>
      </c>
      <c r="D85" s="123">
        <f t="shared" si="34"/>
        <v>0.12681333345601231</v>
      </c>
      <c r="E85" s="123">
        <f t="shared" si="34"/>
        <v>0.23523861372204952</v>
      </c>
      <c r="F85" s="123">
        <f t="shared" si="34"/>
        <v>0.14402982171031017</v>
      </c>
      <c r="G85" s="123">
        <f t="shared" si="34"/>
        <v>0.17735280973835915</v>
      </c>
      <c r="H85" s="123">
        <f t="shared" si="34"/>
        <v>0.32318357056195968</v>
      </c>
      <c r="I85" s="123">
        <f t="shared" si="34"/>
        <v>0.51605272733676077</v>
      </c>
      <c r="J85" s="123">
        <f t="shared" si="34"/>
        <v>0.37516455123514308</v>
      </c>
      <c r="K85" s="123">
        <f t="shared" si="34"/>
        <v>0.40283164152940154</v>
      </c>
      <c r="L85" s="123">
        <f t="shared" si="34"/>
        <v>0.44952376932665694</v>
      </c>
      <c r="M85" s="123">
        <f t="shared" si="34"/>
        <v>0.41685412198928362</v>
      </c>
      <c r="N85" s="123">
        <f t="shared" si="34"/>
        <v>0.75515072573783171</v>
      </c>
      <c r="O85" s="123">
        <f t="shared" si="34"/>
        <v>0.41074975064537511</v>
      </c>
      <c r="P85" s="123">
        <f t="shared" si="34"/>
        <v>0.26332522271258996</v>
      </c>
      <c r="Q85" s="123">
        <f t="shared" si="34"/>
        <v>0.35667425024174282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1.2037679757515873</v>
      </c>
      <c r="V85" s="123">
        <f t="shared" si="34"/>
        <v>0.78550845296667426</v>
      </c>
      <c r="W85" s="123">
        <f t="shared" si="34"/>
        <v>2.0675468354224233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7.1675982405606173E-2</v>
      </c>
      <c r="D86" s="99">
        <f>RES_hhdet_in_fech!D86/RES_summary!D$21</f>
        <v>0.12681333345601231</v>
      </c>
      <c r="E86" s="99">
        <f>RES_hhdet_in_fech!E86/RES_summary!E$21</f>
        <v>0.23523861372204952</v>
      </c>
      <c r="F86" s="99">
        <f>RES_hhdet_in_fech!F86/RES_summary!F$21</f>
        <v>0.14402982171031017</v>
      </c>
      <c r="G86" s="99">
        <f>RES_hhdet_in_fech!G86/RES_summary!G$21</f>
        <v>0.17735280973835915</v>
      </c>
      <c r="H86" s="99">
        <f>RES_hhdet_in_fech!H86/RES_summary!H$21</f>
        <v>0.32318357056195968</v>
      </c>
      <c r="I86" s="99">
        <f>RES_hhdet_in_fech!I86/RES_summary!I$21</f>
        <v>0.51605272733676077</v>
      </c>
      <c r="J86" s="99">
        <f>RES_hhdet_in_fech!J86/RES_summary!J$21</f>
        <v>0.37516455123514308</v>
      </c>
      <c r="K86" s="99">
        <f>RES_hhdet_in_fech!K86/RES_summary!K$21</f>
        <v>0.40283164152940154</v>
      </c>
      <c r="L86" s="99">
        <f>RES_hhdet_in_fech!L86/RES_summary!L$21</f>
        <v>0.44952376932665694</v>
      </c>
      <c r="M86" s="99">
        <f>RES_hhdet_in_fech!M86/RES_summary!M$21</f>
        <v>0.41685412198928362</v>
      </c>
      <c r="N86" s="99">
        <f>RES_hhdet_in_fech!N86/RES_summary!N$21</f>
        <v>0.75515072573783171</v>
      </c>
      <c r="O86" s="99">
        <f>RES_hhdet_in_fech!O86/RES_summary!O$21</f>
        <v>0.41074975064537511</v>
      </c>
      <c r="P86" s="99">
        <f>RES_hhdet_in_fech!P86/RES_summary!P$21</f>
        <v>0.26332522271258996</v>
      </c>
      <c r="Q86" s="99">
        <f>RES_hhdet_in_fech!Q86/RES_summary!Q$21</f>
        <v>0.35667425024174282</v>
      </c>
      <c r="R86" s="99">
        <f>RES_hhdet_in_fech!R86/RES_summary!R$21</f>
        <v>0</v>
      </c>
      <c r="S86" s="99">
        <f>RES_hhdet_in_fech!S86/RES_summary!S$21</f>
        <v>0</v>
      </c>
      <c r="T86" s="99">
        <f>RES_hhdet_in_fech!T86/RES_summary!T$21</f>
        <v>0</v>
      </c>
      <c r="U86" s="99">
        <f>RES_hhdet_in_fech!U86/RES_summary!U$21</f>
        <v>1.2037679757515873</v>
      </c>
      <c r="V86" s="99">
        <f>RES_hhdet_in_fech!V86/RES_summary!V$21</f>
        <v>0.78550845296667426</v>
      </c>
      <c r="W86" s="99">
        <f>RES_hhdet_in_fech!W86/RES_summary!W$21</f>
        <v>2.0675468354224233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18.194484722599352</v>
      </c>
      <c r="D87" s="123">
        <v>18.525625933303946</v>
      </c>
      <c r="E87" s="123">
        <v>19.862697603307009</v>
      </c>
      <c r="F87" s="123">
        <v>19.350463271258892</v>
      </c>
      <c r="G87" s="123">
        <v>20.191381954392284</v>
      </c>
      <c r="H87" s="123">
        <v>23.399717126525712</v>
      </c>
      <c r="I87" s="123">
        <v>22.779920221731718</v>
      </c>
      <c r="J87" s="123">
        <v>24.024530336675024</v>
      </c>
      <c r="K87" s="123">
        <v>23.425908783553496</v>
      </c>
      <c r="L87" s="123">
        <v>23.357876747888064</v>
      </c>
      <c r="M87" s="123">
        <v>22.418419418523044</v>
      </c>
      <c r="N87" s="123">
        <v>17.347746912890095</v>
      </c>
      <c r="O87" s="123">
        <v>16.991290553454647</v>
      </c>
      <c r="P87" s="123">
        <v>16.213717079969182</v>
      </c>
      <c r="Q87" s="123">
        <v>18.96738481746824</v>
      </c>
      <c r="R87" s="123">
        <v>0</v>
      </c>
      <c r="S87" s="123">
        <v>0</v>
      </c>
      <c r="T87" s="123">
        <v>0</v>
      </c>
      <c r="U87" s="123">
        <v>20.594476591490668</v>
      </c>
      <c r="V87" s="123">
        <v>22.171809348718824</v>
      </c>
      <c r="W87" s="123">
        <v>19.717639151363155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20.014182127936031</v>
      </c>
      <c r="D88" s="99">
        <v>20.099717002492728</v>
      </c>
      <c r="E88" s="99">
        <v>17.798448825948864</v>
      </c>
      <c r="F88" s="99">
        <v>14.219130291745849</v>
      </c>
      <c r="G88" s="99">
        <v>23.022985677275919</v>
      </c>
      <c r="H88" s="99">
        <v>22.305781209081815</v>
      </c>
      <c r="I88" s="99">
        <v>24.324140352795506</v>
      </c>
      <c r="J88" s="99">
        <v>18.70723421766829</v>
      </c>
      <c r="K88" s="99">
        <v>22.789604823845245</v>
      </c>
      <c r="L88" s="99">
        <v>20.772276614008319</v>
      </c>
      <c r="M88" s="99">
        <v>20.250496339475937</v>
      </c>
      <c r="N88" s="99">
        <v>18.852770590048234</v>
      </c>
      <c r="O88" s="99">
        <v>18.594800112828871</v>
      </c>
      <c r="P88" s="99">
        <v>17.6322390505836</v>
      </c>
      <c r="Q88" s="99">
        <v>17.88838624696443</v>
      </c>
      <c r="R88" s="99">
        <v>0</v>
      </c>
      <c r="S88" s="99">
        <v>0</v>
      </c>
      <c r="T88" s="99">
        <v>0</v>
      </c>
      <c r="U88" s="99">
        <v>22.413553240706747</v>
      </c>
      <c r="V88" s="99">
        <v>17.168784216001931</v>
      </c>
      <c r="W88" s="99">
        <v>20.11803032995364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17.019189786609761</v>
      </c>
      <c r="J89" s="99">
        <v>0</v>
      </c>
      <c r="K89" s="99">
        <v>16.53216907630225</v>
      </c>
      <c r="L89" s="99">
        <v>15.22482821462687</v>
      </c>
      <c r="M89" s="99">
        <v>15.312964934503691</v>
      </c>
      <c r="N89" s="99">
        <v>13.863595388444915</v>
      </c>
      <c r="O89" s="99">
        <v>13.890622890096541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16.497383792754118</v>
      </c>
      <c r="DA89" s="63" t="s">
        <v>4508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5.3639530757370402</v>
      </c>
      <c r="J90" s="102">
        <v>0</v>
      </c>
      <c r="K90" s="102">
        <v>5.345118895779156</v>
      </c>
      <c r="L90" s="102">
        <v>4.7382305367358439</v>
      </c>
      <c r="M90" s="102">
        <v>5.4456090983755079</v>
      </c>
      <c r="N90" s="102">
        <v>3.405263219561987</v>
      </c>
      <c r="O90" s="102">
        <v>3.6296225720586506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3.9552016120811104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11.655236710872721</v>
      </c>
      <c r="J91" s="105">
        <v>0</v>
      </c>
      <c r="K91" s="105">
        <v>11.187050180523091</v>
      </c>
      <c r="L91" s="105">
        <v>10.486597677891028</v>
      </c>
      <c r="M91" s="105">
        <v>9.8673558361281852</v>
      </c>
      <c r="N91" s="105">
        <v>10.458332168882928</v>
      </c>
      <c r="O91" s="105">
        <v>10.261000318037892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12.542182180673006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19.561211613690613</v>
      </c>
      <c r="D92" s="102">
        <v>21.289906608151306</v>
      </c>
      <c r="E92" s="102">
        <v>21.128085825507448</v>
      </c>
      <c r="F92" s="102">
        <v>19.035332303931142</v>
      </c>
      <c r="G92" s="102">
        <v>24.036372544011698</v>
      </c>
      <c r="H92" s="102">
        <v>26.125863269079172</v>
      </c>
      <c r="I92" s="102">
        <v>23.275368017994516</v>
      </c>
      <c r="J92" s="102">
        <v>23.346596470198612</v>
      </c>
      <c r="K92" s="102">
        <v>24.220122191407309</v>
      </c>
      <c r="L92" s="102">
        <v>30.911527162331993</v>
      </c>
      <c r="M92" s="102">
        <v>23.539297941225129</v>
      </c>
      <c r="N92" s="102">
        <v>17.147216885383806</v>
      </c>
      <c r="O92" s="102">
        <v>18.012754415326654</v>
      </c>
      <c r="P92" s="102">
        <v>15.343081020802524</v>
      </c>
      <c r="Q92" s="102">
        <v>15.154198801692177</v>
      </c>
      <c r="R92" s="102">
        <v>0</v>
      </c>
      <c r="S92" s="102">
        <v>0</v>
      </c>
      <c r="T92" s="102">
        <v>0</v>
      </c>
      <c r="U92" s="102">
        <v>20.734023997234431</v>
      </c>
      <c r="V92" s="102">
        <v>16.468564979818446</v>
      </c>
      <c r="W92" s="102">
        <v>17.354379880769862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12.379675856459137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15.528962395425911</v>
      </c>
      <c r="K93" s="105">
        <v>16.047025641727132</v>
      </c>
      <c r="L93" s="105">
        <v>20.633716775204604</v>
      </c>
      <c r="M93" s="105">
        <v>16.397289930839946</v>
      </c>
      <c r="N93" s="105">
        <v>11.700536209397859</v>
      </c>
      <c r="O93" s="105">
        <v>12.994511309610518</v>
      </c>
      <c r="P93" s="105">
        <v>11.695756403445365</v>
      </c>
      <c r="Q93" s="105">
        <v>0</v>
      </c>
      <c r="R93" s="105">
        <v>0</v>
      </c>
      <c r="S93" s="105">
        <v>0</v>
      </c>
      <c r="T93" s="105">
        <v>0</v>
      </c>
      <c r="U93" s="105">
        <v>18.590283063364797</v>
      </c>
      <c r="V93" s="105">
        <v>0</v>
      </c>
      <c r="W93" s="105">
        <v>15.765593975542572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4.4969689540607609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5.9090476210199805</v>
      </c>
      <c r="K94" s="99">
        <v>5.6099624450294741</v>
      </c>
      <c r="L94" s="99">
        <v>7.1051472318297151</v>
      </c>
      <c r="M94" s="99">
        <v>6.3294458964589602</v>
      </c>
      <c r="N94" s="99">
        <v>3.0724573486593365</v>
      </c>
      <c r="O94" s="99">
        <v>3.4928208290536964</v>
      </c>
      <c r="P94" s="99">
        <v>2.9711037395636644</v>
      </c>
      <c r="Q94" s="99">
        <v>0</v>
      </c>
      <c r="R94" s="99">
        <v>0</v>
      </c>
      <c r="S94" s="99">
        <v>0</v>
      </c>
      <c r="T94" s="99">
        <v>0</v>
      </c>
      <c r="U94" s="99">
        <v>4.9653679022552497</v>
      </c>
      <c r="V94" s="99">
        <v>0</v>
      </c>
      <c r="W94" s="99">
        <v>3.4200084318315058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7.8827069023983762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9.6199147744059292</v>
      </c>
      <c r="K95" s="99">
        <v>10.437063196697656</v>
      </c>
      <c r="L95" s="99">
        <v>13.528569543374891</v>
      </c>
      <c r="M95" s="99">
        <v>10.067844034380984</v>
      </c>
      <c r="N95" s="99">
        <v>8.6280788607385208</v>
      </c>
      <c r="O95" s="99">
        <v>9.5016904805568245</v>
      </c>
      <c r="P95" s="99">
        <v>8.7246526638816988</v>
      </c>
      <c r="Q95" s="99">
        <v>0</v>
      </c>
      <c r="R95" s="99">
        <v>0</v>
      </c>
      <c r="S95" s="99">
        <v>0</v>
      </c>
      <c r="T95" s="99">
        <v>0</v>
      </c>
      <c r="U95" s="99">
        <v>13.624915161109548</v>
      </c>
      <c r="V95" s="99">
        <v>0</v>
      </c>
      <c r="W95" s="99">
        <v>12.345585543711067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18.334846410009657</v>
      </c>
      <c r="D96" s="102">
        <v>17.929431750163886</v>
      </c>
      <c r="E96" s="102">
        <v>19.743683268734145</v>
      </c>
      <c r="F96" s="102">
        <v>19.476204248809481</v>
      </c>
      <c r="G96" s="102">
        <v>19.726856031477343</v>
      </c>
      <c r="H96" s="102">
        <v>23.176104812134106</v>
      </c>
      <c r="I96" s="102">
        <v>23.043539930126016</v>
      </c>
      <c r="J96" s="102">
        <v>24.918463564285954</v>
      </c>
      <c r="K96" s="102">
        <v>23.869667618157635</v>
      </c>
      <c r="L96" s="102">
        <v>23.377822677109521</v>
      </c>
      <c r="M96" s="102">
        <v>22.924250324549053</v>
      </c>
      <c r="N96" s="102">
        <v>17.977242797177155</v>
      </c>
      <c r="O96" s="102">
        <v>17.172220826770801</v>
      </c>
      <c r="P96" s="102">
        <v>16.627461115733581</v>
      </c>
      <c r="Q96" s="102">
        <v>19.427739445525763</v>
      </c>
      <c r="R96" s="102">
        <v>0</v>
      </c>
      <c r="S96" s="102">
        <v>0</v>
      </c>
      <c r="T96" s="102">
        <v>0</v>
      </c>
      <c r="U96" s="102">
        <v>20.980803765080175</v>
      </c>
      <c r="V96" s="102">
        <v>23.126447739014377</v>
      </c>
      <c r="W96" s="102">
        <v>20.261783556803014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12.494774182308248</v>
      </c>
      <c r="D97" s="105">
        <v>12.197120773849521</v>
      </c>
      <c r="E97" s="105">
        <v>13.854495418671412</v>
      </c>
      <c r="F97" s="105">
        <v>13.355049578954008</v>
      </c>
      <c r="G97" s="105">
        <v>13.286876124137072</v>
      </c>
      <c r="H97" s="105">
        <v>16.295152530343582</v>
      </c>
      <c r="I97" s="105">
        <v>15.793257287805428</v>
      </c>
      <c r="J97" s="105">
        <v>17.469449585884302</v>
      </c>
      <c r="K97" s="105">
        <v>16.608524364855999</v>
      </c>
      <c r="L97" s="105">
        <v>16.253084551527326</v>
      </c>
      <c r="M97" s="105">
        <v>16.389771251525829</v>
      </c>
      <c r="N97" s="105">
        <v>12.348209840458319</v>
      </c>
      <c r="O97" s="105">
        <v>12.061884152453025</v>
      </c>
      <c r="P97" s="105">
        <v>11.902015194430041</v>
      </c>
      <c r="Q97" s="105">
        <v>14.665275713513704</v>
      </c>
      <c r="R97" s="105">
        <v>0</v>
      </c>
      <c r="S97" s="105">
        <v>0</v>
      </c>
      <c r="T97" s="105">
        <v>0</v>
      </c>
      <c r="U97" s="105">
        <v>16.33656855480864</v>
      </c>
      <c r="V97" s="105">
        <v>18.29369597823764</v>
      </c>
      <c r="W97" s="105">
        <v>15.819378067835947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4.2176438402009477</v>
      </c>
      <c r="D98" s="99">
        <v>4.0254047640589743</v>
      </c>
      <c r="E98" s="99">
        <v>5.4086422763329933</v>
      </c>
      <c r="F98" s="99">
        <v>4.5254688003034671</v>
      </c>
      <c r="G98" s="99">
        <v>3.9351007104909423</v>
      </c>
      <c r="H98" s="99">
        <v>6.2328791616096124</v>
      </c>
      <c r="I98" s="99">
        <v>5.0792326396079108</v>
      </c>
      <c r="J98" s="99">
        <v>6.3207725098717749</v>
      </c>
      <c r="K98" s="99">
        <v>5.6085634022329174</v>
      </c>
      <c r="L98" s="99">
        <v>5.341594729374779</v>
      </c>
      <c r="M98" s="99">
        <v>6.1693618404057355</v>
      </c>
      <c r="N98" s="99">
        <v>3.2261304354598996</v>
      </c>
      <c r="O98" s="99">
        <v>3.3270811731476799</v>
      </c>
      <c r="P98" s="99">
        <v>3.2174571845818933</v>
      </c>
      <c r="Q98" s="99">
        <v>5.2628769361006418</v>
      </c>
      <c r="R98" s="99">
        <v>0</v>
      </c>
      <c r="S98" s="99">
        <v>0</v>
      </c>
      <c r="T98" s="99">
        <v>0</v>
      </c>
      <c r="U98" s="99">
        <v>5.0146680645916106</v>
      </c>
      <c r="V98" s="99">
        <v>5.9164278303588391</v>
      </c>
      <c r="W98" s="99">
        <v>3.995452612788851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8.2771303421072986</v>
      </c>
      <c r="D99" s="99">
        <v>8.171716009790547</v>
      </c>
      <c r="E99" s="99">
        <v>8.445853142338418</v>
      </c>
      <c r="F99" s="99">
        <v>8.8295807786505396</v>
      </c>
      <c r="G99" s="99">
        <v>9.3517754136461289</v>
      </c>
      <c r="H99" s="99">
        <v>10.062273368733969</v>
      </c>
      <c r="I99" s="99">
        <v>10.714024648197519</v>
      </c>
      <c r="J99" s="99">
        <v>11.148677076012532</v>
      </c>
      <c r="K99" s="99">
        <v>10.999960962623083</v>
      </c>
      <c r="L99" s="99">
        <v>10.91148982215255</v>
      </c>
      <c r="M99" s="99">
        <v>10.220409411120091</v>
      </c>
      <c r="N99" s="99">
        <v>9.1220794049984217</v>
      </c>
      <c r="O99" s="99">
        <v>8.7348029793053446</v>
      </c>
      <c r="P99" s="99">
        <v>8.6845580098481481</v>
      </c>
      <c r="Q99" s="99">
        <v>9.4023987774130617</v>
      </c>
      <c r="R99" s="99">
        <v>0</v>
      </c>
      <c r="S99" s="99">
        <v>0</v>
      </c>
      <c r="T99" s="99">
        <v>0</v>
      </c>
      <c r="U99" s="99">
        <v>11.321900490217027</v>
      </c>
      <c r="V99" s="99">
        <v>12.377268147878807</v>
      </c>
      <c r="W99" s="99">
        <v>11.823925455047094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7.8836463058887567</v>
      </c>
      <c r="D100" s="123">
        <v>8.2872070759199179</v>
      </c>
      <c r="E100" s="123">
        <v>8.4269085929771421</v>
      </c>
      <c r="F100" s="123">
        <v>8.2124306747521736</v>
      </c>
      <c r="G100" s="123">
        <v>8.2090599750734548</v>
      </c>
      <c r="H100" s="123">
        <v>8.6339806776358845</v>
      </c>
      <c r="I100" s="123">
        <v>8.4750411228608673</v>
      </c>
      <c r="J100" s="123">
        <v>7.9383459858459364</v>
      </c>
      <c r="K100" s="123">
        <v>7.1930462249120044</v>
      </c>
      <c r="L100" s="123">
        <v>7.437937071395555</v>
      </c>
      <c r="M100" s="123">
        <v>6.1710605567719599</v>
      </c>
      <c r="N100" s="123">
        <v>4.9779754702373422</v>
      </c>
      <c r="O100" s="123">
        <v>5.0328875133972888</v>
      </c>
      <c r="P100" s="123">
        <v>4.327577098191818</v>
      </c>
      <c r="Q100" s="123">
        <v>4.7748437694270836</v>
      </c>
      <c r="R100" s="123">
        <v>0</v>
      </c>
      <c r="S100" s="123">
        <v>0</v>
      </c>
      <c r="T100" s="123">
        <v>0</v>
      </c>
      <c r="U100" s="123">
        <v>6.9704344341162932</v>
      </c>
      <c r="V100" s="123">
        <v>10.255557893944205</v>
      </c>
      <c r="W100" s="123">
        <v>9.7021533658291386</v>
      </c>
      <c r="DA100" s="130" t="s">
        <v>4519</v>
      </c>
    </row>
    <row r="101" spans="1:105" ht="12" customHeight="1" x14ac:dyDescent="0.25">
      <c r="A101" s="97" t="s">
        <v>207</v>
      </c>
      <c r="B101" s="98"/>
      <c r="C101" s="99">
        <v>8.1843678063566347</v>
      </c>
      <c r="D101" s="99">
        <v>8.5193258154218761</v>
      </c>
      <c r="E101" s="99">
        <v>7.6508916951880472</v>
      </c>
      <c r="F101" s="99">
        <v>6.1965327681447073</v>
      </c>
      <c r="G101" s="99">
        <v>9.8166947767765844</v>
      </c>
      <c r="H101" s="99">
        <v>9.1325065381247974</v>
      </c>
      <c r="I101" s="99">
        <v>9.6452010141977667</v>
      </c>
      <c r="J101" s="99">
        <v>7.327011611658933</v>
      </c>
      <c r="K101" s="99">
        <v>8.4992582909517527</v>
      </c>
      <c r="L101" s="99">
        <v>7.4957500131611861</v>
      </c>
      <c r="M101" s="99">
        <v>6.9391240939359813</v>
      </c>
      <c r="N101" s="99">
        <v>6.278735335066953</v>
      </c>
      <c r="O101" s="99">
        <v>6.170798153471253</v>
      </c>
      <c r="P101" s="99">
        <v>5.7904299605405347</v>
      </c>
      <c r="Q101" s="99">
        <v>6.1494131792626341</v>
      </c>
      <c r="R101" s="99">
        <v>0</v>
      </c>
      <c r="S101" s="99">
        <v>0</v>
      </c>
      <c r="T101" s="99">
        <v>0</v>
      </c>
      <c r="U101" s="99">
        <v>9.5166477781228203</v>
      </c>
      <c r="V101" s="99">
        <v>10.007864199708806</v>
      </c>
      <c r="W101" s="99">
        <v>11.972155421310223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8.0099821579149655</v>
      </c>
      <c r="D102" s="99">
        <v>8.2871277733099085</v>
      </c>
      <c r="E102" s="99">
        <v>8.4274142878638347</v>
      </c>
      <c r="F102" s="99">
        <v>8.258857319723786</v>
      </c>
      <c r="G102" s="99">
        <v>8.8101566070966282</v>
      </c>
      <c r="H102" s="99">
        <v>9.3225133652012477</v>
      </c>
      <c r="I102" s="99">
        <v>8.950686374478515</v>
      </c>
      <c r="J102" s="99">
        <v>8.1424653940072744</v>
      </c>
      <c r="K102" s="99">
        <v>8.1583117093055346</v>
      </c>
      <c r="L102" s="99">
        <v>8.4802071030683717</v>
      </c>
      <c r="M102" s="99">
        <v>6.7386657705356656</v>
      </c>
      <c r="N102" s="99">
        <v>5.3186492014686895</v>
      </c>
      <c r="O102" s="99">
        <v>5.5434660822325741</v>
      </c>
      <c r="P102" s="99">
        <v>5.0426885845211125</v>
      </c>
      <c r="Q102" s="99">
        <v>5.5527557879745615</v>
      </c>
      <c r="R102" s="99">
        <v>0</v>
      </c>
      <c r="S102" s="99">
        <v>0</v>
      </c>
      <c r="T102" s="99">
        <v>0</v>
      </c>
      <c r="U102" s="99">
        <v>8.2504061084849614</v>
      </c>
      <c r="V102" s="99">
        <v>11.726388702728205</v>
      </c>
      <c r="W102" s="99">
        <v>11.433087655500255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7.0104236230671493</v>
      </c>
      <c r="D103" s="110">
        <v>0</v>
      </c>
      <c r="E103" s="110">
        <v>0</v>
      </c>
      <c r="F103" s="110">
        <v>7.0231420597803362</v>
      </c>
      <c r="G103" s="110">
        <v>6.6410548519260786</v>
      </c>
      <c r="H103" s="110">
        <v>6.6348782663683323</v>
      </c>
      <c r="I103" s="110">
        <v>7.1824000725288899</v>
      </c>
      <c r="J103" s="110">
        <v>7.3265338159710698</v>
      </c>
      <c r="K103" s="110">
        <v>5.6981526272194492</v>
      </c>
      <c r="L103" s="110">
        <v>5.7924048622861335</v>
      </c>
      <c r="M103" s="110">
        <v>5.4643137935121056</v>
      </c>
      <c r="N103" s="110">
        <v>4.5272124870676898</v>
      </c>
      <c r="O103" s="110">
        <v>3.9814765065286424</v>
      </c>
      <c r="P103" s="110">
        <v>3.8050294859902598</v>
      </c>
      <c r="Q103" s="110">
        <v>4.1378743122239277</v>
      </c>
      <c r="R103" s="110">
        <v>0</v>
      </c>
      <c r="S103" s="110">
        <v>0</v>
      </c>
      <c r="T103" s="110">
        <v>0</v>
      </c>
      <c r="U103" s="110">
        <v>5.4804472849000812</v>
      </c>
      <c r="V103" s="110">
        <v>9.0155207844222858</v>
      </c>
      <c r="W103" s="110">
        <v>7.8818653179585132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4524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4531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143.42302964171347</v>
      </c>
      <c r="D124" s="118">
        <f t="shared" si="42"/>
        <v>0</v>
      </c>
      <c r="E124" s="118">
        <f t="shared" si="42"/>
        <v>138.01612356959853</v>
      </c>
      <c r="F124" s="118">
        <f t="shared" si="42"/>
        <v>144.10428963284227</v>
      </c>
      <c r="G124" s="118">
        <f t="shared" si="42"/>
        <v>154.13310124977019</v>
      </c>
      <c r="H124" s="118">
        <f t="shared" si="42"/>
        <v>150.32327776777439</v>
      </c>
      <c r="I124" s="118">
        <f t="shared" si="42"/>
        <v>145.45179134288966</v>
      </c>
      <c r="J124" s="118">
        <f t="shared" si="42"/>
        <v>136.06580761564561</v>
      </c>
      <c r="K124" s="118">
        <f t="shared" si="42"/>
        <v>138.1005523700029</v>
      </c>
      <c r="L124" s="118">
        <f t="shared" si="42"/>
        <v>148.74198484232087</v>
      </c>
      <c r="M124" s="118">
        <f t="shared" si="42"/>
        <v>138.13975428032128</v>
      </c>
      <c r="N124" s="118">
        <f t="shared" si="42"/>
        <v>134.61753603216158</v>
      </c>
      <c r="O124" s="118">
        <f t="shared" si="42"/>
        <v>128.08787783867461</v>
      </c>
      <c r="P124" s="118">
        <f t="shared" si="42"/>
        <v>105.60981313716221</v>
      </c>
      <c r="Q124" s="118">
        <f t="shared" si="42"/>
        <v>112.22337567669646</v>
      </c>
      <c r="R124" s="118">
        <f t="shared" ref="R124:V124" si="43">R125+R128+R130+R139</f>
        <v>113.63644657444958</v>
      </c>
      <c r="S124" s="118">
        <f t="shared" si="43"/>
        <v>114.02729425071674</v>
      </c>
      <c r="T124" s="118">
        <f t="shared" si="43"/>
        <v>104.63208252441532</v>
      </c>
      <c r="U124" s="118">
        <f t="shared" si="43"/>
        <v>98.412328247947585</v>
      </c>
      <c r="V124" s="118">
        <f t="shared" si="43"/>
        <v>100.49831610876852</v>
      </c>
      <c r="W124" s="118">
        <f t="shared" ref="W124" si="44">W125+W128+W130+W139</f>
        <v>96.948139117224315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120.20036771650372</v>
      </c>
      <c r="D125" s="123">
        <f t="shared" si="45"/>
        <v>0</v>
      </c>
      <c r="E125" s="123">
        <f t="shared" si="45"/>
        <v>114.96937602472315</v>
      </c>
      <c r="F125" s="123">
        <f t="shared" si="45"/>
        <v>119.3552952137759</v>
      </c>
      <c r="G125" s="123">
        <f t="shared" si="45"/>
        <v>129.6408909275861</v>
      </c>
      <c r="H125" s="123">
        <f t="shared" si="45"/>
        <v>123.88588568386689</v>
      </c>
      <c r="I125" s="123">
        <f t="shared" si="45"/>
        <v>117.32068234411511</v>
      </c>
      <c r="J125" s="123">
        <f t="shared" si="45"/>
        <v>108.85244324062501</v>
      </c>
      <c r="K125" s="123">
        <f t="shared" si="45"/>
        <v>112.15644200172059</v>
      </c>
      <c r="L125" s="123">
        <f t="shared" si="45"/>
        <v>122.17883864800267</v>
      </c>
      <c r="M125" s="123">
        <f t="shared" si="45"/>
        <v>114.44205013839429</v>
      </c>
      <c r="N125" s="123">
        <f t="shared" si="45"/>
        <v>113.62676602696138</v>
      </c>
      <c r="O125" s="123">
        <f t="shared" si="45"/>
        <v>107.95592718570801</v>
      </c>
      <c r="P125" s="123">
        <f t="shared" si="45"/>
        <v>84.961938688861565</v>
      </c>
      <c r="Q125" s="123">
        <f t="shared" si="45"/>
        <v>90.280871651426821</v>
      </c>
      <c r="R125" s="123">
        <f t="shared" ref="R125:V125" si="46">SUM(R126:R127)</f>
        <v>91.876151914013249</v>
      </c>
      <c r="S125" s="123">
        <f t="shared" si="46"/>
        <v>89.690664834456726</v>
      </c>
      <c r="T125" s="123">
        <f t="shared" si="46"/>
        <v>78.397408565056594</v>
      </c>
      <c r="U125" s="123">
        <f t="shared" si="46"/>
        <v>71.536846758602309</v>
      </c>
      <c r="V125" s="123">
        <f t="shared" si="46"/>
        <v>69.323620292948974</v>
      </c>
      <c r="W125" s="123">
        <f t="shared" ref="W125" si="47">SUM(W126:W127)</f>
        <v>66.480200685239652</v>
      </c>
      <c r="DA125" s="130" t="s">
        <v>4542</v>
      </c>
    </row>
    <row r="126" spans="1:105" ht="12" customHeight="1" x14ac:dyDescent="0.25">
      <c r="A126" s="97" t="s">
        <v>203</v>
      </c>
      <c r="B126" s="98"/>
      <c r="C126" s="99">
        <v>119.7903994950601</v>
      </c>
      <c r="D126" s="99">
        <v>0</v>
      </c>
      <c r="E126" s="99">
        <v>114.59210981263276</v>
      </c>
      <c r="F126" s="99">
        <v>118.96631811649466</v>
      </c>
      <c r="G126" s="99">
        <v>129.22702567965001</v>
      </c>
      <c r="H126" s="99">
        <v>123.49889416235143</v>
      </c>
      <c r="I126" s="99">
        <v>116.95921417272459</v>
      </c>
      <c r="J126" s="99">
        <v>108.52023872506024</v>
      </c>
      <c r="K126" s="99">
        <v>111.8192134348256</v>
      </c>
      <c r="L126" s="99">
        <v>121.81554415498735</v>
      </c>
      <c r="M126" s="99">
        <v>114.10695471662689</v>
      </c>
      <c r="N126" s="99">
        <v>113.30386493676258</v>
      </c>
      <c r="O126" s="99">
        <v>107.64998513639908</v>
      </c>
      <c r="P126" s="99">
        <v>84.71880448365944</v>
      </c>
      <c r="Q126" s="99">
        <v>90.022956101927903</v>
      </c>
      <c r="R126" s="99">
        <v>91.613744859251497</v>
      </c>
      <c r="S126" s="99">
        <v>89.432614284683495</v>
      </c>
      <c r="T126" s="99">
        <v>78.171309052812887</v>
      </c>
      <c r="U126" s="99">
        <v>71.330126599236962</v>
      </c>
      <c r="V126" s="99">
        <v>69.119591164245591</v>
      </c>
      <c r="W126" s="99">
        <v>66.284053891805158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0.40996822144362161</v>
      </c>
      <c r="D127" s="99">
        <v>0</v>
      </c>
      <c r="E127" s="99">
        <v>0.37726621209039307</v>
      </c>
      <c r="F127" s="99">
        <v>0.38897709728123719</v>
      </c>
      <c r="G127" s="99">
        <v>0.41386524793608487</v>
      </c>
      <c r="H127" s="99">
        <v>0.38699152151545246</v>
      </c>
      <c r="I127" s="99">
        <v>0.36146817139052884</v>
      </c>
      <c r="J127" s="99">
        <v>0.33220451556477565</v>
      </c>
      <c r="K127" s="99">
        <v>0.33722856689499403</v>
      </c>
      <c r="L127" s="99">
        <v>0.36329449301531863</v>
      </c>
      <c r="M127" s="99">
        <v>0.33509542176740548</v>
      </c>
      <c r="N127" s="99">
        <v>0.32290109019879648</v>
      </c>
      <c r="O127" s="99">
        <v>0.30594204930891877</v>
      </c>
      <c r="P127" s="99">
        <v>0.24313420520213028</v>
      </c>
      <c r="Q127" s="99">
        <v>0.25791554949892065</v>
      </c>
      <c r="R127" s="99">
        <v>0.26240705476174891</v>
      </c>
      <c r="S127" s="99">
        <v>0.25805054977322467</v>
      </c>
      <c r="T127" s="99">
        <v>0.2260995122437007</v>
      </c>
      <c r="U127" s="99">
        <v>0.20672015936534588</v>
      </c>
      <c r="V127" s="99">
        <v>0.20402912870338571</v>
      </c>
      <c r="W127" s="99">
        <v>0.19614679343449176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7.1663766643798657E-2</v>
      </c>
      <c r="D128" s="123">
        <f t="shared" si="48"/>
        <v>0</v>
      </c>
      <c r="E128" s="123">
        <f t="shared" si="48"/>
        <v>0.23555989495383822</v>
      </c>
      <c r="F128" s="123">
        <f t="shared" si="48"/>
        <v>0.14402821336902108</v>
      </c>
      <c r="G128" s="123">
        <f t="shared" si="48"/>
        <v>0.1772700947408436</v>
      </c>
      <c r="H128" s="123">
        <f t="shared" si="48"/>
        <v>0.32305981173060361</v>
      </c>
      <c r="I128" s="123">
        <f t="shared" si="48"/>
        <v>0.51586888919414475</v>
      </c>
      <c r="J128" s="123">
        <f t="shared" si="48"/>
        <v>0.37499618189448325</v>
      </c>
      <c r="K128" s="123">
        <f t="shared" si="48"/>
        <v>0.40265164193808517</v>
      </c>
      <c r="L128" s="123">
        <f t="shared" si="48"/>
        <v>0.44935146996300679</v>
      </c>
      <c r="M128" s="123">
        <f t="shared" si="48"/>
        <v>0.41685581345128064</v>
      </c>
      <c r="N128" s="123">
        <f t="shared" si="48"/>
        <v>0.75493256599938841</v>
      </c>
      <c r="O128" s="123">
        <f t="shared" si="48"/>
        <v>0.41078273578333119</v>
      </c>
      <c r="P128" s="123">
        <f t="shared" si="48"/>
        <v>0.26337415958474958</v>
      </c>
      <c r="Q128" s="123">
        <f t="shared" si="48"/>
        <v>0.35663606345997201</v>
      </c>
      <c r="R128" s="123">
        <f t="shared" si="48"/>
        <v>0.35168313556998149</v>
      </c>
      <c r="S128" s="123">
        <f t="shared" si="48"/>
        <v>0.53475379309894866</v>
      </c>
      <c r="T128" s="123">
        <f t="shared" si="48"/>
        <v>1.1735653569271409</v>
      </c>
      <c r="U128" s="123">
        <f t="shared" si="48"/>
        <v>1.2038472582473141</v>
      </c>
      <c r="V128" s="123">
        <f t="shared" si="48"/>
        <v>0.78550426084992153</v>
      </c>
      <c r="W128" s="123">
        <f t="shared" si="48"/>
        <v>2.0675569522569277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7.1663766643798657E-2</v>
      </c>
      <c r="D129" s="99">
        <f>RES_hhdet_in_fech!D129/RES_summary!D$21</f>
        <v>0</v>
      </c>
      <c r="E129" s="99">
        <f>RES_hhdet_in_fech!E129/RES_summary!E$21</f>
        <v>0.23555989495383822</v>
      </c>
      <c r="F129" s="99">
        <f>RES_hhdet_in_fech!F129/RES_summary!F$21</f>
        <v>0.14402821336902108</v>
      </c>
      <c r="G129" s="99">
        <f>RES_hhdet_in_fech!G129/RES_summary!G$21</f>
        <v>0.1772700947408436</v>
      </c>
      <c r="H129" s="99">
        <f>RES_hhdet_in_fech!H129/RES_summary!H$21</f>
        <v>0.32305981173060361</v>
      </c>
      <c r="I129" s="99">
        <f>RES_hhdet_in_fech!I129/RES_summary!I$21</f>
        <v>0.51586888919414475</v>
      </c>
      <c r="J129" s="99">
        <f>RES_hhdet_in_fech!J129/RES_summary!J$21</f>
        <v>0.37499618189448325</v>
      </c>
      <c r="K129" s="99">
        <f>RES_hhdet_in_fech!K129/RES_summary!K$21</f>
        <v>0.40265164193808517</v>
      </c>
      <c r="L129" s="99">
        <f>RES_hhdet_in_fech!L129/RES_summary!L$21</f>
        <v>0.44935146996300679</v>
      </c>
      <c r="M129" s="99">
        <f>RES_hhdet_in_fech!M129/RES_summary!M$21</f>
        <v>0.41685581345128064</v>
      </c>
      <c r="N129" s="99">
        <f>RES_hhdet_in_fech!N129/RES_summary!N$21</f>
        <v>0.75493256599938841</v>
      </c>
      <c r="O129" s="99">
        <f>RES_hhdet_in_fech!O129/RES_summary!O$21</f>
        <v>0.41078273578333119</v>
      </c>
      <c r="P129" s="99">
        <f>RES_hhdet_in_fech!P129/RES_summary!P$21</f>
        <v>0.26337415958474958</v>
      </c>
      <c r="Q129" s="99">
        <f>RES_hhdet_in_fech!Q129/RES_summary!Q$21</f>
        <v>0.35663606345997201</v>
      </c>
      <c r="R129" s="99">
        <f>RES_hhdet_in_fech!R129/RES_summary!R$21</f>
        <v>0.35168313556998149</v>
      </c>
      <c r="S129" s="99">
        <f>RES_hhdet_in_fech!S129/RES_summary!S$21</f>
        <v>0.53475379309894866</v>
      </c>
      <c r="T129" s="99">
        <f>RES_hhdet_in_fech!T129/RES_summary!T$21</f>
        <v>1.1735653569271409</v>
      </c>
      <c r="U129" s="99">
        <f>RES_hhdet_in_fech!U129/RES_summary!U$21</f>
        <v>1.2038472582473141</v>
      </c>
      <c r="V129" s="99">
        <f>RES_hhdet_in_fech!V129/RES_summary!V$21</f>
        <v>0.78550426084992153</v>
      </c>
      <c r="W129" s="99">
        <f>RES_hhdet_in_fech!W129/RES_summary!W$21</f>
        <v>2.0675569522569277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15.267504660578473</v>
      </c>
      <c r="D130" s="123">
        <v>0</v>
      </c>
      <c r="E130" s="123">
        <v>14.383773362057717</v>
      </c>
      <c r="F130" s="123">
        <v>16.390541316414993</v>
      </c>
      <c r="G130" s="123">
        <v>16.10840704829759</v>
      </c>
      <c r="H130" s="123">
        <v>17.480918497711418</v>
      </c>
      <c r="I130" s="123">
        <v>19.141506250681257</v>
      </c>
      <c r="J130" s="123">
        <v>18.899048554525933</v>
      </c>
      <c r="K130" s="123">
        <v>18.351285578542775</v>
      </c>
      <c r="L130" s="123">
        <v>18.675891939657827</v>
      </c>
      <c r="M130" s="123">
        <v>17.111718747158395</v>
      </c>
      <c r="N130" s="123">
        <v>15.260259148281525</v>
      </c>
      <c r="O130" s="123">
        <v>14.689951176467865</v>
      </c>
      <c r="P130" s="123">
        <v>16.058900213974347</v>
      </c>
      <c r="Q130" s="123">
        <v>16.813710429379839</v>
      </c>
      <c r="R130" s="123">
        <v>16.693789081381382</v>
      </c>
      <c r="S130" s="123">
        <v>17.406824090307772</v>
      </c>
      <c r="T130" s="123">
        <v>18.230414802805555</v>
      </c>
      <c r="U130" s="123">
        <v>18.705389001535103</v>
      </c>
      <c r="V130" s="123">
        <v>20.13357726211904</v>
      </c>
      <c r="W130" s="123">
        <v>18.70000359153045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14.975351662769114</v>
      </c>
      <c r="D131" s="99">
        <v>0</v>
      </c>
      <c r="E131" s="99">
        <v>13.402149504548399</v>
      </c>
      <c r="F131" s="99">
        <v>16.109381720003086</v>
      </c>
      <c r="G131" s="99">
        <v>15.682809313260751</v>
      </c>
      <c r="H131" s="99">
        <v>16.779558491422907</v>
      </c>
      <c r="I131" s="99">
        <v>18.896601072201545</v>
      </c>
      <c r="J131" s="99">
        <v>18.721627623477779</v>
      </c>
      <c r="K131" s="99">
        <v>17.87799471594403</v>
      </c>
      <c r="L131" s="99">
        <v>18.348285253222276</v>
      </c>
      <c r="M131" s="99">
        <v>16.635761846227741</v>
      </c>
      <c r="N131" s="99">
        <v>15.08248635464226</v>
      </c>
      <c r="O131" s="99">
        <v>14.369678135743222</v>
      </c>
      <c r="P131" s="99">
        <v>13.867284717616537</v>
      </c>
      <c r="Q131" s="99">
        <v>15.094970592940866</v>
      </c>
      <c r="R131" s="99">
        <v>16.311041602550844</v>
      </c>
      <c r="S131" s="99">
        <v>17.119581414728259</v>
      </c>
      <c r="T131" s="99">
        <v>17.747967196301921</v>
      </c>
      <c r="U131" s="99">
        <v>18.290139651894499</v>
      </c>
      <c r="V131" s="99">
        <v>19.537703136879177</v>
      </c>
      <c r="W131" s="99">
        <v>18.563374040487119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12.221729562773314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15.557056021355889</v>
      </c>
      <c r="K132" s="99">
        <v>14.811831756988445</v>
      </c>
      <c r="L132" s="99">
        <v>15.212980622882666</v>
      </c>
      <c r="M132" s="99">
        <v>13.980276887215702</v>
      </c>
      <c r="N132" s="99">
        <v>12.445247649510508</v>
      </c>
      <c r="O132" s="99">
        <v>11.952584769536843</v>
      </c>
      <c r="P132" s="99">
        <v>11.608366267107948</v>
      </c>
      <c r="Q132" s="99">
        <v>0</v>
      </c>
      <c r="R132" s="99">
        <v>13.987905774540261</v>
      </c>
      <c r="S132" s="99">
        <v>14.686101210177849</v>
      </c>
      <c r="T132" s="99">
        <v>15.292444246308214</v>
      </c>
      <c r="U132" s="99">
        <v>15.789761354277994</v>
      </c>
      <c r="V132" s="99">
        <v>16.96330970971659</v>
      </c>
      <c r="W132" s="99">
        <v>16.013376864442854</v>
      </c>
      <c r="DA132" s="63" t="s">
        <v>4549</v>
      </c>
    </row>
    <row r="133" spans="1:105" ht="12" customHeight="1" x14ac:dyDescent="0.25">
      <c r="A133" s="100" t="s">
        <v>203</v>
      </c>
      <c r="B133" s="101"/>
      <c r="C133" s="102">
        <v>3.4465758833195097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4.7432586733941546</v>
      </c>
      <c r="K133" s="102">
        <v>4.1938174020147789</v>
      </c>
      <c r="L133" s="102">
        <v>4.191223479974588</v>
      </c>
      <c r="M133" s="102">
        <v>4.4703523094640767</v>
      </c>
      <c r="N133" s="102">
        <v>2.7226436507557796</v>
      </c>
      <c r="O133" s="102">
        <v>2.7902460007665497</v>
      </c>
      <c r="P133" s="102">
        <v>2.6915898036843955</v>
      </c>
      <c r="Q133" s="102">
        <v>0</v>
      </c>
      <c r="R133" s="102">
        <v>4.1755041581923313</v>
      </c>
      <c r="S133" s="102">
        <v>4.0786127852241867</v>
      </c>
      <c r="T133" s="102">
        <v>4.3229100861824383</v>
      </c>
      <c r="U133" s="102">
        <v>4.3716740572423749</v>
      </c>
      <c r="V133" s="102">
        <v>4.9880856021199236</v>
      </c>
      <c r="W133" s="102">
        <v>3.6717096611971303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8.775153679453803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10.813797347961733</v>
      </c>
      <c r="K134" s="105">
        <v>10.618014354973665</v>
      </c>
      <c r="L134" s="105">
        <v>11.021757142908077</v>
      </c>
      <c r="M134" s="105">
        <v>9.5099245777516224</v>
      </c>
      <c r="N134" s="105">
        <v>9.7226039987547264</v>
      </c>
      <c r="O134" s="105">
        <v>9.162338768770292</v>
      </c>
      <c r="P134" s="105">
        <v>8.916776463423556</v>
      </c>
      <c r="Q134" s="105">
        <v>0</v>
      </c>
      <c r="R134" s="105">
        <v>9.8124016163479304</v>
      </c>
      <c r="S134" s="105">
        <v>10.607488424953663</v>
      </c>
      <c r="T134" s="105">
        <v>10.969534160125781</v>
      </c>
      <c r="U134" s="105">
        <v>11.418087297035621</v>
      </c>
      <c r="V134" s="105">
        <v>11.975224107596668</v>
      </c>
      <c r="W134" s="105">
        <v>12.341667203245722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18.334846410009657</v>
      </c>
      <c r="D135" s="102">
        <v>0</v>
      </c>
      <c r="E135" s="102">
        <v>19.743683268734149</v>
      </c>
      <c r="F135" s="102">
        <v>19.476204248809474</v>
      </c>
      <c r="G135" s="102">
        <v>19.726856031477347</v>
      </c>
      <c r="H135" s="102">
        <v>23.17610481213411</v>
      </c>
      <c r="I135" s="102">
        <v>23.043539930126016</v>
      </c>
      <c r="J135" s="102">
        <v>24.918463564285961</v>
      </c>
      <c r="K135" s="102">
        <v>23.869667618157639</v>
      </c>
      <c r="L135" s="102">
        <v>23.377822677109524</v>
      </c>
      <c r="M135" s="102">
        <v>22.924250324549053</v>
      </c>
      <c r="N135" s="102">
        <v>17.977242797177151</v>
      </c>
      <c r="O135" s="102">
        <v>17.172220826770797</v>
      </c>
      <c r="P135" s="102">
        <v>16.627461115733578</v>
      </c>
      <c r="Q135" s="102">
        <v>19.427739445525763</v>
      </c>
      <c r="R135" s="102">
        <v>19.712396332501772</v>
      </c>
      <c r="S135" s="102">
        <v>20.225536129354207</v>
      </c>
      <c r="T135" s="102">
        <v>20.658330907511935</v>
      </c>
      <c r="U135" s="102">
        <v>20.980803765080175</v>
      </c>
      <c r="V135" s="102">
        <v>23.12644773901437</v>
      </c>
      <c r="W135" s="102">
        <v>20.261783556803014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12.494774182308245</v>
      </c>
      <c r="D136" s="105">
        <v>0</v>
      </c>
      <c r="E136" s="105">
        <v>13.854495418671409</v>
      </c>
      <c r="F136" s="105">
        <v>13.355049578954004</v>
      </c>
      <c r="G136" s="105">
        <v>13.286876124137068</v>
      </c>
      <c r="H136" s="105">
        <v>16.295152530343579</v>
      </c>
      <c r="I136" s="105">
        <v>15.793257287805433</v>
      </c>
      <c r="J136" s="105">
        <v>17.469449585884306</v>
      </c>
      <c r="K136" s="105">
        <v>16.608524364855999</v>
      </c>
      <c r="L136" s="105">
        <v>16.25308455152733</v>
      </c>
      <c r="M136" s="105">
        <v>16.389771251525829</v>
      </c>
      <c r="N136" s="105">
        <v>12.348209840458317</v>
      </c>
      <c r="O136" s="105">
        <v>12.061884152453025</v>
      </c>
      <c r="P136" s="105">
        <v>11.902015194430042</v>
      </c>
      <c r="Q136" s="105">
        <v>14.665275713513706</v>
      </c>
      <c r="R136" s="105">
        <v>14.953290287153154</v>
      </c>
      <c r="S136" s="105">
        <v>15.400578137063237</v>
      </c>
      <c r="T136" s="105">
        <v>15.941552837804018</v>
      </c>
      <c r="U136" s="105">
        <v>16.336568554808643</v>
      </c>
      <c r="V136" s="105">
        <v>18.29369597823764</v>
      </c>
      <c r="W136" s="105">
        <v>15.819378067835945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4.2176438402009477</v>
      </c>
      <c r="D137" s="99">
        <v>0</v>
      </c>
      <c r="E137" s="99">
        <v>5.4086422763329924</v>
      </c>
      <c r="F137" s="99">
        <v>4.5254688003034662</v>
      </c>
      <c r="G137" s="99">
        <v>3.9351007104909419</v>
      </c>
      <c r="H137" s="99">
        <v>6.2328791616096115</v>
      </c>
      <c r="I137" s="99">
        <v>5.0792326396079117</v>
      </c>
      <c r="J137" s="99">
        <v>6.3207725098717766</v>
      </c>
      <c r="K137" s="99">
        <v>5.6085634022329183</v>
      </c>
      <c r="L137" s="99">
        <v>5.3415947293747799</v>
      </c>
      <c r="M137" s="99">
        <v>6.1693618404057355</v>
      </c>
      <c r="N137" s="99">
        <v>3.2261304354598987</v>
      </c>
      <c r="O137" s="99">
        <v>3.3270811731476808</v>
      </c>
      <c r="P137" s="99">
        <v>3.2174571845818947</v>
      </c>
      <c r="Q137" s="99">
        <v>5.2628769361006418</v>
      </c>
      <c r="R137" s="99">
        <v>5.0433765347041835</v>
      </c>
      <c r="S137" s="99">
        <v>4.80951889456093</v>
      </c>
      <c r="T137" s="99">
        <v>5.0262787294809419</v>
      </c>
      <c r="U137" s="99">
        <v>5.0146680645916097</v>
      </c>
      <c r="V137" s="99">
        <v>5.9164278303588365</v>
      </c>
      <c r="W137" s="99">
        <v>3.995452612788851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8.2771303421072986</v>
      </c>
      <c r="D138" s="99">
        <v>0</v>
      </c>
      <c r="E138" s="99">
        <v>8.4458531423384162</v>
      </c>
      <c r="F138" s="99">
        <v>8.8295807786505378</v>
      </c>
      <c r="G138" s="99">
        <v>9.3517754136461271</v>
      </c>
      <c r="H138" s="99">
        <v>10.062273368733967</v>
      </c>
      <c r="I138" s="99">
        <v>10.714024648197523</v>
      </c>
      <c r="J138" s="99">
        <v>11.148677076012531</v>
      </c>
      <c r="K138" s="99">
        <v>10.99996096262308</v>
      </c>
      <c r="L138" s="99">
        <v>10.911489822152548</v>
      </c>
      <c r="M138" s="99">
        <v>10.220409411120093</v>
      </c>
      <c r="N138" s="99">
        <v>9.12207940499842</v>
      </c>
      <c r="O138" s="99">
        <v>8.7348029793053446</v>
      </c>
      <c r="P138" s="99">
        <v>8.6845580098481499</v>
      </c>
      <c r="Q138" s="99">
        <v>9.4023987774130635</v>
      </c>
      <c r="R138" s="99">
        <v>9.9099137524489684</v>
      </c>
      <c r="S138" s="99">
        <v>10.591059242502308</v>
      </c>
      <c r="T138" s="99">
        <v>10.915274108323075</v>
      </c>
      <c r="U138" s="99">
        <v>11.321900490217031</v>
      </c>
      <c r="V138" s="99">
        <v>12.377268147878803</v>
      </c>
      <c r="W138" s="99">
        <v>11.823925455047094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7.8834934979874856</v>
      </c>
      <c r="D139" s="123">
        <v>0</v>
      </c>
      <c r="E139" s="123">
        <v>8.4274142878638365</v>
      </c>
      <c r="F139" s="123">
        <v>8.2144248892823519</v>
      </c>
      <c r="G139" s="123">
        <v>8.2065331791456888</v>
      </c>
      <c r="H139" s="123">
        <v>8.6334137744654846</v>
      </c>
      <c r="I139" s="123">
        <v>8.4737338588991538</v>
      </c>
      <c r="J139" s="123">
        <v>7.9393196386001774</v>
      </c>
      <c r="K139" s="123">
        <v>7.1901731478014579</v>
      </c>
      <c r="L139" s="123">
        <v>7.4379027846973607</v>
      </c>
      <c r="M139" s="123">
        <v>6.1691295813173124</v>
      </c>
      <c r="N139" s="123">
        <v>4.9755782909192767</v>
      </c>
      <c r="O139" s="123">
        <v>5.0312167407154087</v>
      </c>
      <c r="P139" s="123">
        <v>4.325600074741546</v>
      </c>
      <c r="Q139" s="123">
        <v>4.7721575324298362</v>
      </c>
      <c r="R139" s="123">
        <v>4.7148224434849668</v>
      </c>
      <c r="S139" s="123">
        <v>6.3950515328532918</v>
      </c>
      <c r="T139" s="123">
        <v>6.8306937996260375</v>
      </c>
      <c r="U139" s="123">
        <v>6.9662452295628725</v>
      </c>
      <c r="V139" s="123">
        <v>10.255614292850577</v>
      </c>
      <c r="W139" s="123">
        <v>9.7003778881972913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8.0099821579149655</v>
      </c>
      <c r="D140" s="99">
        <v>0</v>
      </c>
      <c r="E140" s="99">
        <v>8.4274142878638365</v>
      </c>
      <c r="F140" s="99">
        <v>8.2588573197237878</v>
      </c>
      <c r="G140" s="99">
        <v>8.8101566070966264</v>
      </c>
      <c r="H140" s="99">
        <v>9.3225133652012477</v>
      </c>
      <c r="I140" s="99">
        <v>8.9506863744785132</v>
      </c>
      <c r="J140" s="99">
        <v>8.1424653940072762</v>
      </c>
      <c r="K140" s="99">
        <v>8.1583117093055346</v>
      </c>
      <c r="L140" s="99">
        <v>8.4802071030683717</v>
      </c>
      <c r="M140" s="99">
        <v>6.7386657705356656</v>
      </c>
      <c r="N140" s="99">
        <v>5.3186492014686904</v>
      </c>
      <c r="O140" s="99">
        <v>5.543466082232575</v>
      </c>
      <c r="P140" s="99">
        <v>5.0426885845211125</v>
      </c>
      <c r="Q140" s="99">
        <v>5.5527557879745615</v>
      </c>
      <c r="R140" s="99">
        <v>5.1534815970491445</v>
      </c>
      <c r="S140" s="99">
        <v>7.1494176227591746</v>
      </c>
      <c r="T140" s="99">
        <v>7.8921596838265469</v>
      </c>
      <c r="U140" s="99">
        <v>8.2504061084849614</v>
      </c>
      <c r="V140" s="99">
        <v>11.726388702728205</v>
      </c>
      <c r="W140" s="99">
        <v>11.433087655500255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7.0104236230671519</v>
      </c>
      <c r="D141" s="110">
        <v>0</v>
      </c>
      <c r="E141" s="110">
        <v>0</v>
      </c>
      <c r="F141" s="110">
        <v>7.0231420597803345</v>
      </c>
      <c r="G141" s="110">
        <v>6.6410548519260804</v>
      </c>
      <c r="H141" s="110">
        <v>6.6348782663683323</v>
      </c>
      <c r="I141" s="110">
        <v>7.1824000725288908</v>
      </c>
      <c r="J141" s="110">
        <v>7.3265338159710707</v>
      </c>
      <c r="K141" s="110">
        <v>5.6981526272194492</v>
      </c>
      <c r="L141" s="110">
        <v>5.7924048622861326</v>
      </c>
      <c r="M141" s="110">
        <v>5.4643137935121064</v>
      </c>
      <c r="N141" s="110">
        <v>4.5272124870676889</v>
      </c>
      <c r="O141" s="110">
        <v>3.9814765065286419</v>
      </c>
      <c r="P141" s="110">
        <v>3.8050294859902594</v>
      </c>
      <c r="Q141" s="110">
        <v>4.1378743122239277</v>
      </c>
      <c r="R141" s="110">
        <v>4.2902687730561064</v>
      </c>
      <c r="S141" s="110">
        <v>5.0533490731057187</v>
      </c>
      <c r="T141" s="110">
        <v>5.3557995001195229</v>
      </c>
      <c r="U141" s="110">
        <v>5.4804472849000829</v>
      </c>
      <c r="V141" s="110">
        <v>9.0155207844222875</v>
      </c>
      <c r="W141" s="110">
        <v>7.8818653179585132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82.417398454278683</v>
      </c>
      <c r="D143" s="118">
        <f t="shared" si="49"/>
        <v>79.412121274390174</v>
      </c>
      <c r="E143" s="118">
        <f t="shared" si="49"/>
        <v>83.287462548513489</v>
      </c>
      <c r="F143" s="118">
        <f t="shared" si="49"/>
        <v>75.740951714109201</v>
      </c>
      <c r="G143" s="118">
        <f t="shared" si="49"/>
        <v>75.587827803824894</v>
      </c>
      <c r="H143" s="118">
        <f t="shared" si="49"/>
        <v>78.932754249667028</v>
      </c>
      <c r="I143" s="118">
        <f t="shared" si="49"/>
        <v>69.686976397308371</v>
      </c>
      <c r="J143" s="118">
        <f t="shared" si="49"/>
        <v>68.310749516407171</v>
      </c>
      <c r="K143" s="118">
        <f t="shared" si="49"/>
        <v>64.181832979899966</v>
      </c>
      <c r="L143" s="118">
        <f t="shared" si="49"/>
        <v>68.491928015739106</v>
      </c>
      <c r="M143" s="118">
        <f t="shared" si="49"/>
        <v>60.626981150792588</v>
      </c>
      <c r="N143" s="118">
        <f t="shared" si="49"/>
        <v>50.030611051694628</v>
      </c>
      <c r="O143" s="118">
        <f t="shared" si="49"/>
        <v>44.489532376143856</v>
      </c>
      <c r="P143" s="118">
        <f t="shared" si="49"/>
        <v>38.502129321541091</v>
      </c>
      <c r="Q143" s="118">
        <f t="shared" si="49"/>
        <v>48.332044092197016</v>
      </c>
      <c r="R143" s="118">
        <f t="shared" ref="R143:V143" si="50">R144+R146+R148+R157</f>
        <v>44.654995790596637</v>
      </c>
      <c r="S143" s="118">
        <f t="shared" si="50"/>
        <v>44.211649255166037</v>
      </c>
      <c r="T143" s="118">
        <f t="shared" si="50"/>
        <v>45.173555176664266</v>
      </c>
      <c r="U143" s="118">
        <f t="shared" si="50"/>
        <v>45.186747727163919</v>
      </c>
      <c r="V143" s="118">
        <f t="shared" si="50"/>
        <v>48.046562017092633</v>
      </c>
      <c r="W143" s="118">
        <f t="shared" ref="W143" si="51">W144+W146+W148+W157</f>
        <v>48.998670874909052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56.207952673375516</v>
      </c>
      <c r="D144" s="123">
        <f t="shared" si="52"/>
        <v>52.474848222290106</v>
      </c>
      <c r="E144" s="123">
        <f t="shared" si="52"/>
        <v>54.724843962624398</v>
      </c>
      <c r="F144" s="123">
        <f t="shared" si="52"/>
        <v>47.939635613051145</v>
      </c>
      <c r="G144" s="123">
        <f t="shared" si="52"/>
        <v>47.153669771431865</v>
      </c>
      <c r="H144" s="123">
        <f t="shared" si="52"/>
        <v>46.605001594942962</v>
      </c>
      <c r="I144" s="123">
        <f t="shared" si="52"/>
        <v>37.935400031968399</v>
      </c>
      <c r="J144" s="123">
        <f t="shared" si="52"/>
        <v>35.793839143716433</v>
      </c>
      <c r="K144" s="123">
        <f t="shared" si="52"/>
        <v>33.114435425337824</v>
      </c>
      <c r="L144" s="123">
        <f t="shared" si="52"/>
        <v>36.902036822176733</v>
      </c>
      <c r="M144" s="123">
        <f t="shared" si="52"/>
        <v>31.343851983429804</v>
      </c>
      <c r="N144" s="123">
        <f t="shared" si="52"/>
        <v>26.560197793721198</v>
      </c>
      <c r="O144" s="123">
        <f t="shared" si="52"/>
        <v>21.714887589668809</v>
      </c>
      <c r="P144" s="123">
        <f t="shared" si="52"/>
        <v>17.418267956751063</v>
      </c>
      <c r="Q144" s="123">
        <f t="shared" si="52"/>
        <v>23.715771360287111</v>
      </c>
      <c r="R144" s="123">
        <f t="shared" si="52"/>
        <v>20.052801237936624</v>
      </c>
      <c r="S144" s="123">
        <f t="shared" si="52"/>
        <v>17.073081509950846</v>
      </c>
      <c r="T144" s="123">
        <f t="shared" si="52"/>
        <v>16.806806209200694</v>
      </c>
      <c r="U144" s="123">
        <f t="shared" si="52"/>
        <v>15.840097981549338</v>
      </c>
      <c r="V144" s="123">
        <f t="shared" si="52"/>
        <v>14.367000102214062</v>
      </c>
      <c r="W144" s="123">
        <f t="shared" si="52"/>
        <v>17.099412247154895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56.207952673375516</v>
      </c>
      <c r="D145" s="99">
        <v>52.474848222290106</v>
      </c>
      <c r="E145" s="99">
        <v>54.724843962624398</v>
      </c>
      <c r="F145" s="99">
        <v>47.939635613051145</v>
      </c>
      <c r="G145" s="99">
        <v>47.153669771431865</v>
      </c>
      <c r="H145" s="99">
        <v>46.605001594942962</v>
      </c>
      <c r="I145" s="99">
        <v>37.935400031968399</v>
      </c>
      <c r="J145" s="99">
        <v>35.793839143716433</v>
      </c>
      <c r="K145" s="99">
        <v>33.114435425337824</v>
      </c>
      <c r="L145" s="99">
        <v>36.902036822176733</v>
      </c>
      <c r="M145" s="99">
        <v>31.343851983429804</v>
      </c>
      <c r="N145" s="99">
        <v>26.560197793721198</v>
      </c>
      <c r="O145" s="99">
        <v>21.714887589668809</v>
      </c>
      <c r="P145" s="99">
        <v>17.418267956751063</v>
      </c>
      <c r="Q145" s="99">
        <v>23.715771360287111</v>
      </c>
      <c r="R145" s="99">
        <v>20.052801237936624</v>
      </c>
      <c r="S145" s="99">
        <v>17.073081509950846</v>
      </c>
      <c r="T145" s="99">
        <v>16.806806209200694</v>
      </c>
      <c r="U145" s="99">
        <v>15.840097981549338</v>
      </c>
      <c r="V145" s="99">
        <v>14.367000102214062</v>
      </c>
      <c r="W145" s="99">
        <v>17.099412247154895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8.6422186986432781E-2</v>
      </c>
      <c r="D146" s="123">
        <f t="shared" si="53"/>
        <v>0.1243917723146412</v>
      </c>
      <c r="E146" s="123">
        <f t="shared" si="53"/>
        <v>0.23626092946604879</v>
      </c>
      <c r="F146" s="123">
        <f t="shared" si="53"/>
        <v>0.15284324075216488</v>
      </c>
      <c r="G146" s="123">
        <f t="shared" si="53"/>
        <v>0.16693784043619059</v>
      </c>
      <c r="H146" s="123">
        <f t="shared" si="53"/>
        <v>0.30611712144481962</v>
      </c>
      <c r="I146" s="123">
        <f t="shared" si="53"/>
        <v>0.53847278406363897</v>
      </c>
      <c r="J146" s="123">
        <f t="shared" si="53"/>
        <v>0.36642957788657687</v>
      </c>
      <c r="K146" s="123">
        <f t="shared" si="53"/>
        <v>0.46000848655308868</v>
      </c>
      <c r="L146" s="123">
        <f t="shared" si="53"/>
        <v>0.58788878166952974</v>
      </c>
      <c r="M146" s="123">
        <f t="shared" si="53"/>
        <v>0.60894933539658369</v>
      </c>
      <c r="N146" s="123">
        <f t="shared" si="53"/>
        <v>1.2048009486004949</v>
      </c>
      <c r="O146" s="123">
        <f t="shared" si="53"/>
        <v>0.79397019584003192</v>
      </c>
      <c r="P146" s="123">
        <f t="shared" si="53"/>
        <v>0.55226416829797909</v>
      </c>
      <c r="Q146" s="123">
        <f t="shared" si="53"/>
        <v>0.8675085094416316</v>
      </c>
      <c r="R146" s="123">
        <f t="shared" si="53"/>
        <v>0.86601950877514167</v>
      </c>
      <c r="S146" s="123">
        <f t="shared" si="53"/>
        <v>0.99021571188440094</v>
      </c>
      <c r="T146" s="123">
        <f t="shared" si="53"/>
        <v>1.3512626570808945</v>
      </c>
      <c r="U146" s="123">
        <f t="shared" si="53"/>
        <v>1.8591025082431221</v>
      </c>
      <c r="V146" s="123">
        <f t="shared" si="53"/>
        <v>1.0491457907062309</v>
      </c>
      <c r="W146" s="123">
        <f t="shared" si="53"/>
        <v>2.5011744662188913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8.6422186986432781E-2</v>
      </c>
      <c r="D147" s="99">
        <f>RES_hhdet_in_fech!D147/RES_summary!D$21</f>
        <v>0.1243917723146412</v>
      </c>
      <c r="E147" s="99">
        <f>RES_hhdet_in_fech!E147/RES_summary!E$21</f>
        <v>0.23626092946604879</v>
      </c>
      <c r="F147" s="99">
        <f>RES_hhdet_in_fech!F147/RES_summary!F$21</f>
        <v>0.15284324075216488</v>
      </c>
      <c r="G147" s="99">
        <f>RES_hhdet_in_fech!G147/RES_summary!G$21</f>
        <v>0.16693784043619059</v>
      </c>
      <c r="H147" s="99">
        <f>RES_hhdet_in_fech!H147/RES_summary!H$21</f>
        <v>0.30611712144481962</v>
      </c>
      <c r="I147" s="99">
        <f>RES_hhdet_in_fech!I147/RES_summary!I$21</f>
        <v>0.53847278406363897</v>
      </c>
      <c r="J147" s="99">
        <f>RES_hhdet_in_fech!J147/RES_summary!J$21</f>
        <v>0.36642957788657687</v>
      </c>
      <c r="K147" s="99">
        <f>RES_hhdet_in_fech!K147/RES_summary!K$21</f>
        <v>0.46000848655308868</v>
      </c>
      <c r="L147" s="99">
        <f>RES_hhdet_in_fech!L147/RES_summary!L$21</f>
        <v>0.58788878166952974</v>
      </c>
      <c r="M147" s="99">
        <f>RES_hhdet_in_fech!M147/RES_summary!M$21</f>
        <v>0.60894933539658369</v>
      </c>
      <c r="N147" s="99">
        <f>RES_hhdet_in_fech!N147/RES_summary!N$21</f>
        <v>1.2048009486004949</v>
      </c>
      <c r="O147" s="99">
        <f>RES_hhdet_in_fech!O147/RES_summary!O$21</f>
        <v>0.79397019584003192</v>
      </c>
      <c r="P147" s="99">
        <f>RES_hhdet_in_fech!P147/RES_summary!P$21</f>
        <v>0.55226416829797909</v>
      </c>
      <c r="Q147" s="99">
        <f>RES_hhdet_in_fech!Q147/RES_summary!Q$21</f>
        <v>0.8675085094416316</v>
      </c>
      <c r="R147" s="99">
        <f>RES_hhdet_in_fech!R147/RES_summary!R$21</f>
        <v>0.86601950877514167</v>
      </c>
      <c r="S147" s="99">
        <f>RES_hhdet_in_fech!S147/RES_summary!S$21</f>
        <v>0.99021571188440094</v>
      </c>
      <c r="T147" s="99">
        <f>RES_hhdet_in_fech!T147/RES_summary!T$21</f>
        <v>1.3512626570808945</v>
      </c>
      <c r="U147" s="99">
        <f>RES_hhdet_in_fech!U147/RES_summary!U$21</f>
        <v>1.8591025082431221</v>
      </c>
      <c r="V147" s="99">
        <f>RES_hhdet_in_fech!V147/RES_summary!V$21</f>
        <v>1.0491457907062309</v>
      </c>
      <c r="W147" s="99">
        <f>RES_hhdet_in_fech!W147/RES_summary!W$21</f>
        <v>2.5011744662188913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18.234609365915695</v>
      </c>
      <c r="D148" s="123">
        <v>18.525753506475521</v>
      </c>
      <c r="E148" s="123">
        <v>19.898943368559195</v>
      </c>
      <c r="F148" s="123">
        <v>19.435382772431851</v>
      </c>
      <c r="G148" s="123">
        <v>20.07298136719259</v>
      </c>
      <c r="H148" s="123">
        <v>23.385326874162988</v>
      </c>
      <c r="I148" s="123">
        <v>22.73049299260801</v>
      </c>
      <c r="J148" s="123">
        <v>24.207254507061535</v>
      </c>
      <c r="K148" s="123">
        <v>23.425330962705928</v>
      </c>
      <c r="L148" s="123">
        <v>23.551166379762353</v>
      </c>
      <c r="M148" s="123">
        <v>22.513220291014544</v>
      </c>
      <c r="N148" s="123">
        <v>17.290532534310877</v>
      </c>
      <c r="O148" s="123">
        <v>16.951463537941887</v>
      </c>
      <c r="P148" s="123">
        <v>16.206203136936136</v>
      </c>
      <c r="Q148" s="123">
        <v>18.977114455666637</v>
      </c>
      <c r="R148" s="123">
        <v>19.020977313870162</v>
      </c>
      <c r="S148" s="123">
        <v>19.752295918470939</v>
      </c>
      <c r="T148" s="123">
        <v>20.185772902055682</v>
      </c>
      <c r="U148" s="123">
        <v>20.52201104420902</v>
      </c>
      <c r="V148" s="123">
        <v>22.374880429520598</v>
      </c>
      <c r="W148" s="123">
        <v>19.697735775358691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19.561211613690613</v>
      </c>
      <c r="D149" s="99">
        <v>21.289906608151306</v>
      </c>
      <c r="E149" s="99">
        <v>21.128085825507448</v>
      </c>
      <c r="F149" s="99">
        <v>19.035332303931135</v>
      </c>
      <c r="G149" s="99">
        <v>24.036372544011702</v>
      </c>
      <c r="H149" s="99">
        <v>26.125863269079176</v>
      </c>
      <c r="I149" s="99">
        <v>23.275368017994516</v>
      </c>
      <c r="J149" s="99">
        <v>23.346596470198612</v>
      </c>
      <c r="K149" s="99">
        <v>24.220122191407317</v>
      </c>
      <c r="L149" s="99">
        <v>30.911527162332</v>
      </c>
      <c r="M149" s="99">
        <v>23.539297941225126</v>
      </c>
      <c r="N149" s="99">
        <v>17.147216885383802</v>
      </c>
      <c r="O149" s="99">
        <v>18.012754415326658</v>
      </c>
      <c r="P149" s="99">
        <v>15.343081020802524</v>
      </c>
      <c r="Q149" s="99">
        <v>15.154198801692177</v>
      </c>
      <c r="R149" s="99">
        <v>13.288043493318911</v>
      </c>
      <c r="S149" s="99">
        <v>18.281298717535702</v>
      </c>
      <c r="T149" s="99">
        <v>19.864266766195069</v>
      </c>
      <c r="U149" s="99">
        <v>20.734023997234431</v>
      </c>
      <c r="V149" s="99">
        <v>16.468564979818446</v>
      </c>
      <c r="W149" s="99">
        <v>17.354379880769855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18.334846410009657</v>
      </c>
      <c r="D153" s="102">
        <v>17.929431750163886</v>
      </c>
      <c r="E153" s="102">
        <v>19.743683268734152</v>
      </c>
      <c r="F153" s="102">
        <v>19.476204248809474</v>
      </c>
      <c r="G153" s="102">
        <v>19.726856031477343</v>
      </c>
      <c r="H153" s="102">
        <v>23.176104812134106</v>
      </c>
      <c r="I153" s="102">
        <v>23.04353993012602</v>
      </c>
      <c r="J153" s="102">
        <v>24.918463564285958</v>
      </c>
      <c r="K153" s="102">
        <v>23.869667618157639</v>
      </c>
      <c r="L153" s="102">
        <v>23.377822677109517</v>
      </c>
      <c r="M153" s="102">
        <v>22.924250324549046</v>
      </c>
      <c r="N153" s="102">
        <v>17.977242797177151</v>
      </c>
      <c r="O153" s="102">
        <v>17.172220826770797</v>
      </c>
      <c r="P153" s="102">
        <v>16.627461115733581</v>
      </c>
      <c r="Q153" s="102">
        <v>19.427739445525763</v>
      </c>
      <c r="R153" s="102">
        <v>19.712396332501775</v>
      </c>
      <c r="S153" s="102">
        <v>20.225536129354204</v>
      </c>
      <c r="T153" s="102">
        <v>20.658330907511939</v>
      </c>
      <c r="U153" s="102">
        <v>20.980803765080179</v>
      </c>
      <c r="V153" s="102">
        <v>23.126447739014374</v>
      </c>
      <c r="W153" s="102">
        <v>20.26178355680301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12.494774182308245</v>
      </c>
      <c r="D154" s="105">
        <v>12.197120773849521</v>
      </c>
      <c r="E154" s="105">
        <v>0</v>
      </c>
      <c r="F154" s="105">
        <v>0</v>
      </c>
      <c r="G154" s="105">
        <v>13.286876124137072</v>
      </c>
      <c r="H154" s="105">
        <v>16.295152530343579</v>
      </c>
      <c r="I154" s="105">
        <v>15.793257287805428</v>
      </c>
      <c r="J154" s="105">
        <v>17.469449585884309</v>
      </c>
      <c r="K154" s="105">
        <v>16.608524364855999</v>
      </c>
      <c r="L154" s="105">
        <v>16.253084551527326</v>
      </c>
      <c r="M154" s="105">
        <v>16.389771251525826</v>
      </c>
      <c r="N154" s="105">
        <v>12.348209840458319</v>
      </c>
      <c r="O154" s="105">
        <v>12.061884152453025</v>
      </c>
      <c r="P154" s="105">
        <v>11.902015194430044</v>
      </c>
      <c r="Q154" s="105">
        <v>14.665275713513704</v>
      </c>
      <c r="R154" s="105">
        <v>14.953290287153159</v>
      </c>
      <c r="S154" s="105">
        <v>15.400578137063242</v>
      </c>
      <c r="T154" s="105">
        <v>15.941552837804014</v>
      </c>
      <c r="U154" s="105">
        <v>16.33656855480864</v>
      </c>
      <c r="V154" s="105">
        <v>18.293695978237643</v>
      </c>
      <c r="W154" s="105">
        <v>15.819378067835947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4.2176438402009486</v>
      </c>
      <c r="D155" s="99">
        <v>4.0254047640589743</v>
      </c>
      <c r="E155" s="99">
        <v>0</v>
      </c>
      <c r="F155" s="99">
        <v>0</v>
      </c>
      <c r="G155" s="99">
        <v>3.9351007104909423</v>
      </c>
      <c r="H155" s="99">
        <v>6.2328791616096098</v>
      </c>
      <c r="I155" s="99">
        <v>5.0792326396079091</v>
      </c>
      <c r="J155" s="99">
        <v>6.3207725098717757</v>
      </c>
      <c r="K155" s="99">
        <v>5.6085634022329165</v>
      </c>
      <c r="L155" s="99">
        <v>5.3415947293747799</v>
      </c>
      <c r="M155" s="99">
        <v>6.1693618404057355</v>
      </c>
      <c r="N155" s="99">
        <v>3.2261304354598996</v>
      </c>
      <c r="O155" s="99">
        <v>3.3270811731476808</v>
      </c>
      <c r="P155" s="99">
        <v>3.2174571845818947</v>
      </c>
      <c r="Q155" s="99">
        <v>5.2628769361006427</v>
      </c>
      <c r="R155" s="99">
        <v>5.0433765347041852</v>
      </c>
      <c r="S155" s="99">
        <v>4.80951889456093</v>
      </c>
      <c r="T155" s="99">
        <v>5.0262787294809428</v>
      </c>
      <c r="U155" s="99">
        <v>5.0146680645916089</v>
      </c>
      <c r="V155" s="99">
        <v>5.91642783035884</v>
      </c>
      <c r="W155" s="99">
        <v>3.9954526127888501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8.2771303421072968</v>
      </c>
      <c r="D156" s="99">
        <v>8.1717160097905488</v>
      </c>
      <c r="E156" s="99">
        <v>0</v>
      </c>
      <c r="F156" s="99">
        <v>0</v>
      </c>
      <c r="G156" s="99">
        <v>9.3517754136461306</v>
      </c>
      <c r="H156" s="99">
        <v>10.062273368733969</v>
      </c>
      <c r="I156" s="99">
        <v>10.714024648197517</v>
      </c>
      <c r="J156" s="99">
        <v>11.148677076012532</v>
      </c>
      <c r="K156" s="99">
        <v>10.999960962623081</v>
      </c>
      <c r="L156" s="99">
        <v>10.911489822152548</v>
      </c>
      <c r="M156" s="99">
        <v>10.220409411120089</v>
      </c>
      <c r="N156" s="99">
        <v>9.1220794049984182</v>
      </c>
      <c r="O156" s="99">
        <v>8.7348029793053446</v>
      </c>
      <c r="P156" s="99">
        <v>8.6845580098481499</v>
      </c>
      <c r="Q156" s="99">
        <v>9.40239877741306</v>
      </c>
      <c r="R156" s="99">
        <v>9.9099137524489738</v>
      </c>
      <c r="S156" s="99">
        <v>10.591059242502311</v>
      </c>
      <c r="T156" s="99">
        <v>10.915274108323072</v>
      </c>
      <c r="U156" s="99">
        <v>11.321900490217031</v>
      </c>
      <c r="V156" s="99">
        <v>12.377268147878809</v>
      </c>
      <c r="W156" s="99">
        <v>11.8239254550471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7.8884142280010412</v>
      </c>
      <c r="D157" s="123">
        <v>8.2871277733099085</v>
      </c>
      <c r="E157" s="123">
        <v>8.4274142878638365</v>
      </c>
      <c r="F157" s="123">
        <v>8.2130900878740292</v>
      </c>
      <c r="G157" s="123">
        <v>8.1942388247642484</v>
      </c>
      <c r="H157" s="123">
        <v>8.6363086591162475</v>
      </c>
      <c r="I157" s="123">
        <v>8.4826105886683205</v>
      </c>
      <c r="J157" s="123">
        <v>7.943226287742621</v>
      </c>
      <c r="K157" s="123">
        <v>7.1820581053031214</v>
      </c>
      <c r="L157" s="123">
        <v>7.4508360321304927</v>
      </c>
      <c r="M157" s="123">
        <v>6.1609595409516524</v>
      </c>
      <c r="N157" s="123">
        <v>4.9750797750620546</v>
      </c>
      <c r="O157" s="123">
        <v>5.0292110526931264</v>
      </c>
      <c r="P157" s="123">
        <v>4.3253940595559177</v>
      </c>
      <c r="Q157" s="123">
        <v>4.7716497668016347</v>
      </c>
      <c r="R157" s="123">
        <v>4.7151977300147054</v>
      </c>
      <c r="S157" s="123">
        <v>6.3960561148598556</v>
      </c>
      <c r="T157" s="123">
        <v>6.8297134083269935</v>
      </c>
      <c r="U157" s="123">
        <v>6.9655361931624356</v>
      </c>
      <c r="V157" s="123">
        <v>10.255535694651739</v>
      </c>
      <c r="W157" s="123">
        <v>9.7003483861765698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8.0099821579149637</v>
      </c>
      <c r="D158" s="99">
        <v>8.2871277733099085</v>
      </c>
      <c r="E158" s="99">
        <v>8.4274142878638365</v>
      </c>
      <c r="F158" s="99">
        <v>8.2588573197237878</v>
      </c>
      <c r="G158" s="99">
        <v>8.8101566070966264</v>
      </c>
      <c r="H158" s="99">
        <v>9.3225133652012477</v>
      </c>
      <c r="I158" s="99">
        <v>8.9506863744785115</v>
      </c>
      <c r="J158" s="99">
        <v>8.1424653940072762</v>
      </c>
      <c r="K158" s="99">
        <v>8.1583117093055328</v>
      </c>
      <c r="L158" s="99">
        <v>8.4802071030683699</v>
      </c>
      <c r="M158" s="99">
        <v>6.7386657705356638</v>
      </c>
      <c r="N158" s="99">
        <v>5.3186492014686904</v>
      </c>
      <c r="O158" s="99">
        <v>5.5434660822325741</v>
      </c>
      <c r="P158" s="99">
        <v>5.0426885845211125</v>
      </c>
      <c r="Q158" s="99">
        <v>5.5527557879745624</v>
      </c>
      <c r="R158" s="99">
        <v>5.1534815970491445</v>
      </c>
      <c r="S158" s="99">
        <v>7.1494176227591737</v>
      </c>
      <c r="T158" s="99">
        <v>7.8921596838265451</v>
      </c>
      <c r="U158" s="99">
        <v>8.2504061084849631</v>
      </c>
      <c r="V158" s="99">
        <v>11.726388702728206</v>
      </c>
      <c r="W158" s="99">
        <v>11.433087655500255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7.0104236230671502</v>
      </c>
      <c r="D159" s="110">
        <v>0</v>
      </c>
      <c r="E159" s="110">
        <v>0</v>
      </c>
      <c r="F159" s="110">
        <v>7.0231420597803362</v>
      </c>
      <c r="G159" s="110">
        <v>6.6410548519260786</v>
      </c>
      <c r="H159" s="110">
        <v>6.6348782663683341</v>
      </c>
      <c r="I159" s="110">
        <v>7.1824000725288908</v>
      </c>
      <c r="J159" s="110">
        <v>7.3265338159710698</v>
      </c>
      <c r="K159" s="110">
        <v>5.69815262721945</v>
      </c>
      <c r="L159" s="110">
        <v>5.7924048622861335</v>
      </c>
      <c r="M159" s="110">
        <v>5.4643137935121064</v>
      </c>
      <c r="N159" s="110">
        <v>4.5272124870676889</v>
      </c>
      <c r="O159" s="110">
        <v>3.9814765065286424</v>
      </c>
      <c r="P159" s="110">
        <v>3.8050294859902594</v>
      </c>
      <c r="Q159" s="110">
        <v>4.1378743122239277</v>
      </c>
      <c r="R159" s="110">
        <v>4.2902687730561073</v>
      </c>
      <c r="S159" s="110">
        <v>5.0533490731057205</v>
      </c>
      <c r="T159" s="110">
        <v>5.3557995001195229</v>
      </c>
      <c r="U159" s="110">
        <v>5.4804472849000812</v>
      </c>
      <c r="V159" s="110">
        <v>9.0155207844222875</v>
      </c>
      <c r="W159" s="110">
        <v>7.8818653179585132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147.35988037935292</v>
      </c>
      <c r="D161" s="118">
        <f t="shared" si="54"/>
        <v>148.33883505784854</v>
      </c>
      <c r="E161" s="118">
        <f t="shared" si="54"/>
        <v>156.2761520571265</v>
      </c>
      <c r="F161" s="118">
        <f t="shared" si="54"/>
        <v>153.79881105740552</v>
      </c>
      <c r="G161" s="118">
        <f t="shared" si="54"/>
        <v>159.08068238233059</v>
      </c>
      <c r="H161" s="118">
        <f t="shared" si="54"/>
        <v>161.67795904980304</v>
      </c>
      <c r="I161" s="118">
        <f t="shared" si="54"/>
        <v>152.18219301867188</v>
      </c>
      <c r="J161" s="118">
        <f t="shared" si="54"/>
        <v>152.8149362156926</v>
      </c>
      <c r="K161" s="118">
        <f t="shared" si="54"/>
        <v>155.50095606711491</v>
      </c>
      <c r="L161" s="118">
        <f t="shared" si="54"/>
        <v>0</v>
      </c>
      <c r="M161" s="118">
        <f t="shared" si="54"/>
        <v>0</v>
      </c>
      <c r="N161" s="118">
        <f t="shared" si="54"/>
        <v>0</v>
      </c>
      <c r="O161" s="118">
        <f t="shared" si="54"/>
        <v>120.24812409108183</v>
      </c>
      <c r="P161" s="118">
        <f t="shared" si="54"/>
        <v>108.07441551915463</v>
      </c>
      <c r="Q161" s="118">
        <f t="shared" si="54"/>
        <v>109.10076466039645</v>
      </c>
      <c r="R161" s="118">
        <f t="shared" ref="R161:V161" si="55">R162+R164+R166+R175</f>
        <v>105.76617914254335</v>
      </c>
      <c r="S161" s="118">
        <f t="shared" si="55"/>
        <v>104.50292835691673</v>
      </c>
      <c r="T161" s="118">
        <f t="shared" si="55"/>
        <v>90.198207889690707</v>
      </c>
      <c r="U161" s="118">
        <f t="shared" si="55"/>
        <v>62.054383941728034</v>
      </c>
      <c r="V161" s="118">
        <f t="shared" si="55"/>
        <v>76.136627193189568</v>
      </c>
      <c r="W161" s="118">
        <f t="shared" ref="W161" si="56">W162+W164+W166+W175</f>
        <v>137.09777457720625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121.24350888412928</v>
      </c>
      <c r="D162" s="123">
        <f t="shared" si="57"/>
        <v>121.4493010856423</v>
      </c>
      <c r="E162" s="123">
        <f t="shared" si="57"/>
        <v>127.73543235791011</v>
      </c>
      <c r="F162" s="123">
        <f t="shared" si="57"/>
        <v>125.99357145244754</v>
      </c>
      <c r="G162" s="123">
        <f t="shared" si="57"/>
        <v>130.59620947520813</v>
      </c>
      <c r="H162" s="123">
        <f t="shared" si="57"/>
        <v>129.30313010968325</v>
      </c>
      <c r="I162" s="123">
        <f t="shared" si="57"/>
        <v>120.44709412076156</v>
      </c>
      <c r="J162" s="123">
        <f t="shared" si="57"/>
        <v>120.2510984908143</v>
      </c>
      <c r="K162" s="123">
        <f t="shared" si="57"/>
        <v>124.46635275658389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97.492062434173349</v>
      </c>
      <c r="P162" s="123">
        <f t="shared" si="57"/>
        <v>87.026475792433047</v>
      </c>
      <c r="Q162" s="123">
        <f t="shared" si="57"/>
        <v>84.507976534497971</v>
      </c>
      <c r="R162" s="123">
        <f t="shared" si="57"/>
        <v>81.139356873292215</v>
      </c>
      <c r="S162" s="123">
        <f t="shared" si="57"/>
        <v>77.385312902555143</v>
      </c>
      <c r="T162" s="123">
        <f t="shared" si="57"/>
        <v>61.842714419177163</v>
      </c>
      <c r="U162" s="123">
        <f t="shared" si="57"/>
        <v>32.713409190063189</v>
      </c>
      <c r="V162" s="123">
        <f t="shared" si="57"/>
        <v>42.460280018562813</v>
      </c>
      <c r="W162" s="123">
        <f t="shared" si="57"/>
        <v>105.22064213146759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121.24350888412928</v>
      </c>
      <c r="D163" s="110">
        <v>121.4493010856423</v>
      </c>
      <c r="E163" s="110">
        <v>127.73543235791011</v>
      </c>
      <c r="F163" s="110">
        <v>125.99357145244754</v>
      </c>
      <c r="G163" s="110">
        <v>130.59620947520813</v>
      </c>
      <c r="H163" s="110">
        <v>129.30313010968325</v>
      </c>
      <c r="I163" s="110">
        <v>120.44709412076156</v>
      </c>
      <c r="J163" s="110">
        <v>120.2510984908143</v>
      </c>
      <c r="K163" s="110">
        <v>124.46635275658389</v>
      </c>
      <c r="L163" s="110">
        <v>0</v>
      </c>
      <c r="M163" s="110">
        <v>0</v>
      </c>
      <c r="N163" s="110">
        <v>0</v>
      </c>
      <c r="O163" s="110">
        <v>97.492062434173349</v>
      </c>
      <c r="P163" s="110">
        <v>87.026475792433047</v>
      </c>
      <c r="Q163" s="110">
        <v>84.507976534497971</v>
      </c>
      <c r="R163" s="110">
        <v>81.139356873292215</v>
      </c>
      <c r="S163" s="110">
        <v>77.385312902555143</v>
      </c>
      <c r="T163" s="110">
        <v>61.842714419177163</v>
      </c>
      <c r="U163" s="110">
        <v>32.713409190063189</v>
      </c>
      <c r="V163" s="110">
        <v>42.460280018562813</v>
      </c>
      <c r="W163" s="110">
        <v>105.22064213146759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6.951349822821766E-2</v>
      </c>
      <c r="D164" s="123">
        <f t="shared" si="58"/>
        <v>0.11423734192160927</v>
      </c>
      <c r="E164" s="123">
        <f t="shared" si="58"/>
        <v>0.21363312213690605</v>
      </c>
      <c r="F164" s="123">
        <f t="shared" si="58"/>
        <v>0.15337579559799125</v>
      </c>
      <c r="G164" s="123">
        <f t="shared" si="58"/>
        <v>0.1779205930964663</v>
      </c>
      <c r="H164" s="123">
        <f t="shared" si="58"/>
        <v>0.31521919547839011</v>
      </c>
      <c r="I164" s="123">
        <f t="shared" si="58"/>
        <v>0.51937800448691418</v>
      </c>
      <c r="J164" s="123">
        <f t="shared" si="58"/>
        <v>0.37614919533714924</v>
      </c>
      <c r="K164" s="123">
        <f t="shared" si="58"/>
        <v>0.41638699213857172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0.79688920391297347</v>
      </c>
      <c r="P164" s="123">
        <f t="shared" si="58"/>
        <v>0.54086552705343882</v>
      </c>
      <c r="Q164" s="123">
        <f t="shared" si="58"/>
        <v>0.8628611424267657</v>
      </c>
      <c r="R164" s="123">
        <f t="shared" si="58"/>
        <v>0.85787512468007743</v>
      </c>
      <c r="S164" s="123">
        <f t="shared" si="58"/>
        <v>0.99464431008199994</v>
      </c>
      <c r="T164" s="123">
        <f t="shared" si="58"/>
        <v>1.3458951788005336</v>
      </c>
      <c r="U164" s="123">
        <f t="shared" si="58"/>
        <v>1.8531005605431807</v>
      </c>
      <c r="V164" s="123">
        <f t="shared" si="58"/>
        <v>1.0455367652998453</v>
      </c>
      <c r="W164" s="123">
        <f t="shared" si="58"/>
        <v>2.4793607960787973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6.951349822821766E-2</v>
      </c>
      <c r="D165" s="99">
        <f>RES_hhdet_in_fech!D165/RES_summary!D$21</f>
        <v>0.11423734192160927</v>
      </c>
      <c r="E165" s="99">
        <f>RES_hhdet_in_fech!E165/RES_summary!E$21</f>
        <v>0.21363312213690605</v>
      </c>
      <c r="F165" s="99">
        <f>RES_hhdet_in_fech!F165/RES_summary!F$21</f>
        <v>0.15337579559799125</v>
      </c>
      <c r="G165" s="99">
        <f>RES_hhdet_in_fech!G165/RES_summary!G$21</f>
        <v>0.1779205930964663</v>
      </c>
      <c r="H165" s="99">
        <f>RES_hhdet_in_fech!H165/RES_summary!H$21</f>
        <v>0.31521919547839011</v>
      </c>
      <c r="I165" s="99">
        <f>RES_hhdet_in_fech!I165/RES_summary!I$21</f>
        <v>0.51937800448691418</v>
      </c>
      <c r="J165" s="99">
        <f>RES_hhdet_in_fech!J165/RES_summary!J$21</f>
        <v>0.37614919533714924</v>
      </c>
      <c r="K165" s="99">
        <f>RES_hhdet_in_fech!K165/RES_summary!K$21</f>
        <v>0.41638699213857172</v>
      </c>
      <c r="L165" s="99">
        <f>RES_hhdet_in_fech!L165/RES_summary!L$21</f>
        <v>0</v>
      </c>
      <c r="M165" s="99">
        <f>RES_hhdet_in_fech!M165/RES_summary!M$21</f>
        <v>0</v>
      </c>
      <c r="N165" s="99">
        <f>RES_hhdet_in_fech!N165/RES_summary!N$21</f>
        <v>0</v>
      </c>
      <c r="O165" s="99">
        <f>RES_hhdet_in_fech!O165/RES_summary!O$21</f>
        <v>0.79688920391297347</v>
      </c>
      <c r="P165" s="99">
        <f>RES_hhdet_in_fech!P165/RES_summary!P$21</f>
        <v>0.54086552705343882</v>
      </c>
      <c r="Q165" s="99">
        <f>RES_hhdet_in_fech!Q165/RES_summary!Q$21</f>
        <v>0.8628611424267657</v>
      </c>
      <c r="R165" s="99">
        <f>RES_hhdet_in_fech!R165/RES_summary!R$21</f>
        <v>0.85787512468007743</v>
      </c>
      <c r="S165" s="99">
        <f>RES_hhdet_in_fech!S165/RES_summary!S$21</f>
        <v>0.99464431008199994</v>
      </c>
      <c r="T165" s="99">
        <f>RES_hhdet_in_fech!T165/RES_summary!T$21</f>
        <v>1.3458951788005336</v>
      </c>
      <c r="U165" s="99">
        <f>RES_hhdet_in_fech!U165/RES_summary!U$21</f>
        <v>1.8531005605431807</v>
      </c>
      <c r="V165" s="99">
        <f>RES_hhdet_in_fech!V165/RES_summary!V$21</f>
        <v>1.0455367652998453</v>
      </c>
      <c r="W165" s="99">
        <f>RES_hhdet_in_fech!W165/RES_summary!W$21</f>
        <v>2.4793607960787973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18.167253039277995</v>
      </c>
      <c r="D166" s="123">
        <v>18.488168856974699</v>
      </c>
      <c r="E166" s="123">
        <v>19.899672289215644</v>
      </c>
      <c r="F166" s="123">
        <v>19.433192351748172</v>
      </c>
      <c r="G166" s="123">
        <v>20.095752770858063</v>
      </c>
      <c r="H166" s="123">
        <v>23.418468658017492</v>
      </c>
      <c r="I166" s="123">
        <v>22.741593947839135</v>
      </c>
      <c r="J166" s="123">
        <v>24.249206030042924</v>
      </c>
      <c r="K166" s="123">
        <v>23.393068398843717</v>
      </c>
      <c r="L166" s="123">
        <v>0</v>
      </c>
      <c r="M166" s="123">
        <v>0</v>
      </c>
      <c r="N166" s="123">
        <v>0</v>
      </c>
      <c r="O166" s="123">
        <v>16.921055939373037</v>
      </c>
      <c r="P166" s="123">
        <v>16.191264768252456</v>
      </c>
      <c r="Q166" s="123">
        <v>18.965462303415372</v>
      </c>
      <c r="R166" s="123">
        <v>19.051431620245662</v>
      </c>
      <c r="S166" s="123">
        <v>19.734223559701103</v>
      </c>
      <c r="T166" s="123">
        <v>20.178243338807956</v>
      </c>
      <c r="U166" s="123">
        <v>20.521044923964265</v>
      </c>
      <c r="V166" s="123">
        <v>22.37464016319344</v>
      </c>
      <c r="W166" s="123">
        <v>19.697551107468854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19.561211613690613</v>
      </c>
      <c r="D167" s="99">
        <v>21.289906608151302</v>
      </c>
      <c r="E167" s="99">
        <v>21.128085825507448</v>
      </c>
      <c r="F167" s="99">
        <v>19.035332303931142</v>
      </c>
      <c r="G167" s="99">
        <v>24.036372544011702</v>
      </c>
      <c r="H167" s="99">
        <v>26.125863269079183</v>
      </c>
      <c r="I167" s="99">
        <v>23.275368017994516</v>
      </c>
      <c r="J167" s="99">
        <v>23.346596470198612</v>
      </c>
      <c r="K167" s="99">
        <v>24.220122191407317</v>
      </c>
      <c r="L167" s="99">
        <v>0</v>
      </c>
      <c r="M167" s="99">
        <v>0</v>
      </c>
      <c r="N167" s="99">
        <v>0</v>
      </c>
      <c r="O167" s="99">
        <v>18.012754415326654</v>
      </c>
      <c r="P167" s="99">
        <v>15.343081020802522</v>
      </c>
      <c r="Q167" s="99">
        <v>15.154198801692177</v>
      </c>
      <c r="R167" s="99">
        <v>13.288043493318913</v>
      </c>
      <c r="S167" s="99">
        <v>18.281298717535702</v>
      </c>
      <c r="T167" s="99">
        <v>19.864266766195069</v>
      </c>
      <c r="U167" s="99">
        <v>20.734023997234434</v>
      </c>
      <c r="V167" s="99">
        <v>16.468564979818446</v>
      </c>
      <c r="W167" s="99">
        <v>17.354379880769859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18.334846410009657</v>
      </c>
      <c r="D171" s="102">
        <v>17.929431750163886</v>
      </c>
      <c r="E171" s="102">
        <v>19.743683268734145</v>
      </c>
      <c r="F171" s="102">
        <v>19.476204248809474</v>
      </c>
      <c r="G171" s="102">
        <v>19.726856031477347</v>
      </c>
      <c r="H171" s="102">
        <v>23.176104812134103</v>
      </c>
      <c r="I171" s="102">
        <v>23.043539930126016</v>
      </c>
      <c r="J171" s="102">
        <v>24.918463564285958</v>
      </c>
      <c r="K171" s="102">
        <v>23.869667618157639</v>
      </c>
      <c r="L171" s="102">
        <v>0</v>
      </c>
      <c r="M171" s="102">
        <v>0</v>
      </c>
      <c r="N171" s="102">
        <v>0</v>
      </c>
      <c r="O171" s="102">
        <v>17.172220826770797</v>
      </c>
      <c r="P171" s="102">
        <v>16.627461115733585</v>
      </c>
      <c r="Q171" s="102">
        <v>19.427739445525766</v>
      </c>
      <c r="R171" s="102">
        <v>19.712396332501768</v>
      </c>
      <c r="S171" s="102">
        <v>20.225536129354207</v>
      </c>
      <c r="T171" s="102">
        <v>20.658330907511942</v>
      </c>
      <c r="U171" s="102">
        <v>20.980803765080175</v>
      </c>
      <c r="V171" s="102">
        <v>23.126447739014374</v>
      </c>
      <c r="W171" s="102">
        <v>20.261783556803014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12.494774182308245</v>
      </c>
      <c r="D172" s="105">
        <v>12.197120773849521</v>
      </c>
      <c r="E172" s="105">
        <v>0</v>
      </c>
      <c r="F172" s="105">
        <v>0</v>
      </c>
      <c r="G172" s="105">
        <v>13.286876124137072</v>
      </c>
      <c r="H172" s="105">
        <v>16.295152530343579</v>
      </c>
      <c r="I172" s="105">
        <v>15.793257287805428</v>
      </c>
      <c r="J172" s="105">
        <v>17.469449585884302</v>
      </c>
      <c r="K172" s="105">
        <v>16.608524364855999</v>
      </c>
      <c r="L172" s="105">
        <v>0</v>
      </c>
      <c r="M172" s="105">
        <v>0</v>
      </c>
      <c r="N172" s="105">
        <v>0</v>
      </c>
      <c r="O172" s="105">
        <v>12.061884152453024</v>
      </c>
      <c r="P172" s="105">
        <v>11.902015194430042</v>
      </c>
      <c r="Q172" s="105">
        <v>14.665275713513706</v>
      </c>
      <c r="R172" s="105">
        <v>14.953290287153157</v>
      </c>
      <c r="S172" s="105">
        <v>15.400578137063242</v>
      </c>
      <c r="T172" s="105">
        <v>15.941552837804018</v>
      </c>
      <c r="U172" s="105">
        <v>16.33656855480864</v>
      </c>
      <c r="V172" s="105">
        <v>18.293695978237643</v>
      </c>
      <c r="W172" s="105">
        <v>15.819378067835947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4.2176438402009477</v>
      </c>
      <c r="D173" s="99">
        <v>4.0254047640589743</v>
      </c>
      <c r="E173" s="99">
        <v>0</v>
      </c>
      <c r="F173" s="99">
        <v>0</v>
      </c>
      <c r="G173" s="99">
        <v>3.9351007104909423</v>
      </c>
      <c r="H173" s="99">
        <v>6.2328791616096098</v>
      </c>
      <c r="I173" s="99">
        <v>5.0792326396079091</v>
      </c>
      <c r="J173" s="99">
        <v>6.3207725098717749</v>
      </c>
      <c r="K173" s="99">
        <v>5.6085634022329165</v>
      </c>
      <c r="L173" s="99">
        <v>0</v>
      </c>
      <c r="M173" s="99">
        <v>0</v>
      </c>
      <c r="N173" s="99">
        <v>0</v>
      </c>
      <c r="O173" s="99">
        <v>3.3270811731476799</v>
      </c>
      <c r="P173" s="99">
        <v>3.2174571845818947</v>
      </c>
      <c r="Q173" s="99">
        <v>5.2628769361006418</v>
      </c>
      <c r="R173" s="99">
        <v>5.0433765347041843</v>
      </c>
      <c r="S173" s="99">
        <v>4.80951889456093</v>
      </c>
      <c r="T173" s="99">
        <v>5.0262787294809428</v>
      </c>
      <c r="U173" s="99">
        <v>5.0146680645916097</v>
      </c>
      <c r="V173" s="99">
        <v>5.9164278303588382</v>
      </c>
      <c r="W173" s="99">
        <v>3.9954526127888514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8.2771303421072986</v>
      </c>
      <c r="D174" s="110">
        <v>8.1717160097905488</v>
      </c>
      <c r="E174" s="110">
        <v>0</v>
      </c>
      <c r="F174" s="110">
        <v>0</v>
      </c>
      <c r="G174" s="110">
        <v>9.3517754136461306</v>
      </c>
      <c r="H174" s="110">
        <v>10.062273368733969</v>
      </c>
      <c r="I174" s="110">
        <v>10.714024648197517</v>
      </c>
      <c r="J174" s="110">
        <v>11.148677076012527</v>
      </c>
      <c r="K174" s="110">
        <v>10.999960962623081</v>
      </c>
      <c r="L174" s="110">
        <v>0</v>
      </c>
      <c r="M174" s="110">
        <v>0</v>
      </c>
      <c r="N174" s="110">
        <v>0</v>
      </c>
      <c r="O174" s="110">
        <v>8.7348029793053446</v>
      </c>
      <c r="P174" s="110">
        <v>8.6845580098481463</v>
      </c>
      <c r="Q174" s="110">
        <v>9.4023987774130617</v>
      </c>
      <c r="R174" s="110">
        <v>9.909913752448972</v>
      </c>
      <c r="S174" s="110">
        <v>10.591059242502308</v>
      </c>
      <c r="T174" s="110">
        <v>10.915274108323075</v>
      </c>
      <c r="U174" s="110">
        <v>11.321900490217031</v>
      </c>
      <c r="V174" s="110">
        <v>12.377268147878803</v>
      </c>
      <c r="W174" s="110">
        <v>11.823925455047094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7.8796049577174232</v>
      </c>
      <c r="D175" s="123">
        <v>8.2871277733099085</v>
      </c>
      <c r="E175" s="123">
        <v>8.4274142878638365</v>
      </c>
      <c r="F175" s="123">
        <v>8.218671457611805</v>
      </c>
      <c r="G175" s="123">
        <v>8.210799543167921</v>
      </c>
      <c r="H175" s="123">
        <v>8.6411410866238878</v>
      </c>
      <c r="I175" s="123">
        <v>8.4741269455842883</v>
      </c>
      <c r="J175" s="123">
        <v>7.9384824994982246</v>
      </c>
      <c r="K175" s="123">
        <v>7.2251479195487454</v>
      </c>
      <c r="L175" s="123">
        <v>0</v>
      </c>
      <c r="M175" s="123">
        <v>0</v>
      </c>
      <c r="N175" s="123">
        <v>0</v>
      </c>
      <c r="O175" s="123">
        <v>5.0381165136224801</v>
      </c>
      <c r="P175" s="123">
        <v>4.3158094314156914</v>
      </c>
      <c r="Q175" s="123">
        <v>4.7644646800563519</v>
      </c>
      <c r="R175" s="123">
        <v>4.7175155243253881</v>
      </c>
      <c r="S175" s="123">
        <v>6.3887475845784847</v>
      </c>
      <c r="T175" s="123">
        <v>6.8313549529050563</v>
      </c>
      <c r="U175" s="123">
        <v>6.9668292671573973</v>
      </c>
      <c r="V175" s="123">
        <v>10.256170246133465</v>
      </c>
      <c r="W175" s="123">
        <v>9.7002205421910102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8.0099821579149655</v>
      </c>
      <c r="D176" s="99">
        <v>8.2871277733099085</v>
      </c>
      <c r="E176" s="99">
        <v>8.4274142878638365</v>
      </c>
      <c r="F176" s="99">
        <v>8.258857319723786</v>
      </c>
      <c r="G176" s="99">
        <v>8.8101566070966246</v>
      </c>
      <c r="H176" s="99">
        <v>9.3225133652012477</v>
      </c>
      <c r="I176" s="99">
        <v>8.9506863744785132</v>
      </c>
      <c r="J176" s="99">
        <v>8.1424653940072762</v>
      </c>
      <c r="K176" s="99">
        <v>8.1583117093055328</v>
      </c>
      <c r="L176" s="99">
        <v>0</v>
      </c>
      <c r="M176" s="99">
        <v>0</v>
      </c>
      <c r="N176" s="99">
        <v>0</v>
      </c>
      <c r="O176" s="99">
        <v>5.543466082232575</v>
      </c>
      <c r="P176" s="99">
        <v>5.0426885845211125</v>
      </c>
      <c r="Q176" s="99">
        <v>5.5527557879745624</v>
      </c>
      <c r="R176" s="99">
        <v>5.1534815970491437</v>
      </c>
      <c r="S176" s="99">
        <v>7.1494176227591737</v>
      </c>
      <c r="T176" s="99">
        <v>7.8921596838265469</v>
      </c>
      <c r="U176" s="99">
        <v>8.2504061084849614</v>
      </c>
      <c r="V176" s="99">
        <v>11.726388702728208</v>
      </c>
      <c r="W176" s="99">
        <v>11.433087655500255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7.0104236230671502</v>
      </c>
      <c r="D177" s="110">
        <v>0</v>
      </c>
      <c r="E177" s="110">
        <v>0</v>
      </c>
      <c r="F177" s="110">
        <v>7.0231420597803362</v>
      </c>
      <c r="G177" s="110">
        <v>6.6410548519260804</v>
      </c>
      <c r="H177" s="110">
        <v>6.6348782663683323</v>
      </c>
      <c r="I177" s="110">
        <v>7.1824000725288926</v>
      </c>
      <c r="J177" s="110">
        <v>7.326533815971068</v>
      </c>
      <c r="K177" s="110">
        <v>5.6981526272194492</v>
      </c>
      <c r="L177" s="110">
        <v>0</v>
      </c>
      <c r="M177" s="110">
        <v>0</v>
      </c>
      <c r="N177" s="110">
        <v>0</v>
      </c>
      <c r="O177" s="110">
        <v>3.9814765065286424</v>
      </c>
      <c r="P177" s="110">
        <v>3.8050294859902598</v>
      </c>
      <c r="Q177" s="110">
        <v>4.1378743122239277</v>
      </c>
      <c r="R177" s="110">
        <v>4.2902687730561055</v>
      </c>
      <c r="S177" s="110">
        <v>5.0533490731057187</v>
      </c>
      <c r="T177" s="110">
        <v>5.3557995001195229</v>
      </c>
      <c r="U177" s="110">
        <v>5.4804472849000803</v>
      </c>
      <c r="V177" s="110">
        <v>9.0155207844222858</v>
      </c>
      <c r="W177" s="110">
        <v>7.8818653179585132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84.363410908807126</v>
      </c>
      <c r="D3" s="118">
        <f t="shared" si="0"/>
        <v>98.359109283462686</v>
      </c>
      <c r="E3" s="118">
        <f t="shared" si="0"/>
        <v>104.14909207826453</v>
      </c>
      <c r="F3" s="118">
        <f t="shared" si="0"/>
        <v>100.96336247315003</v>
      </c>
      <c r="G3" s="118">
        <f t="shared" si="0"/>
        <v>110.04924120375624</v>
      </c>
      <c r="H3" s="118">
        <f t="shared" si="0"/>
        <v>116.15012528158837</v>
      </c>
      <c r="I3" s="118">
        <f t="shared" si="0"/>
        <v>0</v>
      </c>
      <c r="J3" s="118">
        <f t="shared" si="0"/>
        <v>103.53033671658144</v>
      </c>
      <c r="K3" s="118">
        <f t="shared" si="0"/>
        <v>96.923321963868545</v>
      </c>
      <c r="L3" s="118">
        <f t="shared" si="0"/>
        <v>101.12646702846949</v>
      </c>
      <c r="M3" s="118">
        <f t="shared" si="0"/>
        <v>110.88179143822991</v>
      </c>
      <c r="N3" s="118">
        <f t="shared" si="0"/>
        <v>99.044456443474431</v>
      </c>
      <c r="O3" s="118">
        <f t="shared" si="0"/>
        <v>91.754179048272064</v>
      </c>
      <c r="P3" s="118">
        <f t="shared" si="0"/>
        <v>74.948343477780412</v>
      </c>
      <c r="Q3" s="118">
        <f t="shared" si="0"/>
        <v>74.731456265873831</v>
      </c>
      <c r="R3" s="118">
        <f t="shared" ref="R3:V3" si="1">R4+R7+R9+R19</f>
        <v>89.920939860206374</v>
      </c>
      <c r="S3" s="118">
        <f t="shared" si="1"/>
        <v>102.65521079527835</v>
      </c>
      <c r="T3" s="118">
        <f t="shared" si="1"/>
        <v>81.011476550828348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68.794630062131262</v>
      </c>
      <c r="D4" s="123">
        <f t="shared" si="3"/>
        <v>82.565341688659757</v>
      </c>
      <c r="E4" s="123">
        <f t="shared" si="3"/>
        <v>87.087769436766479</v>
      </c>
      <c r="F4" s="123">
        <f t="shared" si="3"/>
        <v>84.384180619618334</v>
      </c>
      <c r="G4" s="123">
        <f t="shared" si="3"/>
        <v>92.681446054025429</v>
      </c>
      <c r="H4" s="123">
        <f t="shared" si="3"/>
        <v>96.170127536844006</v>
      </c>
      <c r="I4" s="123">
        <f t="shared" si="3"/>
        <v>0</v>
      </c>
      <c r="J4" s="123">
        <f t="shared" si="3"/>
        <v>82.666410266409599</v>
      </c>
      <c r="K4" s="123">
        <f t="shared" si="3"/>
        <v>76.895297483967013</v>
      </c>
      <c r="L4" s="123">
        <f t="shared" si="3"/>
        <v>80.799099278631189</v>
      </c>
      <c r="M4" s="123">
        <f t="shared" si="3"/>
        <v>91.644490328138971</v>
      </c>
      <c r="N4" s="123">
        <f t="shared" si="3"/>
        <v>82.399887787563912</v>
      </c>
      <c r="O4" s="123">
        <f t="shared" si="3"/>
        <v>76.371604370973714</v>
      </c>
      <c r="P4" s="123">
        <f t="shared" si="3"/>
        <v>61.219324800984538</v>
      </c>
      <c r="Q4" s="123">
        <f t="shared" si="3"/>
        <v>57.451524591007328</v>
      </c>
      <c r="R4" s="123">
        <f t="shared" ref="R4:V4" si="4">SUM(R5:R6)</f>
        <v>72.292919710615962</v>
      </c>
      <c r="S4" s="123">
        <f t="shared" si="4"/>
        <v>82.602722995830717</v>
      </c>
      <c r="T4" s="123">
        <f t="shared" si="4"/>
        <v>57.641867037122829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68.13348237512588</v>
      </c>
      <c r="D5" s="99">
        <v>81.783507333074979</v>
      </c>
      <c r="E5" s="99">
        <v>86.28487781746459</v>
      </c>
      <c r="F5" s="99">
        <v>83.612742387832981</v>
      </c>
      <c r="G5" s="99">
        <v>91.852721447632092</v>
      </c>
      <c r="H5" s="99">
        <v>95.329989702097635</v>
      </c>
      <c r="I5" s="99">
        <v>0</v>
      </c>
      <c r="J5" s="99">
        <v>81.963224421097166</v>
      </c>
      <c r="K5" s="99">
        <v>76.252028097230948</v>
      </c>
      <c r="L5" s="99">
        <v>80.131945626946504</v>
      </c>
      <c r="M5" s="99">
        <v>90.901317900506058</v>
      </c>
      <c r="N5" s="99">
        <v>81.753675127859808</v>
      </c>
      <c r="O5" s="99">
        <v>75.777181981957952</v>
      </c>
      <c r="P5" s="99">
        <v>60.740881981067474</v>
      </c>
      <c r="Q5" s="99">
        <v>57.005635394502292</v>
      </c>
      <c r="R5" s="99">
        <v>71.734226166353437</v>
      </c>
      <c r="S5" s="99">
        <v>81.962167890412204</v>
      </c>
      <c r="T5" s="99">
        <v>57.195476480731571</v>
      </c>
      <c r="U5" s="99">
        <v>0</v>
      </c>
      <c r="V5" s="99">
        <v>0</v>
      </c>
      <c r="W5" s="99">
        <v>0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0.66114768700538473</v>
      </c>
      <c r="D6" s="99">
        <v>0.78183435558477554</v>
      </c>
      <c r="E6" s="99">
        <v>0.80289161930188513</v>
      </c>
      <c r="F6" s="99">
        <v>0.77143823178535076</v>
      </c>
      <c r="G6" s="99">
        <v>0.82872460639333145</v>
      </c>
      <c r="H6" s="99">
        <v>0.84013783474637127</v>
      </c>
      <c r="I6" s="99">
        <v>0</v>
      </c>
      <c r="J6" s="99">
        <v>0.70318584531242734</v>
      </c>
      <c r="K6" s="99">
        <v>0.64326938673606349</v>
      </c>
      <c r="L6" s="99">
        <v>0.66715365168468665</v>
      </c>
      <c r="M6" s="99">
        <v>0.74317242763291125</v>
      </c>
      <c r="N6" s="99">
        <v>0.64621265970410913</v>
      </c>
      <c r="O6" s="99">
        <v>0.59442238901575484</v>
      </c>
      <c r="P6" s="99">
        <v>0.47844281991706411</v>
      </c>
      <c r="Q6" s="99">
        <v>0.4458891965050365</v>
      </c>
      <c r="R6" s="99">
        <v>0.5586935442625196</v>
      </c>
      <c r="S6" s="99">
        <v>0.64055510541851246</v>
      </c>
      <c r="T6" s="99">
        <v>0.4463905563912578</v>
      </c>
      <c r="U6" s="99">
        <v>0</v>
      </c>
      <c r="V6" s="99">
        <v>0</v>
      </c>
      <c r="W6" s="99">
        <v>0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0.15606263480463237</v>
      </c>
      <c r="D7" s="123">
        <f t="shared" si="6"/>
        <v>0.28381156065336033</v>
      </c>
      <c r="E7" s="123">
        <f t="shared" si="6"/>
        <v>0.5431695222827515</v>
      </c>
      <c r="F7" s="123">
        <f t="shared" si="6"/>
        <v>0.34211758844358375</v>
      </c>
      <c r="G7" s="123">
        <f t="shared" si="6"/>
        <v>0.43284223889251344</v>
      </c>
      <c r="H7" s="123">
        <f t="shared" si="6"/>
        <v>0.80994031781284526</v>
      </c>
      <c r="I7" s="123">
        <f t="shared" si="6"/>
        <v>0</v>
      </c>
      <c r="J7" s="123">
        <f t="shared" si="6"/>
        <v>0.9943245785569701</v>
      </c>
      <c r="K7" s="123">
        <f t="shared" si="6"/>
        <v>1.1017478721490419</v>
      </c>
      <c r="L7" s="123">
        <f t="shared" si="6"/>
        <v>1.2654194506795886</v>
      </c>
      <c r="M7" s="123">
        <f t="shared" si="6"/>
        <v>1.2115414318922484</v>
      </c>
      <c r="N7" s="123">
        <f t="shared" si="6"/>
        <v>2.2777812382163427</v>
      </c>
      <c r="O7" s="123">
        <f t="shared" si="6"/>
        <v>1.2936402346354496</v>
      </c>
      <c r="P7" s="123">
        <f t="shared" si="6"/>
        <v>0</v>
      </c>
      <c r="Q7" s="123">
        <f t="shared" si="6"/>
        <v>1.1704643529558321</v>
      </c>
      <c r="R7" s="123">
        <f t="shared" si="6"/>
        <v>1.2302437826523265</v>
      </c>
      <c r="S7" s="123">
        <f t="shared" si="6"/>
        <v>1.9001362263785779</v>
      </c>
      <c r="T7" s="123">
        <f t="shared" si="6"/>
        <v>4.2160871089505294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0.15606263480463237</v>
      </c>
      <c r="D8" s="99">
        <f>RES_hhdet_in_tesh!D8/RES_summary!D$21</f>
        <v>0.28381156065336033</v>
      </c>
      <c r="E8" s="99">
        <f>RES_hhdet_in_tesh!E8/RES_summary!E$21</f>
        <v>0.5431695222827515</v>
      </c>
      <c r="F8" s="99">
        <f>RES_hhdet_in_tesh!F8/RES_summary!F$21</f>
        <v>0.34211758844358375</v>
      </c>
      <c r="G8" s="99">
        <f>RES_hhdet_in_tesh!G8/RES_summary!G$21</f>
        <v>0.43284223889251344</v>
      </c>
      <c r="H8" s="99">
        <f>RES_hhdet_in_tesh!H8/RES_summary!H$21</f>
        <v>0.80994031781284526</v>
      </c>
      <c r="I8" s="99">
        <f>RES_hhdet_in_tesh!I8/RES_summary!I$21</f>
        <v>0</v>
      </c>
      <c r="J8" s="99">
        <f>RES_hhdet_in_tesh!J8/RES_summary!J$21</f>
        <v>0.9943245785569701</v>
      </c>
      <c r="K8" s="99">
        <f>RES_hhdet_in_tesh!K8/RES_summary!K$21</f>
        <v>1.1017478721490419</v>
      </c>
      <c r="L8" s="99">
        <f>RES_hhdet_in_tesh!L8/RES_summary!L$21</f>
        <v>1.2654194506795886</v>
      </c>
      <c r="M8" s="99">
        <f>RES_hhdet_in_tesh!M8/RES_summary!M$21</f>
        <v>1.2115414318922484</v>
      </c>
      <c r="N8" s="99">
        <f>RES_hhdet_in_tesh!N8/RES_summary!N$21</f>
        <v>2.2777812382163427</v>
      </c>
      <c r="O8" s="99">
        <f>RES_hhdet_in_tesh!O8/RES_summary!O$21</f>
        <v>1.2936402346354496</v>
      </c>
      <c r="P8" s="99">
        <f>RES_hhdet_in_tesh!P8/RES_summary!P$21</f>
        <v>0</v>
      </c>
      <c r="Q8" s="99">
        <f>RES_hhdet_in_tesh!Q8/RES_summary!Q$21</f>
        <v>1.1704643529558321</v>
      </c>
      <c r="R8" s="99">
        <f>RES_hhdet_in_tesh!R8/RES_summary!R$21</f>
        <v>1.2302437826523265</v>
      </c>
      <c r="S8" s="99">
        <f>RES_hhdet_in_tesh!S8/RES_summary!S$21</f>
        <v>1.9001362263785779</v>
      </c>
      <c r="T8" s="99">
        <f>RES_hhdet_in_tesh!T8/RES_summary!T$21</f>
        <v>4.2160871089505294</v>
      </c>
      <c r="U8" s="99">
        <f>RES_hhdet_in_tesh!U8/RES_summary!U$21</f>
        <v>0</v>
      </c>
      <c r="V8" s="99">
        <f>RES_hhdet_in_tesh!V8/RES_summary!V$21</f>
        <v>0</v>
      </c>
      <c r="W8" s="99">
        <f>RES_hhdet_in_tesh!W8/RES_summary!W$21</f>
        <v>0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10.6555866234856</v>
      </c>
      <c r="D9" s="123">
        <v>10.657645231498245</v>
      </c>
      <c r="E9" s="123">
        <v>11.579753121644419</v>
      </c>
      <c r="F9" s="123">
        <v>11.377679926756921</v>
      </c>
      <c r="G9" s="123">
        <v>11.809425775689418</v>
      </c>
      <c r="H9" s="123">
        <v>13.812951989276893</v>
      </c>
      <c r="I9" s="123">
        <v>0</v>
      </c>
      <c r="J9" s="123">
        <v>14.888266782864386</v>
      </c>
      <c r="K9" s="123">
        <v>14.308116680162559</v>
      </c>
      <c r="L9" s="123">
        <v>14.290952290680401</v>
      </c>
      <c r="M9" s="123">
        <v>13.961121559040919</v>
      </c>
      <c r="N9" s="123">
        <v>11.083084371791042</v>
      </c>
      <c r="O9" s="123">
        <v>10.884014260319445</v>
      </c>
      <c r="P9" s="123">
        <v>10.764147765274572</v>
      </c>
      <c r="Q9" s="123">
        <v>12.845919946997277</v>
      </c>
      <c r="R9" s="123">
        <v>13.161598063354571</v>
      </c>
      <c r="S9" s="123">
        <v>13.964055885317054</v>
      </c>
      <c r="T9" s="123">
        <v>14.570394703249248</v>
      </c>
      <c r="U9" s="123">
        <v>0</v>
      </c>
      <c r="V9" s="123">
        <v>0</v>
      </c>
      <c r="W9" s="123">
        <v>0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10.233081489125572</v>
      </c>
      <c r="D11" s="99">
        <v>11.199390876683571</v>
      </c>
      <c r="E11" s="99">
        <v>11.185951822067112</v>
      </c>
      <c r="F11" s="99">
        <v>10.143810383365809</v>
      </c>
      <c r="G11" s="99">
        <v>12.902633589301956</v>
      </c>
      <c r="H11" s="99">
        <v>14.136604008765243</v>
      </c>
      <c r="I11" s="99">
        <v>0</v>
      </c>
      <c r="J11" s="99">
        <v>12.87680935345473</v>
      </c>
      <c r="K11" s="99">
        <v>13.524747432164151</v>
      </c>
      <c r="L11" s="99">
        <v>17.513018347418527</v>
      </c>
      <c r="M11" s="99">
        <v>13.739431123562419</v>
      </c>
      <c r="N11" s="99">
        <v>10.498150848024647</v>
      </c>
      <c r="O11" s="99">
        <v>11.78503971098143</v>
      </c>
      <c r="P11" s="99">
        <v>0</v>
      </c>
      <c r="Q11" s="99">
        <v>11.395308899392489</v>
      </c>
      <c r="R11" s="99">
        <v>10.408966906416101</v>
      </c>
      <c r="S11" s="99">
        <v>14.873087732763215</v>
      </c>
      <c r="T11" s="99">
        <v>16.704879323572339</v>
      </c>
      <c r="U11" s="99">
        <v>0</v>
      </c>
      <c r="V11" s="99">
        <v>0</v>
      </c>
      <c r="W11" s="99">
        <v>0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10.235211985916022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2.3525050835176451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7.8827069023983789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10.741535736784206</v>
      </c>
      <c r="D15" s="102">
        <v>10.53178410532743</v>
      </c>
      <c r="E15" s="102">
        <v>11.630401637321597</v>
      </c>
      <c r="F15" s="102">
        <v>11.505626408508284</v>
      </c>
      <c r="G15" s="102">
        <v>11.689092633532933</v>
      </c>
      <c r="H15" s="102">
        <v>13.776834883874278</v>
      </c>
      <c r="I15" s="102">
        <v>0</v>
      </c>
      <c r="J15" s="102">
        <v>14.918742642747466</v>
      </c>
      <c r="K15" s="102">
        <v>14.351762394913573</v>
      </c>
      <c r="L15" s="102">
        <v>14.123697983958802</v>
      </c>
      <c r="M15" s="102">
        <v>13.969816866996132</v>
      </c>
      <c r="N15" s="102">
        <v>11.107404185762544</v>
      </c>
      <c r="O15" s="102">
        <v>10.830276512410428</v>
      </c>
      <c r="P15" s="102">
        <v>10.764147765274572</v>
      </c>
      <c r="Q15" s="102">
        <v>12.895056009169291</v>
      </c>
      <c r="R15" s="102">
        <v>13.315359159683224</v>
      </c>
      <c r="S15" s="102">
        <v>13.897021732182099</v>
      </c>
      <c r="T15" s="102">
        <v>14.427047678161847</v>
      </c>
      <c r="U15" s="102">
        <v>0</v>
      </c>
      <c r="V15" s="102">
        <v>0</v>
      </c>
      <c r="W15" s="102">
        <v>0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10.748052160673129</v>
      </c>
      <c r="D16" s="105">
        <v>10.536246827184584</v>
      </c>
      <c r="E16" s="105">
        <v>11.631919345394111</v>
      </c>
      <c r="F16" s="105">
        <v>11.503015123170451</v>
      </c>
      <c r="G16" s="105">
        <v>11.683508187171372</v>
      </c>
      <c r="H16" s="105">
        <v>13.767354432040111</v>
      </c>
      <c r="I16" s="105">
        <v>0</v>
      </c>
      <c r="J16" s="105">
        <v>14.932938418404492</v>
      </c>
      <c r="K16" s="105">
        <v>14.372139017772211</v>
      </c>
      <c r="L16" s="105">
        <v>14.138611173546231</v>
      </c>
      <c r="M16" s="105">
        <v>13.979958965698501</v>
      </c>
      <c r="N16" s="105">
        <v>11.115373655230719</v>
      </c>
      <c r="O16" s="105">
        <v>10.833145962890203</v>
      </c>
      <c r="P16" s="105">
        <v>0</v>
      </c>
      <c r="Q16" s="105">
        <v>12.895604615934461</v>
      </c>
      <c r="R16" s="105">
        <v>13.31662132895913</v>
      </c>
      <c r="S16" s="105">
        <v>13.895692957603131</v>
      </c>
      <c r="T16" s="105">
        <v>14.425449407508747</v>
      </c>
      <c r="U16" s="105">
        <v>0</v>
      </c>
      <c r="V16" s="105">
        <v>0</v>
      </c>
      <c r="W16" s="105">
        <v>0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2.4709218185658308</v>
      </c>
      <c r="D17" s="99">
        <v>2.3645308173940371</v>
      </c>
      <c r="E17" s="99">
        <v>3.1860662030556952</v>
      </c>
      <c r="F17" s="99">
        <v>2.6734343445199116</v>
      </c>
      <c r="G17" s="99">
        <v>2.3317327735252444</v>
      </c>
      <c r="H17" s="99">
        <v>3.7050810633061384</v>
      </c>
      <c r="I17" s="99">
        <v>0</v>
      </c>
      <c r="J17" s="99">
        <v>3.7842613423919618</v>
      </c>
      <c r="K17" s="99">
        <v>3.3721780551491265</v>
      </c>
      <c r="L17" s="99">
        <v>3.2271213513936829</v>
      </c>
      <c r="M17" s="99">
        <v>3.7595495545784083</v>
      </c>
      <c r="N17" s="99">
        <v>1.9932942502322986</v>
      </c>
      <c r="O17" s="99">
        <v>2.0983429835848577</v>
      </c>
      <c r="P17" s="99">
        <v>0</v>
      </c>
      <c r="Q17" s="99">
        <v>3.4932058385213978</v>
      </c>
      <c r="R17" s="99">
        <v>3.406707576510156</v>
      </c>
      <c r="S17" s="99">
        <v>3.3046337151008212</v>
      </c>
      <c r="T17" s="99">
        <v>3.5101752991856716</v>
      </c>
      <c r="U17" s="99">
        <v>0</v>
      </c>
      <c r="V17" s="99">
        <v>0</v>
      </c>
      <c r="W17" s="99">
        <v>0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8.2771303421072986</v>
      </c>
      <c r="D18" s="99">
        <v>8.171716009790547</v>
      </c>
      <c r="E18" s="99">
        <v>8.4458531423384162</v>
      </c>
      <c r="F18" s="99">
        <v>8.8295807786505378</v>
      </c>
      <c r="G18" s="99">
        <v>9.3517754136461289</v>
      </c>
      <c r="H18" s="99">
        <v>10.062273368733969</v>
      </c>
      <c r="I18" s="99">
        <v>0</v>
      </c>
      <c r="J18" s="99">
        <v>11.148677076012529</v>
      </c>
      <c r="K18" s="99">
        <v>10.999960962623085</v>
      </c>
      <c r="L18" s="99">
        <v>10.911489822152548</v>
      </c>
      <c r="M18" s="99">
        <v>10.220409411120093</v>
      </c>
      <c r="N18" s="99">
        <v>9.12207940499842</v>
      </c>
      <c r="O18" s="99">
        <v>8.7348029793053446</v>
      </c>
      <c r="P18" s="99">
        <v>0</v>
      </c>
      <c r="Q18" s="99">
        <v>9.4023987774130617</v>
      </c>
      <c r="R18" s="99">
        <v>9.9099137524489738</v>
      </c>
      <c r="S18" s="99">
        <v>10.591059242502311</v>
      </c>
      <c r="T18" s="99">
        <v>10.915274108323073</v>
      </c>
      <c r="U18" s="99">
        <v>0</v>
      </c>
      <c r="V18" s="99">
        <v>0</v>
      </c>
      <c r="W18" s="99">
        <v>0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4.7571315883856329</v>
      </c>
      <c r="D19" s="123">
        <v>4.852310802651318</v>
      </c>
      <c r="E19" s="123">
        <v>4.9383999975708859</v>
      </c>
      <c r="F19" s="123">
        <v>4.8593843383311857</v>
      </c>
      <c r="G19" s="123">
        <v>5.1255271351488698</v>
      </c>
      <c r="H19" s="123">
        <v>5.3571054376546288</v>
      </c>
      <c r="I19" s="123">
        <v>0</v>
      </c>
      <c r="J19" s="123">
        <v>4.9813350887504848</v>
      </c>
      <c r="K19" s="123">
        <v>4.6181599275899359</v>
      </c>
      <c r="L19" s="123">
        <v>4.7709960084783196</v>
      </c>
      <c r="M19" s="123">
        <v>4.0646381191577783</v>
      </c>
      <c r="N19" s="123">
        <v>3.283703045903124</v>
      </c>
      <c r="O19" s="123">
        <v>3.2049201823434634</v>
      </c>
      <c r="P19" s="123">
        <v>2.9648709115212979</v>
      </c>
      <c r="Q19" s="123">
        <v>3.2635473749133852</v>
      </c>
      <c r="R19" s="123">
        <v>3.2361783035835145</v>
      </c>
      <c r="S19" s="123">
        <v>4.1882956877520048</v>
      </c>
      <c r="T19" s="123">
        <v>4.5831277015057417</v>
      </c>
      <c r="U19" s="123">
        <v>0</v>
      </c>
      <c r="V19" s="123">
        <v>0</v>
      </c>
      <c r="W19" s="123">
        <v>0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4.6862292231415994</v>
      </c>
      <c r="D21" s="99">
        <v>4.852310802651318</v>
      </c>
      <c r="E21" s="99">
        <v>4.9383999975708859</v>
      </c>
      <c r="F21" s="99">
        <v>4.8434884939263227</v>
      </c>
      <c r="G21" s="99">
        <v>5.1708683898318979</v>
      </c>
      <c r="H21" s="99">
        <v>5.4758313174134834</v>
      </c>
      <c r="I21" s="99">
        <v>0</v>
      </c>
      <c r="J21" s="99">
        <v>4.7899119955265377</v>
      </c>
      <c r="K21" s="99">
        <v>4.8026624927192447</v>
      </c>
      <c r="L21" s="99">
        <v>4.9955695564719065</v>
      </c>
      <c r="M21" s="99">
        <v>3.9711115829229895</v>
      </c>
      <c r="N21" s="99">
        <v>3.1342924799455498</v>
      </c>
      <c r="O21" s="99">
        <v>3.2667775963823478</v>
      </c>
      <c r="P21" s="99">
        <v>0</v>
      </c>
      <c r="Q21" s="99">
        <v>3.2722520418186019</v>
      </c>
      <c r="R21" s="99">
        <v>3.0440094404801776</v>
      </c>
      <c r="S21" s="99">
        <v>4.2389445897707727</v>
      </c>
      <c r="T21" s="99">
        <v>4.6999211028730885</v>
      </c>
      <c r="U21" s="99">
        <v>0</v>
      </c>
      <c r="V21" s="99">
        <v>0</v>
      </c>
      <c r="W21" s="99">
        <v>0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5.2468479249160005</v>
      </c>
      <c r="D22" s="110">
        <v>0</v>
      </c>
      <c r="E22" s="110">
        <v>0</v>
      </c>
      <c r="F22" s="110">
        <v>5.285721847920934</v>
      </c>
      <c r="G22" s="110">
        <v>5.0078583850437601</v>
      </c>
      <c r="H22" s="110">
        <v>5.0131675797965052</v>
      </c>
      <c r="I22" s="110">
        <v>0</v>
      </c>
      <c r="J22" s="110">
        <v>5.5591935514202753</v>
      </c>
      <c r="K22" s="110">
        <v>4.3336970590688466</v>
      </c>
      <c r="L22" s="110">
        <v>4.4164003618685035</v>
      </c>
      <c r="M22" s="110">
        <v>4.1803926193715322</v>
      </c>
      <c r="N22" s="110">
        <v>3.4790098962100982</v>
      </c>
      <c r="O22" s="110">
        <v>3.0781609177805591</v>
      </c>
      <c r="P22" s="110">
        <v>2.9648709115212979</v>
      </c>
      <c r="Q22" s="110">
        <v>3.2566348453121834</v>
      </c>
      <c r="R22" s="110">
        <v>3.4222893041021583</v>
      </c>
      <c r="S22" s="110">
        <v>4.0981934421722848</v>
      </c>
      <c r="T22" s="110">
        <v>4.4200576694079388</v>
      </c>
      <c r="U22" s="110">
        <v>0</v>
      </c>
      <c r="V22" s="110">
        <v>0</v>
      </c>
      <c r="W22" s="110">
        <v>0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73.361063481116361</v>
      </c>
      <c r="O24" s="118">
        <f t="shared" si="7"/>
        <v>98.154543945543438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86.859511386164428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72.202732167184848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56.719000721735704</v>
      </c>
      <c r="O25" s="123">
        <f t="shared" si="10"/>
        <v>82.770695310833631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66.839001295207169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44.849368961645688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55.619897775664164</v>
      </c>
      <c r="O26" s="99">
        <v>81.178710695972654</v>
      </c>
      <c r="P26" s="99">
        <v>0</v>
      </c>
      <c r="Q26" s="99">
        <v>0</v>
      </c>
      <c r="R26" s="99">
        <v>0</v>
      </c>
      <c r="S26" s="99">
        <v>65.558118044558555</v>
      </c>
      <c r="T26" s="99">
        <v>0</v>
      </c>
      <c r="U26" s="99">
        <v>0</v>
      </c>
      <c r="V26" s="99">
        <v>0</v>
      </c>
      <c r="W26" s="99">
        <v>43.980227574427509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1.0991029460715425</v>
      </c>
      <c r="O27" s="99">
        <v>1.5919846148609724</v>
      </c>
      <c r="P27" s="99">
        <v>0</v>
      </c>
      <c r="Q27" s="99">
        <v>0</v>
      </c>
      <c r="R27" s="99">
        <v>0</v>
      </c>
      <c r="S27" s="99">
        <v>1.2808832506486156</v>
      </c>
      <c r="T27" s="99">
        <v>0</v>
      </c>
      <c r="U27" s="99">
        <v>0</v>
      </c>
      <c r="V27" s="99">
        <v>0</v>
      </c>
      <c r="W27" s="99">
        <v>0.86914138721817635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2.2749968125730273</v>
      </c>
      <c r="O28" s="123">
        <f t="shared" si="13"/>
        <v>1.2948644093319674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1.8714752178013054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5.8165458290544256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</v>
      </c>
      <c r="D29" s="99">
        <f>RES_hhdet_in_tesh!D29/RES_summary!D$21</f>
        <v>0</v>
      </c>
      <c r="E29" s="99">
        <f>RES_hhdet_in_tesh!E29/RES_summary!E$21</f>
        <v>0</v>
      </c>
      <c r="F29" s="99">
        <f>RES_hhdet_in_tesh!F29/RES_summary!F$21</f>
        <v>0</v>
      </c>
      <c r="G29" s="99">
        <f>RES_hhdet_in_tesh!G29/RES_summary!G$21</f>
        <v>0</v>
      </c>
      <c r="H29" s="99">
        <f>RES_hhdet_in_tesh!H29/RES_summary!H$21</f>
        <v>0</v>
      </c>
      <c r="I29" s="99">
        <f>RES_hhdet_in_tesh!I29/RES_summary!I$21</f>
        <v>0</v>
      </c>
      <c r="J29" s="99">
        <f>RES_hhdet_in_tesh!J29/RES_summary!J$21</f>
        <v>0</v>
      </c>
      <c r="K29" s="99">
        <f>RES_hhdet_in_tesh!K29/RES_summary!K$21</f>
        <v>0</v>
      </c>
      <c r="L29" s="99">
        <f>RES_hhdet_in_tesh!L29/RES_summary!L$21</f>
        <v>0</v>
      </c>
      <c r="M29" s="99">
        <f>RES_hhdet_in_tesh!M29/RES_summary!M$21</f>
        <v>0</v>
      </c>
      <c r="N29" s="99">
        <f>RES_hhdet_in_tesh!N29/RES_summary!N$21</f>
        <v>2.2749968125730273</v>
      </c>
      <c r="O29" s="99">
        <f>RES_hhdet_in_tesh!O29/RES_summary!O$21</f>
        <v>1.2948644093319674</v>
      </c>
      <c r="P29" s="99">
        <f>RES_hhdet_in_tesh!P29/RES_summary!P$21</f>
        <v>0</v>
      </c>
      <c r="Q29" s="99">
        <f>RES_hhdet_in_tesh!Q29/RES_summary!Q$21</f>
        <v>0</v>
      </c>
      <c r="R29" s="99">
        <f>RES_hhdet_in_tesh!R29/RES_summary!R$21</f>
        <v>0</v>
      </c>
      <c r="S29" s="99">
        <f>RES_hhdet_in_tesh!S29/RES_summary!S$21</f>
        <v>1.8714752178013054</v>
      </c>
      <c r="T29" s="99">
        <f>RES_hhdet_in_tesh!T29/RES_summary!T$21</f>
        <v>0</v>
      </c>
      <c r="U29" s="99">
        <f>RES_hhdet_in_tesh!U29/RES_summary!U$21</f>
        <v>0</v>
      </c>
      <c r="V29" s="99">
        <f>RES_hhdet_in_tesh!V29/RES_summary!V$21</f>
        <v>0</v>
      </c>
      <c r="W29" s="99">
        <f>RES_hhdet_in_tesh!W29/RES_summary!W$21</f>
        <v>5.8165458290544256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11.083179116407656</v>
      </c>
      <c r="O30" s="123">
        <v>10.884036588344641</v>
      </c>
      <c r="P30" s="123">
        <v>0</v>
      </c>
      <c r="Q30" s="123">
        <v>0</v>
      </c>
      <c r="R30" s="123">
        <v>0</v>
      </c>
      <c r="S30" s="123">
        <v>13.96057710806725</v>
      </c>
      <c r="T30" s="123">
        <v>0</v>
      </c>
      <c r="U30" s="123">
        <v>0</v>
      </c>
      <c r="V30" s="123">
        <v>0</v>
      </c>
      <c r="W30" s="123">
        <v>14.704858997654494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10.498150848024645</v>
      </c>
      <c r="O31" s="99">
        <v>11.785039710981426</v>
      </c>
      <c r="P31" s="99">
        <v>0</v>
      </c>
      <c r="Q31" s="99">
        <v>0</v>
      </c>
      <c r="R31" s="99">
        <v>0</v>
      </c>
      <c r="S31" s="99">
        <v>14.873087732763217</v>
      </c>
      <c r="T31" s="99">
        <v>0</v>
      </c>
      <c r="U31" s="99">
        <v>0</v>
      </c>
      <c r="V31" s="99">
        <v>0</v>
      </c>
      <c r="W31" s="99">
        <v>0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11.107404185762544</v>
      </c>
      <c r="O35" s="102">
        <v>10.830276512410432</v>
      </c>
      <c r="P35" s="102">
        <v>0</v>
      </c>
      <c r="Q35" s="102">
        <v>0</v>
      </c>
      <c r="R35" s="102">
        <v>0</v>
      </c>
      <c r="S35" s="102">
        <v>13.8970217321821</v>
      </c>
      <c r="T35" s="102">
        <v>0</v>
      </c>
      <c r="U35" s="102">
        <v>0</v>
      </c>
      <c r="V35" s="102">
        <v>0</v>
      </c>
      <c r="W35" s="102">
        <v>14.704858997654494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11.115373655230718</v>
      </c>
      <c r="O36" s="105">
        <v>10.833145962890203</v>
      </c>
      <c r="P36" s="105">
        <v>0</v>
      </c>
      <c r="Q36" s="105">
        <v>0</v>
      </c>
      <c r="R36" s="105">
        <v>0</v>
      </c>
      <c r="S36" s="105">
        <v>13.895692957603131</v>
      </c>
      <c r="T36" s="105">
        <v>0</v>
      </c>
      <c r="U36" s="105">
        <v>0</v>
      </c>
      <c r="V36" s="105">
        <v>0</v>
      </c>
      <c r="W36" s="105">
        <v>0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1.9932942502322988</v>
      </c>
      <c r="O37" s="99">
        <v>2.0983429835848573</v>
      </c>
      <c r="P37" s="99">
        <v>0</v>
      </c>
      <c r="Q37" s="99">
        <v>0</v>
      </c>
      <c r="R37" s="99">
        <v>0</v>
      </c>
      <c r="S37" s="99">
        <v>3.3046337151008212</v>
      </c>
      <c r="T37" s="99">
        <v>0</v>
      </c>
      <c r="U37" s="99">
        <v>0</v>
      </c>
      <c r="V37" s="99">
        <v>0</v>
      </c>
      <c r="W37" s="99">
        <v>0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9.1220794049984217</v>
      </c>
      <c r="O38" s="99">
        <v>8.7348029793053463</v>
      </c>
      <c r="P38" s="99">
        <v>0</v>
      </c>
      <c r="Q38" s="99">
        <v>0</v>
      </c>
      <c r="R38" s="99">
        <v>0</v>
      </c>
      <c r="S38" s="99">
        <v>10.591059242502311</v>
      </c>
      <c r="T38" s="99">
        <v>0</v>
      </c>
      <c r="U38" s="99">
        <v>0</v>
      </c>
      <c r="V38" s="99">
        <v>0</v>
      </c>
      <c r="W38" s="99">
        <v>0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3.2838868303999771</v>
      </c>
      <c r="O39" s="123">
        <v>3.2049476370332051</v>
      </c>
      <c r="P39" s="123">
        <v>0</v>
      </c>
      <c r="Q39" s="123">
        <v>0</v>
      </c>
      <c r="R39" s="123">
        <v>0</v>
      </c>
      <c r="S39" s="123">
        <v>4.1884577650887067</v>
      </c>
      <c r="T39" s="123">
        <v>0</v>
      </c>
      <c r="U39" s="123">
        <v>0</v>
      </c>
      <c r="V39" s="123">
        <v>0</v>
      </c>
      <c r="W39" s="123">
        <v>6.8319583788302323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3.1342924799455512</v>
      </c>
      <c r="O40" s="99">
        <v>3.2667775963823478</v>
      </c>
      <c r="P40" s="99">
        <v>0</v>
      </c>
      <c r="Q40" s="99">
        <v>0</v>
      </c>
      <c r="R40" s="99">
        <v>0</v>
      </c>
      <c r="S40" s="99">
        <v>4.2389445897707736</v>
      </c>
      <c r="T40" s="99">
        <v>0</v>
      </c>
      <c r="U40" s="99">
        <v>0</v>
      </c>
      <c r="V40" s="99">
        <v>0</v>
      </c>
      <c r="W40" s="99">
        <v>6.8949325468713463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3.4790098962100973</v>
      </c>
      <c r="O41" s="110">
        <v>3.0781609177805591</v>
      </c>
      <c r="P41" s="110">
        <v>0</v>
      </c>
      <c r="Q41" s="110">
        <v>0</v>
      </c>
      <c r="R41" s="110">
        <v>0</v>
      </c>
      <c r="S41" s="110">
        <v>4.0981934421722848</v>
      </c>
      <c r="T41" s="110">
        <v>0</v>
      </c>
      <c r="U41" s="110">
        <v>0</v>
      </c>
      <c r="V41" s="110">
        <v>0</v>
      </c>
      <c r="W41" s="110">
        <v>6.7689842107891209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114.24161329952948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98.58421502272077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4633</v>
      </c>
    </row>
    <row r="45" spans="1:105" ht="12" customHeight="1" x14ac:dyDescent="0.25">
      <c r="A45" s="97" t="s">
        <v>216</v>
      </c>
      <c r="B45" s="98"/>
      <c r="C45" s="99">
        <v>96.249276877581082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2.3349381451396867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0.15780792401060048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0.15780792401060048</v>
      </c>
      <c r="D48" s="99">
        <f>RES_hhdet_in_tesh!D48/RES_summary!D$21</f>
        <v>0</v>
      </c>
      <c r="E48" s="99">
        <f>RES_hhdet_in_tesh!E48/RES_summary!E$21</f>
        <v>0</v>
      </c>
      <c r="F48" s="99">
        <f>RES_hhdet_in_tesh!F48/RES_summary!F$21</f>
        <v>0</v>
      </c>
      <c r="G48" s="99">
        <f>RES_hhdet_in_tesh!G48/RES_summary!G$21</f>
        <v>0</v>
      </c>
      <c r="H48" s="99">
        <f>RES_hhdet_in_tesh!H48/RES_summary!H$21</f>
        <v>0</v>
      </c>
      <c r="I48" s="99">
        <f>RES_hhdet_in_tesh!I48/RES_summary!I$21</f>
        <v>0</v>
      </c>
      <c r="J48" s="99">
        <f>RES_hhdet_in_tesh!J48/RES_summary!J$21</f>
        <v>0</v>
      </c>
      <c r="K48" s="99">
        <f>RES_hhdet_in_tesh!K48/RES_summary!K$21</f>
        <v>0</v>
      </c>
      <c r="L48" s="99">
        <f>RES_hhdet_in_tesh!L48/RES_summary!L$21</f>
        <v>0</v>
      </c>
      <c r="M48" s="99">
        <f>RES_hhdet_in_tesh!M48/RES_summary!M$21</f>
        <v>0</v>
      </c>
      <c r="N48" s="99">
        <f>RES_hhdet_in_tesh!N48/RES_summary!N$21</f>
        <v>0</v>
      </c>
      <c r="O48" s="99">
        <f>RES_hhdet_in_tesh!O48/RES_summary!O$21</f>
        <v>0</v>
      </c>
      <c r="P48" s="99">
        <f>RES_hhdet_in_tesh!P48/RES_summary!P$21</f>
        <v>0</v>
      </c>
      <c r="Q48" s="99">
        <f>RES_hhdet_in_tesh!Q48/RES_summary!Q$21</f>
        <v>0</v>
      </c>
      <c r="R48" s="99">
        <f>RES_hhdet_in_tesh!R48/RES_summary!R$21</f>
        <v>0</v>
      </c>
      <c r="S48" s="99">
        <f>RES_hhdet_in_tesh!S48/RES_summary!S$21</f>
        <v>0</v>
      </c>
      <c r="T48" s="99">
        <f>RES_hhdet_in_tesh!T48/RES_summary!T$21</f>
        <v>0</v>
      </c>
      <c r="U48" s="99">
        <f>RES_hhdet_in_tesh!U48/RES_summary!U$21</f>
        <v>0</v>
      </c>
      <c r="V48" s="99">
        <f>RES_hhdet_in_tesh!V48/RES_summary!V$21</f>
        <v>0</v>
      </c>
      <c r="W48" s="99">
        <f>RES_hhdet_in_tesh!W48/RES_summary!W$21</f>
        <v>0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10.742009658521583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4640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10.741535736784206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10.748052160673129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2.4709218185658313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8.2771303421072968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4.7575806942765224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4.6862292231415994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5.2468479249160005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95.469225093977911</v>
      </c>
      <c r="D62" s="118">
        <f t="shared" si="21"/>
        <v>92.978899661736918</v>
      </c>
      <c r="E62" s="118">
        <f t="shared" si="21"/>
        <v>105.95576383813615</v>
      </c>
      <c r="F62" s="118">
        <f t="shared" si="21"/>
        <v>96.537318416406904</v>
      </c>
      <c r="G62" s="118">
        <f t="shared" si="21"/>
        <v>108.86669651793761</v>
      </c>
      <c r="H62" s="118">
        <f t="shared" si="21"/>
        <v>107.36488954374396</v>
      </c>
      <c r="I62" s="118">
        <f t="shared" si="21"/>
        <v>96.719508585882295</v>
      </c>
      <c r="J62" s="118">
        <f t="shared" si="21"/>
        <v>101.98276115837633</v>
      </c>
      <c r="K62" s="118">
        <f t="shared" si="21"/>
        <v>101.50510976800967</v>
      </c>
      <c r="L62" s="118">
        <f t="shared" si="21"/>
        <v>107.09950183467167</v>
      </c>
      <c r="M62" s="118">
        <f t="shared" si="21"/>
        <v>101.52436915187273</v>
      </c>
      <c r="N62" s="118">
        <f t="shared" si="21"/>
        <v>95.100066524389405</v>
      </c>
      <c r="O62" s="118">
        <f t="shared" si="21"/>
        <v>86.307651571741488</v>
      </c>
      <c r="P62" s="118">
        <f t="shared" si="21"/>
        <v>75.938208941876695</v>
      </c>
      <c r="Q62" s="118">
        <f t="shared" si="21"/>
        <v>83.867093912746185</v>
      </c>
      <c r="R62" s="118">
        <f t="shared" ref="R62:V62" si="22">R63+R66+R68+R77</f>
        <v>85.19532568635276</v>
      </c>
      <c r="S62" s="118">
        <f t="shared" si="22"/>
        <v>87.429647398132971</v>
      </c>
      <c r="T62" s="118">
        <f t="shared" si="22"/>
        <v>82.577277111406346</v>
      </c>
      <c r="U62" s="118">
        <f t="shared" si="22"/>
        <v>77.833937788214527</v>
      </c>
      <c r="V62" s="118">
        <f t="shared" si="22"/>
        <v>78.881243395357941</v>
      </c>
      <c r="W62" s="118">
        <f t="shared" ref="W62" si="23">W63+W66+W68+W77</f>
        <v>81.183381757190517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79.902305348718258</v>
      </c>
      <c r="D63" s="123">
        <f t="shared" si="24"/>
        <v>77.532297928168973</v>
      </c>
      <c r="E63" s="123">
        <f t="shared" si="24"/>
        <v>89.328749982813648</v>
      </c>
      <c r="F63" s="123">
        <f t="shared" si="24"/>
        <v>79.680289019747221</v>
      </c>
      <c r="G63" s="123">
        <f t="shared" si="24"/>
        <v>91.296143506254893</v>
      </c>
      <c r="H63" s="123">
        <f t="shared" si="24"/>
        <v>87.653013479084223</v>
      </c>
      <c r="I63" s="123">
        <f t="shared" si="24"/>
        <v>76.435428468321334</v>
      </c>
      <c r="J63" s="123">
        <f t="shared" si="24"/>
        <v>80.906868330063659</v>
      </c>
      <c r="K63" s="123">
        <f t="shared" si="24"/>
        <v>81.397549443164536</v>
      </c>
      <c r="L63" s="123">
        <f t="shared" si="24"/>
        <v>86.802385602338518</v>
      </c>
      <c r="M63" s="123">
        <f t="shared" si="24"/>
        <v>83.228719786779095</v>
      </c>
      <c r="N63" s="123">
        <f t="shared" si="24"/>
        <v>77.545044403365964</v>
      </c>
      <c r="O63" s="123">
        <f t="shared" si="24"/>
        <v>71.094507547349238</v>
      </c>
      <c r="P63" s="123">
        <f t="shared" si="24"/>
        <v>60.693511676724334</v>
      </c>
      <c r="Q63" s="123">
        <f t="shared" si="24"/>
        <v>66.762844462038984</v>
      </c>
      <c r="R63" s="123">
        <f t="shared" ref="R63:V63" si="25">SUM(R64:R65)</f>
        <v>67.524584838519118</v>
      </c>
      <c r="S63" s="123">
        <f t="shared" si="25"/>
        <v>67.377831777003934</v>
      </c>
      <c r="T63" s="123">
        <f t="shared" si="25"/>
        <v>59.259448418201103</v>
      </c>
      <c r="U63" s="123">
        <f t="shared" si="25"/>
        <v>53.738992262962746</v>
      </c>
      <c r="V63" s="123">
        <f t="shared" si="25"/>
        <v>52.50707997611854</v>
      </c>
      <c r="W63" s="123">
        <f t="shared" ref="W63" si="26">SUM(W64:W65)</f>
        <v>51.000682991763313</v>
      </c>
      <c r="DA63" s="130" t="s">
        <v>4651</v>
      </c>
    </row>
    <row r="64" spans="1:105" ht="12" customHeight="1" x14ac:dyDescent="0.25">
      <c r="A64" s="97" t="s">
        <v>217</v>
      </c>
      <c r="B64" s="98"/>
      <c r="C64" s="99">
        <v>78.009842740984126</v>
      </c>
      <c r="D64" s="99">
        <v>75.722565587269301</v>
      </c>
      <c r="E64" s="99">
        <v>87.297953933485218</v>
      </c>
      <c r="F64" s="99">
        <v>77.883835318817276</v>
      </c>
      <c r="G64" s="99">
        <v>89.282309681237123</v>
      </c>
      <c r="H64" s="99">
        <v>85.763442497655959</v>
      </c>
      <c r="I64" s="99">
        <v>74.812552267720051</v>
      </c>
      <c r="J64" s="99">
        <v>79.207998388820485</v>
      </c>
      <c r="K64" s="99">
        <v>79.71631337325033</v>
      </c>
      <c r="L64" s="99">
        <v>85.03250024004096</v>
      </c>
      <c r="M64" s="99">
        <v>81.56168144775053</v>
      </c>
      <c r="N64" s="99">
        <v>76.042373593364786</v>
      </c>
      <c r="O64" s="99">
        <v>69.727098927771252</v>
      </c>
      <c r="P64" s="99">
        <v>59.521418258411217</v>
      </c>
      <c r="Q64" s="99">
        <v>65.48236237708764</v>
      </c>
      <c r="R64" s="99">
        <v>66.234927571119854</v>
      </c>
      <c r="S64" s="99">
        <v>66.08662253515709</v>
      </c>
      <c r="T64" s="99">
        <v>58.125329096520062</v>
      </c>
      <c r="U64" s="99">
        <v>52.712149136963014</v>
      </c>
      <c r="V64" s="99">
        <v>51.488918238104972</v>
      </c>
      <c r="W64" s="99">
        <v>50.012334540251253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1.8924626077341373</v>
      </c>
      <c r="D65" s="99">
        <v>1.8097323408996742</v>
      </c>
      <c r="E65" s="99">
        <v>2.0307960493284298</v>
      </c>
      <c r="F65" s="99">
        <v>1.7964537009299444</v>
      </c>
      <c r="G65" s="99">
        <v>2.0138338250177723</v>
      </c>
      <c r="H65" s="99">
        <v>1.8895709814282646</v>
      </c>
      <c r="I65" s="99">
        <v>1.6228762006012769</v>
      </c>
      <c r="J65" s="99">
        <v>1.6988699412431727</v>
      </c>
      <c r="K65" s="99">
        <v>1.6812360699142104</v>
      </c>
      <c r="L65" s="99">
        <v>1.7698853622975508</v>
      </c>
      <c r="M65" s="99">
        <v>1.6670383390285672</v>
      </c>
      <c r="N65" s="99">
        <v>1.5026708100011796</v>
      </c>
      <c r="O65" s="99">
        <v>1.3674086195779886</v>
      </c>
      <c r="P65" s="99">
        <v>1.1720934183131211</v>
      </c>
      <c r="Q65" s="99">
        <v>1.2804820849513383</v>
      </c>
      <c r="R65" s="99">
        <v>1.2896572673992706</v>
      </c>
      <c r="S65" s="99">
        <v>1.2912092418468397</v>
      </c>
      <c r="T65" s="99">
        <v>1.1341193216810446</v>
      </c>
      <c r="U65" s="99">
        <v>1.0268431259997322</v>
      </c>
      <c r="V65" s="99">
        <v>1.018161738013565</v>
      </c>
      <c r="W65" s="99">
        <v>0.98834845151206119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0.15591836133715853</v>
      </c>
      <c r="D66" s="123">
        <f t="shared" si="27"/>
        <v>0.28350736643425095</v>
      </c>
      <c r="E66" s="123">
        <f t="shared" si="27"/>
        <v>0.54380576117928003</v>
      </c>
      <c r="F66" s="123">
        <f t="shared" si="27"/>
        <v>0.34262876767222278</v>
      </c>
      <c r="G66" s="123">
        <f t="shared" si="27"/>
        <v>0.43439127769513231</v>
      </c>
      <c r="H66" s="123">
        <f t="shared" si="27"/>
        <v>0.81447214835502557</v>
      </c>
      <c r="I66" s="123">
        <f t="shared" si="27"/>
        <v>1.3370378323170011</v>
      </c>
      <c r="J66" s="123">
        <f t="shared" si="27"/>
        <v>0.99947521593679578</v>
      </c>
      <c r="K66" s="123">
        <f t="shared" si="27"/>
        <v>1.1032632248934524</v>
      </c>
      <c r="L66" s="123">
        <f t="shared" si="27"/>
        <v>1.2654450922755676</v>
      </c>
      <c r="M66" s="123">
        <f t="shared" si="27"/>
        <v>1.2115096429765662</v>
      </c>
      <c r="N66" s="123">
        <f t="shared" si="27"/>
        <v>2.2781875108323093</v>
      </c>
      <c r="O66" s="123">
        <f t="shared" si="27"/>
        <v>1.2934960381763418</v>
      </c>
      <c r="P66" s="123">
        <f t="shared" si="27"/>
        <v>0.8669485701938725</v>
      </c>
      <c r="Q66" s="123">
        <f t="shared" si="27"/>
        <v>1.2180644210813116</v>
      </c>
      <c r="R66" s="123">
        <f t="shared" si="27"/>
        <v>1.2287037942703709</v>
      </c>
      <c r="S66" s="123">
        <f t="shared" si="27"/>
        <v>1.8997110423187451</v>
      </c>
      <c r="T66" s="123">
        <f t="shared" si="27"/>
        <v>4.2303568308862269</v>
      </c>
      <c r="U66" s="123">
        <f t="shared" si="27"/>
        <v>4.3958221246047469</v>
      </c>
      <c r="V66" s="123">
        <f t="shared" si="27"/>
        <v>2.90570162372806</v>
      </c>
      <c r="W66" s="123">
        <f t="shared" si="27"/>
        <v>7.7441726373974165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0.15591836133715853</v>
      </c>
      <c r="D67" s="99">
        <f>RES_hhdet_in_tesh!D67/RES_summary!D$21</f>
        <v>0.28350736643425095</v>
      </c>
      <c r="E67" s="99">
        <f>RES_hhdet_in_tesh!E67/RES_summary!E$21</f>
        <v>0.54380576117928003</v>
      </c>
      <c r="F67" s="99">
        <f>RES_hhdet_in_tesh!F67/RES_summary!F$21</f>
        <v>0.34262876767222278</v>
      </c>
      <c r="G67" s="99">
        <f>RES_hhdet_in_tesh!G67/RES_summary!G$21</f>
        <v>0.43439127769513231</v>
      </c>
      <c r="H67" s="99">
        <f>RES_hhdet_in_tesh!H67/RES_summary!H$21</f>
        <v>0.81447214835502557</v>
      </c>
      <c r="I67" s="99">
        <f>RES_hhdet_in_tesh!I67/RES_summary!I$21</f>
        <v>1.3370378323170011</v>
      </c>
      <c r="J67" s="99">
        <f>RES_hhdet_in_tesh!J67/RES_summary!J$21</f>
        <v>0.99947521593679578</v>
      </c>
      <c r="K67" s="99">
        <f>RES_hhdet_in_tesh!K67/RES_summary!K$21</f>
        <v>1.1032632248934524</v>
      </c>
      <c r="L67" s="99">
        <f>RES_hhdet_in_tesh!L67/RES_summary!L$21</f>
        <v>1.2654450922755676</v>
      </c>
      <c r="M67" s="99">
        <f>RES_hhdet_in_tesh!M67/RES_summary!M$21</f>
        <v>1.2115096429765662</v>
      </c>
      <c r="N67" s="99">
        <f>RES_hhdet_in_tesh!N67/RES_summary!N$21</f>
        <v>2.2781875108323093</v>
      </c>
      <c r="O67" s="99">
        <f>RES_hhdet_in_tesh!O67/RES_summary!O$21</f>
        <v>1.2934960381763418</v>
      </c>
      <c r="P67" s="99">
        <f>RES_hhdet_in_tesh!P67/RES_summary!P$21</f>
        <v>0.8669485701938725</v>
      </c>
      <c r="Q67" s="99">
        <f>RES_hhdet_in_tesh!Q67/RES_summary!Q$21</f>
        <v>1.2180644210813116</v>
      </c>
      <c r="R67" s="99">
        <f>RES_hhdet_in_tesh!R67/RES_summary!R$21</f>
        <v>1.2287037942703709</v>
      </c>
      <c r="S67" s="99">
        <f>RES_hhdet_in_tesh!S67/RES_summary!S$21</f>
        <v>1.8997110423187451</v>
      </c>
      <c r="T67" s="99">
        <f>RES_hhdet_in_tesh!T67/RES_summary!T$21</f>
        <v>4.2303568308862269</v>
      </c>
      <c r="U67" s="99">
        <f>RES_hhdet_in_tesh!U67/RES_summary!U$21</f>
        <v>4.3958221246047469</v>
      </c>
      <c r="V67" s="99">
        <f>RES_hhdet_in_tesh!V67/RES_summary!V$21</f>
        <v>2.90570162372806</v>
      </c>
      <c r="W67" s="99">
        <f>RES_hhdet_in_tesh!W67/RES_summary!W$21</f>
        <v>7.7441726373974165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10.716647280428537</v>
      </c>
      <c r="D68" s="123">
        <v>10.583276221785521</v>
      </c>
      <c r="E68" s="123">
        <v>11.537639767122611</v>
      </c>
      <c r="F68" s="123">
        <v>11.497931694427338</v>
      </c>
      <c r="G68" s="123">
        <v>11.992939010396888</v>
      </c>
      <c r="H68" s="123">
        <v>13.651755163275585</v>
      </c>
      <c r="I68" s="123">
        <v>13.935567870236987</v>
      </c>
      <c r="J68" s="123">
        <v>14.472955956158023</v>
      </c>
      <c r="K68" s="123">
        <v>14.414513777498254</v>
      </c>
      <c r="L68" s="123">
        <v>14.133603394361645</v>
      </c>
      <c r="M68" s="123">
        <v>13.064801912381117</v>
      </c>
      <c r="N68" s="123">
        <v>12.152698410796161</v>
      </c>
      <c r="O68" s="123">
        <v>10.945227452493716</v>
      </c>
      <c r="P68" s="123">
        <v>11.438116469977039</v>
      </c>
      <c r="Q68" s="123">
        <v>12.620681603025403</v>
      </c>
      <c r="R68" s="123">
        <v>13.240196667430842</v>
      </c>
      <c r="S68" s="123">
        <v>13.992467260219788</v>
      </c>
      <c r="T68" s="123">
        <v>14.361715566881585</v>
      </c>
      <c r="U68" s="123">
        <v>14.773465438007653</v>
      </c>
      <c r="V68" s="123">
        <v>16.265717832446036</v>
      </c>
      <c r="W68" s="123">
        <v>15.405784281169854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10.629854704739735</v>
      </c>
      <c r="D69" s="99">
        <v>11.004853223756127</v>
      </c>
      <c r="E69" s="99">
        <v>10.668473250254422</v>
      </c>
      <c r="F69" s="99">
        <v>11.458958889807539</v>
      </c>
      <c r="G69" s="99">
        <v>12.892862769221042</v>
      </c>
      <c r="H69" s="99">
        <v>12.371603124435429</v>
      </c>
      <c r="I69" s="99">
        <v>14.079304352432233</v>
      </c>
      <c r="J69" s="99">
        <v>14.195084887728504</v>
      </c>
      <c r="K69" s="99">
        <v>14.429587005150662</v>
      </c>
      <c r="L69" s="99">
        <v>14.135311476888507</v>
      </c>
      <c r="M69" s="99">
        <v>13.064798008093357</v>
      </c>
      <c r="N69" s="99">
        <v>12.152671178890884</v>
      </c>
      <c r="O69" s="99">
        <v>10.946856354642451</v>
      </c>
      <c r="P69" s="99">
        <v>11.75240686674254</v>
      </c>
      <c r="Q69" s="99">
        <v>11.995862549536756</v>
      </c>
      <c r="R69" s="99">
        <v>13.133714652466605</v>
      </c>
      <c r="S69" s="99">
        <v>14.070364417875526</v>
      </c>
      <c r="T69" s="99">
        <v>14.315276597793849</v>
      </c>
      <c r="U69" s="99">
        <v>14.715128246995699</v>
      </c>
      <c r="V69" s="99">
        <v>16.092399145298213</v>
      </c>
      <c r="W69" s="99">
        <v>16.241992776124807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10.632346474261114</v>
      </c>
      <c r="D70" s="99">
        <v>11.007380382862447</v>
      </c>
      <c r="E70" s="99">
        <v>0</v>
      </c>
      <c r="F70" s="99">
        <v>0</v>
      </c>
      <c r="G70" s="99">
        <v>0</v>
      </c>
      <c r="H70" s="99">
        <v>0</v>
      </c>
      <c r="I70" s="99">
        <v>14.079113298934395</v>
      </c>
      <c r="J70" s="99">
        <v>14.201292956996761</v>
      </c>
      <c r="K70" s="99">
        <v>14.43695780606933</v>
      </c>
      <c r="L70" s="99">
        <v>14.141835517798386</v>
      </c>
      <c r="M70" s="99">
        <v>13.070174212340191</v>
      </c>
      <c r="N70" s="99">
        <v>12.166656203939533</v>
      </c>
      <c r="O70" s="99">
        <v>10.948693167028509</v>
      </c>
      <c r="P70" s="99">
        <v>11.776508070987816</v>
      </c>
      <c r="Q70" s="99">
        <v>0</v>
      </c>
      <c r="R70" s="99">
        <v>13.137597144434958</v>
      </c>
      <c r="S70" s="99">
        <v>14.076076319709514</v>
      </c>
      <c r="T70" s="99">
        <v>14.319507519041894</v>
      </c>
      <c r="U70" s="99">
        <v>14.722225872914922</v>
      </c>
      <c r="V70" s="99">
        <v>16.102161364633037</v>
      </c>
      <c r="W70" s="99">
        <v>16.290193947134302</v>
      </c>
      <c r="DA70" s="63" t="s">
        <v>4658</v>
      </c>
    </row>
    <row r="71" spans="1:105" ht="12" customHeight="1" x14ac:dyDescent="0.25">
      <c r="A71" s="100" t="s">
        <v>217</v>
      </c>
      <c r="B71" s="101"/>
      <c r="C71" s="102">
        <v>2.4442142702342315</v>
      </c>
      <c r="D71" s="102">
        <v>2.4713203490114179</v>
      </c>
      <c r="E71" s="102">
        <v>0</v>
      </c>
      <c r="F71" s="102">
        <v>0</v>
      </c>
      <c r="G71" s="102">
        <v>0</v>
      </c>
      <c r="H71" s="102">
        <v>0</v>
      </c>
      <c r="I71" s="102">
        <v>3.1040611334909345</v>
      </c>
      <c r="J71" s="102">
        <v>3.596579665388667</v>
      </c>
      <c r="K71" s="102">
        <v>3.387107768650508</v>
      </c>
      <c r="L71" s="102">
        <v>3.2278796627967523</v>
      </c>
      <c r="M71" s="102">
        <v>3.5111827159355085</v>
      </c>
      <c r="N71" s="102">
        <v>2.1929743031707014</v>
      </c>
      <c r="O71" s="102">
        <v>2.1222499898706841</v>
      </c>
      <c r="P71" s="102">
        <v>2.2921497702110925</v>
      </c>
      <c r="Q71" s="102">
        <v>0</v>
      </c>
      <c r="R71" s="102">
        <v>3.3601864884251378</v>
      </c>
      <c r="S71" s="102">
        <v>3.3490756414686991</v>
      </c>
      <c r="T71" s="102">
        <v>3.4840864796740458</v>
      </c>
      <c r="U71" s="102">
        <v>3.5174797492088978</v>
      </c>
      <c r="V71" s="102">
        <v>4.1115715186559356</v>
      </c>
      <c r="W71" s="102">
        <v>3.2365225066721126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8.188132204026882</v>
      </c>
      <c r="D72" s="105">
        <v>8.5360600338510295</v>
      </c>
      <c r="E72" s="105">
        <v>0</v>
      </c>
      <c r="F72" s="105">
        <v>0</v>
      </c>
      <c r="G72" s="105">
        <v>0</v>
      </c>
      <c r="H72" s="105">
        <v>0</v>
      </c>
      <c r="I72" s="105">
        <v>10.97505216544346</v>
      </c>
      <c r="J72" s="105">
        <v>10.604713291608091</v>
      </c>
      <c r="K72" s="105">
        <v>11.049850037418823</v>
      </c>
      <c r="L72" s="105">
        <v>10.913955855001635</v>
      </c>
      <c r="M72" s="105">
        <v>9.5589914964046834</v>
      </c>
      <c r="N72" s="105">
        <v>9.9736819007688293</v>
      </c>
      <c r="O72" s="105">
        <v>8.8264431771578256</v>
      </c>
      <c r="P72" s="105">
        <v>9.4843583007767194</v>
      </c>
      <c r="Q72" s="105">
        <v>0</v>
      </c>
      <c r="R72" s="105">
        <v>9.7774106560098204</v>
      </c>
      <c r="S72" s="105">
        <v>10.727000678240815</v>
      </c>
      <c r="T72" s="105">
        <v>10.83542103936785</v>
      </c>
      <c r="U72" s="105">
        <v>11.204746123706025</v>
      </c>
      <c r="V72" s="105">
        <v>11.990589845977098</v>
      </c>
      <c r="W72" s="105">
        <v>13.053671440462191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10.741535736784206</v>
      </c>
      <c r="D73" s="102">
        <v>10.531784105327427</v>
      </c>
      <c r="E73" s="102">
        <v>11.630401637321597</v>
      </c>
      <c r="F73" s="102">
        <v>11.505626408508284</v>
      </c>
      <c r="G73" s="102">
        <v>11.68909263353293</v>
      </c>
      <c r="H73" s="102">
        <v>13.776834883874278</v>
      </c>
      <c r="I73" s="102">
        <v>13.744554240948725</v>
      </c>
      <c r="J73" s="102">
        <v>14.918742642747466</v>
      </c>
      <c r="K73" s="102">
        <v>14.351762394913573</v>
      </c>
      <c r="L73" s="102">
        <v>14.123697983958811</v>
      </c>
      <c r="M73" s="102">
        <v>0</v>
      </c>
      <c r="N73" s="102">
        <v>0</v>
      </c>
      <c r="O73" s="102">
        <v>10.830276512410432</v>
      </c>
      <c r="P73" s="102">
        <v>10.764147765274576</v>
      </c>
      <c r="Q73" s="102">
        <v>12.895056009169295</v>
      </c>
      <c r="R73" s="102">
        <v>13.315359159683222</v>
      </c>
      <c r="S73" s="102">
        <v>13.897021732182095</v>
      </c>
      <c r="T73" s="102">
        <v>14.427047678161847</v>
      </c>
      <c r="U73" s="102">
        <v>14.874208977444592</v>
      </c>
      <c r="V73" s="102">
        <v>16.612741379837367</v>
      </c>
      <c r="W73" s="102">
        <v>14.704858997654494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10.748052160673129</v>
      </c>
      <c r="D74" s="105">
        <v>10.536246827184584</v>
      </c>
      <c r="E74" s="105">
        <v>11.631919345394111</v>
      </c>
      <c r="F74" s="105">
        <v>11.503015123170451</v>
      </c>
      <c r="G74" s="105">
        <v>11.683508187171372</v>
      </c>
      <c r="H74" s="105">
        <v>13.767354432040108</v>
      </c>
      <c r="I74" s="105">
        <v>13.743584721397015</v>
      </c>
      <c r="J74" s="105">
        <v>14.932938418404497</v>
      </c>
      <c r="K74" s="105">
        <v>14.372139017772206</v>
      </c>
      <c r="L74" s="105">
        <v>14.138611173546231</v>
      </c>
      <c r="M74" s="105">
        <v>0</v>
      </c>
      <c r="N74" s="105">
        <v>0</v>
      </c>
      <c r="O74" s="105">
        <v>10.833145962890198</v>
      </c>
      <c r="P74" s="105">
        <v>10.767448736353138</v>
      </c>
      <c r="Q74" s="105">
        <v>12.895604615934463</v>
      </c>
      <c r="R74" s="105">
        <v>13.31662132895913</v>
      </c>
      <c r="S74" s="105">
        <v>13.895692957603131</v>
      </c>
      <c r="T74" s="105">
        <v>14.425449407508744</v>
      </c>
      <c r="U74" s="105">
        <v>14.877017900418316</v>
      </c>
      <c r="V74" s="105">
        <v>16.627297661594888</v>
      </c>
      <c r="W74" s="105">
        <v>14.723599471313245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2.4709218185658322</v>
      </c>
      <c r="D75" s="99">
        <v>2.3645308173940371</v>
      </c>
      <c r="E75" s="99">
        <v>3.1860662030556948</v>
      </c>
      <c r="F75" s="99">
        <v>2.6734343445199116</v>
      </c>
      <c r="G75" s="99">
        <v>2.3317327735252449</v>
      </c>
      <c r="H75" s="99">
        <v>3.7050810633061393</v>
      </c>
      <c r="I75" s="99">
        <v>3.0295600731994967</v>
      </c>
      <c r="J75" s="99">
        <v>3.7842613423919627</v>
      </c>
      <c r="K75" s="99">
        <v>3.3721780551491274</v>
      </c>
      <c r="L75" s="99">
        <v>3.2271213513936829</v>
      </c>
      <c r="M75" s="99">
        <v>0</v>
      </c>
      <c r="N75" s="99">
        <v>0</v>
      </c>
      <c r="O75" s="99">
        <v>2.0983429835848573</v>
      </c>
      <c r="P75" s="99">
        <v>2.0828907265049916</v>
      </c>
      <c r="Q75" s="99">
        <v>3.4932058385213978</v>
      </c>
      <c r="R75" s="99">
        <v>3.406707576510156</v>
      </c>
      <c r="S75" s="99">
        <v>3.3046337151008212</v>
      </c>
      <c r="T75" s="99">
        <v>3.5101752991856703</v>
      </c>
      <c r="U75" s="99">
        <v>3.5551174102012872</v>
      </c>
      <c r="V75" s="99">
        <v>4.2500295137160826</v>
      </c>
      <c r="W75" s="99">
        <v>2.8996740162661441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8.2771303421073004</v>
      </c>
      <c r="D76" s="99">
        <v>8.171716009790547</v>
      </c>
      <c r="E76" s="99">
        <v>8.4458531423384162</v>
      </c>
      <c r="F76" s="99">
        <v>8.8295807786505378</v>
      </c>
      <c r="G76" s="99">
        <v>9.3517754136461289</v>
      </c>
      <c r="H76" s="99">
        <v>10.062273368733969</v>
      </c>
      <c r="I76" s="99">
        <v>10.714024648197519</v>
      </c>
      <c r="J76" s="99">
        <v>11.148677076012532</v>
      </c>
      <c r="K76" s="99">
        <v>10.99996096262308</v>
      </c>
      <c r="L76" s="99">
        <v>10.911489822152546</v>
      </c>
      <c r="M76" s="99">
        <v>0</v>
      </c>
      <c r="N76" s="99">
        <v>0</v>
      </c>
      <c r="O76" s="99">
        <v>8.734802979305341</v>
      </c>
      <c r="P76" s="99">
        <v>8.6845580098481481</v>
      </c>
      <c r="Q76" s="99">
        <v>9.4023987774130653</v>
      </c>
      <c r="R76" s="99">
        <v>9.9099137524489738</v>
      </c>
      <c r="S76" s="99">
        <v>10.591059242502308</v>
      </c>
      <c r="T76" s="99">
        <v>10.915274108323075</v>
      </c>
      <c r="U76" s="99">
        <v>11.321900490217031</v>
      </c>
      <c r="V76" s="99">
        <v>12.377268147878802</v>
      </c>
      <c r="W76" s="99">
        <v>11.823925455047098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4.6943541034939607</v>
      </c>
      <c r="D77" s="123">
        <v>4.5798181453481694</v>
      </c>
      <c r="E77" s="123">
        <v>4.5455683270206011</v>
      </c>
      <c r="F77" s="123">
        <v>5.0164689345601268</v>
      </c>
      <c r="G77" s="123">
        <v>5.1432227235907026</v>
      </c>
      <c r="H77" s="123">
        <v>5.245648753029128</v>
      </c>
      <c r="I77" s="123">
        <v>5.011474415006969</v>
      </c>
      <c r="J77" s="123">
        <v>5.6034616562178634</v>
      </c>
      <c r="K77" s="123">
        <v>4.5897833224534317</v>
      </c>
      <c r="L77" s="123">
        <v>4.8980677456959425</v>
      </c>
      <c r="M77" s="123">
        <v>4.0193378097359522</v>
      </c>
      <c r="N77" s="123">
        <v>3.124136199394969</v>
      </c>
      <c r="O77" s="123">
        <v>2.9744205337221921</v>
      </c>
      <c r="P77" s="123">
        <v>2.9396322249814566</v>
      </c>
      <c r="Q77" s="123">
        <v>3.2655034266004903</v>
      </c>
      <c r="R77" s="123">
        <v>3.2018403861324365</v>
      </c>
      <c r="S77" s="123">
        <v>4.159637318590506</v>
      </c>
      <c r="T77" s="123">
        <v>4.7257562954374368</v>
      </c>
      <c r="U77" s="123">
        <v>4.9256579626393808</v>
      </c>
      <c r="V77" s="123">
        <v>7.2027439630653216</v>
      </c>
      <c r="W77" s="123">
        <v>7.032741846859941</v>
      </c>
      <c r="DA77" s="130" t="s">
        <v>4665</v>
      </c>
    </row>
    <row r="78" spans="1:105" ht="12" customHeight="1" x14ac:dyDescent="0.25">
      <c r="A78" s="97" t="s">
        <v>192</v>
      </c>
      <c r="B78" s="98"/>
      <c r="C78" s="99">
        <v>4.65897950360214</v>
      </c>
      <c r="D78" s="99">
        <v>4.8495869739118556</v>
      </c>
      <c r="E78" s="99">
        <v>4.8062491465539381</v>
      </c>
      <c r="F78" s="99">
        <v>5.0141938957333965</v>
      </c>
      <c r="G78" s="99">
        <v>5.2108952583916803</v>
      </c>
      <c r="H78" s="99">
        <v>5.3001837857914769</v>
      </c>
      <c r="I78" s="99">
        <v>4.9973511770131811</v>
      </c>
      <c r="J78" s="99">
        <v>5.6096791888013451</v>
      </c>
      <c r="K78" s="99">
        <v>4.6295249005177075</v>
      </c>
      <c r="L78" s="99">
        <v>4.9110321235866508</v>
      </c>
      <c r="M78" s="99">
        <v>3.992951472374394</v>
      </c>
      <c r="N78" s="99">
        <v>3.1069533438665964</v>
      </c>
      <c r="O78" s="99">
        <v>2.9551842587475212</v>
      </c>
      <c r="P78" s="99">
        <v>2.9396083533249664</v>
      </c>
      <c r="Q78" s="99">
        <v>3.2656427130147798</v>
      </c>
      <c r="R78" s="99">
        <v>3.1956410282646401</v>
      </c>
      <c r="S78" s="99">
        <v>4.160852570566413</v>
      </c>
      <c r="T78" s="99">
        <v>4.7434346322246199</v>
      </c>
      <c r="U78" s="99">
        <v>4.9683279511464642</v>
      </c>
      <c r="V78" s="99">
        <v>7.0547696215378135</v>
      </c>
      <c r="W78" s="99">
        <v>7.0712475968374271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5.2468479249160005</v>
      </c>
      <c r="D79" s="110">
        <v>3.6177604262828593</v>
      </c>
      <c r="E79" s="110">
        <v>3.6599552281086782</v>
      </c>
      <c r="F79" s="110">
        <v>5.2857218479209358</v>
      </c>
      <c r="G79" s="110">
        <v>5.0078583850437584</v>
      </c>
      <c r="H79" s="110">
        <v>5.0131675797965052</v>
      </c>
      <c r="I79" s="110">
        <v>5.438019371094116</v>
      </c>
      <c r="J79" s="110">
        <v>5.5591935514202762</v>
      </c>
      <c r="K79" s="110">
        <v>4.3336970590688466</v>
      </c>
      <c r="L79" s="110">
        <v>4.4164003618685017</v>
      </c>
      <c r="M79" s="110">
        <v>4.1803926193715322</v>
      </c>
      <c r="N79" s="110">
        <v>3.4790098962100973</v>
      </c>
      <c r="O79" s="110">
        <v>3.0781609177805591</v>
      </c>
      <c r="P79" s="110">
        <v>2.9648709115212979</v>
      </c>
      <c r="Q79" s="110">
        <v>3.2566348453121843</v>
      </c>
      <c r="R79" s="110">
        <v>3.4222893041021578</v>
      </c>
      <c r="S79" s="110">
        <v>4.0981934421722848</v>
      </c>
      <c r="T79" s="110">
        <v>4.4200576694079379</v>
      </c>
      <c r="U79" s="110">
        <v>4.5977595665981665</v>
      </c>
      <c r="V79" s="110">
        <v>7.6659399679062439</v>
      </c>
      <c r="W79" s="110">
        <v>6.76898421078912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96.220185431709766</v>
      </c>
      <c r="D81" s="118">
        <f t="shared" si="28"/>
        <v>96.13689564248908</v>
      </c>
      <c r="E81" s="118">
        <f t="shared" si="28"/>
        <v>96.844141853112305</v>
      </c>
      <c r="F81" s="118">
        <f t="shared" si="28"/>
        <v>77.795996683496597</v>
      </c>
      <c r="G81" s="118">
        <f t="shared" si="28"/>
        <v>114.97811428055205</v>
      </c>
      <c r="H81" s="118">
        <f t="shared" si="28"/>
        <v>111.56182507816655</v>
      </c>
      <c r="I81" s="118">
        <f t="shared" si="28"/>
        <v>108.56698468388386</v>
      </c>
      <c r="J81" s="118">
        <f t="shared" si="28"/>
        <v>87.633288350015974</v>
      </c>
      <c r="K81" s="118">
        <f t="shared" si="28"/>
        <v>106.43093987880641</v>
      </c>
      <c r="L81" s="118">
        <f t="shared" si="28"/>
        <v>106.993648519274</v>
      </c>
      <c r="M81" s="118">
        <f t="shared" si="28"/>
        <v>106.26155461538417</v>
      </c>
      <c r="N81" s="118">
        <f t="shared" si="28"/>
        <v>102.10667418172621</v>
      </c>
      <c r="O81" s="118">
        <f t="shared" si="28"/>
        <v>98.932032198819996</v>
      </c>
      <c r="P81" s="118">
        <f t="shared" si="28"/>
        <v>79.112043886040226</v>
      </c>
      <c r="Q81" s="118">
        <f t="shared" si="28"/>
        <v>85.549423446777951</v>
      </c>
      <c r="R81" s="118">
        <f t="shared" ref="R81:V81" si="29">R82+R85+R87+R100</f>
        <v>0</v>
      </c>
      <c r="S81" s="118">
        <f t="shared" si="29"/>
        <v>0</v>
      </c>
      <c r="T81" s="118">
        <f t="shared" si="29"/>
        <v>0</v>
      </c>
      <c r="U81" s="118">
        <f t="shared" si="29"/>
        <v>75.800270071361837</v>
      </c>
      <c r="V81" s="118">
        <f t="shared" si="29"/>
        <v>77.713241432008232</v>
      </c>
      <c r="W81" s="118">
        <f t="shared" ref="W81" si="30">W82+W85+W87+W100</f>
        <v>78.210245551375749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80.651482468599269</v>
      </c>
      <c r="D82" s="123">
        <f t="shared" si="31"/>
        <v>80.3423268547741</v>
      </c>
      <c r="E82" s="123">
        <f t="shared" si="31"/>
        <v>79.794135836167925</v>
      </c>
      <c r="F82" s="123">
        <f t="shared" si="31"/>
        <v>61.266552722115485</v>
      </c>
      <c r="G82" s="123">
        <f t="shared" si="31"/>
        <v>97.554500936553026</v>
      </c>
      <c r="H82" s="123">
        <f t="shared" si="31"/>
        <v>91.587473550716552</v>
      </c>
      <c r="I82" s="123">
        <f t="shared" si="31"/>
        <v>88.165520590846356</v>
      </c>
      <c r="J82" s="123">
        <f t="shared" si="31"/>
        <v>66.875641469929647</v>
      </c>
      <c r="K82" s="123">
        <f t="shared" si="31"/>
        <v>86.387894269610555</v>
      </c>
      <c r="L82" s="123">
        <f t="shared" si="31"/>
        <v>86.701337875669694</v>
      </c>
      <c r="M82" s="123">
        <f t="shared" si="31"/>
        <v>87.047865761971295</v>
      </c>
      <c r="N82" s="123">
        <f t="shared" si="31"/>
        <v>85.401500489124146</v>
      </c>
      <c r="O82" s="123">
        <f t="shared" si="31"/>
        <v>83.504762894020814</v>
      </c>
      <c r="P82" s="123">
        <f t="shared" si="31"/>
        <v>64.504495417758292</v>
      </c>
      <c r="Q82" s="123">
        <f t="shared" si="31"/>
        <v>68.221708328898245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51.526053921455542</v>
      </c>
      <c r="V82" s="123">
        <f t="shared" si="32"/>
        <v>51.009325263520388</v>
      </c>
      <c r="W82" s="123">
        <f t="shared" ref="W82" si="33">SUM(W83:W84)</f>
        <v>48.864055082179576</v>
      </c>
      <c r="DA82" s="130" t="s">
        <v>4669</v>
      </c>
    </row>
    <row r="83" spans="1:105" ht="12" customHeight="1" x14ac:dyDescent="0.25">
      <c r="A83" s="97" t="s">
        <v>204</v>
      </c>
      <c r="B83" s="98"/>
      <c r="C83" s="99">
        <v>79.876385036728323</v>
      </c>
      <c r="D83" s="99">
        <v>79.581542849548924</v>
      </c>
      <c r="E83" s="99">
        <v>79.05848669339349</v>
      </c>
      <c r="F83" s="99">
        <v>60.706455311054711</v>
      </c>
      <c r="G83" s="99">
        <v>96.682203202404423</v>
      </c>
      <c r="H83" s="99">
        <v>90.787369571554095</v>
      </c>
      <c r="I83" s="99">
        <v>87.407087002044918</v>
      </c>
      <c r="J83" s="99">
        <v>66.306776748136457</v>
      </c>
      <c r="K83" s="99">
        <v>85.665214345265127</v>
      </c>
      <c r="L83" s="99">
        <v>85.985449769414544</v>
      </c>
      <c r="M83" s="99">
        <v>86.341968730006187</v>
      </c>
      <c r="N83" s="99">
        <v>84.731747989993579</v>
      </c>
      <c r="O83" s="99">
        <v>82.854821059454309</v>
      </c>
      <c r="P83" s="99">
        <v>64.000378249113808</v>
      </c>
      <c r="Q83" s="99">
        <v>67.692230252771878</v>
      </c>
      <c r="R83" s="99">
        <v>0</v>
      </c>
      <c r="S83" s="99">
        <v>0</v>
      </c>
      <c r="T83" s="99">
        <v>0</v>
      </c>
      <c r="U83" s="99">
        <v>51.127663111940159</v>
      </c>
      <c r="V83" s="99">
        <v>50.609020344509709</v>
      </c>
      <c r="W83" s="99">
        <v>48.480822058962524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0.77509743187094626</v>
      </c>
      <c r="D84" s="99">
        <v>0.76078400522517553</v>
      </c>
      <c r="E84" s="99">
        <v>0.73564914277444138</v>
      </c>
      <c r="F84" s="99">
        <v>0.56009741106077116</v>
      </c>
      <c r="G84" s="99">
        <v>0.8722977341486079</v>
      </c>
      <c r="H84" s="99">
        <v>0.80010397916245379</v>
      </c>
      <c r="I84" s="99">
        <v>0.7584335888014313</v>
      </c>
      <c r="J84" s="99">
        <v>0.56886472179319614</v>
      </c>
      <c r="K84" s="99">
        <v>0.7226799243454255</v>
      </c>
      <c r="L84" s="99">
        <v>0.71588810625514676</v>
      </c>
      <c r="M84" s="99">
        <v>0.70589703196510412</v>
      </c>
      <c r="N84" s="99">
        <v>0.66975249913056034</v>
      </c>
      <c r="O84" s="99">
        <v>0.64994183456650567</v>
      </c>
      <c r="P84" s="99">
        <v>0.5041171686444883</v>
      </c>
      <c r="Q84" s="99">
        <v>0.52947807612636988</v>
      </c>
      <c r="R84" s="99">
        <v>0</v>
      </c>
      <c r="S84" s="99">
        <v>0</v>
      </c>
      <c r="T84" s="99">
        <v>0</v>
      </c>
      <c r="U84" s="99">
        <v>0.39839080951538347</v>
      </c>
      <c r="V84" s="99">
        <v>0.40030491901067611</v>
      </c>
      <c r="W84" s="99">
        <v>0.38323302321704938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0.15564248671700914</v>
      </c>
      <c r="D85" s="123">
        <f t="shared" si="34"/>
        <v>0.2840819624252755</v>
      </c>
      <c r="E85" s="123">
        <f t="shared" si="34"/>
        <v>0.5432997592864548</v>
      </c>
      <c r="F85" s="123">
        <f t="shared" si="34"/>
        <v>0.34265467300296099</v>
      </c>
      <c r="G85" s="123">
        <f t="shared" si="34"/>
        <v>0.43437228745795131</v>
      </c>
      <c r="H85" s="123">
        <f t="shared" si="34"/>
        <v>0.81439956149296444</v>
      </c>
      <c r="I85" s="123">
        <f t="shared" si="34"/>
        <v>1.3372906787233221</v>
      </c>
      <c r="J85" s="123">
        <f t="shared" si="34"/>
        <v>0.99949385340604391</v>
      </c>
      <c r="K85" s="123">
        <f t="shared" si="34"/>
        <v>1.1032398342641285</v>
      </c>
      <c r="L85" s="123">
        <f t="shared" si="34"/>
        <v>1.2654981210121239</v>
      </c>
      <c r="M85" s="123">
        <f t="shared" si="34"/>
        <v>1.2116081513696231</v>
      </c>
      <c r="N85" s="123">
        <f t="shared" si="34"/>
        <v>2.2782995797053891</v>
      </c>
      <c r="O85" s="123">
        <f t="shared" si="34"/>
        <v>1.2934194392378331</v>
      </c>
      <c r="P85" s="123">
        <f t="shared" si="34"/>
        <v>0.8668605871795908</v>
      </c>
      <c r="Q85" s="123">
        <f t="shared" si="34"/>
        <v>1.2180122899967953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4.3954599415031055</v>
      </c>
      <c r="V85" s="123">
        <f t="shared" si="34"/>
        <v>2.9056184574468396</v>
      </c>
      <c r="W85" s="123">
        <f t="shared" si="34"/>
        <v>7.7442875751798592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0.15564248671700914</v>
      </c>
      <c r="D86" s="99">
        <f>RES_hhdet_in_tesh!D86/RES_summary!D$21</f>
        <v>0.2840819624252755</v>
      </c>
      <c r="E86" s="99">
        <f>RES_hhdet_in_tesh!E86/RES_summary!E$21</f>
        <v>0.5432997592864548</v>
      </c>
      <c r="F86" s="99">
        <f>RES_hhdet_in_tesh!F86/RES_summary!F$21</f>
        <v>0.34265467300296099</v>
      </c>
      <c r="G86" s="99">
        <f>RES_hhdet_in_tesh!G86/RES_summary!G$21</f>
        <v>0.43437228745795131</v>
      </c>
      <c r="H86" s="99">
        <f>RES_hhdet_in_tesh!H86/RES_summary!H$21</f>
        <v>0.81439956149296444</v>
      </c>
      <c r="I86" s="99">
        <f>RES_hhdet_in_tesh!I86/RES_summary!I$21</f>
        <v>1.3372906787233221</v>
      </c>
      <c r="J86" s="99">
        <f>RES_hhdet_in_tesh!J86/RES_summary!J$21</f>
        <v>0.99949385340604391</v>
      </c>
      <c r="K86" s="99">
        <f>RES_hhdet_in_tesh!K86/RES_summary!K$21</f>
        <v>1.1032398342641285</v>
      </c>
      <c r="L86" s="99">
        <f>RES_hhdet_in_tesh!L86/RES_summary!L$21</f>
        <v>1.2654981210121239</v>
      </c>
      <c r="M86" s="99">
        <f>RES_hhdet_in_tesh!M86/RES_summary!M$21</f>
        <v>1.2116081513696231</v>
      </c>
      <c r="N86" s="99">
        <f>RES_hhdet_in_tesh!N86/RES_summary!N$21</f>
        <v>2.2782995797053891</v>
      </c>
      <c r="O86" s="99">
        <f>RES_hhdet_in_tesh!O86/RES_summary!O$21</f>
        <v>1.2934194392378331</v>
      </c>
      <c r="P86" s="99">
        <f>RES_hhdet_in_tesh!P86/RES_summary!P$21</f>
        <v>0.8668605871795908</v>
      </c>
      <c r="Q86" s="99">
        <f>RES_hhdet_in_tesh!Q86/RES_summary!Q$21</f>
        <v>1.2180122899967953</v>
      </c>
      <c r="R86" s="99">
        <f>RES_hhdet_in_tesh!R86/RES_summary!R$21</f>
        <v>0</v>
      </c>
      <c r="S86" s="99">
        <f>RES_hhdet_in_tesh!S86/RES_summary!S$21</f>
        <v>0</v>
      </c>
      <c r="T86" s="99">
        <f>RES_hhdet_in_tesh!T86/RES_summary!T$21</f>
        <v>0</v>
      </c>
      <c r="U86" s="99">
        <f>RES_hhdet_in_tesh!U86/RES_summary!U$21</f>
        <v>4.3954599415031055</v>
      </c>
      <c r="V86" s="99">
        <f>RES_hhdet_in_tesh!V86/RES_summary!V$21</f>
        <v>2.9056184574468396</v>
      </c>
      <c r="W86" s="99">
        <f>RES_hhdet_in_tesh!W86/RES_summary!W$21</f>
        <v>7.7442875751798592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10.655916139337004</v>
      </c>
      <c r="D87" s="123">
        <v>10.658160852186432</v>
      </c>
      <c r="E87" s="123">
        <v>11.568656566356925</v>
      </c>
      <c r="F87" s="123">
        <v>11.328701265521733</v>
      </c>
      <c r="G87" s="123">
        <v>11.862909102434793</v>
      </c>
      <c r="H87" s="123">
        <v>13.802852457830115</v>
      </c>
      <c r="I87" s="123">
        <v>13.754813637647722</v>
      </c>
      <c r="J87" s="123">
        <v>14.777997317608715</v>
      </c>
      <c r="K87" s="123">
        <v>14.321060463974536</v>
      </c>
      <c r="L87" s="123">
        <v>14.256782249157057</v>
      </c>
      <c r="M87" s="123">
        <v>13.937578102070884</v>
      </c>
      <c r="N87" s="123">
        <v>11.142527727588496</v>
      </c>
      <c r="O87" s="123">
        <v>10.928401250680956</v>
      </c>
      <c r="P87" s="123">
        <v>10.772417364917581</v>
      </c>
      <c r="Q87" s="123">
        <v>12.845499011940495</v>
      </c>
      <c r="R87" s="123">
        <v>0</v>
      </c>
      <c r="S87" s="123">
        <v>0</v>
      </c>
      <c r="T87" s="123">
        <v>0</v>
      </c>
      <c r="U87" s="123">
        <v>15.098511739296255</v>
      </c>
      <c r="V87" s="123">
        <v>16.417213362448663</v>
      </c>
      <c r="W87" s="123">
        <v>14.768248702902849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10.755067086744408</v>
      </c>
      <c r="D88" s="99">
        <v>11.054416442525762</v>
      </c>
      <c r="E88" s="99">
        <v>10.015275501343746</v>
      </c>
      <c r="F88" s="99">
        <v>8.183661549130834</v>
      </c>
      <c r="G88" s="99">
        <v>13.548293448671963</v>
      </c>
      <c r="H88" s="99">
        <v>13.416445674410619</v>
      </c>
      <c r="I88" s="99">
        <v>14.948414538830123</v>
      </c>
      <c r="J88" s="99">
        <v>11.741475502826836</v>
      </c>
      <c r="K88" s="99">
        <v>14.601369856537415</v>
      </c>
      <c r="L88" s="99">
        <v>13.578438853049374</v>
      </c>
      <c r="M88" s="99">
        <v>13.479394866664277</v>
      </c>
      <c r="N88" s="99">
        <v>12.745458573396728</v>
      </c>
      <c r="O88" s="99">
        <v>12.731210161304189</v>
      </c>
      <c r="P88" s="99">
        <v>12.205196096000721</v>
      </c>
      <c r="Q88" s="99">
        <v>12.543164751973359</v>
      </c>
      <c r="R88" s="99">
        <v>0</v>
      </c>
      <c r="S88" s="99">
        <v>0</v>
      </c>
      <c r="T88" s="99">
        <v>0</v>
      </c>
      <c r="U88" s="99">
        <v>16.987833738721939</v>
      </c>
      <c r="V88" s="99">
        <v>13.210387571929441</v>
      </c>
      <c r="W88" s="99">
        <v>15.666005916010295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14.951657179591773</v>
      </c>
      <c r="J89" s="99">
        <v>0</v>
      </c>
      <c r="K89" s="99">
        <v>14.611684285752379</v>
      </c>
      <c r="L89" s="99">
        <v>13.58388811024215</v>
      </c>
      <c r="M89" s="99">
        <v>13.492131945117261</v>
      </c>
      <c r="N89" s="99">
        <v>12.760468138189697</v>
      </c>
      <c r="O89" s="99">
        <v>12.74607611829946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15.622116490227201</v>
      </c>
      <c r="DA89" s="63" t="s">
        <v>4676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3.2964204687190501</v>
      </c>
      <c r="J90" s="102">
        <v>0</v>
      </c>
      <c r="K90" s="102">
        <v>3.4246341052292868</v>
      </c>
      <c r="L90" s="102">
        <v>3.0972904323511239</v>
      </c>
      <c r="M90" s="102">
        <v>3.6247761089890753</v>
      </c>
      <c r="N90" s="102">
        <v>2.3021359693067707</v>
      </c>
      <c r="O90" s="102">
        <v>2.4850758002615696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3.0799343095541962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11.655236710872721</v>
      </c>
      <c r="J91" s="105">
        <v>0</v>
      </c>
      <c r="K91" s="105">
        <v>11.187050180523091</v>
      </c>
      <c r="L91" s="105">
        <v>10.486597677891028</v>
      </c>
      <c r="M91" s="105">
        <v>9.8673558361281852</v>
      </c>
      <c r="N91" s="105">
        <v>10.458332168882928</v>
      </c>
      <c r="O91" s="105">
        <v>10.261000318037892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12.542182180673006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10.233081489125572</v>
      </c>
      <c r="D92" s="102">
        <v>11.199390876683573</v>
      </c>
      <c r="E92" s="102">
        <v>11.185951822067112</v>
      </c>
      <c r="F92" s="102">
        <v>10.14381038336581</v>
      </c>
      <c r="G92" s="102">
        <v>12.902633589301953</v>
      </c>
      <c r="H92" s="102">
        <v>14.136604008765243</v>
      </c>
      <c r="I92" s="102">
        <v>12.705715709685407</v>
      </c>
      <c r="J92" s="102">
        <v>12.87680935345473</v>
      </c>
      <c r="K92" s="102">
        <v>13.524747432164146</v>
      </c>
      <c r="L92" s="102">
        <v>17.513018347418527</v>
      </c>
      <c r="M92" s="102">
        <v>13.739431123562419</v>
      </c>
      <c r="N92" s="102">
        <v>10.498150848024647</v>
      </c>
      <c r="O92" s="102">
        <v>11.785039710981428</v>
      </c>
      <c r="P92" s="102">
        <v>10.824016916970217</v>
      </c>
      <c r="Q92" s="102">
        <v>11.395308899392488</v>
      </c>
      <c r="R92" s="102">
        <v>0</v>
      </c>
      <c r="S92" s="102">
        <v>0</v>
      </c>
      <c r="T92" s="102">
        <v>0</v>
      </c>
      <c r="U92" s="102">
        <v>17.909431981411888</v>
      </c>
      <c r="V92" s="102">
        <v>14.49750758922281</v>
      </c>
      <c r="W92" s="102">
        <v>15.412354386517473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10.235211985916022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12.879048488970543</v>
      </c>
      <c r="K93" s="105">
        <v>13.569719777590862</v>
      </c>
      <c r="L93" s="105">
        <v>17.554011999798529</v>
      </c>
      <c r="M93" s="105">
        <v>13.762218699328471</v>
      </c>
      <c r="N93" s="105">
        <v>10.509149178793557</v>
      </c>
      <c r="O93" s="105">
        <v>11.78690634619457</v>
      </c>
      <c r="P93" s="105">
        <v>10.820664351202405</v>
      </c>
      <c r="Q93" s="105">
        <v>0</v>
      </c>
      <c r="R93" s="105">
        <v>0</v>
      </c>
      <c r="S93" s="105">
        <v>0</v>
      </c>
      <c r="T93" s="105">
        <v>0</v>
      </c>
      <c r="U93" s="105">
        <v>17.91385196951623</v>
      </c>
      <c r="V93" s="105">
        <v>0</v>
      </c>
      <c r="W93" s="105">
        <v>15.382881161209484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2.3525050835176451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3.259133714564614</v>
      </c>
      <c r="K94" s="99">
        <v>3.132656580893205</v>
      </c>
      <c r="L94" s="99">
        <v>4.0254424564236393</v>
      </c>
      <c r="M94" s="99">
        <v>3.6943746649474871</v>
      </c>
      <c r="N94" s="99">
        <v>1.8810703180550348</v>
      </c>
      <c r="O94" s="99">
        <v>2.2852158656377486</v>
      </c>
      <c r="P94" s="99">
        <v>2.0960116873207046</v>
      </c>
      <c r="Q94" s="99">
        <v>0</v>
      </c>
      <c r="R94" s="99">
        <v>0</v>
      </c>
      <c r="S94" s="99">
        <v>0</v>
      </c>
      <c r="T94" s="99">
        <v>0</v>
      </c>
      <c r="U94" s="99">
        <v>4.2889368084066826</v>
      </c>
      <c r="V94" s="99">
        <v>0</v>
      </c>
      <c r="W94" s="99">
        <v>3.0372956174984194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7.8827069023983762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9.6199147744059292</v>
      </c>
      <c r="K95" s="99">
        <v>10.437063196697656</v>
      </c>
      <c r="L95" s="99">
        <v>13.528569543374891</v>
      </c>
      <c r="M95" s="99">
        <v>10.067844034380984</v>
      </c>
      <c r="N95" s="99">
        <v>8.6280788607385208</v>
      </c>
      <c r="O95" s="99">
        <v>9.5016904805568245</v>
      </c>
      <c r="P95" s="99">
        <v>8.7246526638816988</v>
      </c>
      <c r="Q95" s="99">
        <v>0</v>
      </c>
      <c r="R95" s="99">
        <v>0</v>
      </c>
      <c r="S95" s="99">
        <v>0</v>
      </c>
      <c r="T95" s="99">
        <v>0</v>
      </c>
      <c r="U95" s="99">
        <v>13.624915161109548</v>
      </c>
      <c r="V95" s="99">
        <v>0</v>
      </c>
      <c r="W95" s="99">
        <v>12.345585543711067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10.741535736784209</v>
      </c>
      <c r="D96" s="102">
        <v>10.531784105327427</v>
      </c>
      <c r="E96" s="102">
        <v>11.630401637321597</v>
      </c>
      <c r="F96" s="102">
        <v>11.50562640850829</v>
      </c>
      <c r="G96" s="102">
        <v>11.68909263353293</v>
      </c>
      <c r="H96" s="102">
        <v>13.77683488387428</v>
      </c>
      <c r="I96" s="102">
        <v>13.744554240948721</v>
      </c>
      <c r="J96" s="102">
        <v>14.918742642747462</v>
      </c>
      <c r="K96" s="102">
        <v>14.351762394913571</v>
      </c>
      <c r="L96" s="102">
        <v>14.123697983958808</v>
      </c>
      <c r="M96" s="102">
        <v>13.969816866996132</v>
      </c>
      <c r="N96" s="102">
        <v>11.107404185762546</v>
      </c>
      <c r="O96" s="102">
        <v>10.83027651241043</v>
      </c>
      <c r="P96" s="102">
        <v>10.764147765274576</v>
      </c>
      <c r="Q96" s="102">
        <v>12.895056009169291</v>
      </c>
      <c r="R96" s="102">
        <v>0</v>
      </c>
      <c r="S96" s="102">
        <v>0</v>
      </c>
      <c r="T96" s="102">
        <v>0</v>
      </c>
      <c r="U96" s="102">
        <v>14.874208977444594</v>
      </c>
      <c r="V96" s="102">
        <v>16.612741379837363</v>
      </c>
      <c r="W96" s="102">
        <v>14.704858997654494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10.748052160673129</v>
      </c>
      <c r="D97" s="105">
        <v>10.536246827184582</v>
      </c>
      <c r="E97" s="105">
        <v>11.631919345394113</v>
      </c>
      <c r="F97" s="105">
        <v>11.503015123170451</v>
      </c>
      <c r="G97" s="105">
        <v>11.683508187171372</v>
      </c>
      <c r="H97" s="105">
        <v>13.767354432040111</v>
      </c>
      <c r="I97" s="105">
        <v>13.743584721397015</v>
      </c>
      <c r="J97" s="105">
        <v>14.932938418404493</v>
      </c>
      <c r="K97" s="105">
        <v>14.372139017772209</v>
      </c>
      <c r="L97" s="105">
        <v>14.138611173546233</v>
      </c>
      <c r="M97" s="105">
        <v>13.979958965698501</v>
      </c>
      <c r="N97" s="105">
        <v>11.115373655230718</v>
      </c>
      <c r="O97" s="105">
        <v>10.833145962890203</v>
      </c>
      <c r="P97" s="105">
        <v>10.76744873635314</v>
      </c>
      <c r="Q97" s="105">
        <v>12.895604615934461</v>
      </c>
      <c r="R97" s="105">
        <v>0</v>
      </c>
      <c r="S97" s="105">
        <v>0</v>
      </c>
      <c r="T97" s="105">
        <v>0</v>
      </c>
      <c r="U97" s="105">
        <v>14.877017900418311</v>
      </c>
      <c r="V97" s="105">
        <v>16.627297661594888</v>
      </c>
      <c r="W97" s="105">
        <v>14.723599471313243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2.4709218185658308</v>
      </c>
      <c r="D98" s="99">
        <v>2.3645308173940367</v>
      </c>
      <c r="E98" s="99">
        <v>3.1860662030556948</v>
      </c>
      <c r="F98" s="99">
        <v>2.6734343445199125</v>
      </c>
      <c r="G98" s="99">
        <v>2.3317327735252444</v>
      </c>
      <c r="H98" s="99">
        <v>3.7050810633061397</v>
      </c>
      <c r="I98" s="99">
        <v>3.0295600731994958</v>
      </c>
      <c r="J98" s="99">
        <v>3.7842613423919613</v>
      </c>
      <c r="K98" s="99">
        <v>3.3721780551491265</v>
      </c>
      <c r="L98" s="99">
        <v>3.2271213513936829</v>
      </c>
      <c r="M98" s="99">
        <v>3.7595495545784092</v>
      </c>
      <c r="N98" s="99">
        <v>1.9932942502322986</v>
      </c>
      <c r="O98" s="99">
        <v>2.0983429835848573</v>
      </c>
      <c r="P98" s="99">
        <v>2.0828907265049916</v>
      </c>
      <c r="Q98" s="99">
        <v>3.4932058385213978</v>
      </c>
      <c r="R98" s="99">
        <v>0</v>
      </c>
      <c r="S98" s="99">
        <v>0</v>
      </c>
      <c r="T98" s="99">
        <v>0</v>
      </c>
      <c r="U98" s="99">
        <v>3.5551174102012864</v>
      </c>
      <c r="V98" s="99">
        <v>4.2500295137160826</v>
      </c>
      <c r="W98" s="99">
        <v>2.8996740162661436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8.2771303421072986</v>
      </c>
      <c r="D99" s="99">
        <v>8.171716009790547</v>
      </c>
      <c r="E99" s="99">
        <v>8.445853142338418</v>
      </c>
      <c r="F99" s="99">
        <v>8.8295807786505396</v>
      </c>
      <c r="G99" s="99">
        <v>9.3517754136461289</v>
      </c>
      <c r="H99" s="99">
        <v>10.062273368733969</v>
      </c>
      <c r="I99" s="99">
        <v>10.714024648197519</v>
      </c>
      <c r="J99" s="99">
        <v>11.148677076012532</v>
      </c>
      <c r="K99" s="99">
        <v>10.999960962623083</v>
      </c>
      <c r="L99" s="99">
        <v>10.91148982215255</v>
      </c>
      <c r="M99" s="99">
        <v>10.220409411120091</v>
      </c>
      <c r="N99" s="99">
        <v>9.1220794049984217</v>
      </c>
      <c r="O99" s="99">
        <v>8.7348029793053446</v>
      </c>
      <c r="P99" s="99">
        <v>8.6845580098481481</v>
      </c>
      <c r="Q99" s="99">
        <v>9.4023987774130617</v>
      </c>
      <c r="R99" s="99">
        <v>0</v>
      </c>
      <c r="S99" s="99">
        <v>0</v>
      </c>
      <c r="T99" s="99">
        <v>0</v>
      </c>
      <c r="U99" s="99">
        <v>11.321900490217027</v>
      </c>
      <c r="V99" s="99">
        <v>12.377268147878807</v>
      </c>
      <c r="W99" s="99">
        <v>11.823925455047094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4.7571443370564674</v>
      </c>
      <c r="D100" s="123">
        <v>4.8523259731032713</v>
      </c>
      <c r="E100" s="123">
        <v>4.9380496913010017</v>
      </c>
      <c r="F100" s="123">
        <v>4.8580880228564265</v>
      </c>
      <c r="G100" s="123">
        <v>5.1263319541062735</v>
      </c>
      <c r="H100" s="123">
        <v>5.3570995081269155</v>
      </c>
      <c r="I100" s="123">
        <v>5.3093597766664535</v>
      </c>
      <c r="J100" s="123">
        <v>4.980155709071548</v>
      </c>
      <c r="K100" s="123">
        <v>4.618745310957201</v>
      </c>
      <c r="L100" s="123">
        <v>4.7700302734351254</v>
      </c>
      <c r="M100" s="123">
        <v>4.0645025999723705</v>
      </c>
      <c r="N100" s="123">
        <v>3.2843463853081696</v>
      </c>
      <c r="O100" s="123">
        <v>3.2054486148803969</v>
      </c>
      <c r="P100" s="123">
        <v>2.9682705161847522</v>
      </c>
      <c r="Q100" s="123">
        <v>3.2642038159424236</v>
      </c>
      <c r="R100" s="123">
        <v>0</v>
      </c>
      <c r="S100" s="123">
        <v>0</v>
      </c>
      <c r="T100" s="123">
        <v>0</v>
      </c>
      <c r="U100" s="123">
        <v>4.7802444691069388</v>
      </c>
      <c r="V100" s="123">
        <v>7.3810843485923332</v>
      </c>
      <c r="W100" s="123">
        <v>6.8336541911134736</v>
      </c>
      <c r="DA100" s="130" t="s">
        <v>4687</v>
      </c>
    </row>
    <row r="101" spans="1:105" ht="12" customHeight="1" x14ac:dyDescent="0.25">
      <c r="A101" s="97" t="s">
        <v>207</v>
      </c>
      <c r="B101" s="98"/>
      <c r="C101" s="99">
        <v>4.7010422447977804</v>
      </c>
      <c r="D101" s="99">
        <v>4.8967298859700259</v>
      </c>
      <c r="E101" s="99">
        <v>4.4004852587029806</v>
      </c>
      <c r="F101" s="99">
        <v>3.5663512300956799</v>
      </c>
      <c r="G101" s="99">
        <v>5.6535797528881577</v>
      </c>
      <c r="H101" s="99">
        <v>5.2629292295514105</v>
      </c>
      <c r="I101" s="99">
        <v>5.5619075849523698</v>
      </c>
      <c r="J101" s="99">
        <v>4.2277248762385291</v>
      </c>
      <c r="K101" s="99">
        <v>4.9070205601101478</v>
      </c>
      <c r="L101" s="99">
        <v>4.3300997155241454</v>
      </c>
      <c r="M101" s="99">
        <v>4.0097727065012512</v>
      </c>
      <c r="N101" s="99">
        <v>3.6281670765763843</v>
      </c>
      <c r="O101" s="99">
        <v>3.5657955785428888</v>
      </c>
      <c r="P101" s="99">
        <v>3.3459998265447877</v>
      </c>
      <c r="Q101" s="99">
        <v>3.5534382716623427</v>
      </c>
      <c r="R101" s="99">
        <v>0</v>
      </c>
      <c r="S101" s="99">
        <v>0</v>
      </c>
      <c r="T101" s="99">
        <v>0</v>
      </c>
      <c r="U101" s="99">
        <v>5.5681764105717049</v>
      </c>
      <c r="V101" s="99">
        <v>5.876057832948268</v>
      </c>
      <c r="W101" s="99">
        <v>7.052055137922002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4.6862292231415994</v>
      </c>
      <c r="D102" s="99">
        <v>4.852310802651318</v>
      </c>
      <c r="E102" s="99">
        <v>4.9383999975708859</v>
      </c>
      <c r="F102" s="99">
        <v>4.843488493926321</v>
      </c>
      <c r="G102" s="99">
        <v>5.1708683898318979</v>
      </c>
      <c r="H102" s="99">
        <v>5.4758313174134834</v>
      </c>
      <c r="I102" s="99">
        <v>5.261447901534563</v>
      </c>
      <c r="J102" s="99">
        <v>4.7899119955265368</v>
      </c>
      <c r="K102" s="99">
        <v>4.8026624927192438</v>
      </c>
      <c r="L102" s="99">
        <v>4.9955695564719074</v>
      </c>
      <c r="M102" s="99">
        <v>3.9711115829229895</v>
      </c>
      <c r="N102" s="99">
        <v>3.1342924799455507</v>
      </c>
      <c r="O102" s="99">
        <v>3.2667775963823478</v>
      </c>
      <c r="P102" s="99">
        <v>2.9716682395235496</v>
      </c>
      <c r="Q102" s="99">
        <v>3.2722520418186014</v>
      </c>
      <c r="R102" s="99">
        <v>0</v>
      </c>
      <c r="S102" s="99">
        <v>0</v>
      </c>
      <c r="T102" s="99">
        <v>0</v>
      </c>
      <c r="U102" s="99">
        <v>4.9355663686156657</v>
      </c>
      <c r="V102" s="99">
        <v>7.0444857599546111</v>
      </c>
      <c r="W102" s="99">
        <v>6.894932546871348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5.2468479249159996</v>
      </c>
      <c r="D103" s="110">
        <v>0</v>
      </c>
      <c r="E103" s="110">
        <v>0</v>
      </c>
      <c r="F103" s="110">
        <v>5.2857218479209367</v>
      </c>
      <c r="G103" s="110">
        <v>5.0078583850437592</v>
      </c>
      <c r="H103" s="110">
        <v>5.0131675797965061</v>
      </c>
      <c r="I103" s="110">
        <v>5.4380193710941134</v>
      </c>
      <c r="J103" s="110">
        <v>5.5591935514202753</v>
      </c>
      <c r="K103" s="110">
        <v>4.3336970590688448</v>
      </c>
      <c r="L103" s="110">
        <v>4.4164003618685044</v>
      </c>
      <c r="M103" s="110">
        <v>4.1803926193715322</v>
      </c>
      <c r="N103" s="110">
        <v>3.4790098962100973</v>
      </c>
      <c r="O103" s="110">
        <v>3.0781609177805596</v>
      </c>
      <c r="P103" s="110">
        <v>2.9648709115212988</v>
      </c>
      <c r="Q103" s="110">
        <v>3.2566348453121834</v>
      </c>
      <c r="R103" s="110">
        <v>0</v>
      </c>
      <c r="S103" s="110">
        <v>0</v>
      </c>
      <c r="T103" s="110">
        <v>0</v>
      </c>
      <c r="U103" s="110">
        <v>4.5977595665981665</v>
      </c>
      <c r="V103" s="110">
        <v>7.6659399679062412</v>
      </c>
      <c r="W103" s="110">
        <v>6.7689842107891183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4692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4699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101.14480733432059</v>
      </c>
      <c r="D124" s="118">
        <f t="shared" si="42"/>
        <v>0</v>
      </c>
      <c r="E124" s="118">
        <f t="shared" si="42"/>
        <v>97.404877753571199</v>
      </c>
      <c r="F124" s="118">
        <f t="shared" si="42"/>
        <v>102.17890119018064</v>
      </c>
      <c r="G124" s="118">
        <f t="shared" si="42"/>
        <v>109.71880625882982</v>
      </c>
      <c r="H124" s="118">
        <f t="shared" si="42"/>
        <v>107.39041277200215</v>
      </c>
      <c r="I124" s="118">
        <f t="shared" si="42"/>
        <v>104.84842219229722</v>
      </c>
      <c r="J124" s="118">
        <f t="shared" si="42"/>
        <v>98.250871253050661</v>
      </c>
      <c r="K124" s="118">
        <f t="shared" si="42"/>
        <v>99.914264684333432</v>
      </c>
      <c r="L124" s="118">
        <f t="shared" si="42"/>
        <v>107.93061618312841</v>
      </c>
      <c r="M124" s="118">
        <f t="shared" si="42"/>
        <v>100.65595396199308</v>
      </c>
      <c r="N124" s="118">
        <f t="shared" si="42"/>
        <v>99.365356689367005</v>
      </c>
      <c r="O124" s="118">
        <f t="shared" si="42"/>
        <v>94.098709818162916</v>
      </c>
      <c r="P124" s="118">
        <f t="shared" si="42"/>
        <v>76.598831866979125</v>
      </c>
      <c r="Q124" s="118">
        <f t="shared" si="42"/>
        <v>83.138237671180192</v>
      </c>
      <c r="R124" s="118">
        <f t="shared" ref="R124:V124" si="43">R125+R128+R130+R139</f>
        <v>85.298345502190585</v>
      </c>
      <c r="S124" s="118">
        <f t="shared" si="43"/>
        <v>86.282030598128898</v>
      </c>
      <c r="T124" s="118">
        <f t="shared" si="43"/>
        <v>81.452110940779932</v>
      </c>
      <c r="U124" s="118">
        <f t="shared" si="43"/>
        <v>77.418830248270723</v>
      </c>
      <c r="V124" s="118">
        <f t="shared" si="43"/>
        <v>78.283482937542843</v>
      </c>
      <c r="W124" s="118">
        <f t="shared" ref="W124" si="44">W125+W128+W130+W139</f>
        <v>79.688270419231372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84.90716344452305</v>
      </c>
      <c r="D125" s="123">
        <f t="shared" si="45"/>
        <v>0</v>
      </c>
      <c r="E125" s="123">
        <f t="shared" si="45"/>
        <v>81.465094836286383</v>
      </c>
      <c r="F125" s="123">
        <f t="shared" si="45"/>
        <v>84.707955570706545</v>
      </c>
      <c r="G125" s="123">
        <f t="shared" si="45"/>
        <v>92.15640322076365</v>
      </c>
      <c r="H125" s="123">
        <f t="shared" si="45"/>
        <v>88.210432473926431</v>
      </c>
      <c r="I125" s="123">
        <f t="shared" si="45"/>
        <v>83.677609153838588</v>
      </c>
      <c r="J125" s="123">
        <f t="shared" si="45"/>
        <v>77.775609966480388</v>
      </c>
      <c r="K125" s="123">
        <f t="shared" si="45"/>
        <v>80.286197656004589</v>
      </c>
      <c r="L125" s="123">
        <f t="shared" si="45"/>
        <v>87.634028865406705</v>
      </c>
      <c r="M125" s="123">
        <f t="shared" si="45"/>
        <v>82.309652949698332</v>
      </c>
      <c r="N125" s="123">
        <f t="shared" si="45"/>
        <v>82.024645647885308</v>
      </c>
      <c r="O125" s="123">
        <f t="shared" si="45"/>
        <v>78.309149111553779</v>
      </c>
      <c r="P125" s="123">
        <f t="shared" si="45"/>
        <v>61.977516868957991</v>
      </c>
      <c r="Q125" s="123">
        <f t="shared" si="45"/>
        <v>66.205419514834887</v>
      </c>
      <c r="R125" s="123">
        <f t="shared" ref="R125:V125" si="46">SUM(R126:R127)</f>
        <v>67.646636592524771</v>
      </c>
      <c r="S125" s="123">
        <f t="shared" si="46"/>
        <v>66.295717897401076</v>
      </c>
      <c r="T125" s="123">
        <f t="shared" si="46"/>
        <v>58.165807911920446</v>
      </c>
      <c r="U125" s="123">
        <f t="shared" si="46"/>
        <v>53.265768782171833</v>
      </c>
      <c r="V125" s="123">
        <f t="shared" si="46"/>
        <v>51.793274401739119</v>
      </c>
      <c r="W125" s="123">
        <f t="shared" ref="W125" si="47">SUM(W126:W127)</f>
        <v>49.823173765731291</v>
      </c>
      <c r="DA125" s="130" t="s">
        <v>4710</v>
      </c>
    </row>
    <row r="126" spans="1:105" ht="12" customHeight="1" x14ac:dyDescent="0.25">
      <c r="A126" s="97" t="s">
        <v>203</v>
      </c>
      <c r="B126" s="98"/>
      <c r="C126" s="99">
        <v>84.49719522307943</v>
      </c>
      <c r="D126" s="99">
        <v>0</v>
      </c>
      <c r="E126" s="99">
        <v>81.087828624195993</v>
      </c>
      <c r="F126" s="99">
        <v>84.318978473425304</v>
      </c>
      <c r="G126" s="99">
        <v>91.742537972827563</v>
      </c>
      <c r="H126" s="99">
        <v>87.823440952410976</v>
      </c>
      <c r="I126" s="99">
        <v>83.316140982448061</v>
      </c>
      <c r="J126" s="99">
        <v>77.44340545091562</v>
      </c>
      <c r="K126" s="99">
        <v>79.948969089109596</v>
      </c>
      <c r="L126" s="99">
        <v>87.270734372391388</v>
      </c>
      <c r="M126" s="99">
        <v>81.974557527930926</v>
      </c>
      <c r="N126" s="99">
        <v>81.70174455768651</v>
      </c>
      <c r="O126" s="99">
        <v>78.003207062244854</v>
      </c>
      <c r="P126" s="99">
        <v>61.734382663755859</v>
      </c>
      <c r="Q126" s="99">
        <v>65.947503965335969</v>
      </c>
      <c r="R126" s="99">
        <v>67.384229537763019</v>
      </c>
      <c r="S126" s="99">
        <v>66.037667347627846</v>
      </c>
      <c r="T126" s="99">
        <v>57.939708399676746</v>
      </c>
      <c r="U126" s="99">
        <v>53.059048622806486</v>
      </c>
      <c r="V126" s="99">
        <v>51.589245273035736</v>
      </c>
      <c r="W126" s="99">
        <v>49.627026972296797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0.40996822144362161</v>
      </c>
      <c r="D127" s="99">
        <v>0</v>
      </c>
      <c r="E127" s="99">
        <v>0.37726621209039307</v>
      </c>
      <c r="F127" s="99">
        <v>0.38897709728123719</v>
      </c>
      <c r="G127" s="99">
        <v>0.41386524793608487</v>
      </c>
      <c r="H127" s="99">
        <v>0.38699152151545246</v>
      </c>
      <c r="I127" s="99">
        <v>0.36146817139052884</v>
      </c>
      <c r="J127" s="99">
        <v>0.33220451556477565</v>
      </c>
      <c r="K127" s="99">
        <v>0.33722856689499403</v>
      </c>
      <c r="L127" s="99">
        <v>0.36329449301531863</v>
      </c>
      <c r="M127" s="99">
        <v>0.33509542176740548</v>
      </c>
      <c r="N127" s="99">
        <v>0.32290109019879648</v>
      </c>
      <c r="O127" s="99">
        <v>0.30594204930891877</v>
      </c>
      <c r="P127" s="99">
        <v>0.24313420520213028</v>
      </c>
      <c r="Q127" s="99">
        <v>0.25791554949892065</v>
      </c>
      <c r="R127" s="99">
        <v>0.26240705476174891</v>
      </c>
      <c r="S127" s="99">
        <v>0.25805054977322467</v>
      </c>
      <c r="T127" s="99">
        <v>0.2260995122437007</v>
      </c>
      <c r="U127" s="99">
        <v>0.20672015936534588</v>
      </c>
      <c r="V127" s="99">
        <v>0.20402912870338571</v>
      </c>
      <c r="W127" s="99">
        <v>0.19614679343449176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0.15561596051560872</v>
      </c>
      <c r="D128" s="123">
        <f t="shared" si="48"/>
        <v>0</v>
      </c>
      <c r="E128" s="123">
        <f t="shared" si="48"/>
        <v>0.54404178039061046</v>
      </c>
      <c r="F128" s="123">
        <f t="shared" si="48"/>
        <v>0.3426508466727472</v>
      </c>
      <c r="G128" s="123">
        <f t="shared" si="48"/>
        <v>0.43416970198591437</v>
      </c>
      <c r="H128" s="123">
        <f t="shared" si="48"/>
        <v>0.81408769805939918</v>
      </c>
      <c r="I128" s="123">
        <f t="shared" si="48"/>
        <v>1.336814283538313</v>
      </c>
      <c r="J128" s="123">
        <f t="shared" si="48"/>
        <v>0.99904529257976793</v>
      </c>
      <c r="K128" s="123">
        <f t="shared" si="48"/>
        <v>1.1027468672307108</v>
      </c>
      <c r="L128" s="123">
        <f t="shared" si="48"/>
        <v>1.2650130643013795</v>
      </c>
      <c r="M128" s="123">
        <f t="shared" si="48"/>
        <v>1.2116130676917494</v>
      </c>
      <c r="N128" s="123">
        <f t="shared" si="48"/>
        <v>2.2776413889317286</v>
      </c>
      <c r="O128" s="123">
        <f t="shared" si="48"/>
        <v>1.2935233069056069</v>
      </c>
      <c r="P128" s="123">
        <f t="shared" si="48"/>
        <v>0.86702168623914166</v>
      </c>
      <c r="Q128" s="123">
        <f t="shared" si="48"/>
        <v>1.2178818853783497</v>
      </c>
      <c r="R128" s="123">
        <f t="shared" si="48"/>
        <v>1.2280920460206191</v>
      </c>
      <c r="S128" s="123">
        <f t="shared" si="48"/>
        <v>1.9002101786896211</v>
      </c>
      <c r="T128" s="123">
        <f t="shared" si="48"/>
        <v>4.2303775568972659</v>
      </c>
      <c r="U128" s="123">
        <f t="shared" si="48"/>
        <v>4.3957494350276463</v>
      </c>
      <c r="V128" s="123">
        <f t="shared" si="48"/>
        <v>2.9056029506858794</v>
      </c>
      <c r="W128" s="123">
        <f t="shared" si="48"/>
        <v>7.7443254692069319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0.15561596051560872</v>
      </c>
      <c r="D129" s="99">
        <f>RES_hhdet_in_tesh!D129/RES_summary!D$21</f>
        <v>0</v>
      </c>
      <c r="E129" s="99">
        <f>RES_hhdet_in_tesh!E129/RES_summary!E$21</f>
        <v>0.54404178039061046</v>
      </c>
      <c r="F129" s="99">
        <f>RES_hhdet_in_tesh!F129/RES_summary!F$21</f>
        <v>0.3426508466727472</v>
      </c>
      <c r="G129" s="99">
        <f>RES_hhdet_in_tesh!G129/RES_summary!G$21</f>
        <v>0.43416970198591437</v>
      </c>
      <c r="H129" s="99">
        <f>RES_hhdet_in_tesh!H129/RES_summary!H$21</f>
        <v>0.81408769805939918</v>
      </c>
      <c r="I129" s="99">
        <f>RES_hhdet_in_tesh!I129/RES_summary!I$21</f>
        <v>1.336814283538313</v>
      </c>
      <c r="J129" s="99">
        <f>RES_hhdet_in_tesh!J129/RES_summary!J$21</f>
        <v>0.99904529257976793</v>
      </c>
      <c r="K129" s="99">
        <f>RES_hhdet_in_tesh!K129/RES_summary!K$21</f>
        <v>1.1027468672307108</v>
      </c>
      <c r="L129" s="99">
        <f>RES_hhdet_in_tesh!L129/RES_summary!L$21</f>
        <v>1.2650130643013795</v>
      </c>
      <c r="M129" s="99">
        <f>RES_hhdet_in_tesh!M129/RES_summary!M$21</f>
        <v>1.2116130676917494</v>
      </c>
      <c r="N129" s="99">
        <f>RES_hhdet_in_tesh!N129/RES_summary!N$21</f>
        <v>2.2776413889317286</v>
      </c>
      <c r="O129" s="99">
        <f>RES_hhdet_in_tesh!O129/RES_summary!O$21</f>
        <v>1.2935233069056069</v>
      </c>
      <c r="P129" s="99">
        <f>RES_hhdet_in_tesh!P129/RES_summary!P$21</f>
        <v>0.86702168623914166</v>
      </c>
      <c r="Q129" s="99">
        <f>RES_hhdet_in_tesh!Q129/RES_summary!Q$21</f>
        <v>1.2178818853783497</v>
      </c>
      <c r="R129" s="99">
        <f>RES_hhdet_in_tesh!R129/RES_summary!R$21</f>
        <v>1.2280920460206191</v>
      </c>
      <c r="S129" s="99">
        <f>RES_hhdet_in_tesh!S129/RES_summary!S$21</f>
        <v>1.9002101786896211</v>
      </c>
      <c r="T129" s="99">
        <f>RES_hhdet_in_tesh!T129/RES_summary!T$21</f>
        <v>4.2303775568972659</v>
      </c>
      <c r="U129" s="99">
        <f>RES_hhdet_in_tesh!U129/RES_summary!U$21</f>
        <v>4.3957494350276463</v>
      </c>
      <c r="V129" s="99">
        <f>RES_hhdet_in_tesh!V129/RES_summary!V$21</f>
        <v>2.9056029506858794</v>
      </c>
      <c r="W129" s="99">
        <f>RES_hhdet_in_tesh!W129/RES_summary!W$21</f>
        <v>7.7443254692069319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11.324855478859972</v>
      </c>
      <c r="D130" s="123">
        <v>0</v>
      </c>
      <c r="E130" s="123">
        <v>10.457341139323322</v>
      </c>
      <c r="F130" s="123">
        <v>12.268904959714211</v>
      </c>
      <c r="G130" s="123">
        <v>12.002727805619038</v>
      </c>
      <c r="H130" s="123">
        <v>13.008686535107755</v>
      </c>
      <c r="I130" s="123">
        <v>14.524924964697304</v>
      </c>
      <c r="J130" s="123">
        <v>14.494772886052678</v>
      </c>
      <c r="K130" s="123">
        <v>13.907208140596515</v>
      </c>
      <c r="L130" s="123">
        <v>14.260601039433386</v>
      </c>
      <c r="M130" s="123">
        <v>13.070044020440216</v>
      </c>
      <c r="N130" s="123">
        <v>11.779349535841794</v>
      </c>
      <c r="O130" s="123">
        <v>11.291116022412387</v>
      </c>
      <c r="P130" s="123">
        <v>10.786563382745888</v>
      </c>
      <c r="Q130" s="123">
        <v>12.451300326368054</v>
      </c>
      <c r="R130" s="123">
        <v>13.187376816558402</v>
      </c>
      <c r="S130" s="123">
        <v>13.897813667205671</v>
      </c>
      <c r="T130" s="123">
        <v>14.473127121908995</v>
      </c>
      <c r="U130" s="123">
        <v>14.97835386763577</v>
      </c>
      <c r="V130" s="123">
        <v>16.20295144458894</v>
      </c>
      <c r="W130" s="123">
        <v>15.287291256087274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11.391411034106007</v>
      </c>
      <c r="D131" s="99">
        <v>0</v>
      </c>
      <c r="E131" s="99">
        <v>10.24131148893707</v>
      </c>
      <c r="F131" s="99">
        <v>12.338536071758028</v>
      </c>
      <c r="G131" s="99">
        <v>12.040210577493724</v>
      </c>
      <c r="H131" s="99">
        <v>12.913243828995938</v>
      </c>
      <c r="I131" s="99">
        <v>14.578309224212946</v>
      </c>
      <c r="J131" s="99">
        <v>14.480386616701292</v>
      </c>
      <c r="K131" s="99">
        <v>13.865323798544027</v>
      </c>
      <c r="L131" s="99">
        <v>14.270758937264471</v>
      </c>
      <c r="M131" s="99">
        <v>12.98990299588533</v>
      </c>
      <c r="N131" s="99">
        <v>11.839712306311574</v>
      </c>
      <c r="O131" s="99">
        <v>11.35835230625842</v>
      </c>
      <c r="P131" s="99">
        <v>11.049199118721502</v>
      </c>
      <c r="Q131" s="99">
        <v>12.117730129453021</v>
      </c>
      <c r="R131" s="99">
        <v>13.168746495317361</v>
      </c>
      <c r="S131" s="99">
        <v>13.897893200987415</v>
      </c>
      <c r="T131" s="99">
        <v>14.484458724498426</v>
      </c>
      <c r="U131" s="99">
        <v>15.00233617658802</v>
      </c>
      <c r="V131" s="99">
        <v>16.10200186627695</v>
      </c>
      <c r="W131" s="99">
        <v>15.365844496092137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11.396885938652693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14.482507184260148</v>
      </c>
      <c r="K132" s="99">
        <v>13.870539996400623</v>
      </c>
      <c r="L132" s="99">
        <v>14.281568024931293</v>
      </c>
      <c r="M132" s="99">
        <v>13.000563803903921</v>
      </c>
      <c r="N132" s="99">
        <v>11.859872137414936</v>
      </c>
      <c r="O132" s="99">
        <v>11.367857695391391</v>
      </c>
      <c r="P132" s="99">
        <v>11.061386045791819</v>
      </c>
      <c r="Q132" s="99">
        <v>0</v>
      </c>
      <c r="R132" s="99">
        <v>13.183501824980784</v>
      </c>
      <c r="S132" s="99">
        <v>13.918557984660378</v>
      </c>
      <c r="T132" s="99">
        <v>14.497544552553952</v>
      </c>
      <c r="U132" s="99">
        <v>15.003916881142995</v>
      </c>
      <c r="V132" s="99">
        <v>16.086155833387732</v>
      </c>
      <c r="W132" s="99">
        <v>15.380927176443665</v>
      </c>
      <c r="DA132" s="63" t="s">
        <v>4717</v>
      </c>
    </row>
    <row r="133" spans="1:105" ht="12" customHeight="1" x14ac:dyDescent="0.25">
      <c r="A133" s="100" t="s">
        <v>203</v>
      </c>
      <c r="B133" s="101"/>
      <c r="C133" s="102">
        <v>2.6217322591988892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3.6687098362984147</v>
      </c>
      <c r="K133" s="102">
        <v>3.2525256414269559</v>
      </c>
      <c r="L133" s="102">
        <v>3.2598108820232148</v>
      </c>
      <c r="M133" s="102">
        <v>3.4906392261522976</v>
      </c>
      <c r="N133" s="102">
        <v>2.1372681386602097</v>
      </c>
      <c r="O133" s="102">
        <v>2.2055189266210995</v>
      </c>
      <c r="P133" s="102">
        <v>2.1446095823682629</v>
      </c>
      <c r="Q133" s="102">
        <v>0</v>
      </c>
      <c r="R133" s="102">
        <v>3.3711002086328556</v>
      </c>
      <c r="S133" s="102">
        <v>3.3110695597067163</v>
      </c>
      <c r="T133" s="102">
        <v>3.5280103924281723</v>
      </c>
      <c r="U133" s="102">
        <v>3.5858295841073735</v>
      </c>
      <c r="V133" s="102">
        <v>4.1109317257910627</v>
      </c>
      <c r="W133" s="102">
        <v>3.0392599731979417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8.775153679453803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10.813797347961733</v>
      </c>
      <c r="K134" s="105">
        <v>10.618014354973665</v>
      </c>
      <c r="L134" s="105">
        <v>11.021757142908077</v>
      </c>
      <c r="M134" s="105">
        <v>9.5099245777516224</v>
      </c>
      <c r="N134" s="105">
        <v>9.7226039987547264</v>
      </c>
      <c r="O134" s="105">
        <v>9.162338768770292</v>
      </c>
      <c r="P134" s="105">
        <v>8.916776463423556</v>
      </c>
      <c r="Q134" s="105">
        <v>0</v>
      </c>
      <c r="R134" s="105">
        <v>9.8124016163479304</v>
      </c>
      <c r="S134" s="105">
        <v>10.607488424953663</v>
      </c>
      <c r="T134" s="105">
        <v>10.969534160125781</v>
      </c>
      <c r="U134" s="105">
        <v>11.418087297035621</v>
      </c>
      <c r="V134" s="105">
        <v>11.975224107596668</v>
      </c>
      <c r="W134" s="105">
        <v>12.341667203245722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10.741535736784208</v>
      </c>
      <c r="D135" s="102">
        <v>0</v>
      </c>
      <c r="E135" s="102">
        <v>11.630401637321597</v>
      </c>
      <c r="F135" s="102">
        <v>11.505626408508286</v>
      </c>
      <c r="G135" s="102">
        <v>11.68909263353293</v>
      </c>
      <c r="H135" s="102">
        <v>13.77683488387428</v>
      </c>
      <c r="I135" s="102">
        <v>13.744554240948725</v>
      </c>
      <c r="J135" s="102">
        <v>14.918742642747466</v>
      </c>
      <c r="K135" s="102">
        <v>14.351762394913576</v>
      </c>
      <c r="L135" s="102">
        <v>14.123697983958811</v>
      </c>
      <c r="M135" s="102">
        <v>13.969816866996132</v>
      </c>
      <c r="N135" s="102">
        <v>11.107404185762544</v>
      </c>
      <c r="O135" s="102">
        <v>10.830276512410428</v>
      </c>
      <c r="P135" s="102">
        <v>10.764147765274572</v>
      </c>
      <c r="Q135" s="102">
        <v>12.895056009169293</v>
      </c>
      <c r="R135" s="102">
        <v>13.315359159683222</v>
      </c>
      <c r="S135" s="102">
        <v>13.8970217321821</v>
      </c>
      <c r="T135" s="102">
        <v>14.427047678161843</v>
      </c>
      <c r="U135" s="102">
        <v>14.874208977444592</v>
      </c>
      <c r="V135" s="102">
        <v>16.612741379837363</v>
      </c>
      <c r="W135" s="102">
        <v>14.704858997654494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10.748052160673128</v>
      </c>
      <c r="D136" s="105">
        <v>0</v>
      </c>
      <c r="E136" s="105">
        <v>11.631919345394111</v>
      </c>
      <c r="F136" s="105">
        <v>11.503015123170448</v>
      </c>
      <c r="G136" s="105">
        <v>11.68350818717137</v>
      </c>
      <c r="H136" s="105">
        <v>13.767354432040108</v>
      </c>
      <c r="I136" s="105">
        <v>13.743584721397019</v>
      </c>
      <c r="J136" s="105">
        <v>14.932938418404492</v>
      </c>
      <c r="K136" s="105">
        <v>14.372139017772209</v>
      </c>
      <c r="L136" s="105">
        <v>14.138611173546233</v>
      </c>
      <c r="M136" s="105">
        <v>13.979958965698501</v>
      </c>
      <c r="N136" s="105">
        <v>11.115373655230718</v>
      </c>
      <c r="O136" s="105">
        <v>10.833145962890203</v>
      </c>
      <c r="P136" s="105">
        <v>10.767448736353142</v>
      </c>
      <c r="Q136" s="105">
        <v>12.895604615934463</v>
      </c>
      <c r="R136" s="105">
        <v>13.316621328959124</v>
      </c>
      <c r="S136" s="105">
        <v>13.895692957603128</v>
      </c>
      <c r="T136" s="105">
        <v>14.425449407508747</v>
      </c>
      <c r="U136" s="105">
        <v>14.87701790041832</v>
      </c>
      <c r="V136" s="105">
        <v>16.627297661594884</v>
      </c>
      <c r="W136" s="105">
        <v>14.723599471313236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2.4709218185658304</v>
      </c>
      <c r="D137" s="99">
        <v>0</v>
      </c>
      <c r="E137" s="99">
        <v>3.1860662030556952</v>
      </c>
      <c r="F137" s="99">
        <v>2.6734343445199116</v>
      </c>
      <c r="G137" s="99">
        <v>2.3317327735252444</v>
      </c>
      <c r="H137" s="99">
        <v>3.7050810633061397</v>
      </c>
      <c r="I137" s="99">
        <v>3.0295600731994967</v>
      </c>
      <c r="J137" s="99">
        <v>3.7842613423919635</v>
      </c>
      <c r="K137" s="99">
        <v>3.3721780551491265</v>
      </c>
      <c r="L137" s="99">
        <v>3.2271213513936829</v>
      </c>
      <c r="M137" s="99">
        <v>3.7595495545784092</v>
      </c>
      <c r="N137" s="99">
        <v>1.9932942502322986</v>
      </c>
      <c r="O137" s="99">
        <v>2.0983429835848573</v>
      </c>
      <c r="P137" s="99">
        <v>2.0828907265049916</v>
      </c>
      <c r="Q137" s="99">
        <v>3.4932058385213978</v>
      </c>
      <c r="R137" s="99">
        <v>3.406707576510156</v>
      </c>
      <c r="S137" s="99">
        <v>3.3046337151008203</v>
      </c>
      <c r="T137" s="99">
        <v>3.5101752991856712</v>
      </c>
      <c r="U137" s="99">
        <v>3.5551174102012864</v>
      </c>
      <c r="V137" s="99">
        <v>4.2500295137160826</v>
      </c>
      <c r="W137" s="99">
        <v>2.8996740162661432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8.2771303421072986</v>
      </c>
      <c r="D138" s="99">
        <v>0</v>
      </c>
      <c r="E138" s="99">
        <v>8.4458531423384162</v>
      </c>
      <c r="F138" s="99">
        <v>8.8295807786505378</v>
      </c>
      <c r="G138" s="99">
        <v>9.3517754136461271</v>
      </c>
      <c r="H138" s="99">
        <v>10.062273368733967</v>
      </c>
      <c r="I138" s="99">
        <v>10.714024648197523</v>
      </c>
      <c r="J138" s="99">
        <v>11.148677076012531</v>
      </c>
      <c r="K138" s="99">
        <v>10.99996096262308</v>
      </c>
      <c r="L138" s="99">
        <v>10.911489822152548</v>
      </c>
      <c r="M138" s="99">
        <v>10.220409411120093</v>
      </c>
      <c r="N138" s="99">
        <v>9.12207940499842</v>
      </c>
      <c r="O138" s="99">
        <v>8.7348029793053446</v>
      </c>
      <c r="P138" s="99">
        <v>8.6845580098481499</v>
      </c>
      <c r="Q138" s="99">
        <v>9.4023987774130635</v>
      </c>
      <c r="R138" s="99">
        <v>9.9099137524489684</v>
      </c>
      <c r="S138" s="99">
        <v>10.591059242502308</v>
      </c>
      <c r="T138" s="99">
        <v>10.915274108323075</v>
      </c>
      <c r="U138" s="99">
        <v>11.321900490217031</v>
      </c>
      <c r="V138" s="99">
        <v>12.377268147878803</v>
      </c>
      <c r="W138" s="99">
        <v>11.823925455047094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4.7571724504219572</v>
      </c>
      <c r="D139" s="123">
        <v>0</v>
      </c>
      <c r="E139" s="123">
        <v>4.9383999975708868</v>
      </c>
      <c r="F139" s="123">
        <v>4.8593898130871356</v>
      </c>
      <c r="G139" s="123">
        <v>5.1255055304612096</v>
      </c>
      <c r="H139" s="123">
        <v>5.3572060649085653</v>
      </c>
      <c r="I139" s="123">
        <v>5.3090737902230174</v>
      </c>
      <c r="J139" s="123">
        <v>4.9814431079378387</v>
      </c>
      <c r="K139" s="123">
        <v>4.6181120205016324</v>
      </c>
      <c r="L139" s="123">
        <v>4.7709732139869399</v>
      </c>
      <c r="M139" s="123">
        <v>4.0646439241627803</v>
      </c>
      <c r="N139" s="123">
        <v>3.2837201167081762</v>
      </c>
      <c r="O139" s="123">
        <v>3.2049213772911425</v>
      </c>
      <c r="P139" s="123">
        <v>2.9677299290361114</v>
      </c>
      <c r="Q139" s="123">
        <v>3.2636359445989096</v>
      </c>
      <c r="R139" s="123">
        <v>3.2362400470867909</v>
      </c>
      <c r="S139" s="123">
        <v>4.1882888548325283</v>
      </c>
      <c r="T139" s="123">
        <v>4.5827983500532179</v>
      </c>
      <c r="U139" s="123">
        <v>4.7789581634354779</v>
      </c>
      <c r="V139" s="123">
        <v>7.3816541405289113</v>
      </c>
      <c r="W139" s="123">
        <v>6.8334799282058816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4.6862292231416012</v>
      </c>
      <c r="D140" s="99">
        <v>0</v>
      </c>
      <c r="E140" s="99">
        <v>4.9383999975708868</v>
      </c>
      <c r="F140" s="99">
        <v>4.8434884939263219</v>
      </c>
      <c r="G140" s="99">
        <v>5.1708683898318979</v>
      </c>
      <c r="H140" s="99">
        <v>5.4758313174134852</v>
      </c>
      <c r="I140" s="99">
        <v>5.2614479015345621</v>
      </c>
      <c r="J140" s="99">
        <v>4.7899119955265395</v>
      </c>
      <c r="K140" s="99">
        <v>4.8026624927192447</v>
      </c>
      <c r="L140" s="99">
        <v>4.9955695564719065</v>
      </c>
      <c r="M140" s="99">
        <v>3.9711115829229899</v>
      </c>
      <c r="N140" s="99">
        <v>3.1342924799455507</v>
      </c>
      <c r="O140" s="99">
        <v>3.2667775963823478</v>
      </c>
      <c r="P140" s="99">
        <v>2.9716682395235496</v>
      </c>
      <c r="Q140" s="99">
        <v>3.2722520418186027</v>
      </c>
      <c r="R140" s="99">
        <v>3.0440094404801776</v>
      </c>
      <c r="S140" s="99">
        <v>4.2389445897707727</v>
      </c>
      <c r="T140" s="99">
        <v>4.6999211028730885</v>
      </c>
      <c r="U140" s="99">
        <v>4.9355663686156666</v>
      </c>
      <c r="V140" s="99">
        <v>7.0444857599546093</v>
      </c>
      <c r="W140" s="99">
        <v>6.894932546871348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5.2468479249160005</v>
      </c>
      <c r="D141" s="110">
        <v>0</v>
      </c>
      <c r="E141" s="110">
        <v>0</v>
      </c>
      <c r="F141" s="110">
        <v>5.285721847920934</v>
      </c>
      <c r="G141" s="110">
        <v>5.0078583850437601</v>
      </c>
      <c r="H141" s="110">
        <v>5.0131675797965043</v>
      </c>
      <c r="I141" s="110">
        <v>5.4380193710941134</v>
      </c>
      <c r="J141" s="110">
        <v>5.5591935514202762</v>
      </c>
      <c r="K141" s="110">
        <v>4.3336970590688448</v>
      </c>
      <c r="L141" s="110">
        <v>4.4164003618685035</v>
      </c>
      <c r="M141" s="110">
        <v>4.1803926193715322</v>
      </c>
      <c r="N141" s="110">
        <v>3.4790098962100968</v>
      </c>
      <c r="O141" s="110">
        <v>3.0781609177805596</v>
      </c>
      <c r="P141" s="110">
        <v>2.9648709115212988</v>
      </c>
      <c r="Q141" s="110">
        <v>3.2566348453121834</v>
      </c>
      <c r="R141" s="110">
        <v>3.4222893041021565</v>
      </c>
      <c r="S141" s="110">
        <v>4.0981934421722848</v>
      </c>
      <c r="T141" s="110">
        <v>4.4200576694079388</v>
      </c>
      <c r="U141" s="110">
        <v>4.5977595665981665</v>
      </c>
      <c r="V141" s="110">
        <v>7.6659399679062439</v>
      </c>
      <c r="W141" s="110">
        <v>6.76898421078912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91.493026397731114</v>
      </c>
      <c r="D143" s="118">
        <f t="shared" si="49"/>
        <v>92.553465665207383</v>
      </c>
      <c r="E143" s="118">
        <f t="shared" si="49"/>
        <v>103.45351167612837</v>
      </c>
      <c r="F143" s="118">
        <f t="shared" si="49"/>
        <v>97.961535766180916</v>
      </c>
      <c r="G143" s="118">
        <f t="shared" si="49"/>
        <v>103.10275528711266</v>
      </c>
      <c r="H143" s="118">
        <f t="shared" si="49"/>
        <v>110.51476005265621</v>
      </c>
      <c r="I143" s="118">
        <f t="shared" si="49"/>
        <v>98.992870178388486</v>
      </c>
      <c r="J143" s="118">
        <f t="shared" si="49"/>
        <v>99.690724837171274</v>
      </c>
      <c r="K143" s="118">
        <f t="shared" si="49"/>
        <v>97.601924028044948</v>
      </c>
      <c r="L143" s="118">
        <f t="shared" si="49"/>
        <v>112.12252575806463</v>
      </c>
      <c r="M143" s="118">
        <f t="shared" si="49"/>
        <v>102.20623637142432</v>
      </c>
      <c r="N143" s="118">
        <f t="shared" si="49"/>
        <v>92.325150311469898</v>
      </c>
      <c r="O143" s="118">
        <f t="shared" si="49"/>
        <v>81.340787244564666</v>
      </c>
      <c r="P143" s="118">
        <f t="shared" si="49"/>
        <v>70.70499507044201</v>
      </c>
      <c r="Q143" s="118">
        <f t="shared" si="49"/>
        <v>97.751488322849639</v>
      </c>
      <c r="R143" s="118">
        <f t="shared" ref="R143:V143" si="50">R144+R146+R148+R157</f>
        <v>87.099697388626367</v>
      </c>
      <c r="S143" s="118">
        <f t="shared" si="50"/>
        <v>79.915697199534264</v>
      </c>
      <c r="T143" s="118">
        <f t="shared" si="50"/>
        <v>81.752562515415988</v>
      </c>
      <c r="U143" s="118">
        <f t="shared" si="50"/>
        <v>81.292916121308465</v>
      </c>
      <c r="V143" s="118">
        <f t="shared" si="50"/>
        <v>77.747717333499224</v>
      </c>
      <c r="W143" s="118">
        <f t="shared" ref="W143" si="51">W144+W146+W148+W157</f>
        <v>90.800026832701775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75.89838540936077</v>
      </c>
      <c r="D144" s="123">
        <f t="shared" si="52"/>
        <v>76.762718321634154</v>
      </c>
      <c r="E144" s="123">
        <f t="shared" si="52"/>
        <v>86.388894012512608</v>
      </c>
      <c r="F144" s="123">
        <f t="shared" si="52"/>
        <v>81.358513657296811</v>
      </c>
      <c r="G144" s="123">
        <f t="shared" si="52"/>
        <v>85.760430144927909</v>
      </c>
      <c r="H144" s="123">
        <f t="shared" si="52"/>
        <v>90.574482312724669</v>
      </c>
      <c r="I144" s="123">
        <f t="shared" si="52"/>
        <v>78.575335726056693</v>
      </c>
      <c r="J144" s="123">
        <f t="shared" si="52"/>
        <v>78.840422657724943</v>
      </c>
      <c r="K144" s="123">
        <f t="shared" si="52"/>
        <v>77.411853702249559</v>
      </c>
      <c r="L144" s="123">
        <f t="shared" si="52"/>
        <v>91.389285809382287</v>
      </c>
      <c r="M144" s="123">
        <f t="shared" si="52"/>
        <v>82.409030277487517</v>
      </c>
      <c r="N144" s="123">
        <f t="shared" si="52"/>
        <v>74.321596502522965</v>
      </c>
      <c r="O144" s="123">
        <f t="shared" si="52"/>
        <v>64.752651054569554</v>
      </c>
      <c r="P144" s="123">
        <f t="shared" si="52"/>
        <v>55.152359770305793</v>
      </c>
      <c r="Q144" s="123">
        <f t="shared" si="52"/>
        <v>78.677417128986221</v>
      </c>
      <c r="R144" s="123">
        <f t="shared" si="52"/>
        <v>67.679329016588355</v>
      </c>
      <c r="S144" s="123">
        <f t="shared" si="52"/>
        <v>58.244435428804522</v>
      </c>
      <c r="T144" s="123">
        <f t="shared" si="52"/>
        <v>57.728642218697921</v>
      </c>
      <c r="U144" s="123">
        <f t="shared" si="52"/>
        <v>54.702639811718726</v>
      </c>
      <c r="V144" s="123">
        <f t="shared" si="52"/>
        <v>49.937821376852405</v>
      </c>
      <c r="W144" s="123">
        <f t="shared" si="52"/>
        <v>59.87402236967668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75.89838540936077</v>
      </c>
      <c r="D145" s="99">
        <v>76.762718321634154</v>
      </c>
      <c r="E145" s="99">
        <v>86.388894012512608</v>
      </c>
      <c r="F145" s="99">
        <v>81.358513657296811</v>
      </c>
      <c r="G145" s="99">
        <v>85.760430144927909</v>
      </c>
      <c r="H145" s="99">
        <v>90.574482312724669</v>
      </c>
      <c r="I145" s="99">
        <v>78.575335726056693</v>
      </c>
      <c r="J145" s="99">
        <v>78.840422657724943</v>
      </c>
      <c r="K145" s="99">
        <v>77.411853702249559</v>
      </c>
      <c r="L145" s="99">
        <v>91.389285809382287</v>
      </c>
      <c r="M145" s="99">
        <v>82.409030277487517</v>
      </c>
      <c r="N145" s="99">
        <v>74.321596502522965</v>
      </c>
      <c r="O145" s="99">
        <v>64.752651054569554</v>
      </c>
      <c r="P145" s="99">
        <v>55.152359770305793</v>
      </c>
      <c r="Q145" s="99">
        <v>78.677417128986221</v>
      </c>
      <c r="R145" s="99">
        <v>67.679329016588355</v>
      </c>
      <c r="S145" s="99">
        <v>58.244435428804522</v>
      </c>
      <c r="T145" s="99">
        <v>57.728642218697921</v>
      </c>
      <c r="U145" s="99">
        <v>54.702639811718726</v>
      </c>
      <c r="V145" s="99">
        <v>49.937821376852405</v>
      </c>
      <c r="W145" s="99">
        <v>59.87402236967668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0.18766347720179516</v>
      </c>
      <c r="D146" s="123">
        <f t="shared" si="53"/>
        <v>0.27865728173574766</v>
      </c>
      <c r="E146" s="123">
        <f t="shared" si="53"/>
        <v>0.54566086781724144</v>
      </c>
      <c r="F146" s="123">
        <f t="shared" si="53"/>
        <v>0.36362226974066225</v>
      </c>
      <c r="G146" s="123">
        <f t="shared" si="53"/>
        <v>0.40886395721913898</v>
      </c>
      <c r="H146" s="123">
        <f t="shared" si="53"/>
        <v>0.77139332620361123</v>
      </c>
      <c r="I146" s="123">
        <f t="shared" si="53"/>
        <v>1.3953896505707029</v>
      </c>
      <c r="J146" s="123">
        <f t="shared" si="53"/>
        <v>0.97622259245451171</v>
      </c>
      <c r="K146" s="123">
        <f t="shared" si="53"/>
        <v>1.259830743528823</v>
      </c>
      <c r="L146" s="123">
        <f t="shared" si="53"/>
        <v>1.655022936120363</v>
      </c>
      <c r="M146" s="123">
        <f t="shared" si="53"/>
        <v>1.7699428639848802</v>
      </c>
      <c r="N146" s="123">
        <f t="shared" si="53"/>
        <v>3.6349001613462231</v>
      </c>
      <c r="O146" s="123">
        <f t="shared" si="53"/>
        <v>2.500151208519132</v>
      </c>
      <c r="P146" s="123">
        <f t="shared" si="53"/>
        <v>1.818040961961163</v>
      </c>
      <c r="Q146" s="123">
        <f t="shared" si="53"/>
        <v>2.9624679254545376</v>
      </c>
      <c r="R146" s="123">
        <f t="shared" si="53"/>
        <v>3.0241759210367323</v>
      </c>
      <c r="S146" s="123">
        <f t="shared" si="53"/>
        <v>3.5186622312989582</v>
      </c>
      <c r="T146" s="123">
        <f t="shared" si="53"/>
        <v>4.8709270295401828</v>
      </c>
      <c r="U146" s="123">
        <f t="shared" si="53"/>
        <v>6.7883601879577702</v>
      </c>
      <c r="V146" s="123">
        <f t="shared" si="53"/>
        <v>3.8808205850816146</v>
      </c>
      <c r="W146" s="123">
        <f t="shared" si="53"/>
        <v>9.3685008775816243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0.18766347720179516</v>
      </c>
      <c r="D147" s="99">
        <f>RES_hhdet_in_tesh!D147/RES_summary!D$21</f>
        <v>0.27865728173574766</v>
      </c>
      <c r="E147" s="99">
        <f>RES_hhdet_in_tesh!E147/RES_summary!E$21</f>
        <v>0.54566086781724144</v>
      </c>
      <c r="F147" s="99">
        <f>RES_hhdet_in_tesh!F147/RES_summary!F$21</f>
        <v>0.36362226974066225</v>
      </c>
      <c r="G147" s="99">
        <f>RES_hhdet_in_tesh!G147/RES_summary!G$21</f>
        <v>0.40886395721913898</v>
      </c>
      <c r="H147" s="99">
        <f>RES_hhdet_in_tesh!H147/RES_summary!H$21</f>
        <v>0.77139332620361123</v>
      </c>
      <c r="I147" s="99">
        <f>RES_hhdet_in_tesh!I147/RES_summary!I$21</f>
        <v>1.3953896505707029</v>
      </c>
      <c r="J147" s="99">
        <f>RES_hhdet_in_tesh!J147/RES_summary!J$21</f>
        <v>0.97622259245451171</v>
      </c>
      <c r="K147" s="99">
        <f>RES_hhdet_in_tesh!K147/RES_summary!K$21</f>
        <v>1.259830743528823</v>
      </c>
      <c r="L147" s="99">
        <f>RES_hhdet_in_tesh!L147/RES_summary!L$21</f>
        <v>1.655022936120363</v>
      </c>
      <c r="M147" s="99">
        <f>RES_hhdet_in_tesh!M147/RES_summary!M$21</f>
        <v>1.7699428639848802</v>
      </c>
      <c r="N147" s="99">
        <f>RES_hhdet_in_tesh!N147/RES_summary!N$21</f>
        <v>3.6349001613462231</v>
      </c>
      <c r="O147" s="99">
        <f>RES_hhdet_in_tesh!O147/RES_summary!O$21</f>
        <v>2.500151208519132</v>
      </c>
      <c r="P147" s="99">
        <f>RES_hhdet_in_tesh!P147/RES_summary!P$21</f>
        <v>1.818040961961163</v>
      </c>
      <c r="Q147" s="99">
        <f>RES_hhdet_in_tesh!Q147/RES_summary!Q$21</f>
        <v>2.9624679254545376</v>
      </c>
      <c r="R147" s="99">
        <f>RES_hhdet_in_tesh!R147/RES_summary!R$21</f>
        <v>3.0241759210367323</v>
      </c>
      <c r="S147" s="99">
        <f>RES_hhdet_in_tesh!S147/RES_summary!S$21</f>
        <v>3.5186622312989582</v>
      </c>
      <c r="T147" s="99">
        <f>RES_hhdet_in_tesh!T147/RES_summary!T$21</f>
        <v>4.8709270295401828</v>
      </c>
      <c r="U147" s="99">
        <f>RES_hhdet_in_tesh!U147/RES_summary!U$21</f>
        <v>6.7883601879577702</v>
      </c>
      <c r="V147" s="99">
        <f>RES_hhdet_in_tesh!V147/RES_summary!V$21</f>
        <v>3.8808205850816146</v>
      </c>
      <c r="W147" s="99">
        <f>RES_hhdet_in_tesh!W147/RES_summary!W$21</f>
        <v>9.3685008775816243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10.65256493240574</v>
      </c>
      <c r="D148" s="123">
        <v>10.659779259186164</v>
      </c>
      <c r="E148" s="123">
        <v>11.580556798227638</v>
      </c>
      <c r="F148" s="123">
        <v>11.379532332106205</v>
      </c>
      <c r="G148" s="123">
        <v>11.808879586616765</v>
      </c>
      <c r="H148" s="123">
        <v>13.811180008046454</v>
      </c>
      <c r="I148" s="123">
        <v>13.713957393578408</v>
      </c>
      <c r="J148" s="123">
        <v>14.896319769677271</v>
      </c>
      <c r="K148" s="123">
        <v>14.313674483853035</v>
      </c>
      <c r="L148" s="123">
        <v>14.304456934874349</v>
      </c>
      <c r="M148" s="123">
        <v>13.961277577172273</v>
      </c>
      <c r="N148" s="123">
        <v>11.084716397803888</v>
      </c>
      <c r="O148" s="123">
        <v>10.883305799279459</v>
      </c>
      <c r="P148" s="123">
        <v>10.766865540591693</v>
      </c>
      <c r="Q148" s="123">
        <v>12.847972928431803</v>
      </c>
      <c r="R148" s="123">
        <v>13.160116863168735</v>
      </c>
      <c r="S148" s="123">
        <v>13.964243226847261</v>
      </c>
      <c r="T148" s="123">
        <v>14.57030309406138</v>
      </c>
      <c r="U148" s="123">
        <v>15.02304442782806</v>
      </c>
      <c r="V148" s="123">
        <v>16.547403212754748</v>
      </c>
      <c r="W148" s="123">
        <v>14.724024703561938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10.233081489125572</v>
      </c>
      <c r="D149" s="99">
        <v>11.199390876683573</v>
      </c>
      <c r="E149" s="99">
        <v>11.185951822067111</v>
      </c>
      <c r="F149" s="99">
        <v>10.143810383365809</v>
      </c>
      <c r="G149" s="99">
        <v>12.902633589301953</v>
      </c>
      <c r="H149" s="99">
        <v>14.136604008765243</v>
      </c>
      <c r="I149" s="99">
        <v>12.705715709685409</v>
      </c>
      <c r="J149" s="99">
        <v>12.876809353454728</v>
      </c>
      <c r="K149" s="99">
        <v>13.524747432164149</v>
      </c>
      <c r="L149" s="99">
        <v>17.51301834741853</v>
      </c>
      <c r="M149" s="99">
        <v>13.739431123562415</v>
      </c>
      <c r="N149" s="99">
        <v>10.498150848024647</v>
      </c>
      <c r="O149" s="99">
        <v>11.78503971098143</v>
      </c>
      <c r="P149" s="99">
        <v>10.824016916970216</v>
      </c>
      <c r="Q149" s="99">
        <v>11.395308899392489</v>
      </c>
      <c r="R149" s="99">
        <v>10.408966906416099</v>
      </c>
      <c r="S149" s="99">
        <v>14.873087732763217</v>
      </c>
      <c r="T149" s="99">
        <v>16.704879323572339</v>
      </c>
      <c r="U149" s="99">
        <v>17.909431981411888</v>
      </c>
      <c r="V149" s="99">
        <v>14.49750758922281</v>
      </c>
      <c r="W149" s="99">
        <v>15.412354386517464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10.741535736784208</v>
      </c>
      <c r="D153" s="102">
        <v>10.531784105327427</v>
      </c>
      <c r="E153" s="102">
        <v>11.630401637321601</v>
      </c>
      <c r="F153" s="102">
        <v>11.505626408508286</v>
      </c>
      <c r="G153" s="102">
        <v>11.68909263353293</v>
      </c>
      <c r="H153" s="102">
        <v>13.776834883874278</v>
      </c>
      <c r="I153" s="102">
        <v>13.74455424094873</v>
      </c>
      <c r="J153" s="102">
        <v>14.918742642747466</v>
      </c>
      <c r="K153" s="102">
        <v>14.351762394913571</v>
      </c>
      <c r="L153" s="102">
        <v>14.123697983958804</v>
      </c>
      <c r="M153" s="102">
        <v>13.96981686699613</v>
      </c>
      <c r="N153" s="102">
        <v>11.107404185762544</v>
      </c>
      <c r="O153" s="102">
        <v>10.83027651241043</v>
      </c>
      <c r="P153" s="102">
        <v>10.764147765274576</v>
      </c>
      <c r="Q153" s="102">
        <v>12.895056009169291</v>
      </c>
      <c r="R153" s="102">
        <v>13.315359159683227</v>
      </c>
      <c r="S153" s="102">
        <v>13.8970217321821</v>
      </c>
      <c r="T153" s="102">
        <v>14.427047678161847</v>
      </c>
      <c r="U153" s="102">
        <v>14.874208977444592</v>
      </c>
      <c r="V153" s="102">
        <v>16.612741379837367</v>
      </c>
      <c r="W153" s="102">
        <v>14.704858997654494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10.748052160673129</v>
      </c>
      <c r="D154" s="105">
        <v>10.536246827184586</v>
      </c>
      <c r="E154" s="105">
        <v>0</v>
      </c>
      <c r="F154" s="105">
        <v>0</v>
      </c>
      <c r="G154" s="105">
        <v>11.683508187171375</v>
      </c>
      <c r="H154" s="105">
        <v>13.767354432040111</v>
      </c>
      <c r="I154" s="105">
        <v>13.743584721397012</v>
      </c>
      <c r="J154" s="105">
        <v>14.932938418404493</v>
      </c>
      <c r="K154" s="105">
        <v>14.372139017772209</v>
      </c>
      <c r="L154" s="105">
        <v>14.138611173546233</v>
      </c>
      <c r="M154" s="105">
        <v>13.979958965698499</v>
      </c>
      <c r="N154" s="105">
        <v>11.115373655230719</v>
      </c>
      <c r="O154" s="105">
        <v>10.833145962890201</v>
      </c>
      <c r="P154" s="105">
        <v>10.76744873635314</v>
      </c>
      <c r="Q154" s="105">
        <v>12.895604615934456</v>
      </c>
      <c r="R154" s="105">
        <v>13.31662132895913</v>
      </c>
      <c r="S154" s="105">
        <v>13.895692957603133</v>
      </c>
      <c r="T154" s="105">
        <v>14.425449407508742</v>
      </c>
      <c r="U154" s="105">
        <v>14.877017900418316</v>
      </c>
      <c r="V154" s="105">
        <v>16.627297661594891</v>
      </c>
      <c r="W154" s="105">
        <v>14.723599471313239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2.4709218185658313</v>
      </c>
      <c r="D155" s="99">
        <v>2.3645308173940367</v>
      </c>
      <c r="E155" s="99">
        <v>0</v>
      </c>
      <c r="F155" s="99">
        <v>0</v>
      </c>
      <c r="G155" s="99">
        <v>2.3317327735252449</v>
      </c>
      <c r="H155" s="99">
        <v>3.7050810633061384</v>
      </c>
      <c r="I155" s="99">
        <v>3.0295600731994958</v>
      </c>
      <c r="J155" s="99">
        <v>3.7842613423919627</v>
      </c>
      <c r="K155" s="99">
        <v>3.3721780551491256</v>
      </c>
      <c r="L155" s="99">
        <v>3.2271213513936829</v>
      </c>
      <c r="M155" s="99">
        <v>3.7595495545784092</v>
      </c>
      <c r="N155" s="99">
        <v>1.9932942502322986</v>
      </c>
      <c r="O155" s="99">
        <v>2.0983429835848573</v>
      </c>
      <c r="P155" s="99">
        <v>2.0828907265049916</v>
      </c>
      <c r="Q155" s="99">
        <v>3.4932058385213978</v>
      </c>
      <c r="R155" s="99">
        <v>3.406707576510156</v>
      </c>
      <c r="S155" s="99">
        <v>3.3046337151008212</v>
      </c>
      <c r="T155" s="99">
        <v>3.5101752991856716</v>
      </c>
      <c r="U155" s="99">
        <v>3.5551174102012864</v>
      </c>
      <c r="V155" s="99">
        <v>4.2500295137160844</v>
      </c>
      <c r="W155" s="99">
        <v>2.8996740162661432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8.2771303421072968</v>
      </c>
      <c r="D156" s="99">
        <v>8.1717160097905488</v>
      </c>
      <c r="E156" s="99">
        <v>0</v>
      </c>
      <c r="F156" s="99">
        <v>0</v>
      </c>
      <c r="G156" s="99">
        <v>9.3517754136461306</v>
      </c>
      <c r="H156" s="99">
        <v>10.062273368733969</v>
      </c>
      <c r="I156" s="99">
        <v>10.714024648197517</v>
      </c>
      <c r="J156" s="99">
        <v>11.148677076012532</v>
      </c>
      <c r="K156" s="99">
        <v>10.999960962623081</v>
      </c>
      <c r="L156" s="99">
        <v>10.911489822152548</v>
      </c>
      <c r="M156" s="99">
        <v>10.220409411120089</v>
      </c>
      <c r="N156" s="99">
        <v>9.1220794049984182</v>
      </c>
      <c r="O156" s="99">
        <v>8.7348029793053446</v>
      </c>
      <c r="P156" s="99">
        <v>8.6845580098481499</v>
      </c>
      <c r="Q156" s="99">
        <v>9.40239877741306</v>
      </c>
      <c r="R156" s="99">
        <v>9.9099137524489738</v>
      </c>
      <c r="S156" s="99">
        <v>10.591059242502311</v>
      </c>
      <c r="T156" s="99">
        <v>10.915274108323072</v>
      </c>
      <c r="U156" s="99">
        <v>11.321900490217031</v>
      </c>
      <c r="V156" s="99">
        <v>12.377268147878809</v>
      </c>
      <c r="W156" s="99">
        <v>11.8239254550471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4.7544125787628113</v>
      </c>
      <c r="D157" s="123">
        <v>4.852310802651318</v>
      </c>
      <c r="E157" s="123">
        <v>4.9383999975708877</v>
      </c>
      <c r="F157" s="123">
        <v>4.8598675070372321</v>
      </c>
      <c r="G157" s="123">
        <v>5.1245815983488461</v>
      </c>
      <c r="H157" s="123">
        <v>5.3577044056814884</v>
      </c>
      <c r="I157" s="123">
        <v>5.308187408182679</v>
      </c>
      <c r="J157" s="123">
        <v>4.9777598173145448</v>
      </c>
      <c r="K157" s="123">
        <v>4.6165650984135302</v>
      </c>
      <c r="L157" s="123">
        <v>4.7737600776876237</v>
      </c>
      <c r="M157" s="123">
        <v>4.0659856527796627</v>
      </c>
      <c r="N157" s="123">
        <v>3.2839372497968271</v>
      </c>
      <c r="O157" s="123">
        <v>3.2046791821965286</v>
      </c>
      <c r="P157" s="123">
        <v>2.9677287975833617</v>
      </c>
      <c r="Q157" s="123">
        <v>3.2636303399770874</v>
      </c>
      <c r="R157" s="123">
        <v>3.2360755878325476</v>
      </c>
      <c r="S157" s="123">
        <v>4.1883563125835179</v>
      </c>
      <c r="T157" s="123">
        <v>4.5826901731165002</v>
      </c>
      <c r="U157" s="123">
        <v>4.7788716938039055</v>
      </c>
      <c r="V157" s="123">
        <v>7.3816721588104626</v>
      </c>
      <c r="W157" s="123">
        <v>6.8334788818815282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4.6862292231415994</v>
      </c>
      <c r="D158" s="99">
        <v>4.852310802651318</v>
      </c>
      <c r="E158" s="99">
        <v>4.9383999975708877</v>
      </c>
      <c r="F158" s="99">
        <v>4.8434884939263219</v>
      </c>
      <c r="G158" s="99">
        <v>5.1708683898318988</v>
      </c>
      <c r="H158" s="99">
        <v>5.4758313174134834</v>
      </c>
      <c r="I158" s="99">
        <v>5.2614479015345621</v>
      </c>
      <c r="J158" s="99">
        <v>4.7899119955265395</v>
      </c>
      <c r="K158" s="99">
        <v>4.8026624927192438</v>
      </c>
      <c r="L158" s="99">
        <v>4.9955695564719074</v>
      </c>
      <c r="M158" s="99">
        <v>3.9711115829229886</v>
      </c>
      <c r="N158" s="99">
        <v>3.1342924799455507</v>
      </c>
      <c r="O158" s="99">
        <v>3.2667775963823478</v>
      </c>
      <c r="P158" s="99">
        <v>2.9716682395235496</v>
      </c>
      <c r="Q158" s="99">
        <v>3.2722520418186019</v>
      </c>
      <c r="R158" s="99">
        <v>3.0440094404801785</v>
      </c>
      <c r="S158" s="99">
        <v>4.2389445897707727</v>
      </c>
      <c r="T158" s="99">
        <v>4.6999211028730885</v>
      </c>
      <c r="U158" s="99">
        <v>4.9355663686156666</v>
      </c>
      <c r="V158" s="99">
        <v>7.0444857599546111</v>
      </c>
      <c r="W158" s="99">
        <v>6.894932546871348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5.2468479249160005</v>
      </c>
      <c r="D159" s="110">
        <v>0</v>
      </c>
      <c r="E159" s="110">
        <v>0</v>
      </c>
      <c r="F159" s="110">
        <v>5.2857218479209367</v>
      </c>
      <c r="G159" s="110">
        <v>5.0078583850437601</v>
      </c>
      <c r="H159" s="110">
        <v>5.0131675797965061</v>
      </c>
      <c r="I159" s="110">
        <v>5.4380193710941143</v>
      </c>
      <c r="J159" s="110">
        <v>5.5591935514202753</v>
      </c>
      <c r="K159" s="110">
        <v>4.3336970590688466</v>
      </c>
      <c r="L159" s="110">
        <v>4.4164003618685044</v>
      </c>
      <c r="M159" s="110">
        <v>4.1803926193715322</v>
      </c>
      <c r="N159" s="110">
        <v>3.4790098962100973</v>
      </c>
      <c r="O159" s="110">
        <v>3.0781609177805596</v>
      </c>
      <c r="P159" s="110">
        <v>2.9648709115212979</v>
      </c>
      <c r="Q159" s="110">
        <v>3.2566348453121834</v>
      </c>
      <c r="R159" s="110">
        <v>3.4222893041021578</v>
      </c>
      <c r="S159" s="110">
        <v>4.0981934421722865</v>
      </c>
      <c r="T159" s="110">
        <v>4.4200576694079388</v>
      </c>
      <c r="U159" s="110">
        <v>4.5977595665981656</v>
      </c>
      <c r="V159" s="110">
        <v>7.665939967906243</v>
      </c>
      <c r="W159" s="110">
        <v>6.76898421078912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94.075469804603145</v>
      </c>
      <c r="D161" s="118">
        <f t="shared" si="54"/>
        <v>95.042003523215854</v>
      </c>
      <c r="E161" s="118">
        <f t="shared" si="54"/>
        <v>101.07928948758702</v>
      </c>
      <c r="F161" s="118">
        <f t="shared" si="54"/>
        <v>100.19365179289031</v>
      </c>
      <c r="G161" s="118">
        <f t="shared" si="54"/>
        <v>104.74856803490532</v>
      </c>
      <c r="H161" s="118">
        <f t="shared" si="54"/>
        <v>107.19559339271927</v>
      </c>
      <c r="I161" s="118">
        <f t="shared" si="54"/>
        <v>102.31809394125059</v>
      </c>
      <c r="J161" s="118">
        <f t="shared" si="54"/>
        <v>103.40394713683402</v>
      </c>
      <c r="K161" s="118">
        <f t="shared" si="54"/>
        <v>106.27590674276337</v>
      </c>
      <c r="L161" s="118">
        <f t="shared" si="54"/>
        <v>0</v>
      </c>
      <c r="M161" s="118">
        <f t="shared" si="54"/>
        <v>0</v>
      </c>
      <c r="N161" s="118">
        <f t="shared" si="54"/>
        <v>0</v>
      </c>
      <c r="O161" s="118">
        <f t="shared" si="54"/>
        <v>88.252366698591203</v>
      </c>
      <c r="P161" s="118">
        <f t="shared" si="54"/>
        <v>81.045823671941889</v>
      </c>
      <c r="Q161" s="118">
        <f t="shared" si="54"/>
        <v>84.318105382165783</v>
      </c>
      <c r="R161" s="118">
        <f t="shared" ref="R161:V161" si="55">R162+R164+R166+R175</f>
        <v>83.727441995674297</v>
      </c>
      <c r="S161" s="118">
        <f t="shared" si="55"/>
        <v>84.900399738233716</v>
      </c>
      <c r="T161" s="118">
        <f t="shared" si="55"/>
        <v>76.022266716291838</v>
      </c>
      <c r="U161" s="118">
        <f t="shared" si="55"/>
        <v>54.788095989281942</v>
      </c>
      <c r="V161" s="118">
        <f t="shared" si="55"/>
        <v>65.083611756682018</v>
      </c>
      <c r="W161" s="118">
        <f t="shared" ref="W161" si="56">W162+W164+W166+W175</f>
        <v>124.06897818574778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78.511635797774929</v>
      </c>
      <c r="D162" s="123">
        <f t="shared" si="57"/>
        <v>79.279331676844407</v>
      </c>
      <c r="E162" s="123">
        <f t="shared" si="57"/>
        <v>84.067166314781431</v>
      </c>
      <c r="F162" s="123">
        <f t="shared" si="57"/>
        <v>83.598126171691689</v>
      </c>
      <c r="G162" s="123">
        <f t="shared" si="57"/>
        <v>87.370218674251134</v>
      </c>
      <c r="H162" s="123">
        <f t="shared" si="57"/>
        <v>87.230488887858897</v>
      </c>
      <c r="I162" s="123">
        <f t="shared" si="57"/>
        <v>81.948109266295575</v>
      </c>
      <c r="J162" s="123">
        <f t="shared" si="57"/>
        <v>82.534836991262054</v>
      </c>
      <c r="K162" s="123">
        <f t="shared" si="57"/>
        <v>86.214631490727257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71.650661359674984</v>
      </c>
      <c r="P162" s="123">
        <f t="shared" si="57"/>
        <v>65.530369958152946</v>
      </c>
      <c r="Q162" s="123">
        <f t="shared" si="57"/>
        <v>65.255711510316544</v>
      </c>
      <c r="R162" s="123">
        <f t="shared" si="57"/>
        <v>64.327985807451128</v>
      </c>
      <c r="S162" s="123">
        <f t="shared" si="57"/>
        <v>63.210366459998504</v>
      </c>
      <c r="T162" s="123">
        <f t="shared" si="57"/>
        <v>52.017654879061524</v>
      </c>
      <c r="U162" s="123">
        <f t="shared" si="57"/>
        <v>28.219053510905699</v>
      </c>
      <c r="V162" s="123">
        <f t="shared" si="57"/>
        <v>37.287578649393261</v>
      </c>
      <c r="W162" s="123">
        <f t="shared" si="57"/>
        <v>93.224733705098686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78.511635797774929</v>
      </c>
      <c r="D163" s="110">
        <v>79.279331676844407</v>
      </c>
      <c r="E163" s="110">
        <v>84.067166314781431</v>
      </c>
      <c r="F163" s="110">
        <v>83.598126171691689</v>
      </c>
      <c r="G163" s="110">
        <v>87.370218674251134</v>
      </c>
      <c r="H163" s="110">
        <v>87.230488887858897</v>
      </c>
      <c r="I163" s="110">
        <v>81.948109266295575</v>
      </c>
      <c r="J163" s="110">
        <v>82.534836991262054</v>
      </c>
      <c r="K163" s="110">
        <v>86.214631490727257</v>
      </c>
      <c r="L163" s="110">
        <v>0</v>
      </c>
      <c r="M163" s="110">
        <v>0</v>
      </c>
      <c r="N163" s="110">
        <v>0</v>
      </c>
      <c r="O163" s="110">
        <v>71.650661359674984</v>
      </c>
      <c r="P163" s="110">
        <v>65.530369958152946</v>
      </c>
      <c r="Q163" s="110">
        <v>65.255711510316544</v>
      </c>
      <c r="R163" s="110">
        <v>64.327985807451128</v>
      </c>
      <c r="S163" s="110">
        <v>63.210366459998504</v>
      </c>
      <c r="T163" s="110">
        <v>52.017654879061524</v>
      </c>
      <c r="U163" s="110">
        <v>28.219053510905699</v>
      </c>
      <c r="V163" s="110">
        <v>37.287578649393261</v>
      </c>
      <c r="W163" s="110">
        <v>93.224733705098686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0.15094670992318307</v>
      </c>
      <c r="D164" s="123">
        <f t="shared" si="58"/>
        <v>0.2559097485328295</v>
      </c>
      <c r="E164" s="123">
        <f t="shared" si="58"/>
        <v>0.49340039033615357</v>
      </c>
      <c r="F164" s="123">
        <f t="shared" si="58"/>
        <v>0.36488924629028124</v>
      </c>
      <c r="G164" s="123">
        <f t="shared" si="58"/>
        <v>0.43576290177302979</v>
      </c>
      <c r="H164" s="123">
        <f t="shared" si="58"/>
        <v>0.79432990397805348</v>
      </c>
      <c r="I164" s="123">
        <f t="shared" si="58"/>
        <v>1.3459077480681956</v>
      </c>
      <c r="J164" s="123">
        <f t="shared" si="58"/>
        <v>1.0021170909281061</v>
      </c>
      <c r="K164" s="123">
        <f t="shared" si="58"/>
        <v>1.1403640350907449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2.5093429409033932</v>
      </c>
      <c r="P164" s="123">
        <f t="shared" si="58"/>
        <v>1.7805168966988072</v>
      </c>
      <c r="Q164" s="123">
        <f t="shared" si="58"/>
        <v>2.9465975615681739</v>
      </c>
      <c r="R164" s="123">
        <f t="shared" si="58"/>
        <v>2.9957353951335661</v>
      </c>
      <c r="S164" s="123">
        <f t="shared" si="58"/>
        <v>3.534398945055838</v>
      </c>
      <c r="T164" s="123">
        <f t="shared" si="58"/>
        <v>4.8515787593136084</v>
      </c>
      <c r="U164" s="123">
        <f t="shared" si="58"/>
        <v>6.7664445686544603</v>
      </c>
      <c r="V164" s="123">
        <f t="shared" si="58"/>
        <v>3.8674706958543452</v>
      </c>
      <c r="W164" s="123">
        <f t="shared" si="58"/>
        <v>9.2867947068962629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0.15094670992318307</v>
      </c>
      <c r="D165" s="99">
        <f>RES_hhdet_in_tesh!D165/RES_summary!D$21</f>
        <v>0.2559097485328295</v>
      </c>
      <c r="E165" s="99">
        <f>RES_hhdet_in_tesh!E165/RES_summary!E$21</f>
        <v>0.49340039033615357</v>
      </c>
      <c r="F165" s="99">
        <f>RES_hhdet_in_tesh!F165/RES_summary!F$21</f>
        <v>0.36488924629028124</v>
      </c>
      <c r="G165" s="99">
        <f>RES_hhdet_in_tesh!G165/RES_summary!G$21</f>
        <v>0.43576290177302979</v>
      </c>
      <c r="H165" s="99">
        <f>RES_hhdet_in_tesh!H165/RES_summary!H$21</f>
        <v>0.79432990397805348</v>
      </c>
      <c r="I165" s="99">
        <f>RES_hhdet_in_tesh!I165/RES_summary!I$21</f>
        <v>1.3459077480681956</v>
      </c>
      <c r="J165" s="99">
        <f>RES_hhdet_in_tesh!J165/RES_summary!J$21</f>
        <v>1.0021170909281061</v>
      </c>
      <c r="K165" s="99">
        <f>RES_hhdet_in_tesh!K165/RES_summary!K$21</f>
        <v>1.1403640350907449</v>
      </c>
      <c r="L165" s="99">
        <f>RES_hhdet_in_tesh!L165/RES_summary!L$21</f>
        <v>0</v>
      </c>
      <c r="M165" s="99">
        <f>RES_hhdet_in_tesh!M165/RES_summary!M$21</f>
        <v>0</v>
      </c>
      <c r="N165" s="99">
        <f>RES_hhdet_in_tesh!N165/RES_summary!N$21</f>
        <v>0</v>
      </c>
      <c r="O165" s="99">
        <f>RES_hhdet_in_tesh!O165/RES_summary!O$21</f>
        <v>2.5093429409033932</v>
      </c>
      <c r="P165" s="99">
        <f>RES_hhdet_in_tesh!P165/RES_summary!P$21</f>
        <v>1.7805168966988072</v>
      </c>
      <c r="Q165" s="99">
        <f>RES_hhdet_in_tesh!Q165/RES_summary!Q$21</f>
        <v>2.9465975615681739</v>
      </c>
      <c r="R165" s="99">
        <f>RES_hhdet_in_tesh!R165/RES_summary!R$21</f>
        <v>2.9957353951335661</v>
      </c>
      <c r="S165" s="99">
        <f>RES_hhdet_in_tesh!S165/RES_summary!S$21</f>
        <v>3.534398945055838</v>
      </c>
      <c r="T165" s="99">
        <f>RES_hhdet_in_tesh!T165/RES_summary!T$21</f>
        <v>4.8515787593136084</v>
      </c>
      <c r="U165" s="99">
        <f>RES_hhdet_in_tesh!U165/RES_summary!U$21</f>
        <v>6.7664445686544603</v>
      </c>
      <c r="V165" s="99">
        <f>RES_hhdet_in_tesh!V165/RES_summary!V$21</f>
        <v>3.8674706958543452</v>
      </c>
      <c r="W165" s="99">
        <f>RES_hhdet_in_tesh!W165/RES_summary!W$21</f>
        <v>9.2867947068962629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10.653533895271115</v>
      </c>
      <c r="D166" s="123">
        <v>10.654451295187302</v>
      </c>
      <c r="E166" s="123">
        <v>11.580322784898559</v>
      </c>
      <c r="F166" s="123">
        <v>11.372766308494388</v>
      </c>
      <c r="G166" s="123">
        <v>11.816760307214389</v>
      </c>
      <c r="H166" s="123">
        <v>13.812238315540753</v>
      </c>
      <c r="I166" s="123">
        <v>13.715042388166003</v>
      </c>
      <c r="J166" s="123">
        <v>14.884760670143883</v>
      </c>
      <c r="K166" s="123">
        <v>14.296132164576276</v>
      </c>
      <c r="L166" s="123">
        <v>0</v>
      </c>
      <c r="M166" s="123">
        <v>0</v>
      </c>
      <c r="N166" s="123">
        <v>0</v>
      </c>
      <c r="O166" s="123">
        <v>10.886607844707534</v>
      </c>
      <c r="P166" s="123">
        <v>10.767260659091715</v>
      </c>
      <c r="Q166" s="123">
        <v>12.852245277944615</v>
      </c>
      <c r="R166" s="123">
        <v>13.168660916436712</v>
      </c>
      <c r="S166" s="123">
        <v>13.96776878890806</v>
      </c>
      <c r="T166" s="123">
        <v>14.570161775832508</v>
      </c>
      <c r="U166" s="123">
        <v>15.023568520724977</v>
      </c>
      <c r="V166" s="123">
        <v>16.547035720680807</v>
      </c>
      <c r="W166" s="123">
        <v>14.723975426010755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10.233081489125572</v>
      </c>
      <c r="D167" s="99">
        <v>11.199390876683573</v>
      </c>
      <c r="E167" s="99">
        <v>11.185951822067111</v>
      </c>
      <c r="F167" s="99">
        <v>10.14381038336581</v>
      </c>
      <c r="G167" s="99">
        <v>12.902633589301953</v>
      </c>
      <c r="H167" s="99">
        <v>14.136604008765245</v>
      </c>
      <c r="I167" s="99">
        <v>12.705715709685409</v>
      </c>
      <c r="J167" s="99">
        <v>12.876809353454728</v>
      </c>
      <c r="K167" s="99">
        <v>13.524747432164151</v>
      </c>
      <c r="L167" s="99">
        <v>0</v>
      </c>
      <c r="M167" s="99">
        <v>0</v>
      </c>
      <c r="N167" s="99">
        <v>0</v>
      </c>
      <c r="O167" s="99">
        <v>11.785039710981428</v>
      </c>
      <c r="P167" s="99">
        <v>10.824016916970216</v>
      </c>
      <c r="Q167" s="99">
        <v>11.395308899392489</v>
      </c>
      <c r="R167" s="99">
        <v>10.408966906416099</v>
      </c>
      <c r="S167" s="99">
        <v>14.873087732763221</v>
      </c>
      <c r="T167" s="99">
        <v>16.704879323572339</v>
      </c>
      <c r="U167" s="99">
        <v>17.909431981411885</v>
      </c>
      <c r="V167" s="99">
        <v>14.497507589222803</v>
      </c>
      <c r="W167" s="99">
        <v>15.412354386517467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10.741535736784206</v>
      </c>
      <c r="D171" s="102">
        <v>10.531784105327429</v>
      </c>
      <c r="E171" s="102">
        <v>11.630401637321601</v>
      </c>
      <c r="F171" s="102">
        <v>11.505626408508286</v>
      </c>
      <c r="G171" s="102">
        <v>11.68909263353293</v>
      </c>
      <c r="H171" s="102">
        <v>13.776834883874278</v>
      </c>
      <c r="I171" s="102">
        <v>13.744554240948725</v>
      </c>
      <c r="J171" s="102">
        <v>14.918742642747462</v>
      </c>
      <c r="K171" s="102">
        <v>14.351762394913576</v>
      </c>
      <c r="L171" s="102">
        <v>0</v>
      </c>
      <c r="M171" s="102">
        <v>0</v>
      </c>
      <c r="N171" s="102">
        <v>0</v>
      </c>
      <c r="O171" s="102">
        <v>10.830276512410428</v>
      </c>
      <c r="P171" s="102">
        <v>10.764147765274576</v>
      </c>
      <c r="Q171" s="102">
        <v>12.895056009169295</v>
      </c>
      <c r="R171" s="102">
        <v>13.315359159683222</v>
      </c>
      <c r="S171" s="102">
        <v>13.8970217321821</v>
      </c>
      <c r="T171" s="102">
        <v>14.42704767816185</v>
      </c>
      <c r="U171" s="102">
        <v>14.874208977444589</v>
      </c>
      <c r="V171" s="102">
        <v>16.612741379837367</v>
      </c>
      <c r="W171" s="102">
        <v>14.704858997654494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10.748052160673129</v>
      </c>
      <c r="D172" s="105">
        <v>10.536246827184586</v>
      </c>
      <c r="E172" s="105">
        <v>0</v>
      </c>
      <c r="F172" s="105">
        <v>0</v>
      </c>
      <c r="G172" s="105">
        <v>11.683508187171375</v>
      </c>
      <c r="H172" s="105">
        <v>13.767354432040111</v>
      </c>
      <c r="I172" s="105">
        <v>13.743584721397012</v>
      </c>
      <c r="J172" s="105">
        <v>14.932938418404492</v>
      </c>
      <c r="K172" s="105">
        <v>14.372139017772209</v>
      </c>
      <c r="L172" s="105">
        <v>0</v>
      </c>
      <c r="M172" s="105">
        <v>0</v>
      </c>
      <c r="N172" s="105">
        <v>0</v>
      </c>
      <c r="O172" s="105">
        <v>10.833145962890203</v>
      </c>
      <c r="P172" s="105">
        <v>10.767448736353138</v>
      </c>
      <c r="Q172" s="105">
        <v>12.895604615934461</v>
      </c>
      <c r="R172" s="105">
        <v>13.316621328959128</v>
      </c>
      <c r="S172" s="105">
        <v>13.895692957603131</v>
      </c>
      <c r="T172" s="105">
        <v>14.425449407508744</v>
      </c>
      <c r="U172" s="105">
        <v>14.877017900418316</v>
      </c>
      <c r="V172" s="105">
        <v>16.627297661594888</v>
      </c>
      <c r="W172" s="105">
        <v>14.723599471313239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2.4709218185658308</v>
      </c>
      <c r="D173" s="99">
        <v>2.3645308173940367</v>
      </c>
      <c r="E173" s="99">
        <v>0</v>
      </c>
      <c r="F173" s="99">
        <v>0</v>
      </c>
      <c r="G173" s="99">
        <v>2.3317327735252449</v>
      </c>
      <c r="H173" s="99">
        <v>3.7050810633061384</v>
      </c>
      <c r="I173" s="99">
        <v>3.0295600731994958</v>
      </c>
      <c r="J173" s="99">
        <v>3.7842613423919618</v>
      </c>
      <c r="K173" s="99">
        <v>3.3721780551491256</v>
      </c>
      <c r="L173" s="99">
        <v>0</v>
      </c>
      <c r="M173" s="99">
        <v>0</v>
      </c>
      <c r="N173" s="99">
        <v>0</v>
      </c>
      <c r="O173" s="99">
        <v>2.0983429835848568</v>
      </c>
      <c r="P173" s="99">
        <v>2.0828907265049916</v>
      </c>
      <c r="Q173" s="99">
        <v>3.4932058385213973</v>
      </c>
      <c r="R173" s="99">
        <v>3.406707576510156</v>
      </c>
      <c r="S173" s="99">
        <v>3.3046337151008203</v>
      </c>
      <c r="T173" s="99">
        <v>3.5101752991856712</v>
      </c>
      <c r="U173" s="99">
        <v>3.5551174102012859</v>
      </c>
      <c r="V173" s="99">
        <v>4.2500295137160835</v>
      </c>
      <c r="W173" s="99">
        <v>2.8996740162661436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8.2771303421072986</v>
      </c>
      <c r="D174" s="110">
        <v>8.1717160097905488</v>
      </c>
      <c r="E174" s="110">
        <v>0</v>
      </c>
      <c r="F174" s="110">
        <v>0</v>
      </c>
      <c r="G174" s="110">
        <v>9.3517754136461306</v>
      </c>
      <c r="H174" s="110">
        <v>10.062273368733969</v>
      </c>
      <c r="I174" s="110">
        <v>10.714024648197517</v>
      </c>
      <c r="J174" s="110">
        <v>11.148677076012527</v>
      </c>
      <c r="K174" s="110">
        <v>10.999960962623081</v>
      </c>
      <c r="L174" s="110">
        <v>0</v>
      </c>
      <c r="M174" s="110">
        <v>0</v>
      </c>
      <c r="N174" s="110">
        <v>0</v>
      </c>
      <c r="O174" s="110">
        <v>8.7348029793053446</v>
      </c>
      <c r="P174" s="110">
        <v>8.6845580098481463</v>
      </c>
      <c r="Q174" s="110">
        <v>9.4023987774130617</v>
      </c>
      <c r="R174" s="110">
        <v>9.909913752448972</v>
      </c>
      <c r="S174" s="110">
        <v>10.591059242502308</v>
      </c>
      <c r="T174" s="110">
        <v>10.915274108323075</v>
      </c>
      <c r="U174" s="110">
        <v>11.321900490217031</v>
      </c>
      <c r="V174" s="110">
        <v>12.377268147878803</v>
      </c>
      <c r="W174" s="110">
        <v>11.823925455047094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4.7593534016339127</v>
      </c>
      <c r="D175" s="123">
        <v>4.852310802651318</v>
      </c>
      <c r="E175" s="123">
        <v>4.9383999975708868</v>
      </c>
      <c r="F175" s="123">
        <v>4.8578700664139509</v>
      </c>
      <c r="G175" s="123">
        <v>5.1258261516667547</v>
      </c>
      <c r="H175" s="123">
        <v>5.3585362853415734</v>
      </c>
      <c r="I175" s="123">
        <v>5.309034538720824</v>
      </c>
      <c r="J175" s="123">
        <v>4.9822323844999721</v>
      </c>
      <c r="K175" s="123">
        <v>4.6247790523690933</v>
      </c>
      <c r="L175" s="123">
        <v>0</v>
      </c>
      <c r="M175" s="123">
        <v>0</v>
      </c>
      <c r="N175" s="123">
        <v>0</v>
      </c>
      <c r="O175" s="123">
        <v>3.2057545533052991</v>
      </c>
      <c r="P175" s="123">
        <v>2.9676761579984179</v>
      </c>
      <c r="Q175" s="123">
        <v>3.263551032336454</v>
      </c>
      <c r="R175" s="123">
        <v>3.2350598766528944</v>
      </c>
      <c r="S175" s="123">
        <v>4.1878655442713209</v>
      </c>
      <c r="T175" s="123">
        <v>4.5828713020842056</v>
      </c>
      <c r="U175" s="123">
        <v>4.779029388996805</v>
      </c>
      <c r="V175" s="123">
        <v>7.3815266907536037</v>
      </c>
      <c r="W175" s="123">
        <v>6.8334743477420892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4.6862292231415994</v>
      </c>
      <c r="D176" s="99">
        <v>4.852310802651318</v>
      </c>
      <c r="E176" s="99">
        <v>4.9383999975708868</v>
      </c>
      <c r="F176" s="99">
        <v>4.8434884939263219</v>
      </c>
      <c r="G176" s="99">
        <v>5.170868389831897</v>
      </c>
      <c r="H176" s="99">
        <v>5.4758313174134834</v>
      </c>
      <c r="I176" s="99">
        <v>5.2614479015345621</v>
      </c>
      <c r="J176" s="99">
        <v>4.7899119955265386</v>
      </c>
      <c r="K176" s="99">
        <v>4.8026624927192438</v>
      </c>
      <c r="L176" s="99">
        <v>0</v>
      </c>
      <c r="M176" s="99">
        <v>0</v>
      </c>
      <c r="N176" s="99">
        <v>0</v>
      </c>
      <c r="O176" s="99">
        <v>3.2667775963823482</v>
      </c>
      <c r="P176" s="99">
        <v>2.9716682395235496</v>
      </c>
      <c r="Q176" s="99">
        <v>3.2722520418186019</v>
      </c>
      <c r="R176" s="99">
        <v>3.0440094404801776</v>
      </c>
      <c r="S176" s="99">
        <v>4.2389445897707718</v>
      </c>
      <c r="T176" s="99">
        <v>4.6999211028730885</v>
      </c>
      <c r="U176" s="99">
        <v>4.9355663686156648</v>
      </c>
      <c r="V176" s="99">
        <v>7.0444857599546111</v>
      </c>
      <c r="W176" s="99">
        <v>6.894932546871348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5.2468479249160005</v>
      </c>
      <c r="D177" s="110">
        <v>0</v>
      </c>
      <c r="E177" s="110">
        <v>0</v>
      </c>
      <c r="F177" s="110">
        <v>5.2857218479209367</v>
      </c>
      <c r="G177" s="110">
        <v>5.0078583850437601</v>
      </c>
      <c r="H177" s="110">
        <v>5.0131675797965043</v>
      </c>
      <c r="I177" s="110">
        <v>5.438019371094116</v>
      </c>
      <c r="J177" s="110">
        <v>5.5591935514202753</v>
      </c>
      <c r="K177" s="110">
        <v>4.3336970590688457</v>
      </c>
      <c r="L177" s="110">
        <v>0</v>
      </c>
      <c r="M177" s="110">
        <v>0</v>
      </c>
      <c r="N177" s="110">
        <v>0</v>
      </c>
      <c r="O177" s="110">
        <v>3.0781609177805596</v>
      </c>
      <c r="P177" s="110">
        <v>2.9648709115212988</v>
      </c>
      <c r="Q177" s="110">
        <v>3.2566348453121834</v>
      </c>
      <c r="R177" s="110">
        <v>3.4222893041021569</v>
      </c>
      <c r="S177" s="110">
        <v>4.0981934421722848</v>
      </c>
      <c r="T177" s="110">
        <v>4.4200576694079388</v>
      </c>
      <c r="U177" s="110">
        <v>4.5977595665981648</v>
      </c>
      <c r="V177" s="110">
        <v>7.6659399679062412</v>
      </c>
      <c r="W177" s="110">
        <v>6.76898421078912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44.617140962333124</v>
      </c>
      <c r="D3" s="118">
        <f t="shared" si="0"/>
        <v>51.891914484657519</v>
      </c>
      <c r="E3" s="118">
        <f t="shared" si="0"/>
        <v>53.762300948648729</v>
      </c>
      <c r="F3" s="118">
        <f t="shared" si="0"/>
        <v>51.807421860109365</v>
      </c>
      <c r="G3" s="118">
        <f t="shared" si="0"/>
        <v>55.909424839263622</v>
      </c>
      <c r="H3" s="118">
        <f t="shared" si="0"/>
        <v>57.839089525286127</v>
      </c>
      <c r="I3" s="118">
        <f t="shared" si="0"/>
        <v>0</v>
      </c>
      <c r="J3" s="118">
        <f t="shared" si="0"/>
        <v>48.717532955721602</v>
      </c>
      <c r="K3" s="118">
        <f t="shared" si="0"/>
        <v>45.203814506361461</v>
      </c>
      <c r="L3" s="118">
        <f t="shared" si="0"/>
        <v>47.492110617069187</v>
      </c>
      <c r="M3" s="118">
        <f t="shared" si="0"/>
        <v>52.99450148981979</v>
      </c>
      <c r="N3" s="118">
        <f t="shared" si="0"/>
        <v>48.086691431341201</v>
      </c>
      <c r="O3" s="118">
        <f t="shared" si="0"/>
        <v>44.881588799743533</v>
      </c>
      <c r="P3" s="118">
        <f t="shared" si="0"/>
        <v>34.984593977261568</v>
      </c>
      <c r="Q3" s="118">
        <f t="shared" si="0"/>
        <v>33.030016885837114</v>
      </c>
      <c r="R3" s="118">
        <f t="shared" ref="R3:V3" si="1">R4+R7+R9+R19</f>
        <v>39.846586478831618</v>
      </c>
      <c r="S3" s="118">
        <f t="shared" si="1"/>
        <v>46.219795545779668</v>
      </c>
      <c r="T3" s="118">
        <f t="shared" si="1"/>
        <v>31.596627878501469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42.273734258341854</v>
      </c>
      <c r="D4" s="123">
        <f t="shared" si="3"/>
        <v>49.097878527494572</v>
      </c>
      <c r="E4" s="123">
        <f t="shared" si="3"/>
        <v>51.300926640860148</v>
      </c>
      <c r="F4" s="123">
        <f t="shared" si="3"/>
        <v>49.592522490635446</v>
      </c>
      <c r="G4" s="123">
        <f t="shared" si="3"/>
        <v>53.92315701310855</v>
      </c>
      <c r="H4" s="123">
        <f t="shared" si="3"/>
        <v>55.668203699797381</v>
      </c>
      <c r="I4" s="123">
        <f t="shared" si="3"/>
        <v>0</v>
      </c>
      <c r="J4" s="123">
        <f t="shared" si="3"/>
        <v>47.245664485221283</v>
      </c>
      <c r="K4" s="123">
        <f t="shared" si="3"/>
        <v>43.781227413740837</v>
      </c>
      <c r="L4" s="123">
        <f t="shared" si="3"/>
        <v>45.967315094202142</v>
      </c>
      <c r="M4" s="123">
        <f t="shared" si="3"/>
        <v>51.930920608216653</v>
      </c>
      <c r="N4" s="123">
        <f t="shared" si="3"/>
        <v>47.24080369965197</v>
      </c>
      <c r="O4" s="123">
        <f t="shared" si="3"/>
        <v>43.805655268772739</v>
      </c>
      <c r="P4" s="123">
        <f t="shared" si="3"/>
        <v>34.984593977261568</v>
      </c>
      <c r="Q4" s="123">
        <f t="shared" si="3"/>
        <v>32.358841742737361</v>
      </c>
      <c r="R4" s="123">
        <f t="shared" ref="R4:V4" si="4">SUM(R5:R6)</f>
        <v>39.110839912970896</v>
      </c>
      <c r="S4" s="123">
        <f t="shared" si="4"/>
        <v>44.894545066430766</v>
      </c>
      <c r="T4" s="123">
        <f t="shared" si="4"/>
        <v>30.26777058520662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42.273734258341854</v>
      </c>
      <c r="D5" s="99">
        <v>49.097878527494572</v>
      </c>
      <c r="E5" s="99">
        <v>51.300926640860148</v>
      </c>
      <c r="F5" s="99">
        <v>49.592522490635446</v>
      </c>
      <c r="G5" s="99">
        <v>53.92315701310855</v>
      </c>
      <c r="H5" s="99">
        <v>55.668203699797381</v>
      </c>
      <c r="I5" s="99">
        <v>0</v>
      </c>
      <c r="J5" s="99">
        <v>47.245664485221283</v>
      </c>
      <c r="K5" s="99">
        <v>43.781227413740837</v>
      </c>
      <c r="L5" s="99">
        <v>45.967315094202142</v>
      </c>
      <c r="M5" s="99">
        <v>51.930920608216653</v>
      </c>
      <c r="N5" s="99">
        <v>47.24080369965197</v>
      </c>
      <c r="O5" s="99">
        <v>43.805655268772739</v>
      </c>
      <c r="P5" s="99">
        <v>34.984593977261568</v>
      </c>
      <c r="Q5" s="99">
        <v>32.358841742737361</v>
      </c>
      <c r="R5" s="99">
        <v>39.110839912970896</v>
      </c>
      <c r="S5" s="99">
        <v>44.894545066430766</v>
      </c>
      <c r="T5" s="99">
        <v>30.26777058520662</v>
      </c>
      <c r="U5" s="99">
        <v>0</v>
      </c>
      <c r="V5" s="99">
        <v>0</v>
      </c>
      <c r="W5" s="99">
        <v>0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0.75398031483329153</v>
      </c>
      <c r="D9" s="123">
        <v>0.91153201217786439</v>
      </c>
      <c r="E9" s="123">
        <v>0.54700287815743032</v>
      </c>
      <c r="F9" s="123">
        <v>0.40625211865518551</v>
      </c>
      <c r="G9" s="123">
        <v>0.54161873544936956</v>
      </c>
      <c r="H9" s="123">
        <v>0.59661518996760043</v>
      </c>
      <c r="I9" s="123">
        <v>0</v>
      </c>
      <c r="J9" s="123">
        <v>8.2479204574966075E-2</v>
      </c>
      <c r="K9" s="123">
        <v>0.2984561384893199</v>
      </c>
      <c r="L9" s="123">
        <v>0.34538156270243098</v>
      </c>
      <c r="M9" s="123">
        <v>0.21691163908419742</v>
      </c>
      <c r="N9" s="123">
        <v>0.16136565834992692</v>
      </c>
      <c r="O9" s="123">
        <v>0.22965587887996969</v>
      </c>
      <c r="P9" s="123">
        <v>0</v>
      </c>
      <c r="Q9" s="123">
        <v>0.11286648523909493</v>
      </c>
      <c r="R9" s="123">
        <v>0.15978777723893978</v>
      </c>
      <c r="S9" s="123">
        <v>0.28560278002838879</v>
      </c>
      <c r="T9" s="123">
        <v>0.28424358038481085</v>
      </c>
      <c r="U9" s="123">
        <v>0</v>
      </c>
      <c r="V9" s="123">
        <v>0</v>
      </c>
      <c r="W9" s="123">
        <v>0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4.44352483016596</v>
      </c>
      <c r="D11" s="99">
        <v>4.8362151851076502</v>
      </c>
      <c r="E11" s="99">
        <v>4.7994559761222728</v>
      </c>
      <c r="F11" s="99">
        <v>4.3240660861609976</v>
      </c>
      <c r="G11" s="99">
        <v>5.4601023870976988</v>
      </c>
      <c r="H11" s="99">
        <v>5.9347511002040259</v>
      </c>
      <c r="I11" s="99">
        <v>0</v>
      </c>
      <c r="J11" s="99">
        <v>5.3034128541703192</v>
      </c>
      <c r="K11" s="99">
        <v>5.5018429570000889</v>
      </c>
      <c r="L11" s="99">
        <v>7.0218625101953371</v>
      </c>
      <c r="M11" s="99">
        <v>5.3471869203287001</v>
      </c>
      <c r="N11" s="99">
        <v>3.8951617876837852</v>
      </c>
      <c r="O11" s="99">
        <v>4.0917772929856033</v>
      </c>
      <c r="P11" s="99">
        <v>0</v>
      </c>
      <c r="Q11" s="99">
        <v>3.4424277997923953</v>
      </c>
      <c r="R11" s="99">
        <v>3.0185119599423245</v>
      </c>
      <c r="S11" s="99">
        <v>4.1527798166754106</v>
      </c>
      <c r="T11" s="99">
        <v>4.5123668386088722</v>
      </c>
      <c r="U11" s="99">
        <v>0</v>
      </c>
      <c r="V11" s="99">
        <v>0</v>
      </c>
      <c r="W11" s="99">
        <v>0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1.0215314676044427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1.0215314676044427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1.5894263891579818</v>
      </c>
      <c r="D19" s="123">
        <v>1.8825039449850791</v>
      </c>
      <c r="E19" s="123">
        <v>1.9143714296311496</v>
      </c>
      <c r="F19" s="123">
        <v>1.8086472508187268</v>
      </c>
      <c r="G19" s="123">
        <v>1.4446490907057046</v>
      </c>
      <c r="H19" s="123">
        <v>1.5742706355211418</v>
      </c>
      <c r="I19" s="123">
        <v>0</v>
      </c>
      <c r="J19" s="123">
        <v>1.3893892659253511</v>
      </c>
      <c r="K19" s="123">
        <v>1.1241309541313049</v>
      </c>
      <c r="L19" s="123">
        <v>1.179413960164613</v>
      </c>
      <c r="M19" s="123">
        <v>0.84666924251893982</v>
      </c>
      <c r="N19" s="123">
        <v>0.6845220733392996</v>
      </c>
      <c r="O19" s="123">
        <v>0.84627765209082584</v>
      </c>
      <c r="P19" s="123">
        <v>0</v>
      </c>
      <c r="Q19" s="123">
        <v>0.55830865786065809</v>
      </c>
      <c r="R19" s="123">
        <v>0.57595878862178207</v>
      </c>
      <c r="S19" s="123">
        <v>1.0396476993205108</v>
      </c>
      <c r="T19" s="123">
        <v>1.0446137129100381</v>
      </c>
      <c r="U19" s="123">
        <v>0</v>
      </c>
      <c r="V19" s="123">
        <v>0</v>
      </c>
      <c r="W19" s="123">
        <v>0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1.819547546991964</v>
      </c>
      <c r="D21" s="99">
        <v>1.8825039449850791</v>
      </c>
      <c r="E21" s="99">
        <v>1.9143714296311496</v>
      </c>
      <c r="F21" s="99">
        <v>1.8760820287484556</v>
      </c>
      <c r="G21" s="99">
        <v>2.0013151748680698</v>
      </c>
      <c r="H21" s="99">
        <v>2.1177021360391159</v>
      </c>
      <c r="I21" s="99">
        <v>0</v>
      </c>
      <c r="J21" s="99">
        <v>1.8496424389026931</v>
      </c>
      <c r="K21" s="99">
        <v>1.8532420878858458</v>
      </c>
      <c r="L21" s="99">
        <v>1.9263638455330112</v>
      </c>
      <c r="M21" s="99">
        <v>1.5307553164348819</v>
      </c>
      <c r="N21" s="99">
        <v>1.2081843526056275</v>
      </c>
      <c r="O21" s="99">
        <v>1.2592537552399516</v>
      </c>
      <c r="P21" s="99">
        <v>0</v>
      </c>
      <c r="Q21" s="99">
        <v>1.2613640047963017</v>
      </c>
      <c r="R21" s="99">
        <v>1.1706648795856835</v>
      </c>
      <c r="S21" s="99">
        <v>1.6240617071859744</v>
      </c>
      <c r="T21" s="99">
        <v>1.7927829937780384</v>
      </c>
      <c r="U21" s="99">
        <v>0</v>
      </c>
      <c r="V21" s="99">
        <v>0</v>
      </c>
      <c r="W21" s="99">
        <v>0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22.999192822508949</v>
      </c>
      <c r="O24" s="118">
        <f t="shared" si="7"/>
        <v>32.079122209244204</v>
      </c>
      <c r="P24" s="118">
        <f t="shared" si="7"/>
        <v>0</v>
      </c>
      <c r="Q24" s="118">
        <f t="shared" si="7"/>
        <v>0</v>
      </c>
      <c r="R24" s="118">
        <f t="shared" ref="R24:V24" si="8">R25+R28+R30+R39</f>
        <v>0</v>
      </c>
      <c r="S24" s="118">
        <f t="shared" si="8"/>
        <v>23.687786255906076</v>
      </c>
      <c r="T24" s="118">
        <f t="shared" si="8"/>
        <v>0</v>
      </c>
      <c r="U24" s="118">
        <f t="shared" si="8"/>
        <v>0</v>
      </c>
      <c r="V24" s="118">
        <f t="shared" si="8"/>
        <v>0</v>
      </c>
      <c r="W24" s="118">
        <f t="shared" ref="W24" si="9">W25+W28+W30+W39</f>
        <v>15.930157496494429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22.15454759630655</v>
      </c>
      <c r="O25" s="123">
        <f t="shared" si="10"/>
        <v>31.002909061597087</v>
      </c>
      <c r="P25" s="123">
        <f t="shared" si="10"/>
        <v>0</v>
      </c>
      <c r="Q25" s="123">
        <f t="shared" si="10"/>
        <v>0</v>
      </c>
      <c r="R25" s="123">
        <f t="shared" ref="R25:V25" si="11">SUM(R26:R27)</f>
        <v>0</v>
      </c>
      <c r="S25" s="123">
        <f t="shared" si="11"/>
        <v>22.375434955644934</v>
      </c>
      <c r="T25" s="123">
        <f t="shared" si="11"/>
        <v>0</v>
      </c>
      <c r="U25" s="123">
        <f t="shared" si="11"/>
        <v>0</v>
      </c>
      <c r="V25" s="123">
        <f t="shared" si="11"/>
        <v>0</v>
      </c>
      <c r="W25" s="123">
        <f t="shared" ref="W25" si="12">SUM(W26:W27)</f>
        <v>14.63158740058271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0</v>
      </c>
      <c r="L26" s="99">
        <v>0</v>
      </c>
      <c r="M26" s="99">
        <v>0</v>
      </c>
      <c r="N26" s="99">
        <v>22.15454759630655</v>
      </c>
      <c r="O26" s="99">
        <v>31.002909061597087</v>
      </c>
      <c r="P26" s="99">
        <v>0</v>
      </c>
      <c r="Q26" s="99">
        <v>0</v>
      </c>
      <c r="R26" s="99">
        <v>0</v>
      </c>
      <c r="S26" s="99">
        <v>22.375434955644934</v>
      </c>
      <c r="T26" s="99">
        <v>0</v>
      </c>
      <c r="U26" s="99">
        <v>0</v>
      </c>
      <c r="V26" s="99">
        <v>0</v>
      </c>
      <c r="W26" s="99">
        <v>14.63158740058271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0.16076729076525056</v>
      </c>
      <c r="O30" s="123">
        <v>0.22975220094304188</v>
      </c>
      <c r="P30" s="123">
        <v>0</v>
      </c>
      <c r="Q30" s="123">
        <v>0</v>
      </c>
      <c r="R30" s="123">
        <v>0</v>
      </c>
      <c r="S30" s="123">
        <v>0.27083346630491817</v>
      </c>
      <c r="T30" s="123">
        <v>0</v>
      </c>
      <c r="U30" s="123">
        <v>0</v>
      </c>
      <c r="V30" s="123">
        <v>0</v>
      </c>
      <c r="W30" s="123">
        <v>0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3.8951617876837852</v>
      </c>
      <c r="O31" s="99">
        <v>4.0917772929856024</v>
      </c>
      <c r="P31" s="99">
        <v>0</v>
      </c>
      <c r="Q31" s="99">
        <v>0</v>
      </c>
      <c r="R31" s="99">
        <v>0</v>
      </c>
      <c r="S31" s="99">
        <v>4.1527798166754115</v>
      </c>
      <c r="T31" s="99">
        <v>0</v>
      </c>
      <c r="U31" s="99">
        <v>0</v>
      </c>
      <c r="V31" s="99">
        <v>0</v>
      </c>
      <c r="W31" s="99">
        <v>0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0.68387793543714792</v>
      </c>
      <c r="O39" s="123">
        <v>0.84646094670407457</v>
      </c>
      <c r="P39" s="123">
        <v>0</v>
      </c>
      <c r="Q39" s="123">
        <v>0</v>
      </c>
      <c r="R39" s="123">
        <v>0</v>
      </c>
      <c r="S39" s="123">
        <v>1.041517833956223</v>
      </c>
      <c r="T39" s="123">
        <v>0</v>
      </c>
      <c r="U39" s="123">
        <v>0</v>
      </c>
      <c r="V39" s="123">
        <v>0</v>
      </c>
      <c r="W39" s="123">
        <v>1.298570095911719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1.208184352605628</v>
      </c>
      <c r="O40" s="99">
        <v>1.2592537552399519</v>
      </c>
      <c r="P40" s="99">
        <v>0</v>
      </c>
      <c r="Q40" s="99">
        <v>0</v>
      </c>
      <c r="R40" s="99">
        <v>0</v>
      </c>
      <c r="S40" s="99">
        <v>1.6240617071859749</v>
      </c>
      <c r="T40" s="99">
        <v>0</v>
      </c>
      <c r="U40" s="99">
        <v>0</v>
      </c>
      <c r="V40" s="99">
        <v>0</v>
      </c>
      <c r="W40" s="99">
        <v>2.597140191823438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57.553788083337075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" si="16">W44+W47+W49+W58</f>
        <v>0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55.965819315053182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" si="19">SUM(W45:W46)</f>
        <v>0</v>
      </c>
      <c r="DA44" s="130" t="s">
        <v>4801</v>
      </c>
    </row>
    <row r="45" spans="1:105" ht="12" customHeight="1" x14ac:dyDescent="0.25">
      <c r="A45" s="97" t="s">
        <v>216</v>
      </c>
      <c r="B45" s="98"/>
      <c r="C45" s="99">
        <v>55.965819315053182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DA51" s="63" t="s">
        <v>4808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1.5879687682838954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1.8195475469919637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31.814260838077519</v>
      </c>
      <c r="D62" s="118">
        <f t="shared" si="21"/>
        <v>29.823104079629946</v>
      </c>
      <c r="E62" s="118">
        <f t="shared" si="21"/>
        <v>33.51047092275715</v>
      </c>
      <c r="F62" s="118">
        <f t="shared" si="21"/>
        <v>30.39746297148854</v>
      </c>
      <c r="G62" s="118">
        <f t="shared" si="21"/>
        <v>33.985770568220929</v>
      </c>
      <c r="H62" s="118">
        <f t="shared" si="21"/>
        <v>31.77900339410953</v>
      </c>
      <c r="I62" s="118">
        <f t="shared" si="21"/>
        <v>30.248160392650714</v>
      </c>
      <c r="J62" s="118">
        <f t="shared" si="21"/>
        <v>31.603280877958344</v>
      </c>
      <c r="K62" s="118">
        <f t="shared" si="21"/>
        <v>32.004557252939868</v>
      </c>
      <c r="L62" s="118">
        <f t="shared" si="21"/>
        <v>33.682427883753576</v>
      </c>
      <c r="M62" s="118">
        <f t="shared" si="21"/>
        <v>31.85710896106076</v>
      </c>
      <c r="N62" s="118">
        <f t="shared" si="21"/>
        <v>28.904718218045755</v>
      </c>
      <c r="O62" s="118">
        <f t="shared" si="21"/>
        <v>25.551632209601291</v>
      </c>
      <c r="P62" s="118">
        <f t="shared" si="21"/>
        <v>21.043642871347156</v>
      </c>
      <c r="Q62" s="118">
        <f t="shared" si="21"/>
        <v>21.095395600344524</v>
      </c>
      <c r="R62" s="118">
        <f t="shared" ref="R62:V62" si="22">R63+R66+R68+R77</f>
        <v>21.46424551752088</v>
      </c>
      <c r="S62" s="118">
        <f t="shared" si="22"/>
        <v>22.127371672753213</v>
      </c>
      <c r="T62" s="118">
        <f t="shared" si="22"/>
        <v>19.983027932912979</v>
      </c>
      <c r="U62" s="118">
        <f t="shared" si="22"/>
        <v>18.536370965572747</v>
      </c>
      <c r="V62" s="118">
        <f t="shared" si="22"/>
        <v>18.746695916496453</v>
      </c>
      <c r="W62" s="118">
        <f t="shared" ref="W62" si="23">W63+W66+W68+W77</f>
        <v>17.657058076665933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29.360769685613352</v>
      </c>
      <c r="D63" s="123">
        <f t="shared" si="24"/>
        <v>28.049369130473103</v>
      </c>
      <c r="E63" s="123">
        <f t="shared" si="24"/>
        <v>31.83370220403274</v>
      </c>
      <c r="F63" s="123">
        <f t="shared" si="24"/>
        <v>27.970679476696304</v>
      </c>
      <c r="G63" s="123">
        <f t="shared" si="24"/>
        <v>31.586167437192369</v>
      </c>
      <c r="H63" s="123">
        <f t="shared" si="24"/>
        <v>29.896351317035379</v>
      </c>
      <c r="I63" s="123">
        <f t="shared" si="24"/>
        <v>25.701647406288281</v>
      </c>
      <c r="J63" s="123">
        <f t="shared" si="24"/>
        <v>26.818453578700691</v>
      </c>
      <c r="K63" s="123">
        <f t="shared" si="24"/>
        <v>26.597092560847383</v>
      </c>
      <c r="L63" s="123">
        <f t="shared" si="24"/>
        <v>27.952670856158452</v>
      </c>
      <c r="M63" s="123">
        <f t="shared" si="24"/>
        <v>26.315374958514695</v>
      </c>
      <c r="N63" s="123">
        <f t="shared" si="24"/>
        <v>23.964829873488522</v>
      </c>
      <c r="O63" s="123">
        <f t="shared" si="24"/>
        <v>21.354058905930057</v>
      </c>
      <c r="P63" s="123">
        <f t="shared" si="24"/>
        <v>17.673821694099125</v>
      </c>
      <c r="Q63" s="123">
        <f t="shared" si="24"/>
        <v>18.953856148526334</v>
      </c>
      <c r="R63" s="123">
        <f t="shared" ref="R63:V63" si="25">SUM(R64:R65)</f>
        <v>18.899490087098791</v>
      </c>
      <c r="S63" s="123">
        <f t="shared" si="25"/>
        <v>18.651417054281957</v>
      </c>
      <c r="T63" s="123">
        <f t="shared" si="25"/>
        <v>16.261848363983649</v>
      </c>
      <c r="U63" s="123">
        <f t="shared" si="25"/>
        <v>14.640204415910418</v>
      </c>
      <c r="V63" s="123">
        <f t="shared" si="25"/>
        <v>14.209757423173464</v>
      </c>
      <c r="W63" s="123">
        <f t="shared" ref="W63" si="26">SUM(W64:W65)</f>
        <v>13.740043990039945</v>
      </c>
      <c r="DA63" s="130" t="s">
        <v>4819</v>
      </c>
    </row>
    <row r="64" spans="1:105" ht="12" customHeight="1" x14ac:dyDescent="0.25">
      <c r="A64" s="97" t="s">
        <v>217</v>
      </c>
      <c r="B64" s="98"/>
      <c r="C64" s="99">
        <v>29.360769685613352</v>
      </c>
      <c r="D64" s="99">
        <v>28.049369130473103</v>
      </c>
      <c r="E64" s="99">
        <v>31.83370220403274</v>
      </c>
      <c r="F64" s="99">
        <v>27.970679476696304</v>
      </c>
      <c r="G64" s="99">
        <v>31.586167437192369</v>
      </c>
      <c r="H64" s="99">
        <v>29.896351317035379</v>
      </c>
      <c r="I64" s="99">
        <v>25.701647406288281</v>
      </c>
      <c r="J64" s="99">
        <v>26.818453578700691</v>
      </c>
      <c r="K64" s="99">
        <v>26.597092560847383</v>
      </c>
      <c r="L64" s="99">
        <v>27.952670856158452</v>
      </c>
      <c r="M64" s="99">
        <v>26.315374958514695</v>
      </c>
      <c r="N64" s="99">
        <v>23.964829873488522</v>
      </c>
      <c r="O64" s="99">
        <v>21.354058905930057</v>
      </c>
      <c r="P64" s="99">
        <v>17.673821694099125</v>
      </c>
      <c r="Q64" s="99">
        <v>18.953856148526334</v>
      </c>
      <c r="R64" s="99">
        <v>18.899490087098791</v>
      </c>
      <c r="S64" s="99">
        <v>18.651417054281957</v>
      </c>
      <c r="T64" s="99">
        <v>16.261848363983649</v>
      </c>
      <c r="U64" s="99">
        <v>14.640204415910418</v>
      </c>
      <c r="V64" s="99">
        <v>14.209757423173464</v>
      </c>
      <c r="W64" s="99">
        <v>13.740043990039945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0.92997679597751504</v>
      </c>
      <c r="D68" s="123">
        <v>0.45784978387970909</v>
      </c>
      <c r="E68" s="123">
        <v>0.38858066289119086</v>
      </c>
      <c r="F68" s="123">
        <v>0.70437014688036559</v>
      </c>
      <c r="G68" s="123">
        <v>1.1978733767953709</v>
      </c>
      <c r="H68" s="123">
        <v>0.39972250669695886</v>
      </c>
      <c r="I68" s="123">
        <v>2.8779815413232921</v>
      </c>
      <c r="J68" s="123">
        <v>3.0904390441762941</v>
      </c>
      <c r="K68" s="123">
        <v>4.0287668393596228</v>
      </c>
      <c r="L68" s="123">
        <v>4.0865896146247298</v>
      </c>
      <c r="M68" s="123">
        <v>4.3637065676114464</v>
      </c>
      <c r="N68" s="123">
        <v>3.9223467011546247</v>
      </c>
      <c r="O68" s="123">
        <v>3.3415958352409318</v>
      </c>
      <c r="P68" s="123">
        <v>2.3614242755369919</v>
      </c>
      <c r="Q68" s="123">
        <v>1.0375792257980776</v>
      </c>
      <c r="R68" s="123">
        <v>1.5020057610527675</v>
      </c>
      <c r="S68" s="123">
        <v>2.0904444558978978</v>
      </c>
      <c r="T68" s="123">
        <v>2.2105621481837723</v>
      </c>
      <c r="U68" s="123">
        <v>2.4272142175299174</v>
      </c>
      <c r="V68" s="123">
        <v>2.7638434677819506</v>
      </c>
      <c r="W68" s="123">
        <v>1.8849041719680653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4.117475345568975</v>
      </c>
      <c r="D69" s="99">
        <v>4.2099683045329961</v>
      </c>
      <c r="E69" s="99">
        <v>4.0292550590896505</v>
      </c>
      <c r="F69" s="99">
        <v>4.2728924823646466</v>
      </c>
      <c r="G69" s="99">
        <v>4.7451096884559485</v>
      </c>
      <c r="H69" s="99">
        <v>4.4929987739156321</v>
      </c>
      <c r="I69" s="99">
        <v>5.0439063641271948</v>
      </c>
      <c r="J69" s="99">
        <v>5.0132130111649333</v>
      </c>
      <c r="K69" s="99">
        <v>5.0191443618652336</v>
      </c>
      <c r="L69" s="99">
        <v>4.8380966691499872</v>
      </c>
      <c r="M69" s="99">
        <v>4.366025122274781</v>
      </c>
      <c r="N69" s="99">
        <v>3.9286161411417297</v>
      </c>
      <c r="O69" s="99">
        <v>3.3898284977241162</v>
      </c>
      <c r="P69" s="99">
        <v>3.4693175199839343</v>
      </c>
      <c r="Q69" s="99">
        <v>3.4000819895107943</v>
      </c>
      <c r="R69" s="99">
        <v>3.6275503207480648</v>
      </c>
      <c r="S69" s="99">
        <v>3.7977829220458008</v>
      </c>
      <c r="T69" s="99">
        <v>3.7881645534817885</v>
      </c>
      <c r="U69" s="99">
        <v>3.8317816602490735</v>
      </c>
      <c r="V69" s="99">
        <v>4.1408883152028402</v>
      </c>
      <c r="W69" s="99">
        <v>4.1540398479509726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0.94676665641439939</v>
      </c>
      <c r="D70" s="99">
        <v>0.9454174561116393</v>
      </c>
      <c r="E70" s="99">
        <v>0</v>
      </c>
      <c r="F70" s="99">
        <v>0</v>
      </c>
      <c r="G70" s="99">
        <v>0</v>
      </c>
      <c r="H70" s="99">
        <v>0</v>
      </c>
      <c r="I70" s="99">
        <v>1.1120289265676742</v>
      </c>
      <c r="J70" s="99">
        <v>1.2701875414499835</v>
      </c>
      <c r="K70" s="99">
        <v>1.1781614299829803</v>
      </c>
      <c r="L70" s="99">
        <v>1.1048071965395097</v>
      </c>
      <c r="M70" s="99">
        <v>1.1733753508607543</v>
      </c>
      <c r="N70" s="99">
        <v>0.70892679623474675</v>
      </c>
      <c r="O70" s="99">
        <v>0.65718077061524882</v>
      </c>
      <c r="P70" s="99">
        <v>0.67664397994286196</v>
      </c>
      <c r="Q70" s="99">
        <v>0</v>
      </c>
      <c r="R70" s="99">
        <v>0.92808819868571546</v>
      </c>
      <c r="S70" s="99">
        <v>0.90396111273782154</v>
      </c>
      <c r="T70" s="99">
        <v>0.92197260831134609</v>
      </c>
      <c r="U70" s="99">
        <v>0.91594270651823462</v>
      </c>
      <c r="V70" s="99">
        <v>1.0579875819012103</v>
      </c>
      <c r="W70" s="99">
        <v>0.82777056035077801</v>
      </c>
      <c r="DA70" s="63" t="s">
        <v>4826</v>
      </c>
    </row>
    <row r="71" spans="1:105" ht="12" customHeight="1" x14ac:dyDescent="0.25">
      <c r="A71" s="100" t="s">
        <v>217</v>
      </c>
      <c r="B71" s="101"/>
      <c r="C71" s="102">
        <v>0.94676665641439939</v>
      </c>
      <c r="D71" s="102">
        <v>0.9454174561116393</v>
      </c>
      <c r="E71" s="102">
        <v>0</v>
      </c>
      <c r="F71" s="102">
        <v>0</v>
      </c>
      <c r="G71" s="102">
        <v>0</v>
      </c>
      <c r="H71" s="102">
        <v>0</v>
      </c>
      <c r="I71" s="102">
        <v>1.1120289265676742</v>
      </c>
      <c r="J71" s="102">
        <v>1.2701875414499835</v>
      </c>
      <c r="K71" s="102">
        <v>1.1781614299829803</v>
      </c>
      <c r="L71" s="102">
        <v>1.1048071965395097</v>
      </c>
      <c r="M71" s="102">
        <v>1.1733753508607543</v>
      </c>
      <c r="N71" s="102">
        <v>0.70892679623474675</v>
      </c>
      <c r="O71" s="102">
        <v>0.65718077061524882</v>
      </c>
      <c r="P71" s="102">
        <v>0.67664397994286196</v>
      </c>
      <c r="Q71" s="102">
        <v>0</v>
      </c>
      <c r="R71" s="102">
        <v>0.92808819868571546</v>
      </c>
      <c r="S71" s="102">
        <v>0.90396111273782154</v>
      </c>
      <c r="T71" s="102">
        <v>0.92197260831134609</v>
      </c>
      <c r="U71" s="102">
        <v>0.91594270651823462</v>
      </c>
      <c r="V71" s="102">
        <v>1.0579875819012103</v>
      </c>
      <c r="W71" s="102">
        <v>0.82777056035077801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1.5235143564866513</v>
      </c>
      <c r="D77" s="123">
        <v>1.3158851652771355</v>
      </c>
      <c r="E77" s="123">
        <v>1.288188055833217</v>
      </c>
      <c r="F77" s="123">
        <v>1.7224133479118702</v>
      </c>
      <c r="G77" s="123">
        <v>1.2017297542331917</v>
      </c>
      <c r="H77" s="123">
        <v>1.4829295703771916</v>
      </c>
      <c r="I77" s="123">
        <v>1.6685314450391395</v>
      </c>
      <c r="J77" s="123">
        <v>1.6943882550813596</v>
      </c>
      <c r="K77" s="123">
        <v>1.3786978527328642</v>
      </c>
      <c r="L77" s="123">
        <v>1.6431674129703937</v>
      </c>
      <c r="M77" s="123">
        <v>1.1780274349346196</v>
      </c>
      <c r="N77" s="123">
        <v>1.0175416434026099</v>
      </c>
      <c r="O77" s="123">
        <v>0.85597746843030209</v>
      </c>
      <c r="P77" s="123">
        <v>1.0083969017110428</v>
      </c>
      <c r="Q77" s="123">
        <v>1.1039602260201125</v>
      </c>
      <c r="R77" s="123">
        <v>1.0627496693693226</v>
      </c>
      <c r="S77" s="123">
        <v>1.3855101625733566</v>
      </c>
      <c r="T77" s="123">
        <v>1.5106174207455574</v>
      </c>
      <c r="U77" s="123">
        <v>1.4689523321324094</v>
      </c>
      <c r="V77" s="123">
        <v>1.7730950255410378</v>
      </c>
      <c r="W77" s="123">
        <v>2.0321099146579238</v>
      </c>
      <c r="DA77" s="130" t="s">
        <v>4833</v>
      </c>
    </row>
    <row r="78" spans="1:105" ht="12" customHeight="1" x14ac:dyDescent="0.25">
      <c r="A78" s="97" t="s">
        <v>192</v>
      </c>
      <c r="B78" s="98"/>
      <c r="C78" s="99">
        <v>1.6210606252421038</v>
      </c>
      <c r="D78" s="99">
        <v>1.6848700946907598</v>
      </c>
      <c r="E78" s="99">
        <v>1.6673670884381258</v>
      </c>
      <c r="F78" s="99">
        <v>1.7369667920817737</v>
      </c>
      <c r="G78" s="99">
        <v>1.8025090989829384</v>
      </c>
      <c r="H78" s="99">
        <v>1.8307926320619998</v>
      </c>
      <c r="I78" s="99">
        <v>1.7237778296513895</v>
      </c>
      <c r="J78" s="99">
        <v>1.9323680428587005</v>
      </c>
      <c r="K78" s="99">
        <v>1.5926555543966421</v>
      </c>
      <c r="L78" s="99">
        <v>1.687394288184922</v>
      </c>
      <c r="M78" s="99">
        <v>1.3710289937808919</v>
      </c>
      <c r="N78" s="99">
        <v>1.0668106402586879</v>
      </c>
      <c r="O78" s="99">
        <v>1.0146988584107308</v>
      </c>
      <c r="P78" s="99">
        <v>1.009350679729758</v>
      </c>
      <c r="Q78" s="99">
        <v>1.1212985867344263</v>
      </c>
      <c r="R78" s="99">
        <v>1.0926358016532984</v>
      </c>
      <c r="S78" s="99">
        <v>1.4129131205385475</v>
      </c>
      <c r="T78" s="99">
        <v>1.597975364964614</v>
      </c>
      <c r="U78" s="99">
        <v>1.6601096536877871</v>
      </c>
      <c r="V78" s="99">
        <v>2.3395346453305899</v>
      </c>
      <c r="W78" s="99">
        <v>2.328775889779036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2.3397425940902239</v>
      </c>
      <c r="D81" s="118">
        <f t="shared" si="28"/>
        <v>2.7919547861904519</v>
      </c>
      <c r="E81" s="118">
        <f t="shared" si="28"/>
        <v>2.4562759016853137</v>
      </c>
      <c r="F81" s="118">
        <f t="shared" si="28"/>
        <v>2.2071065012444988</v>
      </c>
      <c r="G81" s="118">
        <f t="shared" si="28"/>
        <v>1.9667815162643483</v>
      </c>
      <c r="H81" s="118">
        <f t="shared" si="28"/>
        <v>2.1554165485260834</v>
      </c>
      <c r="I81" s="118">
        <f t="shared" si="28"/>
        <v>1.6107256866314419</v>
      </c>
      <c r="J81" s="118">
        <f t="shared" si="28"/>
        <v>1.4623686691190747</v>
      </c>
      <c r="K81" s="118">
        <f t="shared" si="28"/>
        <v>1.4055811016196174</v>
      </c>
      <c r="L81" s="118">
        <f t="shared" si="28"/>
        <v>1.5048956405262959</v>
      </c>
      <c r="M81" s="118">
        <f t="shared" si="28"/>
        <v>1.050569955209441</v>
      </c>
      <c r="N81" s="118">
        <f t="shared" si="28"/>
        <v>0.83846032500999279</v>
      </c>
      <c r="O81" s="118">
        <f t="shared" si="28"/>
        <v>1.0683812032786228</v>
      </c>
      <c r="P81" s="118">
        <f t="shared" si="28"/>
        <v>0.62210984880363973</v>
      </c>
      <c r="Q81" s="118">
        <f t="shared" si="28"/>
        <v>0.67004846274320529</v>
      </c>
      <c r="R81" s="118">
        <f t="shared" ref="R81:V81" si="29">R82+R85+R87+R100</f>
        <v>0</v>
      </c>
      <c r="S81" s="118">
        <f t="shared" si="29"/>
        <v>0</v>
      </c>
      <c r="T81" s="118">
        <f t="shared" si="29"/>
        <v>0</v>
      </c>
      <c r="U81" s="118">
        <f t="shared" si="29"/>
        <v>1.226491705685381</v>
      </c>
      <c r="V81" s="118">
        <f t="shared" si="29"/>
        <v>1.332400376691466</v>
      </c>
      <c r="W81" s="118">
        <f t="shared" ref="W81" si="30">W82+W85+W87+W100</f>
        <v>1.4195154613642296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0.7512634733334963</v>
      </c>
      <c r="D87" s="123">
        <v>0.91009377288057247</v>
      </c>
      <c r="E87" s="123">
        <v>0.54315116835421373</v>
      </c>
      <c r="F87" s="123">
        <v>0.40025497914388602</v>
      </c>
      <c r="G87" s="123">
        <v>0.52464795403214104</v>
      </c>
      <c r="H87" s="123">
        <v>0.5824682285740691</v>
      </c>
      <c r="I87" s="123">
        <v>0.12759096137363482</v>
      </c>
      <c r="J87" s="123">
        <v>7.544809857232658E-2</v>
      </c>
      <c r="K87" s="123">
        <v>0.28406421803821769</v>
      </c>
      <c r="L87" s="123">
        <v>0.32809206847875549</v>
      </c>
      <c r="M87" s="123">
        <v>0.20597427585222131</v>
      </c>
      <c r="N87" s="123">
        <v>0.1552356220948008</v>
      </c>
      <c r="O87" s="123">
        <v>0.22332170921846298</v>
      </c>
      <c r="P87" s="123">
        <v>0.14110284177883856</v>
      </c>
      <c r="Q87" s="123">
        <v>0.10570632862292079</v>
      </c>
      <c r="R87" s="123">
        <v>0</v>
      </c>
      <c r="S87" s="123">
        <v>0</v>
      </c>
      <c r="T87" s="123">
        <v>0</v>
      </c>
      <c r="U87" s="123">
        <v>0.22279040596603228</v>
      </c>
      <c r="V87" s="123">
        <v>0.11427265261255939</v>
      </c>
      <c r="W87" s="123">
        <v>9.0683915497726475E-2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4.44352483016596</v>
      </c>
      <c r="D92" s="102">
        <v>4.836215185107652</v>
      </c>
      <c r="E92" s="102">
        <v>4.7994559761222719</v>
      </c>
      <c r="F92" s="102">
        <v>4.3240660861609976</v>
      </c>
      <c r="G92" s="102">
        <v>5.4601023870976988</v>
      </c>
      <c r="H92" s="102">
        <v>5.934751100204025</v>
      </c>
      <c r="I92" s="102">
        <v>5.2872325989676341</v>
      </c>
      <c r="J92" s="102">
        <v>5.3034128541703183</v>
      </c>
      <c r="K92" s="102">
        <v>5.5018429570000862</v>
      </c>
      <c r="L92" s="102">
        <v>7.0218625101953371</v>
      </c>
      <c r="M92" s="102">
        <v>5.3471869203287019</v>
      </c>
      <c r="N92" s="102">
        <v>3.8951617876837856</v>
      </c>
      <c r="O92" s="102">
        <v>4.0917772929856042</v>
      </c>
      <c r="P92" s="102">
        <v>3.4853342846855027</v>
      </c>
      <c r="Q92" s="102">
        <v>3.4424277997923953</v>
      </c>
      <c r="R92" s="102">
        <v>0</v>
      </c>
      <c r="S92" s="102">
        <v>0</v>
      </c>
      <c r="T92" s="102">
        <v>0</v>
      </c>
      <c r="U92" s="102">
        <v>4.7099408912117751</v>
      </c>
      <c r="V92" s="102">
        <v>3.7409992208155587</v>
      </c>
      <c r="W92" s="102">
        <v>3.9422209337156824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1.0215314676044429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1.3422992575908994</v>
      </c>
      <c r="K93" s="105">
        <v>1.2743590690128956</v>
      </c>
      <c r="L93" s="105">
        <v>1.6140052451824383</v>
      </c>
      <c r="M93" s="105">
        <v>1.4377969298396176</v>
      </c>
      <c r="N93" s="105">
        <v>0.69793941132145487</v>
      </c>
      <c r="O93" s="105">
        <v>0.79342917952783776</v>
      </c>
      <c r="P93" s="105">
        <v>0.67491592547928214</v>
      </c>
      <c r="Q93" s="105">
        <v>0</v>
      </c>
      <c r="R93" s="105">
        <v>0</v>
      </c>
      <c r="S93" s="105">
        <v>0</v>
      </c>
      <c r="T93" s="105">
        <v>0</v>
      </c>
      <c r="U93" s="105">
        <v>1.1279329726763028</v>
      </c>
      <c r="V93" s="105">
        <v>0</v>
      </c>
      <c r="W93" s="105">
        <v>0.77688911537484495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1.0215314676044429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1.3422992575908994</v>
      </c>
      <c r="K94" s="99">
        <v>1.2743590690128956</v>
      </c>
      <c r="L94" s="99">
        <v>1.6140052451824383</v>
      </c>
      <c r="M94" s="99">
        <v>1.4377969298396176</v>
      </c>
      <c r="N94" s="99">
        <v>0.69793941132145487</v>
      </c>
      <c r="O94" s="99">
        <v>0.79342917952783776</v>
      </c>
      <c r="P94" s="99">
        <v>0.67491592547928214</v>
      </c>
      <c r="Q94" s="99">
        <v>0</v>
      </c>
      <c r="R94" s="99">
        <v>0</v>
      </c>
      <c r="S94" s="99">
        <v>0</v>
      </c>
      <c r="T94" s="99">
        <v>0</v>
      </c>
      <c r="U94" s="99">
        <v>1.1279329726763028</v>
      </c>
      <c r="V94" s="99">
        <v>0</v>
      </c>
      <c r="W94" s="99">
        <v>0.77688911537484495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1.5884791207567277</v>
      </c>
      <c r="D100" s="123">
        <v>1.8818610133098792</v>
      </c>
      <c r="E100" s="123">
        <v>1.9131247333310999</v>
      </c>
      <c r="F100" s="123">
        <v>1.8068515221006127</v>
      </c>
      <c r="G100" s="123">
        <v>1.4421335622322073</v>
      </c>
      <c r="H100" s="123">
        <v>1.5729483199520145</v>
      </c>
      <c r="I100" s="123">
        <v>1.4831347252578071</v>
      </c>
      <c r="J100" s="123">
        <v>1.3869205705467482</v>
      </c>
      <c r="K100" s="123">
        <v>1.1215168835813996</v>
      </c>
      <c r="L100" s="123">
        <v>1.1768035720475405</v>
      </c>
      <c r="M100" s="123">
        <v>0.84459567935721958</v>
      </c>
      <c r="N100" s="123">
        <v>0.68322470291519199</v>
      </c>
      <c r="O100" s="123">
        <v>0.8450594940601599</v>
      </c>
      <c r="P100" s="123">
        <v>0.4810070070248012</v>
      </c>
      <c r="Q100" s="123">
        <v>0.56434213412028444</v>
      </c>
      <c r="R100" s="123">
        <v>0</v>
      </c>
      <c r="S100" s="123">
        <v>0</v>
      </c>
      <c r="T100" s="123">
        <v>0</v>
      </c>
      <c r="U100" s="123">
        <v>1.0037012997193488</v>
      </c>
      <c r="V100" s="123">
        <v>1.2181277240789066</v>
      </c>
      <c r="W100" s="123">
        <v>1.3288315458665032</v>
      </c>
      <c r="DA100" s="130" t="s">
        <v>4855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1.8195475469919637</v>
      </c>
      <c r="D102" s="99">
        <v>1.8825039449850789</v>
      </c>
      <c r="E102" s="99">
        <v>1.9143714296311489</v>
      </c>
      <c r="F102" s="99">
        <v>1.8760820287484556</v>
      </c>
      <c r="G102" s="99">
        <v>2.0013151748680698</v>
      </c>
      <c r="H102" s="99">
        <v>2.1177021360391155</v>
      </c>
      <c r="I102" s="99">
        <v>2.0332379168265393</v>
      </c>
      <c r="J102" s="99">
        <v>1.8496424389026931</v>
      </c>
      <c r="K102" s="99">
        <v>1.8532420878858458</v>
      </c>
      <c r="L102" s="99">
        <v>1.9263638455330114</v>
      </c>
      <c r="M102" s="99">
        <v>1.5307553164348819</v>
      </c>
      <c r="N102" s="99">
        <v>1.208184352605628</v>
      </c>
      <c r="O102" s="99">
        <v>1.2592537552399519</v>
      </c>
      <c r="P102" s="99">
        <v>1.1454971388598163</v>
      </c>
      <c r="Q102" s="99">
        <v>1.2613640047963017</v>
      </c>
      <c r="R102" s="99">
        <v>0</v>
      </c>
      <c r="S102" s="99">
        <v>0</v>
      </c>
      <c r="T102" s="99">
        <v>0</v>
      </c>
      <c r="U102" s="99">
        <v>1.8741622516034442</v>
      </c>
      <c r="V102" s="99">
        <v>2.6637664577117399</v>
      </c>
      <c r="W102" s="99">
        <v>2.5971401918234389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1.5892937670786225</v>
      </c>
      <c r="D124" s="118">
        <f t="shared" si="42"/>
        <v>0</v>
      </c>
      <c r="E124" s="118">
        <f t="shared" si="42"/>
        <v>1.9143714296311496</v>
      </c>
      <c r="F124" s="118">
        <f t="shared" si="42"/>
        <v>1.8086240253176287</v>
      </c>
      <c r="G124" s="118">
        <f t="shared" si="42"/>
        <v>1.4443838444754513</v>
      </c>
      <c r="H124" s="118">
        <f t="shared" si="42"/>
        <v>1.57473122608244</v>
      </c>
      <c r="I124" s="118">
        <f t="shared" si="42"/>
        <v>1.4848211032525469</v>
      </c>
      <c r="J124" s="118">
        <f t="shared" si="42"/>
        <v>1.3891295471375906</v>
      </c>
      <c r="K124" s="118">
        <f t="shared" si="42"/>
        <v>1.1239416364844532</v>
      </c>
      <c r="L124" s="118">
        <f t="shared" si="42"/>
        <v>1.1793381438323944</v>
      </c>
      <c r="M124" s="118">
        <f t="shared" si="42"/>
        <v>0.84662678266486091</v>
      </c>
      <c r="N124" s="118">
        <f t="shared" si="42"/>
        <v>0.68446224265312716</v>
      </c>
      <c r="O124" s="118">
        <f t="shared" si="42"/>
        <v>0.84628562987075273</v>
      </c>
      <c r="P124" s="118">
        <f t="shared" si="42"/>
        <v>0.48180643660036304</v>
      </c>
      <c r="Q124" s="118">
        <f t="shared" si="42"/>
        <v>0.56546222176635907</v>
      </c>
      <c r="R124" s="118">
        <f t="shared" ref="R124:V124" si="43">R125+R128+R130+R139</f>
        <v>0.57576771064544707</v>
      </c>
      <c r="S124" s="118">
        <f t="shared" si="43"/>
        <v>1.0395688574562683</v>
      </c>
      <c r="T124" s="118">
        <f t="shared" si="43"/>
        <v>1.0425039135848855</v>
      </c>
      <c r="U124" s="118">
        <f t="shared" si="43"/>
        <v>1.0052952403794653</v>
      </c>
      <c r="V124" s="118">
        <f t="shared" si="43"/>
        <v>1.2185468240155599</v>
      </c>
      <c r="W124" s="118">
        <f t="shared" ref="W124" si="44">W125+W128+W130+W139</f>
        <v>1.3299454769629047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1.5892937670786225</v>
      </c>
      <c r="D139" s="123">
        <v>0</v>
      </c>
      <c r="E139" s="123">
        <v>1.9143714296311496</v>
      </c>
      <c r="F139" s="123">
        <v>1.8086240253176287</v>
      </c>
      <c r="G139" s="123">
        <v>1.4443838444754513</v>
      </c>
      <c r="H139" s="123">
        <v>1.57473122608244</v>
      </c>
      <c r="I139" s="123">
        <v>1.4848211032525469</v>
      </c>
      <c r="J139" s="123">
        <v>1.3891295471375906</v>
      </c>
      <c r="K139" s="123">
        <v>1.1239416364844532</v>
      </c>
      <c r="L139" s="123">
        <v>1.1793381438323944</v>
      </c>
      <c r="M139" s="123">
        <v>0.84662678266486091</v>
      </c>
      <c r="N139" s="123">
        <v>0.68446224265312716</v>
      </c>
      <c r="O139" s="123">
        <v>0.84628562987075273</v>
      </c>
      <c r="P139" s="123">
        <v>0.48180643660036304</v>
      </c>
      <c r="Q139" s="123">
        <v>0.56546222176635907</v>
      </c>
      <c r="R139" s="123">
        <v>0.57576771064544707</v>
      </c>
      <c r="S139" s="123">
        <v>1.0395688574562683</v>
      </c>
      <c r="T139" s="123">
        <v>1.0425039135848855</v>
      </c>
      <c r="U139" s="123">
        <v>1.0052952403794653</v>
      </c>
      <c r="V139" s="123">
        <v>1.2185468240155599</v>
      </c>
      <c r="W139" s="123">
        <v>1.3299454769629047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1.8195475469919642</v>
      </c>
      <c r="D140" s="99">
        <v>0</v>
      </c>
      <c r="E140" s="99">
        <v>1.9143714296311496</v>
      </c>
      <c r="F140" s="99">
        <v>1.8760820287484559</v>
      </c>
      <c r="G140" s="99">
        <v>2.0013151748680698</v>
      </c>
      <c r="H140" s="99">
        <v>2.1177021360391159</v>
      </c>
      <c r="I140" s="99">
        <v>2.0332379168265393</v>
      </c>
      <c r="J140" s="99">
        <v>1.8496424389026938</v>
      </c>
      <c r="K140" s="99">
        <v>1.8532420878858462</v>
      </c>
      <c r="L140" s="99">
        <v>1.9263638455330112</v>
      </c>
      <c r="M140" s="99">
        <v>1.5307553164348817</v>
      </c>
      <c r="N140" s="99">
        <v>1.2081843526056277</v>
      </c>
      <c r="O140" s="99">
        <v>1.2592537552399519</v>
      </c>
      <c r="P140" s="99">
        <v>1.1454971388598161</v>
      </c>
      <c r="Q140" s="99">
        <v>1.2613640047963015</v>
      </c>
      <c r="R140" s="99">
        <v>1.1706648795856835</v>
      </c>
      <c r="S140" s="99">
        <v>1.6240617071859744</v>
      </c>
      <c r="T140" s="99">
        <v>1.7927829937780384</v>
      </c>
      <c r="U140" s="99">
        <v>1.874162251603444</v>
      </c>
      <c r="V140" s="99">
        <v>2.6637664577117395</v>
      </c>
      <c r="W140" s="99">
        <v>2.5971401918234389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2.3788704506302047</v>
      </c>
      <c r="D143" s="118">
        <f t="shared" si="49"/>
        <v>2.8094451887973788</v>
      </c>
      <c r="E143" s="118">
        <f t="shared" si="49"/>
        <v>2.4526281746168248</v>
      </c>
      <c r="F143" s="118">
        <f t="shared" si="49"/>
        <v>2.2069739986245311</v>
      </c>
      <c r="G143" s="118">
        <f t="shared" si="49"/>
        <v>1.9723098671497488</v>
      </c>
      <c r="H143" s="118">
        <f t="shared" si="49"/>
        <v>2.1452330789848335</v>
      </c>
      <c r="I143" s="118">
        <f t="shared" si="49"/>
        <v>1.6505347211656207</v>
      </c>
      <c r="J143" s="118">
        <f t="shared" si="49"/>
        <v>1.4596531556144814</v>
      </c>
      <c r="K143" s="118">
        <f t="shared" si="49"/>
        <v>1.379821082708927</v>
      </c>
      <c r="L143" s="118">
        <f t="shared" si="49"/>
        <v>1.5621108041690568</v>
      </c>
      <c r="M143" s="118">
        <f t="shared" si="49"/>
        <v>1.0507003831308834</v>
      </c>
      <c r="N143" s="118">
        <f t="shared" si="49"/>
        <v>0.83467648588085086</v>
      </c>
      <c r="O143" s="118">
        <f t="shared" si="49"/>
        <v>1.0712901843570781</v>
      </c>
      <c r="P143" s="118">
        <f t="shared" si="49"/>
        <v>0.62484867809041211</v>
      </c>
      <c r="Q143" s="118">
        <f t="shared" si="49"/>
        <v>0.67316482171103076</v>
      </c>
      <c r="R143" s="118">
        <f t="shared" ref="R143:V143" si="50">R144+R146+R148+R157</f>
        <v>0.73760360384359724</v>
      </c>
      <c r="S143" s="118">
        <f t="shared" si="50"/>
        <v>1.3267458289627942</v>
      </c>
      <c r="T143" s="118">
        <f t="shared" si="50"/>
        <v>1.3258824608003872</v>
      </c>
      <c r="U143" s="118">
        <f t="shared" si="50"/>
        <v>1.2353533054380519</v>
      </c>
      <c r="V143" s="118">
        <f t="shared" si="50"/>
        <v>1.3369073397214739</v>
      </c>
      <c r="W143" s="118">
        <f t="shared" ref="W143" si="51">W144+W146+W148+W157</f>
        <v>1.4251083099067472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0.78061922692104713</v>
      </c>
      <c r="D148" s="123">
        <v>0.92694124381229992</v>
      </c>
      <c r="E148" s="123">
        <v>0.53825674498567533</v>
      </c>
      <c r="F148" s="123">
        <v>0.40037648945935167</v>
      </c>
      <c r="G148" s="123">
        <v>0.53926937156520482</v>
      </c>
      <c r="H148" s="123">
        <v>0.56822085001953437</v>
      </c>
      <c r="I148" s="123">
        <v>0.15550684114610686</v>
      </c>
      <c r="J148" s="123">
        <v>6.166759132756184E-2</v>
      </c>
      <c r="K148" s="123">
        <v>0.2619925217619089</v>
      </c>
      <c r="L148" s="123">
        <v>0.37350332501039035</v>
      </c>
      <c r="M148" s="123">
        <v>0.21388747681314801</v>
      </c>
      <c r="N148" s="123">
        <v>0.15097526308851877</v>
      </c>
      <c r="O148" s="123">
        <v>0.22662151161151037</v>
      </c>
      <c r="P148" s="123">
        <v>0.14323291580899322</v>
      </c>
      <c r="Q148" s="123">
        <v>0.10815527198629607</v>
      </c>
      <c r="R148" s="123">
        <v>0.16132694019382324</v>
      </c>
      <c r="S148" s="123">
        <v>0.28639860804658007</v>
      </c>
      <c r="T148" s="123">
        <v>0.28407152010612757</v>
      </c>
      <c r="U148" s="123">
        <v>0.23053780116346759</v>
      </c>
      <c r="V148" s="123">
        <v>0.11843774825726117</v>
      </c>
      <c r="W148" s="123">
        <v>9.5184408862350467E-2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4.4435248301659609</v>
      </c>
      <c r="D149" s="99">
        <v>4.836215185107652</v>
      </c>
      <c r="E149" s="99">
        <v>4.7994559761222719</v>
      </c>
      <c r="F149" s="99">
        <v>4.3240660861609976</v>
      </c>
      <c r="G149" s="99">
        <v>5.4601023870976988</v>
      </c>
      <c r="H149" s="99">
        <v>5.9347511002040267</v>
      </c>
      <c r="I149" s="99">
        <v>5.2872325989676341</v>
      </c>
      <c r="J149" s="99">
        <v>5.3034128541703183</v>
      </c>
      <c r="K149" s="99">
        <v>5.5018429570000871</v>
      </c>
      <c r="L149" s="99">
        <v>7.0218625101953389</v>
      </c>
      <c r="M149" s="99">
        <v>5.3471869203287001</v>
      </c>
      <c r="N149" s="99">
        <v>3.8951617876837852</v>
      </c>
      <c r="O149" s="99">
        <v>4.0917772929856033</v>
      </c>
      <c r="P149" s="99">
        <v>3.4853342846855018</v>
      </c>
      <c r="Q149" s="99">
        <v>3.4424277997923953</v>
      </c>
      <c r="R149" s="99">
        <v>3.0185119599423245</v>
      </c>
      <c r="S149" s="99">
        <v>4.1527798166754106</v>
      </c>
      <c r="T149" s="99">
        <v>4.5123668386088722</v>
      </c>
      <c r="U149" s="99">
        <v>4.7099408912117742</v>
      </c>
      <c r="V149" s="99">
        <v>3.7409992208155596</v>
      </c>
      <c r="W149" s="99">
        <v>3.9422209337156815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1.5982512237091575</v>
      </c>
      <c r="D157" s="123">
        <v>1.8825039449850791</v>
      </c>
      <c r="E157" s="123">
        <v>1.9143714296311494</v>
      </c>
      <c r="F157" s="123">
        <v>1.8065975091651796</v>
      </c>
      <c r="G157" s="123">
        <v>1.4330404955845439</v>
      </c>
      <c r="H157" s="123">
        <v>1.577012228965299</v>
      </c>
      <c r="I157" s="123">
        <v>1.4950278800195138</v>
      </c>
      <c r="J157" s="123">
        <v>1.3979855642869194</v>
      </c>
      <c r="K157" s="123">
        <v>1.1178285609470182</v>
      </c>
      <c r="L157" s="123">
        <v>1.1886074791586665</v>
      </c>
      <c r="M157" s="123">
        <v>0.83681290631773531</v>
      </c>
      <c r="N157" s="123">
        <v>0.68370122279233214</v>
      </c>
      <c r="O157" s="123">
        <v>0.84466867274556778</v>
      </c>
      <c r="P157" s="123">
        <v>0.48161576228141895</v>
      </c>
      <c r="Q157" s="123">
        <v>0.56500954972473472</v>
      </c>
      <c r="R157" s="123">
        <v>0.57627666364977403</v>
      </c>
      <c r="S157" s="123">
        <v>1.0403472209162141</v>
      </c>
      <c r="T157" s="123">
        <v>1.0418109406942595</v>
      </c>
      <c r="U157" s="123">
        <v>1.0048155042745843</v>
      </c>
      <c r="V157" s="123">
        <v>1.2184695914642127</v>
      </c>
      <c r="W157" s="123">
        <v>1.3299239010443966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1.819547546991964</v>
      </c>
      <c r="D158" s="99">
        <v>1.8825039449850791</v>
      </c>
      <c r="E158" s="99">
        <v>1.9143714296311494</v>
      </c>
      <c r="F158" s="99">
        <v>1.8760820287484556</v>
      </c>
      <c r="G158" s="99">
        <v>2.0013151748680698</v>
      </c>
      <c r="H158" s="99">
        <v>2.1177021360391155</v>
      </c>
      <c r="I158" s="99">
        <v>2.0332379168265389</v>
      </c>
      <c r="J158" s="99">
        <v>1.8496424389026933</v>
      </c>
      <c r="K158" s="99">
        <v>1.8532420878858458</v>
      </c>
      <c r="L158" s="99">
        <v>1.9263638455330112</v>
      </c>
      <c r="M158" s="99">
        <v>1.5307553164348819</v>
      </c>
      <c r="N158" s="99">
        <v>1.208184352605628</v>
      </c>
      <c r="O158" s="99">
        <v>1.2592537552399519</v>
      </c>
      <c r="P158" s="99">
        <v>1.1454971388598161</v>
      </c>
      <c r="Q158" s="99">
        <v>1.2613640047963017</v>
      </c>
      <c r="R158" s="99">
        <v>1.1706648795856838</v>
      </c>
      <c r="S158" s="99">
        <v>1.6240617071859742</v>
      </c>
      <c r="T158" s="99">
        <v>1.7927829937780384</v>
      </c>
      <c r="U158" s="99">
        <v>1.8741622516034442</v>
      </c>
      <c r="V158" s="99">
        <v>2.6637664577117399</v>
      </c>
      <c r="W158" s="99">
        <v>2.5971401918234385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2.355002185239266</v>
      </c>
      <c r="D161" s="118">
        <f t="shared" si="54"/>
        <v>2.7707883667395459</v>
      </c>
      <c r="E161" s="118">
        <f t="shared" si="54"/>
        <v>2.4551552015885885</v>
      </c>
      <c r="F161" s="118">
        <f t="shared" si="54"/>
        <v>2.2369313370325052</v>
      </c>
      <c r="G161" s="118">
        <f t="shared" si="54"/>
        <v>2.0230678120332293</v>
      </c>
      <c r="H161" s="118">
        <f t="shared" si="54"/>
        <v>2.1659362100211457</v>
      </c>
      <c r="I161" s="118">
        <f t="shared" si="54"/>
        <v>1.6352655023333618</v>
      </c>
      <c r="J161" s="118">
        <f t="shared" si="54"/>
        <v>1.478669981835129</v>
      </c>
      <c r="K161" s="118">
        <f t="shared" si="54"/>
        <v>1.5297256377912207</v>
      </c>
      <c r="L161" s="118">
        <f t="shared" si="54"/>
        <v>0</v>
      </c>
      <c r="M161" s="118">
        <f t="shared" si="54"/>
        <v>0</v>
      </c>
      <c r="N161" s="118">
        <f t="shared" si="54"/>
        <v>0</v>
      </c>
      <c r="O161" s="118">
        <f t="shared" si="54"/>
        <v>1.092540910485003</v>
      </c>
      <c r="P161" s="118">
        <f t="shared" si="54"/>
        <v>0.63871315022875752</v>
      </c>
      <c r="Q161" s="118">
        <f t="shared" si="54"/>
        <v>0.65695913926100213</v>
      </c>
      <c r="R161" s="118">
        <f t="shared" ref="R161:V161" si="55">R162+R164+R166+R175</f>
        <v>0.73187008989303171</v>
      </c>
      <c r="S161" s="118">
        <f t="shared" si="55"/>
        <v>1.3360959130465377</v>
      </c>
      <c r="T161" s="118">
        <f t="shared" si="55"/>
        <v>1.3267678950349515</v>
      </c>
      <c r="U161" s="118">
        <f t="shared" si="55"/>
        <v>1.2370406032554386</v>
      </c>
      <c r="V161" s="118">
        <f t="shared" si="55"/>
        <v>1.3381759756634055</v>
      </c>
      <c r="W161" s="118">
        <f t="shared" ref="W161" si="56">W162+W164+W166+W175</f>
        <v>1.4247309730074993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0.77278692698538443</v>
      </c>
      <c r="D166" s="123">
        <v>0.88828442175446676</v>
      </c>
      <c r="E166" s="123">
        <v>0.5407837719574391</v>
      </c>
      <c r="F166" s="123">
        <v>0.42186010596692664</v>
      </c>
      <c r="G166" s="123">
        <v>0.57474761969449462</v>
      </c>
      <c r="H166" s="123">
        <v>0.58511630565391815</v>
      </c>
      <c r="I166" s="123">
        <v>0.14999241415511017</v>
      </c>
      <c r="J166" s="123">
        <v>9.1438152658108937E-2</v>
      </c>
      <c r="K166" s="123">
        <v>0.3794374453103509</v>
      </c>
      <c r="L166" s="123">
        <v>0</v>
      </c>
      <c r="M166" s="123">
        <v>0</v>
      </c>
      <c r="N166" s="123">
        <v>0</v>
      </c>
      <c r="O166" s="123">
        <v>0.24069278194032961</v>
      </c>
      <c r="P166" s="123">
        <v>0.16596829927073814</v>
      </c>
      <c r="Q166" s="123">
        <v>9.8355079994068437E-2</v>
      </c>
      <c r="R166" s="123">
        <v>0.15245009898698608</v>
      </c>
      <c r="S166" s="123">
        <v>0.30141143830708628</v>
      </c>
      <c r="T166" s="123">
        <v>0.28379665651628128</v>
      </c>
      <c r="U166" s="123">
        <v>0.23135020132921597</v>
      </c>
      <c r="V166" s="123">
        <v>0.11908285808001477</v>
      </c>
      <c r="W166" s="123">
        <v>9.4900568996408752E-2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4.44352483016596</v>
      </c>
      <c r="D167" s="99">
        <v>4.836215185107652</v>
      </c>
      <c r="E167" s="99">
        <v>4.7994559761222719</v>
      </c>
      <c r="F167" s="99">
        <v>4.3240660861609985</v>
      </c>
      <c r="G167" s="99">
        <v>5.4601023870976988</v>
      </c>
      <c r="H167" s="99">
        <v>5.9347511002040276</v>
      </c>
      <c r="I167" s="99">
        <v>5.2872325989676341</v>
      </c>
      <c r="J167" s="99">
        <v>5.3034128541703183</v>
      </c>
      <c r="K167" s="99">
        <v>5.5018429570000889</v>
      </c>
      <c r="L167" s="99">
        <v>0</v>
      </c>
      <c r="M167" s="99">
        <v>0</v>
      </c>
      <c r="N167" s="99">
        <v>0</v>
      </c>
      <c r="O167" s="99">
        <v>4.0917772929856033</v>
      </c>
      <c r="P167" s="99">
        <v>3.4853342846855013</v>
      </c>
      <c r="Q167" s="99">
        <v>3.4424277997923953</v>
      </c>
      <c r="R167" s="99">
        <v>3.0185119599423245</v>
      </c>
      <c r="S167" s="99">
        <v>4.1527798166754106</v>
      </c>
      <c r="T167" s="99">
        <v>4.5123668386088722</v>
      </c>
      <c r="U167" s="99">
        <v>4.7099408912117751</v>
      </c>
      <c r="V167" s="99">
        <v>3.7409992208155582</v>
      </c>
      <c r="W167" s="99">
        <v>3.9422209337156824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1.5822152582538815</v>
      </c>
      <c r="D175" s="123">
        <v>1.8825039449850791</v>
      </c>
      <c r="E175" s="123">
        <v>1.9143714296311494</v>
      </c>
      <c r="F175" s="123">
        <v>1.8150712310655788</v>
      </c>
      <c r="G175" s="123">
        <v>1.4483201923387348</v>
      </c>
      <c r="H175" s="123">
        <v>1.5808199043672275</v>
      </c>
      <c r="I175" s="123">
        <v>1.4852730881782517</v>
      </c>
      <c r="J175" s="123">
        <v>1.38723182917702</v>
      </c>
      <c r="K175" s="123">
        <v>1.1502881924808699</v>
      </c>
      <c r="L175" s="123">
        <v>0</v>
      </c>
      <c r="M175" s="123">
        <v>0</v>
      </c>
      <c r="N175" s="123">
        <v>0</v>
      </c>
      <c r="O175" s="123">
        <v>0.8518481285446734</v>
      </c>
      <c r="P175" s="123">
        <v>0.47274485095801938</v>
      </c>
      <c r="Q175" s="123">
        <v>0.55860405926693368</v>
      </c>
      <c r="R175" s="123">
        <v>0.57941999090604557</v>
      </c>
      <c r="S175" s="123">
        <v>1.0346844747394515</v>
      </c>
      <c r="T175" s="123">
        <v>1.0429712385186702</v>
      </c>
      <c r="U175" s="123">
        <v>1.0056904019262227</v>
      </c>
      <c r="V175" s="123">
        <v>1.2190931175833908</v>
      </c>
      <c r="W175" s="123">
        <v>1.3298304040110904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1.8195475469919637</v>
      </c>
      <c r="D176" s="99">
        <v>1.8825039449850791</v>
      </c>
      <c r="E176" s="99">
        <v>1.9143714296311494</v>
      </c>
      <c r="F176" s="99">
        <v>1.8760820287484556</v>
      </c>
      <c r="G176" s="99">
        <v>2.0013151748680698</v>
      </c>
      <c r="H176" s="99">
        <v>2.1177021360391159</v>
      </c>
      <c r="I176" s="99">
        <v>2.0332379168265384</v>
      </c>
      <c r="J176" s="99">
        <v>1.8496424389026933</v>
      </c>
      <c r="K176" s="99">
        <v>1.8532420878858458</v>
      </c>
      <c r="L176" s="99">
        <v>0</v>
      </c>
      <c r="M176" s="99">
        <v>0</v>
      </c>
      <c r="N176" s="99">
        <v>0</v>
      </c>
      <c r="O176" s="99">
        <v>1.2592537552399519</v>
      </c>
      <c r="P176" s="99">
        <v>1.1454971388598163</v>
      </c>
      <c r="Q176" s="99">
        <v>1.261364004796302</v>
      </c>
      <c r="R176" s="99">
        <v>1.1706648795856838</v>
      </c>
      <c r="S176" s="99">
        <v>1.6240617071859744</v>
      </c>
      <c r="T176" s="99">
        <v>1.7927829937780388</v>
      </c>
      <c r="U176" s="99">
        <v>1.8741622516034442</v>
      </c>
      <c r="V176" s="99">
        <v>2.6637664577117399</v>
      </c>
      <c r="W176" s="99">
        <v>2.5971401918234389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227073</v>
      </c>
      <c r="C5" s="120">
        <v>225526</v>
      </c>
      <c r="D5" s="120">
        <v>220543</v>
      </c>
      <c r="E5" s="120">
        <v>220109</v>
      </c>
      <c r="F5" s="120">
        <v>214083</v>
      </c>
      <c r="G5" s="120">
        <v>200354</v>
      </c>
      <c r="H5" s="120">
        <v>183374</v>
      </c>
      <c r="I5" s="120">
        <v>154632</v>
      </c>
      <c r="J5" s="120">
        <v>145427</v>
      </c>
      <c r="K5" s="120">
        <v>133624</v>
      </c>
      <c r="L5" s="120">
        <v>132456</v>
      </c>
      <c r="M5" s="120">
        <v>133406</v>
      </c>
      <c r="N5" s="120">
        <v>128197</v>
      </c>
      <c r="O5" s="120">
        <v>118490</v>
      </c>
      <c r="P5" s="120">
        <v>108514</v>
      </c>
      <c r="Q5" s="120">
        <v>103456</v>
      </c>
      <c r="R5" s="120">
        <v>101648</v>
      </c>
      <c r="S5" s="120">
        <v>101655</v>
      </c>
      <c r="T5" s="120">
        <v>92847</v>
      </c>
      <c r="U5" s="120">
        <v>74373</v>
      </c>
      <c r="V5" s="120">
        <v>54623</v>
      </c>
      <c r="W5" s="120">
        <v>43980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227073</v>
      </c>
      <c r="C7" s="52">
        <v>225526</v>
      </c>
      <c r="D7" s="52">
        <v>220543</v>
      </c>
      <c r="E7" s="52">
        <v>220109</v>
      </c>
      <c r="F7" s="52">
        <v>214083</v>
      </c>
      <c r="G7" s="52">
        <v>200354</v>
      </c>
      <c r="H7" s="52">
        <v>183374</v>
      </c>
      <c r="I7" s="52">
        <v>154632</v>
      </c>
      <c r="J7" s="52">
        <v>145427</v>
      </c>
      <c r="K7" s="52">
        <v>133624</v>
      </c>
      <c r="L7" s="52">
        <v>132456</v>
      </c>
      <c r="M7" s="52">
        <v>133406</v>
      </c>
      <c r="N7" s="52">
        <v>128197</v>
      </c>
      <c r="O7" s="52">
        <v>118490</v>
      </c>
      <c r="P7" s="52">
        <v>108514</v>
      </c>
      <c r="Q7" s="52">
        <v>103456</v>
      </c>
      <c r="R7" s="52">
        <v>101648</v>
      </c>
      <c r="S7" s="52">
        <v>101655</v>
      </c>
      <c r="T7" s="52">
        <v>92847</v>
      </c>
      <c r="U7" s="52">
        <v>74373</v>
      </c>
      <c r="V7" s="52">
        <v>54623</v>
      </c>
      <c r="W7" s="52">
        <v>43980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451</v>
      </c>
      <c r="C9" s="52">
        <v>944</v>
      </c>
      <c r="D9" s="52">
        <v>1357</v>
      </c>
      <c r="E9" s="52">
        <v>1799</v>
      </c>
      <c r="F9" s="52">
        <v>2207</v>
      </c>
      <c r="G9" s="52">
        <v>2482</v>
      </c>
      <c r="H9" s="52">
        <v>2576</v>
      </c>
      <c r="I9" s="52">
        <v>2428</v>
      </c>
      <c r="J9" s="52">
        <v>2210</v>
      </c>
      <c r="K9" s="52">
        <v>2074</v>
      </c>
      <c r="L9" s="52">
        <v>2711</v>
      </c>
      <c r="M9" s="52">
        <v>4024</v>
      </c>
      <c r="N9" s="52">
        <v>5684</v>
      </c>
      <c r="O9" s="52">
        <v>7151</v>
      </c>
      <c r="P9" s="52">
        <v>7759</v>
      </c>
      <c r="Q9" s="52">
        <v>7689</v>
      </c>
      <c r="R9" s="52">
        <v>7346</v>
      </c>
      <c r="S9" s="52">
        <v>7463</v>
      </c>
      <c r="T9" s="52">
        <v>7623</v>
      </c>
      <c r="U9" s="52">
        <v>6761</v>
      </c>
      <c r="V9" s="52">
        <v>5091</v>
      </c>
      <c r="W9" s="52">
        <v>3900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1060</v>
      </c>
    </row>
    <row r="12" spans="1:105" ht="12" customHeight="1" x14ac:dyDescent="0.25">
      <c r="A12" s="97" t="s">
        <v>124</v>
      </c>
      <c r="B12" s="52">
        <v>64156</v>
      </c>
      <c r="C12" s="52">
        <v>59888</v>
      </c>
      <c r="D12" s="52">
        <v>55608</v>
      </c>
      <c r="E12" s="52">
        <v>49548</v>
      </c>
      <c r="F12" s="52">
        <v>42158</v>
      </c>
      <c r="G12" s="52">
        <v>34012</v>
      </c>
      <c r="H12" s="52">
        <v>25365</v>
      </c>
      <c r="I12" s="52">
        <v>18916</v>
      </c>
      <c r="J12" s="52">
        <v>15953</v>
      </c>
      <c r="K12" s="52">
        <v>12372</v>
      </c>
      <c r="L12" s="52">
        <v>9847</v>
      </c>
      <c r="M12" s="52">
        <v>8100</v>
      </c>
      <c r="N12" s="52">
        <v>6541</v>
      </c>
      <c r="O12" s="52">
        <v>5321</v>
      </c>
      <c r="P12" s="52">
        <v>4831</v>
      </c>
      <c r="Q12" s="52">
        <v>4570</v>
      </c>
      <c r="R12" s="52">
        <v>4688</v>
      </c>
      <c r="S12" s="52">
        <v>5188</v>
      </c>
      <c r="T12" s="52">
        <v>5055</v>
      </c>
      <c r="U12" s="52">
        <v>4207</v>
      </c>
      <c r="V12" s="52">
        <v>3107</v>
      </c>
      <c r="W12" s="52">
        <v>2456</v>
      </c>
      <c r="DA12" s="63" t="s">
        <v>1061</v>
      </c>
    </row>
    <row r="13" spans="1:105" ht="12" customHeight="1" x14ac:dyDescent="0.25">
      <c r="A13" s="97" t="s">
        <v>123</v>
      </c>
      <c r="B13" s="52">
        <v>0</v>
      </c>
      <c r="C13" s="52">
        <v>9</v>
      </c>
      <c r="D13" s="52">
        <v>9</v>
      </c>
      <c r="E13" s="52">
        <v>9</v>
      </c>
      <c r="F13" s="52">
        <v>9</v>
      </c>
      <c r="G13" s="52">
        <v>8</v>
      </c>
      <c r="H13" s="52">
        <v>7</v>
      </c>
      <c r="I13" s="52">
        <v>6</v>
      </c>
      <c r="J13" s="52">
        <v>3</v>
      </c>
      <c r="K13" s="52">
        <v>0</v>
      </c>
      <c r="L13" s="52">
        <v>1</v>
      </c>
      <c r="M13" s="52">
        <v>1</v>
      </c>
      <c r="N13" s="52">
        <v>2</v>
      </c>
      <c r="O13" s="52">
        <v>2</v>
      </c>
      <c r="P13" s="52">
        <v>2</v>
      </c>
      <c r="Q13" s="52">
        <v>2</v>
      </c>
      <c r="R13" s="52">
        <v>2</v>
      </c>
      <c r="S13" s="52">
        <v>2</v>
      </c>
      <c r="T13" s="52">
        <v>2</v>
      </c>
      <c r="U13" s="52">
        <v>1</v>
      </c>
      <c r="V13" s="52">
        <v>1</v>
      </c>
      <c r="W13" s="52">
        <v>1</v>
      </c>
      <c r="DA13" s="63" t="s">
        <v>1062</v>
      </c>
    </row>
    <row r="14" spans="1:105" ht="12" customHeight="1" x14ac:dyDescent="0.25">
      <c r="A14" s="97" t="s">
        <v>122</v>
      </c>
      <c r="B14" s="52">
        <v>162917</v>
      </c>
      <c r="C14" s="52">
        <v>163573</v>
      </c>
      <c r="D14" s="52">
        <v>162665</v>
      </c>
      <c r="E14" s="52">
        <v>168173</v>
      </c>
      <c r="F14" s="52">
        <v>169594</v>
      </c>
      <c r="G14" s="52">
        <v>163959</v>
      </c>
      <c r="H14" s="52">
        <v>155721</v>
      </c>
      <c r="I14" s="52">
        <v>133766</v>
      </c>
      <c r="J14" s="52">
        <v>127074</v>
      </c>
      <c r="K14" s="52">
        <v>118461</v>
      </c>
      <c r="L14" s="52">
        <v>118943</v>
      </c>
      <c r="M14" s="52">
        <v>119892</v>
      </c>
      <c r="N14" s="52">
        <v>114030</v>
      </c>
      <c r="O14" s="52">
        <v>105324</v>
      </c>
      <c r="P14" s="52">
        <v>96385</v>
      </c>
      <c r="Q14" s="52">
        <v>91877</v>
      </c>
      <c r="R14" s="52">
        <v>89927</v>
      </c>
      <c r="S14" s="52">
        <v>89176</v>
      </c>
      <c r="T14" s="52">
        <v>80601</v>
      </c>
      <c r="U14" s="52">
        <v>64263</v>
      </c>
      <c r="V14" s="52">
        <v>47217</v>
      </c>
      <c r="W14" s="52">
        <v>37885</v>
      </c>
      <c r="DA14" s="63" t="s">
        <v>1063</v>
      </c>
    </row>
    <row r="15" spans="1:105" ht="12" customHeight="1" x14ac:dyDescent="0.25">
      <c r="A15" s="97" t="s">
        <v>121</v>
      </c>
      <c r="B15" s="52">
        <v>0</v>
      </c>
      <c r="C15" s="52">
        <v>2056</v>
      </c>
      <c r="D15" s="52">
        <v>2261</v>
      </c>
      <c r="E15" s="52">
        <v>2379</v>
      </c>
      <c r="F15" s="52">
        <v>2322</v>
      </c>
      <c r="G15" s="52">
        <v>2375</v>
      </c>
      <c r="H15" s="52">
        <v>2281</v>
      </c>
      <c r="I15" s="52">
        <v>1944</v>
      </c>
      <c r="J15" s="52">
        <v>2397</v>
      </c>
      <c r="K15" s="52">
        <v>2791</v>
      </c>
      <c r="L15" s="52">
        <v>3665</v>
      </c>
      <c r="M15" s="52">
        <v>5413</v>
      </c>
      <c r="N15" s="52">
        <v>7624</v>
      </c>
      <c r="O15" s="52">
        <v>7843</v>
      </c>
      <c r="P15" s="52">
        <v>7296</v>
      </c>
      <c r="Q15" s="52">
        <v>7007</v>
      </c>
      <c r="R15" s="52">
        <v>7031</v>
      </c>
      <c r="S15" s="52">
        <v>7289</v>
      </c>
      <c r="T15" s="52">
        <v>7189</v>
      </c>
      <c r="U15" s="52">
        <v>5902</v>
      </c>
      <c r="V15" s="52">
        <v>4298</v>
      </c>
      <c r="W15" s="52">
        <v>3638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DA17" s="63" t="s">
        <v>1065</v>
      </c>
    </row>
    <row r="18" spans="1:105" ht="12" customHeight="1" x14ac:dyDescent="0.25">
      <c r="A18" s="97" t="s">
        <v>50</v>
      </c>
      <c r="B18" s="52">
        <v>203490</v>
      </c>
      <c r="C18" s="52">
        <v>201334</v>
      </c>
      <c r="D18" s="52">
        <v>200044</v>
      </c>
      <c r="E18" s="52">
        <v>204712</v>
      </c>
      <c r="F18" s="52">
        <v>200274</v>
      </c>
      <c r="G18" s="52">
        <v>183201</v>
      </c>
      <c r="H18" s="52">
        <v>163631</v>
      </c>
      <c r="I18" s="52">
        <v>137063</v>
      </c>
      <c r="J18" s="52">
        <v>126444</v>
      </c>
      <c r="K18" s="52">
        <v>109178</v>
      </c>
      <c r="L18" s="52">
        <v>98513</v>
      </c>
      <c r="M18" s="52">
        <v>88845</v>
      </c>
      <c r="N18" s="52">
        <v>79426</v>
      </c>
      <c r="O18" s="52">
        <v>71946</v>
      </c>
      <c r="P18" s="52">
        <v>65085</v>
      </c>
      <c r="Q18" s="52">
        <v>60583</v>
      </c>
      <c r="R18" s="52">
        <v>57215</v>
      </c>
      <c r="S18" s="52">
        <v>58506</v>
      </c>
      <c r="T18" s="52">
        <v>53377</v>
      </c>
      <c r="U18" s="52">
        <v>42678</v>
      </c>
      <c r="V18" s="52">
        <v>30879</v>
      </c>
      <c r="W18" s="52">
        <v>24415</v>
      </c>
      <c r="DA18" s="63" t="s">
        <v>1066</v>
      </c>
    </row>
    <row r="19" spans="1:105" ht="12" customHeight="1" x14ac:dyDescent="0.25">
      <c r="A19" s="109" t="s">
        <v>120</v>
      </c>
      <c r="B19" s="36">
        <v>23583</v>
      </c>
      <c r="C19" s="36">
        <v>24192</v>
      </c>
      <c r="D19" s="36">
        <v>20499</v>
      </c>
      <c r="E19" s="36">
        <v>15397</v>
      </c>
      <c r="F19" s="36">
        <v>13809</v>
      </c>
      <c r="G19" s="36">
        <v>17153</v>
      </c>
      <c r="H19" s="36">
        <v>19743</v>
      </c>
      <c r="I19" s="36">
        <v>17569</v>
      </c>
      <c r="J19" s="36">
        <v>18983</v>
      </c>
      <c r="K19" s="36">
        <v>24446</v>
      </c>
      <c r="L19" s="36">
        <v>33943</v>
      </c>
      <c r="M19" s="36">
        <v>44561</v>
      </c>
      <c r="N19" s="36">
        <v>48771</v>
      </c>
      <c r="O19" s="36">
        <v>46544</v>
      </c>
      <c r="P19" s="36">
        <v>43429</v>
      </c>
      <c r="Q19" s="36">
        <v>42873</v>
      </c>
      <c r="R19" s="36">
        <v>44433</v>
      </c>
      <c r="S19" s="36">
        <v>43149</v>
      </c>
      <c r="T19" s="36">
        <v>39470</v>
      </c>
      <c r="U19" s="36">
        <v>31695</v>
      </c>
      <c r="V19" s="36">
        <v>23744</v>
      </c>
      <c r="W19" s="36">
        <v>19565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17740</v>
      </c>
      <c r="D23" s="52">
        <v>17744</v>
      </c>
      <c r="E23" s="52">
        <v>17771</v>
      </c>
      <c r="F23" s="52">
        <v>17841</v>
      </c>
      <c r="G23" s="52">
        <v>17977</v>
      </c>
      <c r="H23" s="52">
        <v>18199</v>
      </c>
      <c r="I23" s="52">
        <v>28742</v>
      </c>
      <c r="J23" s="52">
        <v>11350</v>
      </c>
      <c r="K23" s="52">
        <v>17959</v>
      </c>
      <c r="L23" s="52">
        <v>19163</v>
      </c>
      <c r="M23" s="52">
        <v>20412</v>
      </c>
      <c r="N23" s="52">
        <v>21465</v>
      </c>
      <c r="O23" s="52">
        <v>18982</v>
      </c>
      <c r="P23" s="52">
        <v>9978</v>
      </c>
      <c r="Q23" s="52">
        <v>5183</v>
      </c>
      <c r="R23" s="52">
        <v>7989</v>
      </c>
      <c r="S23" s="52">
        <v>10151</v>
      </c>
      <c r="T23" s="52">
        <v>9230</v>
      </c>
      <c r="U23" s="52">
        <v>18474</v>
      </c>
      <c r="V23" s="52">
        <v>19750</v>
      </c>
      <c r="W23" s="52">
        <v>10643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70</v>
      </c>
      <c r="D25" s="52">
        <v>72</v>
      </c>
      <c r="E25" s="52">
        <v>78</v>
      </c>
      <c r="F25" s="52">
        <v>100</v>
      </c>
      <c r="G25" s="52">
        <v>137</v>
      </c>
      <c r="H25" s="52">
        <v>200</v>
      </c>
      <c r="I25" s="52">
        <v>247</v>
      </c>
      <c r="J25" s="52">
        <v>344</v>
      </c>
      <c r="K25" s="52">
        <v>502</v>
      </c>
      <c r="L25" s="52">
        <v>458</v>
      </c>
      <c r="M25" s="52">
        <v>423</v>
      </c>
      <c r="N25" s="52">
        <v>373</v>
      </c>
      <c r="O25" s="52">
        <v>346</v>
      </c>
      <c r="P25" s="52">
        <v>361</v>
      </c>
      <c r="Q25" s="52">
        <v>485</v>
      </c>
      <c r="R25" s="52">
        <v>763</v>
      </c>
      <c r="S25" s="52">
        <v>1117</v>
      </c>
      <c r="T25" s="52">
        <v>1465</v>
      </c>
      <c r="U25" s="52">
        <v>1585</v>
      </c>
      <c r="V25" s="52">
        <v>1752</v>
      </c>
      <c r="W25" s="52">
        <v>1459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10024</v>
      </c>
      <c r="D28" s="52">
        <v>10037</v>
      </c>
      <c r="E28" s="52">
        <v>10114</v>
      </c>
      <c r="F28" s="52">
        <v>10324</v>
      </c>
      <c r="G28" s="52">
        <v>10712</v>
      </c>
      <c r="H28" s="52">
        <v>11321</v>
      </c>
      <c r="I28" s="52">
        <v>6505</v>
      </c>
      <c r="J28" s="52">
        <v>3127</v>
      </c>
      <c r="K28" s="52">
        <v>4640</v>
      </c>
      <c r="L28" s="52">
        <v>3945</v>
      </c>
      <c r="M28" s="52">
        <v>2983</v>
      </c>
      <c r="N28" s="52">
        <v>2451</v>
      </c>
      <c r="O28" s="52">
        <v>1907</v>
      </c>
      <c r="P28" s="52">
        <v>559</v>
      </c>
      <c r="Q28" s="52">
        <v>461</v>
      </c>
      <c r="R28" s="52">
        <v>767</v>
      </c>
      <c r="S28" s="52">
        <v>1113</v>
      </c>
      <c r="T28" s="52">
        <v>1093</v>
      </c>
      <c r="U28" s="52">
        <v>1174</v>
      </c>
      <c r="V28" s="52">
        <v>1191</v>
      </c>
      <c r="W28" s="52">
        <v>702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1</v>
      </c>
      <c r="H29" s="52">
        <v>1</v>
      </c>
      <c r="I29" s="52">
        <v>1</v>
      </c>
      <c r="J29" s="52">
        <v>3</v>
      </c>
      <c r="K29" s="52">
        <v>3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1</v>
      </c>
      <c r="T29" s="52">
        <v>0</v>
      </c>
      <c r="U29" s="52">
        <v>1</v>
      </c>
      <c r="V29" s="52">
        <v>0</v>
      </c>
      <c r="W29" s="52">
        <v>0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25456</v>
      </c>
      <c r="D30" s="52">
        <v>25507</v>
      </c>
      <c r="E30" s="52">
        <v>25859</v>
      </c>
      <c r="F30" s="52">
        <v>26824</v>
      </c>
      <c r="G30" s="52">
        <v>28736</v>
      </c>
      <c r="H30" s="52">
        <v>31944</v>
      </c>
      <c r="I30" s="52">
        <v>24043</v>
      </c>
      <c r="J30" s="52">
        <v>16712</v>
      </c>
      <c r="K30" s="52">
        <v>25987</v>
      </c>
      <c r="L30" s="52">
        <v>26030</v>
      </c>
      <c r="M30" s="52">
        <v>26364</v>
      </c>
      <c r="N30" s="52">
        <v>24095</v>
      </c>
      <c r="O30" s="52">
        <v>19695</v>
      </c>
      <c r="P30" s="52">
        <v>10510</v>
      </c>
      <c r="Q30" s="52">
        <v>10432</v>
      </c>
      <c r="R30" s="52">
        <v>16598</v>
      </c>
      <c r="S30" s="52">
        <v>21040</v>
      </c>
      <c r="T30" s="52">
        <v>21516</v>
      </c>
      <c r="U30" s="52">
        <v>22066</v>
      </c>
      <c r="V30" s="52">
        <v>19564</v>
      </c>
      <c r="W30" s="52">
        <v>11180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0</v>
      </c>
      <c r="D31" s="52">
        <v>4</v>
      </c>
      <c r="E31" s="52">
        <v>28</v>
      </c>
      <c r="F31" s="52">
        <v>80</v>
      </c>
      <c r="G31" s="52">
        <v>157</v>
      </c>
      <c r="H31" s="52">
        <v>265</v>
      </c>
      <c r="I31" s="52">
        <v>434</v>
      </c>
      <c r="J31" s="52">
        <v>560</v>
      </c>
      <c r="K31" s="52">
        <v>776</v>
      </c>
      <c r="L31" s="52">
        <v>186</v>
      </c>
      <c r="M31" s="52">
        <v>205</v>
      </c>
      <c r="N31" s="52">
        <v>282</v>
      </c>
      <c r="O31" s="52">
        <v>424</v>
      </c>
      <c r="P31" s="52">
        <v>681</v>
      </c>
      <c r="Q31" s="52">
        <v>721</v>
      </c>
      <c r="R31" s="52">
        <v>1188</v>
      </c>
      <c r="S31" s="52">
        <v>1405</v>
      </c>
      <c r="T31" s="52">
        <v>1467</v>
      </c>
      <c r="U31" s="52">
        <v>1929</v>
      </c>
      <c r="V31" s="52">
        <v>1927</v>
      </c>
      <c r="W31" s="52">
        <v>894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31795</v>
      </c>
      <c r="D34" s="52">
        <v>31854</v>
      </c>
      <c r="E34" s="52">
        <v>32260</v>
      </c>
      <c r="F34" s="52">
        <v>33384</v>
      </c>
      <c r="G34" s="52">
        <v>35634</v>
      </c>
      <c r="H34" s="52">
        <v>39336</v>
      </c>
      <c r="I34" s="52">
        <v>28213</v>
      </c>
      <c r="J34" s="52">
        <v>19040</v>
      </c>
      <c r="K34" s="52">
        <v>29164</v>
      </c>
      <c r="L34" s="52">
        <v>28418</v>
      </c>
      <c r="M34" s="52">
        <v>26543</v>
      </c>
      <c r="N34" s="52">
        <v>21665</v>
      </c>
      <c r="O34" s="52">
        <v>15754</v>
      </c>
      <c r="P34" s="52">
        <v>7592</v>
      </c>
      <c r="Q34" s="52">
        <v>7445</v>
      </c>
      <c r="R34" s="52">
        <v>11597</v>
      </c>
      <c r="S34" s="52">
        <v>13801</v>
      </c>
      <c r="T34" s="52">
        <v>13999</v>
      </c>
      <c r="U34" s="52">
        <v>14294</v>
      </c>
      <c r="V34" s="52">
        <v>13131</v>
      </c>
      <c r="W34" s="52">
        <v>7564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3685</v>
      </c>
      <c r="D35" s="36">
        <v>3693</v>
      </c>
      <c r="E35" s="36">
        <v>5102</v>
      </c>
      <c r="F35" s="36">
        <v>2669</v>
      </c>
      <c r="G35" s="36">
        <v>3814</v>
      </c>
      <c r="H35" s="36">
        <v>4223</v>
      </c>
      <c r="I35" s="36">
        <v>2784</v>
      </c>
      <c r="J35" s="36">
        <v>1372</v>
      </c>
      <c r="K35" s="36">
        <v>2255</v>
      </c>
      <c r="L35" s="36">
        <v>1750</v>
      </c>
      <c r="M35" s="36">
        <v>3011</v>
      </c>
      <c r="N35" s="36">
        <v>5160</v>
      </c>
      <c r="O35" s="36">
        <v>6264</v>
      </c>
      <c r="P35" s="36">
        <v>4137</v>
      </c>
      <c r="Q35" s="36">
        <v>4188</v>
      </c>
      <c r="R35" s="36">
        <v>6967</v>
      </c>
      <c r="S35" s="36">
        <v>9766</v>
      </c>
      <c r="T35" s="36">
        <v>10060</v>
      </c>
      <c r="U35" s="36">
        <v>10877</v>
      </c>
      <c r="V35" s="36">
        <v>9546</v>
      </c>
      <c r="W35" s="36">
        <v>5219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16193</v>
      </c>
      <c r="D39" s="52">
        <v>12761</v>
      </c>
      <c r="E39" s="52">
        <v>17337</v>
      </c>
      <c r="F39" s="52">
        <v>11815</v>
      </c>
      <c r="G39" s="52">
        <v>4248</v>
      </c>
      <c r="H39" s="52">
        <v>1219</v>
      </c>
      <c r="I39" s="52">
        <v>0</v>
      </c>
      <c r="J39" s="52">
        <v>2145</v>
      </c>
      <c r="K39" s="52">
        <v>6156</v>
      </c>
      <c r="L39" s="52">
        <v>17995</v>
      </c>
      <c r="M39" s="52">
        <v>21362</v>
      </c>
      <c r="N39" s="52">
        <v>16256</v>
      </c>
      <c r="O39" s="52">
        <v>9275</v>
      </c>
      <c r="P39" s="52">
        <v>2</v>
      </c>
      <c r="Q39" s="52">
        <v>125</v>
      </c>
      <c r="R39" s="52">
        <v>6181</v>
      </c>
      <c r="S39" s="52">
        <v>10158</v>
      </c>
      <c r="T39" s="52">
        <v>422</v>
      </c>
      <c r="U39" s="52">
        <v>0</v>
      </c>
      <c r="V39" s="52">
        <v>0</v>
      </c>
      <c r="W39" s="52">
        <v>0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563</v>
      </c>
      <c r="D41" s="52">
        <v>485</v>
      </c>
      <c r="E41" s="52">
        <v>520</v>
      </c>
      <c r="F41" s="52">
        <v>508</v>
      </c>
      <c r="G41" s="52">
        <v>412</v>
      </c>
      <c r="H41" s="52">
        <v>294</v>
      </c>
      <c r="I41" s="52">
        <v>99</v>
      </c>
      <c r="J41" s="52">
        <v>126</v>
      </c>
      <c r="K41" s="52">
        <v>366</v>
      </c>
      <c r="L41" s="52">
        <v>1095</v>
      </c>
      <c r="M41" s="52">
        <v>1736</v>
      </c>
      <c r="N41" s="52">
        <v>2033</v>
      </c>
      <c r="O41" s="52">
        <v>1813</v>
      </c>
      <c r="P41" s="52">
        <v>969</v>
      </c>
      <c r="Q41" s="52">
        <v>415</v>
      </c>
      <c r="R41" s="52">
        <v>420</v>
      </c>
      <c r="S41" s="52">
        <v>1234</v>
      </c>
      <c r="T41" s="52">
        <v>1625</v>
      </c>
      <c r="U41" s="52">
        <v>723</v>
      </c>
      <c r="V41" s="52">
        <v>82</v>
      </c>
      <c r="W41" s="52">
        <v>268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0</v>
      </c>
      <c r="D43" s="52">
        <v>0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  <c r="Q43" s="52">
        <v>0</v>
      </c>
      <c r="R43" s="52">
        <v>0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5756</v>
      </c>
      <c r="D44" s="52">
        <v>5757</v>
      </c>
      <c r="E44" s="52">
        <v>4054</v>
      </c>
      <c r="F44" s="52">
        <v>2934</v>
      </c>
      <c r="G44" s="52">
        <v>2566</v>
      </c>
      <c r="H44" s="52">
        <v>2674</v>
      </c>
      <c r="I44" s="52">
        <v>56</v>
      </c>
      <c r="J44" s="52">
        <v>164</v>
      </c>
      <c r="K44" s="52">
        <v>1059</v>
      </c>
      <c r="L44" s="52">
        <v>1420</v>
      </c>
      <c r="M44" s="52">
        <v>1236</v>
      </c>
      <c r="N44" s="52">
        <v>892</v>
      </c>
      <c r="O44" s="52">
        <v>687</v>
      </c>
      <c r="P44" s="52">
        <v>69</v>
      </c>
      <c r="Q44" s="52">
        <v>200</v>
      </c>
      <c r="R44" s="52">
        <v>885</v>
      </c>
      <c r="S44" s="52">
        <v>1613</v>
      </c>
      <c r="T44" s="52">
        <v>960</v>
      </c>
      <c r="U44" s="52">
        <v>326</v>
      </c>
      <c r="V44" s="52">
        <v>91</v>
      </c>
      <c r="W44" s="52">
        <v>51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9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1</v>
      </c>
      <c r="M45" s="52">
        <v>0</v>
      </c>
      <c r="N45" s="52">
        <v>1</v>
      </c>
      <c r="O45" s="52">
        <v>0</v>
      </c>
      <c r="P45" s="52">
        <v>0</v>
      </c>
      <c r="Q45" s="52">
        <v>0</v>
      </c>
      <c r="R45" s="52">
        <v>0</v>
      </c>
      <c r="S45" s="52">
        <v>1</v>
      </c>
      <c r="T45" s="52">
        <v>0</v>
      </c>
      <c r="U45" s="52">
        <v>0</v>
      </c>
      <c r="V45" s="52">
        <v>0</v>
      </c>
      <c r="W45" s="52">
        <v>0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26112</v>
      </c>
      <c r="D46" s="52">
        <v>24599</v>
      </c>
      <c r="E46" s="52">
        <v>31367</v>
      </c>
      <c r="F46" s="52">
        <v>28245</v>
      </c>
      <c r="G46" s="52">
        <v>23101</v>
      </c>
      <c r="H46" s="52">
        <v>23706</v>
      </c>
      <c r="I46" s="52">
        <v>2088</v>
      </c>
      <c r="J46" s="52">
        <v>10020</v>
      </c>
      <c r="K46" s="52">
        <v>17374</v>
      </c>
      <c r="L46" s="52">
        <v>26512</v>
      </c>
      <c r="M46" s="52">
        <v>27313</v>
      </c>
      <c r="N46" s="52">
        <v>18233</v>
      </c>
      <c r="O46" s="52">
        <v>10989</v>
      </c>
      <c r="P46" s="52">
        <v>1571</v>
      </c>
      <c r="Q46" s="52">
        <v>5924</v>
      </c>
      <c r="R46" s="52">
        <v>14648</v>
      </c>
      <c r="S46" s="52">
        <v>20289</v>
      </c>
      <c r="T46" s="52">
        <v>12941</v>
      </c>
      <c r="U46" s="52">
        <v>5728</v>
      </c>
      <c r="V46" s="52">
        <v>2518</v>
      </c>
      <c r="W46" s="52">
        <v>1848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2056</v>
      </c>
      <c r="D47" s="52">
        <v>209</v>
      </c>
      <c r="E47" s="52">
        <v>146</v>
      </c>
      <c r="F47" s="52">
        <v>23</v>
      </c>
      <c r="G47" s="52">
        <v>210</v>
      </c>
      <c r="H47" s="52">
        <v>171</v>
      </c>
      <c r="I47" s="52">
        <v>97</v>
      </c>
      <c r="J47" s="52">
        <v>1013</v>
      </c>
      <c r="K47" s="52">
        <v>1170</v>
      </c>
      <c r="L47" s="52">
        <v>1060</v>
      </c>
      <c r="M47" s="52">
        <v>1953</v>
      </c>
      <c r="N47" s="52">
        <v>2493</v>
      </c>
      <c r="O47" s="52">
        <v>643</v>
      </c>
      <c r="P47" s="52">
        <v>134</v>
      </c>
      <c r="Q47" s="52">
        <v>432</v>
      </c>
      <c r="R47" s="52">
        <v>1212</v>
      </c>
      <c r="S47" s="52">
        <v>1663</v>
      </c>
      <c r="T47" s="52">
        <v>1367</v>
      </c>
      <c r="U47" s="52">
        <v>642</v>
      </c>
      <c r="V47" s="52">
        <v>323</v>
      </c>
      <c r="W47" s="52">
        <v>234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29639</v>
      </c>
      <c r="D50" s="52">
        <v>30564</v>
      </c>
      <c r="E50" s="52">
        <v>36928</v>
      </c>
      <c r="F50" s="52">
        <v>28946</v>
      </c>
      <c r="G50" s="52">
        <v>18561</v>
      </c>
      <c r="H50" s="52">
        <v>19766</v>
      </c>
      <c r="I50" s="52">
        <v>1645</v>
      </c>
      <c r="J50" s="52">
        <v>8421</v>
      </c>
      <c r="K50" s="52">
        <v>11898</v>
      </c>
      <c r="L50" s="52">
        <v>17753</v>
      </c>
      <c r="M50" s="52">
        <v>16875</v>
      </c>
      <c r="N50" s="52">
        <v>12246</v>
      </c>
      <c r="O50" s="52">
        <v>8274</v>
      </c>
      <c r="P50" s="52">
        <v>731</v>
      </c>
      <c r="Q50" s="52">
        <v>2943</v>
      </c>
      <c r="R50" s="52">
        <v>8229</v>
      </c>
      <c r="S50" s="52">
        <v>15092</v>
      </c>
      <c r="T50" s="52">
        <v>8870</v>
      </c>
      <c r="U50" s="52">
        <v>3595</v>
      </c>
      <c r="V50" s="52">
        <v>1332</v>
      </c>
      <c r="W50" s="52">
        <v>1100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4294</v>
      </c>
      <c r="D51" s="36">
        <v>0</v>
      </c>
      <c r="E51" s="36">
        <v>0</v>
      </c>
      <c r="F51" s="36">
        <v>1081</v>
      </c>
      <c r="G51" s="36">
        <v>7158</v>
      </c>
      <c r="H51" s="36">
        <v>6813</v>
      </c>
      <c r="I51" s="36">
        <v>610</v>
      </c>
      <c r="J51" s="36">
        <v>2786</v>
      </c>
      <c r="K51" s="36">
        <v>7718</v>
      </c>
      <c r="L51" s="36">
        <v>11247</v>
      </c>
      <c r="M51" s="36">
        <v>13629</v>
      </c>
      <c r="N51" s="36">
        <v>9370</v>
      </c>
      <c r="O51" s="36">
        <v>4037</v>
      </c>
      <c r="P51" s="36">
        <v>1022</v>
      </c>
      <c r="Q51" s="36">
        <v>3632</v>
      </c>
      <c r="R51" s="36">
        <v>8527</v>
      </c>
      <c r="S51" s="36">
        <v>8482</v>
      </c>
      <c r="T51" s="36">
        <v>6381</v>
      </c>
      <c r="U51" s="36">
        <v>3102</v>
      </c>
      <c r="V51" s="36">
        <v>1595</v>
      </c>
      <c r="W51" s="36">
        <v>1040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5606</v>
      </c>
      <c r="D55" s="52">
        <v>4271</v>
      </c>
      <c r="E55" s="52">
        <v>5826</v>
      </c>
      <c r="F55" s="52">
        <v>4034</v>
      </c>
      <c r="G55" s="52">
        <v>1492</v>
      </c>
      <c r="H55" s="52">
        <v>378</v>
      </c>
      <c r="I55" s="52">
        <v>0</v>
      </c>
      <c r="J55" s="52">
        <v>643</v>
      </c>
      <c r="K55" s="52">
        <v>1825</v>
      </c>
      <c r="L55" s="52">
        <v>5225</v>
      </c>
      <c r="M55" s="52">
        <v>5941</v>
      </c>
      <c r="N55" s="52">
        <v>4176</v>
      </c>
      <c r="O55" s="52">
        <v>2726</v>
      </c>
      <c r="P55" s="52">
        <v>1</v>
      </c>
      <c r="Q55" s="52">
        <v>61</v>
      </c>
      <c r="R55" s="52">
        <v>2248</v>
      </c>
      <c r="S55" s="52">
        <v>2879</v>
      </c>
      <c r="T55" s="52">
        <v>127</v>
      </c>
      <c r="U55" s="52">
        <v>0</v>
      </c>
      <c r="V55" s="52">
        <v>0</v>
      </c>
      <c r="W55" s="52">
        <v>0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126</v>
      </c>
      <c r="D57" s="52">
        <v>145</v>
      </c>
      <c r="E57" s="52">
        <v>271</v>
      </c>
      <c r="F57" s="52">
        <v>246</v>
      </c>
      <c r="G57" s="52">
        <v>117</v>
      </c>
      <c r="H57" s="52">
        <v>38</v>
      </c>
      <c r="I57" s="52">
        <v>0</v>
      </c>
      <c r="J57" s="52">
        <v>99</v>
      </c>
      <c r="K57" s="52">
        <v>304</v>
      </c>
      <c r="L57" s="52">
        <v>850</v>
      </c>
      <c r="M57" s="52">
        <v>976</v>
      </c>
      <c r="N57" s="52">
        <v>710</v>
      </c>
      <c r="O57" s="52">
        <v>434</v>
      </c>
      <c r="P57" s="52">
        <v>0</v>
      </c>
      <c r="Q57" s="52">
        <v>9</v>
      </c>
      <c r="R57" s="52">
        <v>373</v>
      </c>
      <c r="S57" s="52">
        <v>699</v>
      </c>
      <c r="T57" s="52">
        <v>59</v>
      </c>
      <c r="U57" s="52">
        <v>0</v>
      </c>
      <c r="V57" s="52">
        <v>0</v>
      </c>
      <c r="W57" s="52">
        <v>0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951</v>
      </c>
      <c r="D60" s="52">
        <v>805</v>
      </c>
      <c r="E60" s="52">
        <v>664</v>
      </c>
      <c r="F60" s="52">
        <v>379</v>
      </c>
      <c r="G60" s="52">
        <v>148</v>
      </c>
      <c r="H60" s="52">
        <v>38</v>
      </c>
      <c r="I60" s="52">
        <v>0</v>
      </c>
      <c r="J60" s="52">
        <v>10</v>
      </c>
      <c r="K60" s="52">
        <v>99</v>
      </c>
      <c r="L60" s="52">
        <v>257</v>
      </c>
      <c r="M60" s="52">
        <v>241</v>
      </c>
      <c r="N60" s="52">
        <v>173</v>
      </c>
      <c r="O60" s="52">
        <v>153</v>
      </c>
      <c r="P60" s="52">
        <v>0</v>
      </c>
      <c r="Q60" s="52">
        <v>2</v>
      </c>
      <c r="R60" s="52">
        <v>119</v>
      </c>
      <c r="S60" s="52">
        <v>198</v>
      </c>
      <c r="T60" s="52">
        <v>8</v>
      </c>
      <c r="U60" s="52">
        <v>0</v>
      </c>
      <c r="V60" s="52">
        <v>0</v>
      </c>
      <c r="W60" s="52">
        <v>0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1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4314</v>
      </c>
      <c r="D62" s="52">
        <v>3437</v>
      </c>
      <c r="E62" s="52">
        <v>5138</v>
      </c>
      <c r="F62" s="52">
        <v>3652</v>
      </c>
      <c r="G62" s="52">
        <v>1332</v>
      </c>
      <c r="H62" s="52">
        <v>338</v>
      </c>
      <c r="I62" s="52">
        <v>0</v>
      </c>
      <c r="J62" s="52">
        <v>575</v>
      </c>
      <c r="K62" s="52">
        <v>1617</v>
      </c>
      <c r="L62" s="52">
        <v>4777</v>
      </c>
      <c r="M62" s="52">
        <v>5319</v>
      </c>
      <c r="N62" s="52">
        <v>3521</v>
      </c>
      <c r="O62" s="52">
        <v>2430</v>
      </c>
      <c r="P62" s="52">
        <v>1</v>
      </c>
      <c r="Q62" s="52">
        <v>55</v>
      </c>
      <c r="R62" s="52">
        <v>1966</v>
      </c>
      <c r="S62" s="52">
        <v>2478</v>
      </c>
      <c r="T62" s="52">
        <v>108</v>
      </c>
      <c r="U62" s="52">
        <v>0</v>
      </c>
      <c r="V62" s="52">
        <v>0</v>
      </c>
      <c r="W62" s="52">
        <v>0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340</v>
      </c>
      <c r="D63" s="52">
        <v>29</v>
      </c>
      <c r="E63" s="52">
        <v>24</v>
      </c>
      <c r="F63" s="52">
        <v>3</v>
      </c>
      <c r="G63" s="52">
        <v>12</v>
      </c>
      <c r="H63" s="52">
        <v>2</v>
      </c>
      <c r="I63" s="52">
        <v>0</v>
      </c>
      <c r="J63" s="52">
        <v>58</v>
      </c>
      <c r="K63" s="52">
        <v>109</v>
      </c>
      <c r="L63" s="52">
        <v>191</v>
      </c>
      <c r="M63" s="52">
        <v>381</v>
      </c>
      <c r="N63" s="52">
        <v>482</v>
      </c>
      <c r="O63" s="52">
        <v>143</v>
      </c>
      <c r="P63" s="52">
        <v>0</v>
      </c>
      <c r="Q63" s="52">
        <v>4</v>
      </c>
      <c r="R63" s="52">
        <v>163</v>
      </c>
      <c r="S63" s="52">
        <v>203</v>
      </c>
      <c r="T63" s="52">
        <v>11</v>
      </c>
      <c r="U63" s="52">
        <v>0</v>
      </c>
      <c r="V63" s="52">
        <v>0</v>
      </c>
      <c r="W63" s="52">
        <v>0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4897</v>
      </c>
      <c r="D66" s="52">
        <v>4271</v>
      </c>
      <c r="E66" s="52">
        <v>5826</v>
      </c>
      <c r="F66" s="52">
        <v>3889</v>
      </c>
      <c r="G66" s="52">
        <v>1077</v>
      </c>
      <c r="H66" s="52">
        <v>281</v>
      </c>
      <c r="I66" s="52">
        <v>0</v>
      </c>
      <c r="J66" s="52">
        <v>483</v>
      </c>
      <c r="K66" s="52">
        <v>1107</v>
      </c>
      <c r="L66" s="52">
        <v>3199</v>
      </c>
      <c r="M66" s="52">
        <v>3286</v>
      </c>
      <c r="N66" s="52">
        <v>2366</v>
      </c>
      <c r="O66" s="52">
        <v>1832</v>
      </c>
      <c r="P66" s="52">
        <v>0</v>
      </c>
      <c r="Q66" s="52">
        <v>27</v>
      </c>
      <c r="R66" s="52">
        <v>1106</v>
      </c>
      <c r="S66" s="52">
        <v>1843</v>
      </c>
      <c r="T66" s="52">
        <v>74</v>
      </c>
      <c r="U66" s="52">
        <v>0</v>
      </c>
      <c r="V66" s="52">
        <v>0</v>
      </c>
      <c r="W66" s="52">
        <v>0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709</v>
      </c>
      <c r="D67" s="36">
        <v>0</v>
      </c>
      <c r="E67" s="36">
        <v>0</v>
      </c>
      <c r="F67" s="36">
        <v>145</v>
      </c>
      <c r="G67" s="36">
        <v>415</v>
      </c>
      <c r="H67" s="36">
        <v>97</v>
      </c>
      <c r="I67" s="36">
        <v>0</v>
      </c>
      <c r="J67" s="36">
        <v>160</v>
      </c>
      <c r="K67" s="36">
        <v>718</v>
      </c>
      <c r="L67" s="36">
        <v>2026</v>
      </c>
      <c r="M67" s="36">
        <v>2655</v>
      </c>
      <c r="N67" s="36">
        <v>1810</v>
      </c>
      <c r="O67" s="36">
        <v>894</v>
      </c>
      <c r="P67" s="36">
        <v>1</v>
      </c>
      <c r="Q67" s="36">
        <v>34</v>
      </c>
      <c r="R67" s="36">
        <v>1142</v>
      </c>
      <c r="S67" s="36">
        <v>1036</v>
      </c>
      <c r="T67" s="36">
        <v>53</v>
      </c>
      <c r="U67" s="36">
        <v>0</v>
      </c>
      <c r="V67" s="36">
        <v>0</v>
      </c>
      <c r="W67" s="36">
        <v>0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10587</v>
      </c>
      <c r="D71" s="52">
        <v>8490</v>
      </c>
      <c r="E71" s="52">
        <v>11511</v>
      </c>
      <c r="F71" s="52">
        <v>7781</v>
      </c>
      <c r="G71" s="52">
        <v>2756</v>
      </c>
      <c r="H71" s="52">
        <v>841</v>
      </c>
      <c r="I71" s="52">
        <v>0</v>
      </c>
      <c r="J71" s="52">
        <v>1502</v>
      </c>
      <c r="K71" s="52">
        <v>4331</v>
      </c>
      <c r="L71" s="52">
        <v>12770</v>
      </c>
      <c r="M71" s="52">
        <v>15421</v>
      </c>
      <c r="N71" s="52">
        <v>12080</v>
      </c>
      <c r="O71" s="52">
        <v>6549</v>
      </c>
      <c r="P71" s="52">
        <v>1</v>
      </c>
      <c r="Q71" s="52">
        <v>64</v>
      </c>
      <c r="R71" s="52">
        <v>3933</v>
      </c>
      <c r="S71" s="52">
        <v>7279</v>
      </c>
      <c r="T71" s="52">
        <v>295</v>
      </c>
      <c r="U71" s="52">
        <v>0</v>
      </c>
      <c r="V71" s="52">
        <v>0</v>
      </c>
      <c r="W71" s="52">
        <v>0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437</v>
      </c>
      <c r="D73" s="52">
        <v>340</v>
      </c>
      <c r="E73" s="52">
        <v>249</v>
      </c>
      <c r="F73" s="52">
        <v>262</v>
      </c>
      <c r="G73" s="52">
        <v>295</v>
      </c>
      <c r="H73" s="52">
        <v>256</v>
      </c>
      <c r="I73" s="52">
        <v>99</v>
      </c>
      <c r="J73" s="52">
        <v>27</v>
      </c>
      <c r="K73" s="52">
        <v>62</v>
      </c>
      <c r="L73" s="52">
        <v>245</v>
      </c>
      <c r="M73" s="52">
        <v>760</v>
      </c>
      <c r="N73" s="52">
        <v>1323</v>
      </c>
      <c r="O73" s="52">
        <v>1379</v>
      </c>
      <c r="P73" s="52">
        <v>969</v>
      </c>
      <c r="Q73" s="52">
        <v>406</v>
      </c>
      <c r="R73" s="52">
        <v>47</v>
      </c>
      <c r="S73" s="52">
        <v>535</v>
      </c>
      <c r="T73" s="52">
        <v>1566</v>
      </c>
      <c r="U73" s="52">
        <v>723</v>
      </c>
      <c r="V73" s="52">
        <v>82</v>
      </c>
      <c r="W73" s="52">
        <v>268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0</v>
      </c>
      <c r="D75" s="52">
        <f t="shared" si="0"/>
        <v>0</v>
      </c>
      <c r="E75" s="52">
        <f t="shared" si="0"/>
        <v>0</v>
      </c>
      <c r="F75" s="52">
        <f t="shared" si="0"/>
        <v>0</v>
      </c>
      <c r="G75" s="52">
        <f t="shared" si="0"/>
        <v>0</v>
      </c>
      <c r="H75" s="52">
        <f t="shared" si="0"/>
        <v>0</v>
      </c>
      <c r="I75" s="52">
        <f t="shared" si="0"/>
        <v>0</v>
      </c>
      <c r="J75" s="52">
        <f t="shared" si="0"/>
        <v>0</v>
      </c>
      <c r="K75" s="52">
        <f t="shared" si="0"/>
        <v>0</v>
      </c>
      <c r="L75" s="52">
        <f t="shared" si="0"/>
        <v>0</v>
      </c>
      <c r="M75" s="52">
        <f t="shared" si="0"/>
        <v>0</v>
      </c>
      <c r="N75" s="52">
        <f t="shared" si="0"/>
        <v>0</v>
      </c>
      <c r="O75" s="52">
        <f t="shared" si="0"/>
        <v>0</v>
      </c>
      <c r="P75" s="52">
        <f t="shared" si="0"/>
        <v>0</v>
      </c>
      <c r="Q75" s="52">
        <f t="shared" si="0"/>
        <v>0</v>
      </c>
      <c r="R75" s="52">
        <f t="shared" ref="R75:V75" si="1">R43-R59</f>
        <v>0</v>
      </c>
      <c r="S75" s="52">
        <f t="shared" si="1"/>
        <v>0</v>
      </c>
      <c r="T75" s="52">
        <f t="shared" si="1"/>
        <v>0</v>
      </c>
      <c r="U75" s="52">
        <f t="shared" si="1"/>
        <v>0</v>
      </c>
      <c r="V75" s="52">
        <f t="shared" si="1"/>
        <v>0</v>
      </c>
      <c r="W75" s="52">
        <f t="shared" ref="W75" si="2">W43-W59</f>
        <v>0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4805</v>
      </c>
      <c r="D76" s="52">
        <f t="shared" si="3"/>
        <v>4952</v>
      </c>
      <c r="E76" s="52">
        <f t="shared" si="3"/>
        <v>3390</v>
      </c>
      <c r="F76" s="52">
        <f t="shared" si="3"/>
        <v>2555</v>
      </c>
      <c r="G76" s="52">
        <f t="shared" si="3"/>
        <v>2418</v>
      </c>
      <c r="H76" s="52">
        <f t="shared" si="3"/>
        <v>2636</v>
      </c>
      <c r="I76" s="52">
        <f t="shared" si="3"/>
        <v>56</v>
      </c>
      <c r="J76" s="52">
        <f t="shared" si="3"/>
        <v>154</v>
      </c>
      <c r="K76" s="52">
        <f t="shared" si="3"/>
        <v>960</v>
      </c>
      <c r="L76" s="52">
        <f t="shared" si="3"/>
        <v>1163</v>
      </c>
      <c r="M76" s="52">
        <f t="shared" si="3"/>
        <v>995</v>
      </c>
      <c r="N76" s="52">
        <f t="shared" si="3"/>
        <v>719</v>
      </c>
      <c r="O76" s="52">
        <f t="shared" si="3"/>
        <v>534</v>
      </c>
      <c r="P76" s="52">
        <f t="shared" si="3"/>
        <v>69</v>
      </c>
      <c r="Q76" s="52">
        <f t="shared" si="3"/>
        <v>198</v>
      </c>
      <c r="R76" s="52">
        <f t="shared" ref="R76:V76" si="4">R44-R60</f>
        <v>766</v>
      </c>
      <c r="S76" s="52">
        <f t="shared" si="4"/>
        <v>1415</v>
      </c>
      <c r="T76" s="52">
        <f t="shared" si="4"/>
        <v>952</v>
      </c>
      <c r="U76" s="52">
        <f t="shared" si="4"/>
        <v>326</v>
      </c>
      <c r="V76" s="52">
        <f t="shared" si="4"/>
        <v>91</v>
      </c>
      <c r="W76" s="52">
        <f t="shared" ref="W76" si="5">W44-W60</f>
        <v>51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8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1</v>
      </c>
      <c r="M77" s="52">
        <f t="shared" si="6"/>
        <v>0</v>
      </c>
      <c r="N77" s="52">
        <f t="shared" si="6"/>
        <v>1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1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" si="8">W45-W61</f>
        <v>0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21798</v>
      </c>
      <c r="D78" s="52">
        <f t="shared" si="9"/>
        <v>21162</v>
      </c>
      <c r="E78" s="52">
        <f t="shared" si="9"/>
        <v>26229</v>
      </c>
      <c r="F78" s="52">
        <f t="shared" si="9"/>
        <v>24593</v>
      </c>
      <c r="G78" s="52">
        <f t="shared" si="9"/>
        <v>21769</v>
      </c>
      <c r="H78" s="52">
        <f t="shared" si="9"/>
        <v>23368</v>
      </c>
      <c r="I78" s="52">
        <f t="shared" si="9"/>
        <v>2088</v>
      </c>
      <c r="J78" s="52">
        <f t="shared" si="9"/>
        <v>9445</v>
      </c>
      <c r="K78" s="52">
        <f t="shared" si="9"/>
        <v>15757</v>
      </c>
      <c r="L78" s="52">
        <f t="shared" si="9"/>
        <v>21735</v>
      </c>
      <c r="M78" s="52">
        <f t="shared" si="9"/>
        <v>21994</v>
      </c>
      <c r="N78" s="52">
        <f t="shared" si="9"/>
        <v>14712</v>
      </c>
      <c r="O78" s="52">
        <f t="shared" si="9"/>
        <v>8559</v>
      </c>
      <c r="P78" s="52">
        <f t="shared" si="9"/>
        <v>1570</v>
      </c>
      <c r="Q78" s="52">
        <f t="shared" si="9"/>
        <v>5869</v>
      </c>
      <c r="R78" s="52">
        <f t="shared" ref="R78:V78" si="10">R46-R62</f>
        <v>12682</v>
      </c>
      <c r="S78" s="52">
        <f t="shared" si="10"/>
        <v>17811</v>
      </c>
      <c r="T78" s="52">
        <f t="shared" si="10"/>
        <v>12833</v>
      </c>
      <c r="U78" s="52">
        <f t="shared" si="10"/>
        <v>5728</v>
      </c>
      <c r="V78" s="52">
        <f t="shared" si="10"/>
        <v>2518</v>
      </c>
      <c r="W78" s="52">
        <f t="shared" ref="W78" si="11">W46-W62</f>
        <v>1848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1716</v>
      </c>
      <c r="D79" s="52">
        <f t="shared" si="12"/>
        <v>180</v>
      </c>
      <c r="E79" s="52">
        <f t="shared" si="12"/>
        <v>122</v>
      </c>
      <c r="F79" s="52">
        <f t="shared" si="12"/>
        <v>20</v>
      </c>
      <c r="G79" s="52">
        <f t="shared" si="12"/>
        <v>198</v>
      </c>
      <c r="H79" s="52">
        <f t="shared" si="12"/>
        <v>169</v>
      </c>
      <c r="I79" s="52">
        <f t="shared" si="12"/>
        <v>97</v>
      </c>
      <c r="J79" s="52">
        <f t="shared" si="12"/>
        <v>955</v>
      </c>
      <c r="K79" s="52">
        <f t="shared" si="12"/>
        <v>1061</v>
      </c>
      <c r="L79" s="52">
        <f t="shared" si="12"/>
        <v>869</v>
      </c>
      <c r="M79" s="52">
        <f t="shared" si="12"/>
        <v>1572</v>
      </c>
      <c r="N79" s="52">
        <f t="shared" si="12"/>
        <v>2011</v>
      </c>
      <c r="O79" s="52">
        <f t="shared" si="12"/>
        <v>500</v>
      </c>
      <c r="P79" s="52">
        <f t="shared" si="12"/>
        <v>134</v>
      </c>
      <c r="Q79" s="52">
        <f t="shared" si="12"/>
        <v>428</v>
      </c>
      <c r="R79" s="52">
        <f t="shared" ref="R79:V79" si="13">R47-R63</f>
        <v>1049</v>
      </c>
      <c r="S79" s="52">
        <f t="shared" si="13"/>
        <v>1460</v>
      </c>
      <c r="T79" s="52">
        <f t="shared" si="13"/>
        <v>1356</v>
      </c>
      <c r="U79" s="52">
        <f t="shared" si="13"/>
        <v>642</v>
      </c>
      <c r="V79" s="52">
        <f t="shared" si="13"/>
        <v>323</v>
      </c>
      <c r="W79" s="52">
        <f t="shared" ref="W79" si="14">W47-W63</f>
        <v>234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24742</v>
      </c>
      <c r="D82" s="52">
        <v>26293</v>
      </c>
      <c r="E82" s="52">
        <v>31102</v>
      </c>
      <c r="F82" s="52">
        <v>25057</v>
      </c>
      <c r="G82" s="52">
        <v>17484</v>
      </c>
      <c r="H82" s="52">
        <v>19485</v>
      </c>
      <c r="I82" s="52">
        <v>1645</v>
      </c>
      <c r="J82" s="52">
        <v>7938</v>
      </c>
      <c r="K82" s="52">
        <v>10791</v>
      </c>
      <c r="L82" s="52">
        <v>14554</v>
      </c>
      <c r="M82" s="52">
        <v>13589</v>
      </c>
      <c r="N82" s="52">
        <v>9880</v>
      </c>
      <c r="O82" s="52">
        <v>6442</v>
      </c>
      <c r="P82" s="52">
        <v>731</v>
      </c>
      <c r="Q82" s="52">
        <v>2916</v>
      </c>
      <c r="R82" s="52">
        <v>7123</v>
      </c>
      <c r="S82" s="52">
        <v>13249</v>
      </c>
      <c r="T82" s="52">
        <v>8796</v>
      </c>
      <c r="U82" s="52">
        <v>3595</v>
      </c>
      <c r="V82" s="52">
        <v>1332</v>
      </c>
      <c r="W82" s="52">
        <v>1100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3585</v>
      </c>
      <c r="D83" s="36">
        <v>0</v>
      </c>
      <c r="E83" s="36">
        <v>0</v>
      </c>
      <c r="F83" s="36">
        <v>936</v>
      </c>
      <c r="G83" s="36">
        <v>6743</v>
      </c>
      <c r="H83" s="36">
        <v>6716</v>
      </c>
      <c r="I83" s="36">
        <v>610</v>
      </c>
      <c r="J83" s="36">
        <v>2626</v>
      </c>
      <c r="K83" s="36">
        <v>7000</v>
      </c>
      <c r="L83" s="36">
        <v>9221</v>
      </c>
      <c r="M83" s="36">
        <v>10974</v>
      </c>
      <c r="N83" s="36">
        <v>7560</v>
      </c>
      <c r="O83" s="36">
        <v>3143</v>
      </c>
      <c r="P83" s="36">
        <v>1021</v>
      </c>
      <c r="Q83" s="36">
        <v>3598</v>
      </c>
      <c r="R83" s="36">
        <v>7385</v>
      </c>
      <c r="S83" s="36">
        <v>7446</v>
      </c>
      <c r="T83" s="36">
        <v>6328</v>
      </c>
      <c r="U83" s="36">
        <v>3102</v>
      </c>
      <c r="V83" s="36">
        <v>1595</v>
      </c>
      <c r="W83" s="36">
        <v>1040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200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176</v>
      </c>
      <c r="I89" s="52">
        <f>RES_hhdet_numvin!I5</f>
        <v>0</v>
      </c>
      <c r="J89" s="52">
        <f>RES_hhdet_numvin!J5</f>
        <v>769</v>
      </c>
      <c r="K89" s="52">
        <f>RES_hhdet_numvin!K5</f>
        <v>2546</v>
      </c>
      <c r="L89" s="52">
        <f>RES_hhdet_numvin!L5</f>
        <v>8098</v>
      </c>
      <c r="M89" s="52">
        <f>RES_hhdet_numvin!M5</f>
        <v>10221</v>
      </c>
      <c r="N89" s="52">
        <f>RES_hhdet_numvin!N5</f>
        <v>8150</v>
      </c>
      <c r="O89" s="52">
        <f>RES_hhdet_numvin!O5</f>
        <v>4808</v>
      </c>
      <c r="P89" s="52">
        <f>RES_hhdet_numvin!P5</f>
        <v>2</v>
      </c>
      <c r="Q89" s="52">
        <f>RES_hhdet_numvin!Q5</f>
        <v>69</v>
      </c>
      <c r="R89" s="52">
        <f>RES_hhdet_numvin!R5</f>
        <v>3359</v>
      </c>
      <c r="S89" s="52">
        <f>RES_hhdet_numvin!S5</f>
        <v>5549</v>
      </c>
      <c r="T89" s="52">
        <f>RES_hhdet_numvin!T5</f>
        <v>233</v>
      </c>
      <c r="U89" s="52">
        <f>RES_hhdet_numvin!U5</f>
        <v>0</v>
      </c>
      <c r="V89" s="52">
        <f>RES_hhdet_numvin!V5</f>
        <v>0</v>
      </c>
      <c r="W89" s="52">
        <f>RES_hhdet_numvin!W5</f>
        <v>0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317</v>
      </c>
      <c r="Q92" s="52">
        <f>RES_hhdet_numvin!Q8</f>
        <v>236</v>
      </c>
      <c r="R92" s="52">
        <f>RES_hhdet_numvin!R8</f>
        <v>298</v>
      </c>
      <c r="S92" s="52">
        <f>RES_hhdet_numvin!S8</f>
        <v>916</v>
      </c>
      <c r="T92" s="52">
        <f>RES_hhdet_numvin!T8</f>
        <v>1260</v>
      </c>
      <c r="U92" s="52">
        <f>RES_hhdet_numvin!U8</f>
        <v>524</v>
      </c>
      <c r="V92" s="52">
        <f>RES_hhdet_numvin!V8</f>
        <v>81</v>
      </c>
      <c r="W92" s="52">
        <f>RES_hhdet_numvin!W8</f>
        <v>268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0</v>
      </c>
      <c r="K94" s="52">
        <f>RES_hhdet_numvin!K10</f>
        <v>0</v>
      </c>
      <c r="L94" s="52">
        <f>RES_hhdet_numvin!L10</f>
        <v>0</v>
      </c>
      <c r="M94" s="52">
        <f>RES_hhdet_numvin!M10</f>
        <v>0</v>
      </c>
      <c r="N94" s="52">
        <f>RES_hhdet_numvin!N10</f>
        <v>0</v>
      </c>
      <c r="O94" s="52">
        <f>RES_hhdet_numvin!O10</f>
        <v>0</v>
      </c>
      <c r="P94" s="52">
        <f>RES_hhdet_numvin!P10</f>
        <v>0</v>
      </c>
      <c r="Q94" s="52">
        <f>RES_hhdet_numvin!Q10</f>
        <v>0</v>
      </c>
      <c r="R94" s="52">
        <f>RES_hhdet_numvin!R10</f>
        <v>0</v>
      </c>
      <c r="S94" s="52">
        <f>RES_hhdet_numvin!S10</f>
        <v>0</v>
      </c>
      <c r="T94" s="52">
        <f>RES_hhdet_numvin!T10</f>
        <v>0</v>
      </c>
      <c r="U94" s="52">
        <f>RES_hhdet_numvin!U10</f>
        <v>0</v>
      </c>
      <c r="V94" s="52">
        <f>RES_hhdet_numvin!V10</f>
        <v>0</v>
      </c>
      <c r="W94" s="52">
        <f>RES_hhdet_numvin!W10</f>
        <v>0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18</v>
      </c>
      <c r="Q95" s="52">
        <f>RES_hhdet_numvin!Q11</f>
        <v>88</v>
      </c>
      <c r="R95" s="52">
        <f>RES_hhdet_numvin!R11</f>
        <v>459</v>
      </c>
      <c r="S95" s="52">
        <f>RES_hhdet_numvin!S11</f>
        <v>904</v>
      </c>
      <c r="T95" s="52">
        <f>RES_hhdet_numvin!T11</f>
        <v>616</v>
      </c>
      <c r="U95" s="52">
        <f>RES_hhdet_numvin!U11</f>
        <v>239</v>
      </c>
      <c r="V95" s="52">
        <f>RES_hhdet_numvin!V11</f>
        <v>81</v>
      </c>
      <c r="W95" s="52">
        <f>RES_hhdet_numvin!W11</f>
        <v>51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1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404</v>
      </c>
      <c r="Q99" s="138">
        <f>RES_hhdet_numvin!Q15</f>
        <v>2502</v>
      </c>
      <c r="R99" s="138">
        <f>RES_hhdet_numvin!R15</f>
        <v>7442</v>
      </c>
      <c r="S99" s="138">
        <f>RES_hhdet_numvin!S15</f>
        <v>11226</v>
      </c>
      <c r="T99" s="138">
        <f>RES_hhdet_numvin!T15</f>
        <v>8093</v>
      </c>
      <c r="U99" s="138">
        <f>RES_hhdet_numvin!U15</f>
        <v>4161</v>
      </c>
      <c r="V99" s="138">
        <f>RES_hhdet_numvin!V15</f>
        <v>2209</v>
      </c>
      <c r="W99" s="138">
        <f>RES_hhdet_numvin!W15</f>
        <v>1848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36</v>
      </c>
      <c r="Q100" s="138">
        <f>RES_hhdet_numvin!Q16</f>
        <v>186</v>
      </c>
      <c r="R100" s="138">
        <f>RES_hhdet_numvin!R16</f>
        <v>625</v>
      </c>
      <c r="S100" s="138">
        <f>RES_hhdet_numvin!S16</f>
        <v>935</v>
      </c>
      <c r="T100" s="138">
        <f>RES_hhdet_numvin!T16</f>
        <v>870</v>
      </c>
      <c r="U100" s="138">
        <f>RES_hhdet_numvin!U16</f>
        <v>468</v>
      </c>
      <c r="V100" s="138">
        <f>RES_hhdet_numvin!V16</f>
        <v>284</v>
      </c>
      <c r="W100" s="138">
        <f>RES_hhdet_numvin!W16</f>
        <v>234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189</v>
      </c>
      <c r="Q105" s="52">
        <f>RES_hhdet_numvin!Q21</f>
        <v>1251</v>
      </c>
      <c r="R105" s="52">
        <f>RES_hhdet_numvin!R21</f>
        <v>4185</v>
      </c>
      <c r="S105" s="52">
        <f>RES_hhdet_numvin!S21</f>
        <v>8344</v>
      </c>
      <c r="T105" s="52">
        <f>RES_hhdet_numvin!T21</f>
        <v>5563</v>
      </c>
      <c r="U105" s="52">
        <f>RES_hhdet_numvin!U21</f>
        <v>2615</v>
      </c>
      <c r="V105" s="52">
        <f>RES_hhdet_numvin!V21</f>
        <v>1168</v>
      </c>
      <c r="W105" s="52">
        <f>RES_hhdet_numvin!W21</f>
        <v>1100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263</v>
      </c>
      <c r="Q106" s="36">
        <f>RES_hhdet_numvin!Q22</f>
        <v>1537</v>
      </c>
      <c r="R106" s="36">
        <f>RES_hhdet_numvin!R22</f>
        <v>4334</v>
      </c>
      <c r="S106" s="36">
        <f>RES_hhdet_numvin!S22</f>
        <v>4714</v>
      </c>
      <c r="T106" s="36">
        <f>RES_hhdet_numvin!T22</f>
        <v>4026</v>
      </c>
      <c r="U106" s="36">
        <f>RES_hhdet_numvin!U22</f>
        <v>2254</v>
      </c>
      <c r="V106" s="36">
        <f>RES_hhdet_numvin!V22</f>
        <v>1397</v>
      </c>
      <c r="W106" s="36">
        <f>RES_hhdet_numvin!W22</f>
        <v>1040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246.88796943468887</v>
      </c>
      <c r="C110" s="117">
        <f t="shared" si="15"/>
        <v>244.67650688232743</v>
      </c>
      <c r="D110" s="117">
        <f t="shared" si="15"/>
        <v>283.72145990170748</v>
      </c>
      <c r="E110" s="117">
        <f t="shared" si="15"/>
        <v>301.64032007662263</v>
      </c>
      <c r="F110" s="117">
        <f t="shared" si="15"/>
        <v>284.12724477272371</v>
      </c>
      <c r="G110" s="117">
        <f t="shared" si="15"/>
        <v>288.87120174865277</v>
      </c>
      <c r="H110" s="117">
        <f t="shared" si="15"/>
        <v>276.86106957593239</v>
      </c>
      <c r="I110" s="117">
        <f t="shared" si="15"/>
        <v>170.32662116620915</v>
      </c>
      <c r="J110" s="117">
        <f t="shared" si="15"/>
        <v>196.38536002514638</v>
      </c>
      <c r="K110" s="117">
        <f t="shared" si="15"/>
        <v>171.54210826202285</v>
      </c>
      <c r="L110" s="117">
        <f t="shared" si="15"/>
        <v>179.39809318593825</v>
      </c>
      <c r="M110" s="117">
        <f t="shared" si="15"/>
        <v>201.77792032287502</v>
      </c>
      <c r="N110" s="117">
        <f t="shared" si="15"/>
        <v>176.44807605077156</v>
      </c>
      <c r="O110" s="117">
        <f t="shared" si="15"/>
        <v>156.35342109945464</v>
      </c>
      <c r="P110" s="117">
        <f t="shared" si="15"/>
        <v>123.45725143545407</v>
      </c>
      <c r="Q110" s="117">
        <f t="shared" si="15"/>
        <v>117.87069266970987</v>
      </c>
      <c r="R110" s="117">
        <f t="shared" ref="R110:V110" si="16">R111+R114+R116+R126</f>
        <v>142.54283727476331</v>
      </c>
      <c r="S110" s="117">
        <f t="shared" si="16"/>
        <v>163.80311989183778</v>
      </c>
      <c r="T110" s="117">
        <f t="shared" si="16"/>
        <v>115.36440751754419</v>
      </c>
      <c r="U110" s="117">
        <f t="shared" si="16"/>
        <v>87.096142229238481</v>
      </c>
      <c r="V110" s="117">
        <f t="shared" si="16"/>
        <v>70.6720702714955</v>
      </c>
      <c r="W110" s="117">
        <f t="shared" ref="W110" si="17">W111+W114+W116+W126</f>
        <v>55.742193020665859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197.50031542251432</v>
      </c>
      <c r="C111" s="122">
        <f t="shared" si="18"/>
        <v>195.48298625068469</v>
      </c>
      <c r="D111" s="122">
        <f t="shared" si="18"/>
        <v>233.52730706444311</v>
      </c>
      <c r="E111" s="122">
        <f t="shared" si="18"/>
        <v>248.75318982902894</v>
      </c>
      <c r="F111" s="122">
        <f t="shared" si="18"/>
        <v>235.79818880666062</v>
      </c>
      <c r="G111" s="122">
        <f t="shared" si="18"/>
        <v>243.63518967879634</v>
      </c>
      <c r="H111" s="122">
        <f t="shared" si="18"/>
        <v>232.99879083239148</v>
      </c>
      <c r="I111" s="122">
        <f t="shared" si="18"/>
        <v>135.74328180013671</v>
      </c>
      <c r="J111" s="122">
        <f t="shared" si="18"/>
        <v>163.35199513122538</v>
      </c>
      <c r="K111" s="122">
        <f t="shared" si="18"/>
        <v>142.13459928434352</v>
      </c>
      <c r="L111" s="122">
        <f t="shared" si="18"/>
        <v>149.50554238107409</v>
      </c>
      <c r="M111" s="122">
        <f t="shared" si="18"/>
        <v>172.80346536452757</v>
      </c>
      <c r="N111" s="122">
        <f t="shared" si="18"/>
        <v>152.81854551403814</v>
      </c>
      <c r="O111" s="122">
        <f t="shared" si="18"/>
        <v>134.13615066078614</v>
      </c>
      <c r="P111" s="122">
        <f t="shared" si="18"/>
        <v>102.92137545337447</v>
      </c>
      <c r="Q111" s="122">
        <f t="shared" si="18"/>
        <v>95.580996672583737</v>
      </c>
      <c r="R111" s="122">
        <f t="shared" ref="R111:V111" si="19">SUM(R112:R113)</f>
        <v>121.57805736836031</v>
      </c>
      <c r="S111" s="122">
        <f t="shared" si="19"/>
        <v>142.34299574932433</v>
      </c>
      <c r="T111" s="122">
        <f t="shared" si="19"/>
        <v>95.650579517696713</v>
      </c>
      <c r="U111" s="122">
        <f t="shared" si="19"/>
        <v>71.223114480406167</v>
      </c>
      <c r="V111" s="122">
        <f t="shared" si="19"/>
        <v>57.217394503761184</v>
      </c>
      <c r="W111" s="122">
        <f t="shared" ref="W111" si="20">SUM(W112:W113)</f>
        <v>45.894154650257455</v>
      </c>
      <c r="DA111" s="130" t="s">
        <v>1572</v>
      </c>
    </row>
    <row r="112" spans="1:105" ht="12" customHeight="1" x14ac:dyDescent="0.25">
      <c r="A112" s="97" t="s">
        <v>51</v>
      </c>
      <c r="B112" s="98">
        <v>196.44995700773862</v>
      </c>
      <c r="C112" s="98">
        <v>194.45709372312984</v>
      </c>
      <c r="D112" s="98">
        <v>232.31496130696476</v>
      </c>
      <c r="E112" s="98">
        <v>247.48847807394671</v>
      </c>
      <c r="F112" s="98">
        <v>234.60352536543411</v>
      </c>
      <c r="G112" s="98">
        <v>242.42416165090279</v>
      </c>
      <c r="H112" s="98">
        <v>231.86448839208938</v>
      </c>
      <c r="I112" s="98">
        <v>135.09097162510744</v>
      </c>
      <c r="J112" s="98">
        <v>162.57317282889076</v>
      </c>
      <c r="K112" s="98">
        <v>141.46268271711088</v>
      </c>
      <c r="L112" s="98">
        <v>148.79552880481509</v>
      </c>
      <c r="M112" s="98">
        <v>171.97996560619089</v>
      </c>
      <c r="N112" s="98">
        <v>152.09905417024945</v>
      </c>
      <c r="O112" s="98">
        <v>133.49733447979364</v>
      </c>
      <c r="P112" s="98">
        <v>102.4279449699055</v>
      </c>
      <c r="Q112" s="98">
        <v>95.124591573516881</v>
      </c>
      <c r="R112" s="98">
        <v>120.99441100601896</v>
      </c>
      <c r="S112" s="98">
        <v>141.64600171969062</v>
      </c>
      <c r="T112" s="98">
        <v>95.179535683577058</v>
      </c>
      <c r="U112" s="98">
        <v>70.870765262252718</v>
      </c>
      <c r="V112" s="98">
        <v>56.929234737747194</v>
      </c>
      <c r="W112" s="98">
        <v>45.662940670679284</v>
      </c>
      <c r="DA112" s="63" t="s">
        <v>1573</v>
      </c>
    </row>
    <row r="113" spans="1:105" ht="12" customHeight="1" x14ac:dyDescent="0.25">
      <c r="A113" s="97" t="s">
        <v>53</v>
      </c>
      <c r="B113" s="98">
        <v>1.0503584147757115</v>
      </c>
      <c r="C113" s="98">
        <v>1.0258925275548592</v>
      </c>
      <c r="D113" s="98">
        <v>1.2123457574783558</v>
      </c>
      <c r="E113" s="98">
        <v>1.2647117550822238</v>
      </c>
      <c r="F113" s="98">
        <v>1.1946634412265043</v>
      </c>
      <c r="G113" s="98">
        <v>1.2110280278935426</v>
      </c>
      <c r="H113" s="98">
        <v>1.1343024403020954</v>
      </c>
      <c r="I113" s="98">
        <v>0.65231017502926636</v>
      </c>
      <c r="J113" s="98">
        <v>0.77882230233460803</v>
      </c>
      <c r="K113" s="98">
        <v>0.67191656723263582</v>
      </c>
      <c r="L113" s="98">
        <v>0.71001357625901107</v>
      </c>
      <c r="M113" s="98">
        <v>0.82349975833667843</v>
      </c>
      <c r="N113" s="98">
        <v>0.7194913437887035</v>
      </c>
      <c r="O113" s="98">
        <v>0.63881618099252024</v>
      </c>
      <c r="P113" s="98">
        <v>0.49343048346897256</v>
      </c>
      <c r="Q113" s="98">
        <v>0.45640509906685472</v>
      </c>
      <c r="R113" s="98">
        <v>0.58364636234133838</v>
      </c>
      <c r="S113" s="98">
        <v>0.69699402963371826</v>
      </c>
      <c r="T113" s="98">
        <v>0.4710438341196484</v>
      </c>
      <c r="U113" s="98">
        <v>0.35234921815344772</v>
      </c>
      <c r="V113" s="98">
        <v>0.28815976601399318</v>
      </c>
      <c r="W113" s="98">
        <v>0.23121397957817036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1.8735162576275315E-2</v>
      </c>
      <c r="C114" s="122">
        <f t="shared" si="21"/>
        <v>2.3560061712157621E-2</v>
      </c>
      <c r="D114" s="122">
        <f t="shared" si="21"/>
        <v>3.9673479809577583E-2</v>
      </c>
      <c r="E114" s="122">
        <f t="shared" si="21"/>
        <v>7.4078019218854652E-2</v>
      </c>
      <c r="F114" s="122">
        <f t="shared" si="21"/>
        <v>4.3366435139821406E-2</v>
      </c>
      <c r="G114" s="122">
        <f t="shared" si="21"/>
        <v>4.739855995886872E-2</v>
      </c>
      <c r="H114" s="122">
        <f t="shared" si="21"/>
        <v>7.0856877856872849E-2</v>
      </c>
      <c r="I114" s="122">
        <f t="shared" si="21"/>
        <v>8.7220873684040745E-2</v>
      </c>
      <c r="J114" s="122">
        <f t="shared" si="21"/>
        <v>4.8499318728979973E-2</v>
      </c>
      <c r="K114" s="122">
        <f t="shared" si="21"/>
        <v>4.4791694729745049E-2</v>
      </c>
      <c r="L114" s="122">
        <f t="shared" si="21"/>
        <v>6.1847269932767165E-2</v>
      </c>
      <c r="M114" s="122">
        <f t="shared" si="21"/>
        <v>8.0131347391299262E-2</v>
      </c>
      <c r="N114" s="122">
        <f t="shared" si="21"/>
        <v>0.20076725850029681</v>
      </c>
      <c r="O114" s="122">
        <f t="shared" si="21"/>
        <v>0.15346930545037088</v>
      </c>
      <c r="P114" s="122">
        <f t="shared" si="21"/>
        <v>0.1117759180194947</v>
      </c>
      <c r="Q114" s="122">
        <f t="shared" si="21"/>
        <v>0.16804487687841443</v>
      </c>
      <c r="R114" s="122">
        <f t="shared" si="21"/>
        <v>0.15225117878631853</v>
      </c>
      <c r="S114" s="122">
        <f t="shared" si="21"/>
        <v>0.16033572071435229</v>
      </c>
      <c r="T114" s="122">
        <f t="shared" si="21"/>
        <v>0.18478098600837833</v>
      </c>
      <c r="U114" s="122">
        <f t="shared" si="21"/>
        <v>0.19679673229562919</v>
      </c>
      <c r="V114" s="122">
        <f t="shared" si="21"/>
        <v>7.2772693840680663E-2</v>
      </c>
      <c r="W114" s="122">
        <f t="shared" si="21"/>
        <v>0.13150731614671382</v>
      </c>
      <c r="DA114" s="130" t="s">
        <v>1575</v>
      </c>
    </row>
    <row r="115" spans="1:105" ht="12" customHeight="1" x14ac:dyDescent="0.25">
      <c r="A115" s="97" t="s">
        <v>53</v>
      </c>
      <c r="B115" s="98">
        <v>1.8735162576275315E-2</v>
      </c>
      <c r="C115" s="98">
        <v>2.3560061712157621E-2</v>
      </c>
      <c r="D115" s="98">
        <v>3.9673479809577583E-2</v>
      </c>
      <c r="E115" s="98">
        <v>7.4078019218854652E-2</v>
      </c>
      <c r="F115" s="98">
        <v>4.3366435139821406E-2</v>
      </c>
      <c r="G115" s="98">
        <v>4.739855995886872E-2</v>
      </c>
      <c r="H115" s="98">
        <v>7.0856877856872849E-2</v>
      </c>
      <c r="I115" s="98">
        <v>8.7220873684040745E-2</v>
      </c>
      <c r="J115" s="98">
        <v>4.8499318728979973E-2</v>
      </c>
      <c r="K115" s="98">
        <v>4.4791694729745049E-2</v>
      </c>
      <c r="L115" s="98">
        <v>6.1847269932767165E-2</v>
      </c>
      <c r="M115" s="98">
        <v>8.0131347391299262E-2</v>
      </c>
      <c r="N115" s="98">
        <v>0.20076725850029681</v>
      </c>
      <c r="O115" s="98">
        <v>0.15346930545037088</v>
      </c>
      <c r="P115" s="98">
        <v>0.1117759180194947</v>
      </c>
      <c r="Q115" s="98">
        <v>0.16804487687841443</v>
      </c>
      <c r="R115" s="98">
        <v>0.15225117878631853</v>
      </c>
      <c r="S115" s="98">
        <v>0.16033572071435229</v>
      </c>
      <c r="T115" s="98">
        <v>0.18478098600837833</v>
      </c>
      <c r="U115" s="98">
        <v>0.19679673229562919</v>
      </c>
      <c r="V115" s="98">
        <v>7.2772693840680663E-2</v>
      </c>
      <c r="W115" s="98">
        <v>0.13150731614671382</v>
      </c>
      <c r="DA115" s="63" t="s">
        <v>1576</v>
      </c>
    </row>
    <row r="116" spans="1:105" ht="12" customHeight="1" x14ac:dyDescent="0.25">
      <c r="A116" s="121" t="s">
        <v>55</v>
      </c>
      <c r="B116" s="122">
        <v>35.226458143590833</v>
      </c>
      <c r="C116" s="122">
        <v>34.747041024438843</v>
      </c>
      <c r="D116" s="122">
        <v>35.436600541420816</v>
      </c>
      <c r="E116" s="122">
        <v>37.747949342728596</v>
      </c>
      <c r="F116" s="122">
        <v>34.173747604434944</v>
      </c>
      <c r="G116" s="122">
        <v>31.997345259841047</v>
      </c>
      <c r="H116" s="122">
        <v>31.852616288724995</v>
      </c>
      <c r="I116" s="122">
        <v>25.180536542876752</v>
      </c>
      <c r="J116" s="122">
        <v>25.078644222015882</v>
      </c>
      <c r="K116" s="122">
        <v>22.380275844807898</v>
      </c>
      <c r="L116" s="122">
        <v>22.695898631416728</v>
      </c>
      <c r="M116" s="122">
        <v>22.840046413177728</v>
      </c>
      <c r="N116" s="122">
        <v>18.464536441160696</v>
      </c>
      <c r="O116" s="122">
        <v>17.362869511186478</v>
      </c>
      <c r="P116" s="122">
        <v>16.314433194027565</v>
      </c>
      <c r="Q116" s="122">
        <v>17.969125109597488</v>
      </c>
      <c r="R116" s="122">
        <v>17.056758591784789</v>
      </c>
      <c r="S116" s="122">
        <v>16.641210378454755</v>
      </c>
      <c r="T116" s="122">
        <v>15.032396581831701</v>
      </c>
      <c r="U116" s="122">
        <v>12.009164626622297</v>
      </c>
      <c r="V116" s="122">
        <v>9.4347088147820024</v>
      </c>
      <c r="W116" s="122">
        <v>6.7599014571314351</v>
      </c>
      <c r="DA116" s="130" t="s">
        <v>1577</v>
      </c>
    </row>
    <row r="117" spans="1:105" ht="12" customHeight="1" x14ac:dyDescent="0.25">
      <c r="A117" s="97" t="s">
        <v>143</v>
      </c>
      <c r="B117" s="98">
        <v>0</v>
      </c>
      <c r="C117" s="98">
        <v>0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98">
        <v>0</v>
      </c>
      <c r="N117" s="98">
        <v>0</v>
      </c>
      <c r="O117" s="98">
        <v>0</v>
      </c>
      <c r="P117" s="98">
        <v>0</v>
      </c>
      <c r="Q117" s="98">
        <v>0</v>
      </c>
      <c r="R117" s="98">
        <v>0</v>
      </c>
      <c r="S117" s="98">
        <v>0</v>
      </c>
      <c r="T117" s="98">
        <v>0</v>
      </c>
      <c r="U117" s="98">
        <v>0</v>
      </c>
      <c r="V117" s="98">
        <v>0</v>
      </c>
      <c r="W117" s="98">
        <v>0</v>
      </c>
      <c r="DA117" s="63" t="s">
        <v>1578</v>
      </c>
    </row>
    <row r="118" spans="1:105" ht="12" customHeight="1" x14ac:dyDescent="0.25">
      <c r="A118" s="97" t="s">
        <v>124</v>
      </c>
      <c r="B118" s="98">
        <v>11.379035921455573</v>
      </c>
      <c r="C118" s="98">
        <v>9.7203482924146893</v>
      </c>
      <c r="D118" s="98">
        <v>10.214200201119089</v>
      </c>
      <c r="E118" s="98">
        <v>9.0706508811832212</v>
      </c>
      <c r="F118" s="98">
        <v>6.7261408514282843</v>
      </c>
      <c r="G118" s="98">
        <v>6.5124276346425631</v>
      </c>
      <c r="H118" s="98">
        <v>4.9760639758938998</v>
      </c>
      <c r="I118" s="98">
        <v>3.1702405468802306</v>
      </c>
      <c r="J118" s="98">
        <v>2.6665329955609929</v>
      </c>
      <c r="K118" s="98">
        <v>2.1687695205483211</v>
      </c>
      <c r="L118" s="98">
        <v>2.2601526266955503</v>
      </c>
      <c r="M118" s="98">
        <v>1.4967804990373379</v>
      </c>
      <c r="N118" s="98">
        <v>0.97157584119041918</v>
      </c>
      <c r="O118" s="98">
        <v>0.89702573671543206</v>
      </c>
      <c r="P118" s="98">
        <v>0.77186424661206388</v>
      </c>
      <c r="Q118" s="98">
        <v>0.73895900467682907</v>
      </c>
      <c r="R118" s="98">
        <v>0.62915370814318217</v>
      </c>
      <c r="S118" s="98">
        <v>0.86140163006852033</v>
      </c>
      <c r="T118" s="98">
        <v>0.85700605773279614</v>
      </c>
      <c r="U118" s="98">
        <v>0.71999569387189366</v>
      </c>
      <c r="V118" s="98">
        <v>0.41250674928697539</v>
      </c>
      <c r="W118" s="98">
        <v>0.3428956411884051</v>
      </c>
      <c r="DA118" s="63" t="s">
        <v>1579</v>
      </c>
    </row>
    <row r="119" spans="1:105" ht="12" customHeight="1" x14ac:dyDescent="0.25">
      <c r="A119" s="97" t="s">
        <v>123</v>
      </c>
      <c r="B119" s="98">
        <v>0</v>
      </c>
      <c r="C119" s="98">
        <v>8.9435804676832689E-4</v>
      </c>
      <c r="D119" s="98">
        <v>1.0126441799962671E-3</v>
      </c>
      <c r="E119" s="98">
        <v>1.0521945039491693E-3</v>
      </c>
      <c r="F119" s="98">
        <v>8.9432818112597664E-4</v>
      </c>
      <c r="G119" s="98">
        <v>9.3751576322567373E-4</v>
      </c>
      <c r="H119" s="98">
        <v>8.9782197498091635E-4</v>
      </c>
      <c r="I119" s="98">
        <v>6.3974160811718214E-4</v>
      </c>
      <c r="J119" s="98">
        <v>3.2846433851644241E-4</v>
      </c>
      <c r="K119" s="98">
        <v>0</v>
      </c>
      <c r="L119" s="98">
        <v>1.4707593764487302E-4</v>
      </c>
      <c r="M119" s="98">
        <v>1.2362595005041294E-4</v>
      </c>
      <c r="N119" s="98">
        <v>1.9025077446427864E-4</v>
      </c>
      <c r="O119" s="98">
        <v>2.2581840879497151E-4</v>
      </c>
      <c r="P119" s="98">
        <v>2.1542948826267102E-4</v>
      </c>
      <c r="Q119" s="98">
        <v>2.3157320279396917E-4</v>
      </c>
      <c r="R119" s="98">
        <v>2.0015144611341815E-4</v>
      </c>
      <c r="S119" s="98">
        <v>2.5658661159427983E-4</v>
      </c>
      <c r="T119" s="98">
        <v>2.820466813397344E-4</v>
      </c>
      <c r="U119" s="98">
        <v>1.4274189239515072E-4</v>
      </c>
      <c r="V119" s="98">
        <v>1.1444867385524771E-4</v>
      </c>
      <c r="W119" s="98">
        <v>1.2114557962403299E-4</v>
      </c>
      <c r="DA119" s="63" t="s">
        <v>1580</v>
      </c>
    </row>
    <row r="120" spans="1:105" ht="12" customHeight="1" x14ac:dyDescent="0.25">
      <c r="A120" s="100" t="s">
        <v>50</v>
      </c>
      <c r="B120" s="101">
        <v>0</v>
      </c>
      <c r="C120" s="101">
        <v>3.2487929544885037E-4</v>
      </c>
      <c r="D120" s="101">
        <v>3.6073367598745836E-4</v>
      </c>
      <c r="E120" s="101">
        <v>4.4106120686536807E-4</v>
      </c>
      <c r="F120" s="101">
        <v>3.2804177883558272E-4</v>
      </c>
      <c r="G120" s="101">
        <v>3.0209099751877031E-4</v>
      </c>
      <c r="H120" s="101">
        <v>3.6969766036179427E-4</v>
      </c>
      <c r="I120" s="101">
        <v>2.2397434701286828E-4</v>
      </c>
      <c r="J120" s="101">
        <v>1.2910748904851208E-4</v>
      </c>
      <c r="K120" s="101">
        <v>0</v>
      </c>
      <c r="L120" s="101">
        <v>5.0645077792382711E-5</v>
      </c>
      <c r="M120" s="101">
        <v>4.8595867649309006E-5</v>
      </c>
      <c r="N120" s="101">
        <v>5.142787353939885E-5</v>
      </c>
      <c r="O120" s="101">
        <v>6.5512311152277303E-5</v>
      </c>
      <c r="P120" s="101">
        <v>6.2449269072240561E-5</v>
      </c>
      <c r="Q120" s="101">
        <v>8.9668993066304884E-5</v>
      </c>
      <c r="R120" s="101">
        <v>7.1225496615915935E-5</v>
      </c>
      <c r="S120" s="101">
        <v>7.9209240591570138E-5</v>
      </c>
      <c r="T120" s="101">
        <v>8.8913114172680283E-5</v>
      </c>
      <c r="U120" s="101">
        <v>3.9821867883276249E-5</v>
      </c>
      <c r="V120" s="101">
        <v>3.3953211964843184E-5</v>
      </c>
      <c r="W120" s="101">
        <v>2.8128370837524102E-5</v>
      </c>
      <c r="DA120" s="131" t="s">
        <v>1581</v>
      </c>
    </row>
    <row r="121" spans="1:105" ht="12" customHeight="1" x14ac:dyDescent="0.25">
      <c r="A121" s="103" t="s">
        <v>52</v>
      </c>
      <c r="B121" s="104">
        <v>0</v>
      </c>
      <c r="C121" s="104">
        <v>5.6947875131947657E-4</v>
      </c>
      <c r="D121" s="104">
        <v>6.5191050400880877E-4</v>
      </c>
      <c r="E121" s="104">
        <v>6.1113329708380117E-4</v>
      </c>
      <c r="F121" s="104">
        <v>5.6628640229039397E-4</v>
      </c>
      <c r="G121" s="104">
        <v>6.3542476570690347E-4</v>
      </c>
      <c r="H121" s="104">
        <v>5.2812431461912203E-4</v>
      </c>
      <c r="I121" s="104">
        <v>4.1576726110431389E-4</v>
      </c>
      <c r="J121" s="104">
        <v>1.9935684946793033E-4</v>
      </c>
      <c r="K121" s="104">
        <v>0</v>
      </c>
      <c r="L121" s="104">
        <v>9.6430859852490326E-5</v>
      </c>
      <c r="M121" s="104">
        <v>7.5030082401103944E-5</v>
      </c>
      <c r="N121" s="104">
        <v>1.3882290092487979E-4</v>
      </c>
      <c r="O121" s="104">
        <v>1.603060976426942E-4</v>
      </c>
      <c r="P121" s="104">
        <v>1.5298021919043047E-4</v>
      </c>
      <c r="Q121" s="104">
        <v>1.4190420972766429E-4</v>
      </c>
      <c r="R121" s="104">
        <v>1.2892594949750222E-4</v>
      </c>
      <c r="S121" s="104">
        <v>1.7737737100270967E-4</v>
      </c>
      <c r="T121" s="104">
        <v>1.9313356716705413E-4</v>
      </c>
      <c r="U121" s="104">
        <v>1.0292002451187446E-4</v>
      </c>
      <c r="V121" s="104">
        <v>8.0495461890404526E-5</v>
      </c>
      <c r="W121" s="104">
        <v>9.3017208786508895E-5</v>
      </c>
      <c r="DA121" s="132" t="s">
        <v>1582</v>
      </c>
    </row>
    <row r="122" spans="1:105" ht="12" customHeight="1" x14ac:dyDescent="0.25">
      <c r="A122" s="106" t="s">
        <v>122</v>
      </c>
      <c r="B122" s="101">
        <v>23.847422222135261</v>
      </c>
      <c r="C122" s="101">
        <v>24.819610074727304</v>
      </c>
      <c r="D122" s="101">
        <v>24.99127720648568</v>
      </c>
      <c r="E122" s="101">
        <v>28.400166571947185</v>
      </c>
      <c r="F122" s="101">
        <v>27.1954364633004</v>
      </c>
      <c r="G122" s="101">
        <v>25.240607610356388</v>
      </c>
      <c r="H122" s="101">
        <v>26.603133576130325</v>
      </c>
      <c r="I122" s="101">
        <v>21.793743651061945</v>
      </c>
      <c r="J122" s="101">
        <v>22.121929311347198</v>
      </c>
      <c r="K122" s="101">
        <v>19.889517568224143</v>
      </c>
      <c r="L122" s="101">
        <v>20.011851301351097</v>
      </c>
      <c r="M122" s="101">
        <v>20.683535605620381</v>
      </c>
      <c r="N122" s="101">
        <v>16.737942688530921</v>
      </c>
      <c r="O122" s="101">
        <v>15.666900639454385</v>
      </c>
      <c r="P122" s="101">
        <v>14.775532330440234</v>
      </c>
      <c r="Q122" s="101">
        <v>16.334928927410768</v>
      </c>
      <c r="R122" s="101">
        <v>15.551091583241533</v>
      </c>
      <c r="S122" s="101">
        <v>14.89399157379026</v>
      </c>
      <c r="T122" s="101">
        <v>13.294302032650581</v>
      </c>
      <c r="U122" s="101">
        <v>10.559385362910007</v>
      </c>
      <c r="V122" s="101">
        <v>8.4351018627855989</v>
      </c>
      <c r="W122" s="101">
        <v>5.9845415791451844</v>
      </c>
      <c r="DA122" s="131" t="s">
        <v>1583</v>
      </c>
    </row>
    <row r="123" spans="1:105" ht="12" customHeight="1" x14ac:dyDescent="0.25">
      <c r="A123" s="107" t="s">
        <v>121</v>
      </c>
      <c r="B123" s="104">
        <v>0</v>
      </c>
      <c r="C123" s="104">
        <v>0.2061882992500792</v>
      </c>
      <c r="D123" s="104">
        <v>0.23011048963604824</v>
      </c>
      <c r="E123" s="104">
        <v>0.27607969509424019</v>
      </c>
      <c r="F123" s="104">
        <v>0.25127596152513071</v>
      </c>
      <c r="G123" s="104">
        <v>0.2433724990788689</v>
      </c>
      <c r="H123" s="104">
        <v>0.2725209147257891</v>
      </c>
      <c r="I123" s="104">
        <v>0.2159126033264587</v>
      </c>
      <c r="J123" s="104">
        <v>0.28985345076917157</v>
      </c>
      <c r="K123" s="104">
        <v>0.32198875603543342</v>
      </c>
      <c r="L123" s="104">
        <v>0.42374762743243566</v>
      </c>
      <c r="M123" s="104">
        <v>0.65960668256995836</v>
      </c>
      <c r="N123" s="104">
        <v>0.7548276606648906</v>
      </c>
      <c r="O123" s="104">
        <v>0.79871731660786571</v>
      </c>
      <c r="P123" s="104">
        <v>0.76682118748700434</v>
      </c>
      <c r="Q123" s="104">
        <v>0.89500560430709775</v>
      </c>
      <c r="R123" s="104">
        <v>0.87631314895396173</v>
      </c>
      <c r="S123" s="104">
        <v>0.88556058798437975</v>
      </c>
      <c r="T123" s="104">
        <v>0.88080644476698311</v>
      </c>
      <c r="U123" s="104">
        <v>0.72964082794800134</v>
      </c>
      <c r="V123" s="104">
        <v>0.58698575403557118</v>
      </c>
      <c r="W123" s="104">
        <v>0.4323430912182219</v>
      </c>
      <c r="DA123" s="132" t="s">
        <v>1584</v>
      </c>
    </row>
    <row r="124" spans="1:105" ht="12" customHeight="1" x14ac:dyDescent="0.25">
      <c r="A124" s="108" t="s">
        <v>53</v>
      </c>
      <c r="B124" s="98">
        <v>0</v>
      </c>
      <c r="C124" s="98">
        <v>6.9599401923160928E-2</v>
      </c>
      <c r="D124" s="98">
        <v>7.6065107724809525E-2</v>
      </c>
      <c r="E124" s="98">
        <v>0.10810109612478468</v>
      </c>
      <c r="F124" s="98">
        <v>8.557918404416516E-2</v>
      </c>
      <c r="G124" s="98">
        <v>7.2572880179052501E-2</v>
      </c>
      <c r="H124" s="98">
        <v>0.10499943086603886</v>
      </c>
      <c r="I124" s="98">
        <v>7.0098987167536986E-2</v>
      </c>
      <c r="J124" s="98">
        <v>0.10550817783079613</v>
      </c>
      <c r="K124" s="98">
        <v>0.10907505889132336</v>
      </c>
      <c r="L124" s="98">
        <v>0.13984454501333576</v>
      </c>
      <c r="M124" s="98">
        <v>0.24970722232915446</v>
      </c>
      <c r="N124" s="98">
        <v>0.19942341070795788</v>
      </c>
      <c r="O124" s="98">
        <v>0.22546091880265415</v>
      </c>
      <c r="P124" s="98">
        <v>0.21591231805667652</v>
      </c>
      <c r="Q124" s="98">
        <v>0.3367580776291112</v>
      </c>
      <c r="R124" s="98">
        <v>0.3102231775905781</v>
      </c>
      <c r="S124" s="98">
        <v>0.28924457396580822</v>
      </c>
      <c r="T124" s="98">
        <v>0.28881751097351971</v>
      </c>
      <c r="U124" s="98">
        <v>0.23189940417027108</v>
      </c>
      <c r="V124" s="98">
        <v>0.1954364604065659</v>
      </c>
      <c r="W124" s="98">
        <v>0.11293998297440097</v>
      </c>
      <c r="DA124" s="63" t="s">
        <v>1585</v>
      </c>
    </row>
    <row r="125" spans="1:105" ht="12" customHeight="1" x14ac:dyDescent="0.25">
      <c r="A125" s="108" t="s">
        <v>52</v>
      </c>
      <c r="B125" s="98">
        <v>0</v>
      </c>
      <c r="C125" s="98">
        <v>0.13658889732691826</v>
      </c>
      <c r="D125" s="98">
        <v>0.1540453819112387</v>
      </c>
      <c r="E125" s="98">
        <v>0.16797859896945552</v>
      </c>
      <c r="F125" s="98">
        <v>0.16569677748096556</v>
      </c>
      <c r="G125" s="98">
        <v>0.1707996188998164</v>
      </c>
      <c r="H125" s="98">
        <v>0.16752148385975024</v>
      </c>
      <c r="I125" s="98">
        <v>0.14581361615892172</v>
      </c>
      <c r="J125" s="98">
        <v>0.18434527293837541</v>
      </c>
      <c r="K125" s="98">
        <v>0.21291369714411007</v>
      </c>
      <c r="L125" s="98">
        <v>0.28390308241909989</v>
      </c>
      <c r="M125" s="98">
        <v>0.40989946024080387</v>
      </c>
      <c r="N125" s="98">
        <v>0.55540424995693272</v>
      </c>
      <c r="O125" s="98">
        <v>0.57325639780521154</v>
      </c>
      <c r="P125" s="98">
        <v>0.5509088694303278</v>
      </c>
      <c r="Q125" s="98">
        <v>0.55824752667798661</v>
      </c>
      <c r="R125" s="98">
        <v>0.56608997136338357</v>
      </c>
      <c r="S125" s="98">
        <v>0.59631601401857148</v>
      </c>
      <c r="T125" s="98">
        <v>0.5919889337934634</v>
      </c>
      <c r="U125" s="98">
        <v>0.49774142377773023</v>
      </c>
      <c r="V125" s="98">
        <v>0.39154929362900526</v>
      </c>
      <c r="W125" s="98">
        <v>0.3194031082438209</v>
      </c>
      <c r="DA125" s="63" t="s">
        <v>1586</v>
      </c>
    </row>
    <row r="126" spans="1:105" ht="12" customHeight="1" x14ac:dyDescent="0.25">
      <c r="A126" s="121" t="s">
        <v>54</v>
      </c>
      <c r="B126" s="122">
        <v>14.14246070600745</v>
      </c>
      <c r="C126" s="122">
        <v>14.42291954549178</v>
      </c>
      <c r="D126" s="122">
        <v>14.717878816033979</v>
      </c>
      <c r="E126" s="122">
        <v>15.065102885646244</v>
      </c>
      <c r="F126" s="122">
        <v>14.111941926488326</v>
      </c>
      <c r="G126" s="122">
        <v>13.191268250056506</v>
      </c>
      <c r="H126" s="122">
        <v>11.938805576959082</v>
      </c>
      <c r="I126" s="122">
        <v>9.3155819495116585</v>
      </c>
      <c r="J126" s="122">
        <v>7.9062213531761447</v>
      </c>
      <c r="K126" s="122">
        <v>6.9824414381416711</v>
      </c>
      <c r="L126" s="122">
        <v>7.1348049035146763</v>
      </c>
      <c r="M126" s="122">
        <v>6.0542771977784247</v>
      </c>
      <c r="N126" s="122">
        <v>4.9642268370724301</v>
      </c>
      <c r="O126" s="122">
        <v>4.7009316220316428</v>
      </c>
      <c r="P126" s="122">
        <v>4.1096668700325427</v>
      </c>
      <c r="Q126" s="122">
        <v>4.1525260106502362</v>
      </c>
      <c r="R126" s="122">
        <v>3.7557701358318973</v>
      </c>
      <c r="S126" s="122">
        <v>4.6585780433443409</v>
      </c>
      <c r="T126" s="122">
        <v>4.4966504320073994</v>
      </c>
      <c r="U126" s="122">
        <v>3.6670663899144023</v>
      </c>
      <c r="V126" s="122">
        <v>3.9471942591116291</v>
      </c>
      <c r="W126" s="122">
        <v>2.9566295971302514</v>
      </c>
      <c r="DA126" s="130" t="s">
        <v>1587</v>
      </c>
    </row>
    <row r="127" spans="1:105" ht="12" customHeight="1" x14ac:dyDescent="0.25">
      <c r="A127" s="97" t="s">
        <v>51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1588</v>
      </c>
    </row>
    <row r="128" spans="1:105" ht="12" customHeight="1" x14ac:dyDescent="0.25">
      <c r="A128" s="97" t="s">
        <v>50</v>
      </c>
      <c r="B128" s="98">
        <v>13.064585516121221</v>
      </c>
      <c r="C128" s="98">
        <v>13.042527467818822</v>
      </c>
      <c r="D128" s="98">
        <v>13.882482456597202</v>
      </c>
      <c r="E128" s="98">
        <v>14.430688273065906</v>
      </c>
      <c r="F128" s="98">
        <v>13.321758117460188</v>
      </c>
      <c r="G128" s="98">
        <v>12.31748116957454</v>
      </c>
      <c r="H128" s="98">
        <v>10.99331725766258</v>
      </c>
      <c r="I128" s="98">
        <v>8.4455099790554282</v>
      </c>
      <c r="J128" s="98">
        <v>6.963593231622152</v>
      </c>
      <c r="K128" s="98">
        <v>6.0368602432047176</v>
      </c>
      <c r="L128" s="98">
        <v>5.773393194655255</v>
      </c>
      <c r="M128" s="98">
        <v>4.2997271166919813</v>
      </c>
      <c r="N128" s="98">
        <v>3.2534378422057983</v>
      </c>
      <c r="O128" s="98">
        <v>3.1990005982972338</v>
      </c>
      <c r="P128" s="98">
        <v>2.717294974801816</v>
      </c>
      <c r="Q128" s="98">
        <v>2.6953470763034049</v>
      </c>
      <c r="R128" s="98">
        <v>2.2557260604770182</v>
      </c>
      <c r="S128" s="98">
        <v>3.0295959616110402</v>
      </c>
      <c r="T128" s="98">
        <v>2.9615539546051095</v>
      </c>
      <c r="U128" s="98">
        <v>2.4284051777294171</v>
      </c>
      <c r="V128" s="98">
        <v>2.4489891915076507</v>
      </c>
      <c r="W128" s="98">
        <v>1.8802729890975487</v>
      </c>
      <c r="DA128" s="63" t="s">
        <v>1589</v>
      </c>
    </row>
    <row r="129" spans="1:105" ht="12" customHeight="1" x14ac:dyDescent="0.25">
      <c r="A129" s="109" t="s">
        <v>120</v>
      </c>
      <c r="B129" s="33">
        <v>1.077875189886228</v>
      </c>
      <c r="C129" s="33">
        <v>1.3803920776729577</v>
      </c>
      <c r="D129" s="33">
        <v>0.83539635943677737</v>
      </c>
      <c r="E129" s="33">
        <v>0.63441461258033738</v>
      </c>
      <c r="F129" s="33">
        <v>0.79018380902813812</v>
      </c>
      <c r="G129" s="33">
        <v>0.87378708048196541</v>
      </c>
      <c r="H129" s="33">
        <v>0.94548831929650101</v>
      </c>
      <c r="I129" s="33">
        <v>0.87007197045622997</v>
      </c>
      <c r="J129" s="33">
        <v>0.94262812155399245</v>
      </c>
      <c r="K129" s="33">
        <v>0.9455811949369537</v>
      </c>
      <c r="L129" s="33">
        <v>1.3614117088594213</v>
      </c>
      <c r="M129" s="33">
        <v>1.7545500810864436</v>
      </c>
      <c r="N129" s="33">
        <v>1.7107889948666319</v>
      </c>
      <c r="O129" s="33">
        <v>1.5019310237344095</v>
      </c>
      <c r="P129" s="33">
        <v>1.3923718952307265</v>
      </c>
      <c r="Q129" s="33">
        <v>1.4571789343468313</v>
      </c>
      <c r="R129" s="33">
        <v>1.5000440753548792</v>
      </c>
      <c r="S129" s="33">
        <v>1.6289820817333009</v>
      </c>
      <c r="T129" s="33">
        <v>1.5350964774022902</v>
      </c>
      <c r="U129" s="33">
        <v>1.2386612121849851</v>
      </c>
      <c r="V129" s="33">
        <v>1.4982050676039784</v>
      </c>
      <c r="W129" s="33">
        <v>1.0763566080327027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134.99652238130037</v>
      </c>
      <c r="C131" s="117">
        <f t="shared" si="22"/>
        <v>134.57518828284984</v>
      </c>
      <c r="D131" s="117">
        <f t="shared" si="22"/>
        <v>156.46795488488559</v>
      </c>
      <c r="E131" s="117">
        <f t="shared" si="22"/>
        <v>167.42493907278376</v>
      </c>
      <c r="F131" s="117">
        <f t="shared" si="22"/>
        <v>158.56812891876521</v>
      </c>
      <c r="G131" s="117">
        <f t="shared" si="22"/>
        <v>161.7165832401123</v>
      </c>
      <c r="H131" s="117">
        <f t="shared" si="22"/>
        <v>155.65655697427152</v>
      </c>
      <c r="I131" s="117">
        <f t="shared" si="22"/>
        <v>96.378048549300075</v>
      </c>
      <c r="J131" s="117">
        <f t="shared" si="22"/>
        <v>111.21719139955282</v>
      </c>
      <c r="K131" s="117">
        <f t="shared" si="22"/>
        <v>97.934355450864771</v>
      </c>
      <c r="L131" s="117">
        <f t="shared" si="22"/>
        <v>104.11185136797938</v>
      </c>
      <c r="M131" s="117">
        <f t="shared" si="22"/>
        <v>119.44814981763642</v>
      </c>
      <c r="N131" s="117">
        <f t="shared" si="22"/>
        <v>106.89494587169712</v>
      </c>
      <c r="O131" s="117">
        <f t="shared" si="22"/>
        <v>96.346174797059675</v>
      </c>
      <c r="P131" s="117">
        <f t="shared" si="22"/>
        <v>76.300649380936164</v>
      </c>
      <c r="Q131" s="117">
        <f t="shared" si="22"/>
        <v>73.272680973993175</v>
      </c>
      <c r="R131" s="117">
        <f t="shared" ref="R131:V131" si="23">R132+R135+R137+R147</f>
        <v>89.369717505778766</v>
      </c>
      <c r="S131" s="117">
        <f t="shared" si="23"/>
        <v>104.40424246990153</v>
      </c>
      <c r="T131" s="117">
        <f t="shared" si="23"/>
        <v>74.591557039896855</v>
      </c>
      <c r="U131" s="117">
        <f t="shared" si="23"/>
        <v>57.004652580105606</v>
      </c>
      <c r="V131" s="117">
        <f t="shared" si="23"/>
        <v>46.270333485306949</v>
      </c>
      <c r="W131" s="117">
        <f t="shared" ref="W131" si="24">W132+W135+W137+W147</f>
        <v>36.759337139769308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107.39537486454316</v>
      </c>
      <c r="C132" s="122">
        <f t="shared" si="25"/>
        <v>106.74755172525705</v>
      </c>
      <c r="D132" s="122">
        <f t="shared" si="25"/>
        <v>128.02934662052431</v>
      </c>
      <c r="E132" s="122">
        <f t="shared" si="25"/>
        <v>137.18031560266698</v>
      </c>
      <c r="F132" s="122">
        <f t="shared" si="25"/>
        <v>130.67889488806443</v>
      </c>
      <c r="G132" s="122">
        <f t="shared" si="25"/>
        <v>135.43682421305655</v>
      </c>
      <c r="H132" s="122">
        <f t="shared" si="25"/>
        <v>129.84299223012346</v>
      </c>
      <c r="I132" s="122">
        <f t="shared" si="25"/>
        <v>75.829007334772257</v>
      </c>
      <c r="J132" s="122">
        <f t="shared" si="25"/>
        <v>91.558219492909572</v>
      </c>
      <c r="K132" s="122">
        <f t="shared" si="25"/>
        <v>80.319731339801478</v>
      </c>
      <c r="L132" s="122">
        <f t="shared" si="25"/>
        <v>85.989872486588126</v>
      </c>
      <c r="M132" s="122">
        <f t="shared" si="25"/>
        <v>101.55007483053227</v>
      </c>
      <c r="N132" s="122">
        <f t="shared" si="25"/>
        <v>91.743801521095051</v>
      </c>
      <c r="O132" s="122">
        <f t="shared" si="25"/>
        <v>82.075334883195367</v>
      </c>
      <c r="P132" s="122">
        <f t="shared" si="25"/>
        <v>63.137076734541004</v>
      </c>
      <c r="Q132" s="122">
        <f t="shared" si="25"/>
        <v>58.806468014984439</v>
      </c>
      <c r="R132" s="122">
        <f t="shared" ref="R132:V132" si="26">SUM(R133:R134)</f>
        <v>75.521723931554078</v>
      </c>
      <c r="S132" s="122">
        <f t="shared" si="26"/>
        <v>89.880799126510183</v>
      </c>
      <c r="T132" s="122">
        <f t="shared" si="26"/>
        <v>60.825314662756796</v>
      </c>
      <c r="U132" s="122">
        <f t="shared" si="26"/>
        <v>45.571244065197746</v>
      </c>
      <c r="V132" s="122">
        <f t="shared" si="26"/>
        <v>36.719097204188166</v>
      </c>
      <c r="W132" s="122">
        <f t="shared" ref="W132" si="27">SUM(W133:W134)</f>
        <v>29.480895302383303</v>
      </c>
      <c r="DA132" s="130" t="s">
        <v>1740</v>
      </c>
    </row>
    <row r="133" spans="1:105" ht="12" customHeight="1" x14ac:dyDescent="0.25">
      <c r="A133" s="97" t="s">
        <v>51</v>
      </c>
      <c r="B133" s="98">
        <v>106.34501644976744</v>
      </c>
      <c r="C133" s="98">
        <v>105.72165919770219</v>
      </c>
      <c r="D133" s="98">
        <v>126.81700086304596</v>
      </c>
      <c r="E133" s="98">
        <v>135.91560384758475</v>
      </c>
      <c r="F133" s="98">
        <v>129.48423144683792</v>
      </c>
      <c r="G133" s="98">
        <v>134.22579618516301</v>
      </c>
      <c r="H133" s="98">
        <v>128.70868978982136</v>
      </c>
      <c r="I133" s="98">
        <v>75.176697159742986</v>
      </c>
      <c r="J133" s="98">
        <v>90.779397190574969</v>
      </c>
      <c r="K133" s="98">
        <v>79.647814772568836</v>
      </c>
      <c r="L133" s="98">
        <v>85.279858910329111</v>
      </c>
      <c r="M133" s="98">
        <v>100.72657507219559</v>
      </c>
      <c r="N133" s="98">
        <v>91.024310177306347</v>
      </c>
      <c r="O133" s="98">
        <v>81.436518702202846</v>
      </c>
      <c r="P133" s="98">
        <v>62.643646251072035</v>
      </c>
      <c r="Q133" s="98">
        <v>58.350062915917583</v>
      </c>
      <c r="R133" s="98">
        <v>74.938077569212737</v>
      </c>
      <c r="S133" s="98">
        <v>89.183805096876469</v>
      </c>
      <c r="T133" s="98">
        <v>60.354270828637148</v>
      </c>
      <c r="U133" s="98">
        <v>45.218894847044297</v>
      </c>
      <c r="V133" s="98">
        <v>36.430937438174176</v>
      </c>
      <c r="W133" s="98">
        <v>29.249681322805131</v>
      </c>
      <c r="DA133" s="63" t="s">
        <v>1741</v>
      </c>
    </row>
    <row r="134" spans="1:105" ht="12" customHeight="1" x14ac:dyDescent="0.25">
      <c r="A134" s="97" t="s">
        <v>53</v>
      </c>
      <c r="B134" s="98">
        <v>1.0503584147757115</v>
      </c>
      <c r="C134" s="98">
        <v>1.0258925275548592</v>
      </c>
      <c r="D134" s="98">
        <v>1.2123457574783558</v>
      </c>
      <c r="E134" s="98">
        <v>1.2647117550822238</v>
      </c>
      <c r="F134" s="98">
        <v>1.1946634412265043</v>
      </c>
      <c r="G134" s="98">
        <v>1.2110280278935426</v>
      </c>
      <c r="H134" s="98">
        <v>1.1343024403020954</v>
      </c>
      <c r="I134" s="98">
        <v>0.65231017502926636</v>
      </c>
      <c r="J134" s="98">
        <v>0.77882230233460803</v>
      </c>
      <c r="K134" s="98">
        <v>0.67191656723263582</v>
      </c>
      <c r="L134" s="98">
        <v>0.71001357625901107</v>
      </c>
      <c r="M134" s="98">
        <v>0.82349975833667843</v>
      </c>
      <c r="N134" s="98">
        <v>0.7194913437887035</v>
      </c>
      <c r="O134" s="98">
        <v>0.63881618099252024</v>
      </c>
      <c r="P134" s="98">
        <v>0.49343048346897256</v>
      </c>
      <c r="Q134" s="98">
        <v>0.45640509906685472</v>
      </c>
      <c r="R134" s="98">
        <v>0.58364636234133838</v>
      </c>
      <c r="S134" s="98">
        <v>0.69699402963371826</v>
      </c>
      <c r="T134" s="98">
        <v>0.4710438341196484</v>
      </c>
      <c r="U134" s="98">
        <v>0.35234921815344772</v>
      </c>
      <c r="V134" s="98">
        <v>0.28815976601399318</v>
      </c>
      <c r="W134" s="98">
        <v>0.23121397957817036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3.144609978831979E-2</v>
      </c>
      <c r="C135" s="122">
        <f t="shared" si="28"/>
        <v>4.5846730290608005E-2</v>
      </c>
      <c r="D135" s="122">
        <f t="shared" si="28"/>
        <v>8.1779945999759782E-2</v>
      </c>
      <c r="E135" s="122">
        <f t="shared" si="28"/>
        <v>0.15938513615496472</v>
      </c>
      <c r="F135" s="122">
        <f t="shared" si="28"/>
        <v>9.6310591617670471E-2</v>
      </c>
      <c r="G135" s="122">
        <f t="shared" si="28"/>
        <v>0.10787400237440825</v>
      </c>
      <c r="H135" s="122">
        <f t="shared" si="28"/>
        <v>0.16469180609533307</v>
      </c>
      <c r="I135" s="122">
        <f t="shared" si="28"/>
        <v>0.20502286342773662</v>
      </c>
      <c r="J135" s="122">
        <f t="shared" si="28"/>
        <v>0.11542600245304306</v>
      </c>
      <c r="K135" s="122">
        <f t="shared" si="28"/>
        <v>0.11013524477826901</v>
      </c>
      <c r="L135" s="122">
        <f t="shared" si="28"/>
        <v>0.16124811836193231</v>
      </c>
      <c r="M135" s="122">
        <f t="shared" si="28"/>
        <v>0.22102897029253815</v>
      </c>
      <c r="N135" s="122">
        <f t="shared" si="28"/>
        <v>0.5770170054787509</v>
      </c>
      <c r="O135" s="122">
        <f t="shared" si="28"/>
        <v>0.4542137522644954</v>
      </c>
      <c r="P135" s="122">
        <f t="shared" si="28"/>
        <v>0.33666018507440454</v>
      </c>
      <c r="Q135" s="122">
        <f t="shared" si="28"/>
        <v>0.51136993346103787</v>
      </c>
      <c r="R135" s="122">
        <f t="shared" si="28"/>
        <v>0.46892090288536858</v>
      </c>
      <c r="S135" s="122">
        <f t="shared" si="28"/>
        <v>0.50749683317219763</v>
      </c>
      <c r="T135" s="122">
        <f t="shared" si="28"/>
        <v>0.60707920051052688</v>
      </c>
      <c r="U135" s="122">
        <f t="shared" si="28"/>
        <v>0.66687511461534243</v>
      </c>
      <c r="V135" s="122">
        <f t="shared" si="28"/>
        <v>0.25271147792325249</v>
      </c>
      <c r="W135" s="122">
        <f t="shared" si="28"/>
        <v>0.46794271079316491</v>
      </c>
      <c r="DA135" s="130" t="s">
        <v>1743</v>
      </c>
    </row>
    <row r="136" spans="1:105" ht="12" customHeight="1" x14ac:dyDescent="0.25">
      <c r="A136" s="97" t="s">
        <v>53</v>
      </c>
      <c r="B136" s="98">
        <v>3.144609978831979E-2</v>
      </c>
      <c r="C136" s="98">
        <v>4.5846730290608005E-2</v>
      </c>
      <c r="D136" s="98">
        <v>8.1779945999759782E-2</v>
      </c>
      <c r="E136" s="98">
        <v>0.15938513615496472</v>
      </c>
      <c r="F136" s="98">
        <v>9.6310591617670471E-2</v>
      </c>
      <c r="G136" s="98">
        <v>0.10787400237440825</v>
      </c>
      <c r="H136" s="98">
        <v>0.16469180609533307</v>
      </c>
      <c r="I136" s="98">
        <v>0.20502286342773662</v>
      </c>
      <c r="J136" s="98">
        <v>0.11542600245304306</v>
      </c>
      <c r="K136" s="98">
        <v>0.11013524477826901</v>
      </c>
      <c r="L136" s="98">
        <v>0.16124811836193231</v>
      </c>
      <c r="M136" s="98">
        <v>0.22102897029253815</v>
      </c>
      <c r="N136" s="98">
        <v>0.5770170054787509</v>
      </c>
      <c r="O136" s="98">
        <v>0.4542137522644954</v>
      </c>
      <c r="P136" s="98">
        <v>0.33666018507440454</v>
      </c>
      <c r="Q136" s="98">
        <v>0.51136993346103787</v>
      </c>
      <c r="R136" s="98">
        <v>0.46892090288536858</v>
      </c>
      <c r="S136" s="98">
        <v>0.50749683317219763</v>
      </c>
      <c r="T136" s="98">
        <v>0.60707920051052688</v>
      </c>
      <c r="U136" s="98">
        <v>0.66687511461534243</v>
      </c>
      <c r="V136" s="98">
        <v>0.25271147792325249</v>
      </c>
      <c r="W136" s="98">
        <v>0.46794271079316491</v>
      </c>
      <c r="DA136" s="63" t="s">
        <v>1744</v>
      </c>
    </row>
    <row r="137" spans="1:105" ht="12" customHeight="1" x14ac:dyDescent="0.25">
      <c r="A137" s="121" t="s">
        <v>55</v>
      </c>
      <c r="B137" s="122">
        <v>19.217329760864089</v>
      </c>
      <c r="C137" s="122">
        <v>19.204608881592165</v>
      </c>
      <c r="D137" s="122">
        <v>19.679581582242111</v>
      </c>
      <c r="E137" s="122">
        <v>21.219461226512813</v>
      </c>
      <c r="F137" s="122">
        <v>19.44094757341454</v>
      </c>
      <c r="G137" s="122">
        <v>18.323903500529717</v>
      </c>
      <c r="H137" s="122">
        <v>18.500460950909723</v>
      </c>
      <c r="I137" s="122">
        <v>14.737122043550315</v>
      </c>
      <c r="J137" s="122">
        <v>14.748121077856805</v>
      </c>
      <c r="K137" s="122">
        <v>13.2455567923652</v>
      </c>
      <c r="L137" s="122">
        <v>13.535417974165203</v>
      </c>
      <c r="M137" s="122">
        <v>13.812681950451676</v>
      </c>
      <c r="N137" s="122">
        <v>11.353448469697776</v>
      </c>
      <c r="O137" s="122">
        <v>10.783711070393101</v>
      </c>
      <c r="P137" s="122">
        <v>10.160553216809797</v>
      </c>
      <c r="Q137" s="122">
        <v>11.248540790779632</v>
      </c>
      <c r="R137" s="122">
        <v>10.88865943259357</v>
      </c>
      <c r="S137" s="122">
        <v>10.951923985110751</v>
      </c>
      <c r="T137" s="122">
        <v>10.1890167220226</v>
      </c>
      <c r="U137" s="122">
        <v>8.3320088999467998</v>
      </c>
      <c r="V137" s="122">
        <v>6.6290891952357187</v>
      </c>
      <c r="W137" s="122">
        <v>4.813983430224237</v>
      </c>
      <c r="DA137" s="130" t="s">
        <v>1745</v>
      </c>
    </row>
    <row r="138" spans="1:105" ht="12" customHeight="1" x14ac:dyDescent="0.25">
      <c r="A138" s="97" t="s">
        <v>143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1746</v>
      </c>
    </row>
    <row r="139" spans="1:105" ht="12" customHeight="1" x14ac:dyDescent="0.25">
      <c r="A139" s="97" t="s">
        <v>124</v>
      </c>
      <c r="B139" s="98">
        <v>5.7400954505082868</v>
      </c>
      <c r="C139" s="98">
        <v>4.9202662656395431</v>
      </c>
      <c r="D139" s="98">
        <v>5.1937239742132686</v>
      </c>
      <c r="E139" s="98">
        <v>4.6345066789447324</v>
      </c>
      <c r="F139" s="98">
        <v>3.4564801245821104</v>
      </c>
      <c r="G139" s="98">
        <v>3.3747547618022318</v>
      </c>
      <c r="H139" s="98">
        <v>2.6167362097080153</v>
      </c>
      <c r="I139" s="98">
        <v>1.6821660458571355</v>
      </c>
      <c r="J139" s="98">
        <v>1.4178916105805839</v>
      </c>
      <c r="K139" s="98">
        <v>1.1622412166018465</v>
      </c>
      <c r="L139" s="98">
        <v>1.2266469111019676</v>
      </c>
      <c r="M139" s="98">
        <v>0.82648711185672041</v>
      </c>
      <c r="N139" s="98">
        <v>0.54947562226093205</v>
      </c>
      <c r="O139" s="98">
        <v>0.52477677885432561</v>
      </c>
      <c r="P139" s="98">
        <v>0.45464106312499586</v>
      </c>
      <c r="Q139" s="98">
        <v>0.44130486593800139</v>
      </c>
      <c r="R139" s="98">
        <v>0.39646973641417471</v>
      </c>
      <c r="S139" s="98">
        <v>0.5956138580556839</v>
      </c>
      <c r="T139" s="98">
        <v>0.63651015402298483</v>
      </c>
      <c r="U139" s="98">
        <v>0.56078818709609302</v>
      </c>
      <c r="V139" s="98">
        <v>0.33131557356955543</v>
      </c>
      <c r="W139" s="98">
        <v>0.2808913537638536</v>
      </c>
      <c r="DA139" s="63" t="s">
        <v>1747</v>
      </c>
    </row>
    <row r="140" spans="1:105" ht="12" customHeight="1" x14ac:dyDescent="0.25">
      <c r="A140" s="97" t="s">
        <v>123</v>
      </c>
      <c r="B140" s="98">
        <v>0</v>
      </c>
      <c r="C140" s="98">
        <v>7.39433269992083E-4</v>
      </c>
      <c r="D140" s="98">
        <v>8.406215703349821E-4</v>
      </c>
      <c r="E140" s="98">
        <v>8.4186620671535526E-4</v>
      </c>
      <c r="F140" s="98">
        <v>7.3789531491586739E-4</v>
      </c>
      <c r="G140" s="98">
        <v>7.9345801312483112E-4</v>
      </c>
      <c r="H140" s="98">
        <v>7.2152472148213757E-4</v>
      </c>
      <c r="I140" s="98">
        <v>5.3293524587537313E-4</v>
      </c>
      <c r="J140" s="98">
        <v>2.6689701427884345E-4</v>
      </c>
      <c r="K140" s="98">
        <v>0</v>
      </c>
      <c r="L140" s="98">
        <v>1.2512398044555017E-4</v>
      </c>
      <c r="M140" s="98">
        <v>1.0256221684666934E-4</v>
      </c>
      <c r="N140" s="98">
        <v>1.6908869272059065E-4</v>
      </c>
      <c r="O140" s="98">
        <v>1.9886071468070267E-4</v>
      </c>
      <c r="P140" s="98">
        <v>1.8973220688610627E-4</v>
      </c>
      <c r="Q140" s="98">
        <v>1.946752633975522E-4</v>
      </c>
      <c r="R140" s="98">
        <v>1.7084283041757261E-4</v>
      </c>
      <c r="S140" s="98">
        <v>2.3271990150181777E-4</v>
      </c>
      <c r="T140" s="98">
        <v>2.5525607580521831E-4</v>
      </c>
      <c r="U140" s="98">
        <v>1.3531783956110589E-4</v>
      </c>
      <c r="V140" s="98">
        <v>1.081187236818562E-4</v>
      </c>
      <c r="W140" s="98">
        <v>1.1590156365156568E-4</v>
      </c>
      <c r="DA140" s="63" t="s">
        <v>1748</v>
      </c>
    </row>
    <row r="141" spans="1:105" ht="12" customHeight="1" x14ac:dyDescent="0.25">
      <c r="A141" s="100" t="s">
        <v>50</v>
      </c>
      <c r="B141" s="101">
        <v>0</v>
      </c>
      <c r="C141" s="101">
        <v>1.6995451867260648E-4</v>
      </c>
      <c r="D141" s="101">
        <v>1.8871106632617338E-4</v>
      </c>
      <c r="E141" s="101">
        <v>2.3073290963155412E-4</v>
      </c>
      <c r="F141" s="101">
        <v>1.7160891262547336E-4</v>
      </c>
      <c r="G141" s="101">
        <v>1.5803324741792761E-4</v>
      </c>
      <c r="H141" s="101">
        <v>1.9340040686301557E-4</v>
      </c>
      <c r="I141" s="101">
        <v>1.1716798477105928E-4</v>
      </c>
      <c r="J141" s="101">
        <v>6.7540164810913107E-5</v>
      </c>
      <c r="K141" s="101">
        <v>0</v>
      </c>
      <c r="L141" s="101">
        <v>2.8693120593059845E-5</v>
      </c>
      <c r="M141" s="101">
        <v>2.7532134445565392E-5</v>
      </c>
      <c r="N141" s="101">
        <v>3.0265791795710861E-5</v>
      </c>
      <c r="O141" s="101">
        <v>3.8554617038008467E-5</v>
      </c>
      <c r="P141" s="101">
        <v>3.6751987695675811E-5</v>
      </c>
      <c r="Q141" s="101">
        <v>5.2771053669887897E-5</v>
      </c>
      <c r="R141" s="101">
        <v>4.1916880920070386E-5</v>
      </c>
      <c r="S141" s="101">
        <v>5.5342530499108109E-5</v>
      </c>
      <c r="T141" s="101">
        <v>6.2122508638164166E-5</v>
      </c>
      <c r="U141" s="101">
        <v>3.2397815049231436E-5</v>
      </c>
      <c r="V141" s="101">
        <v>2.7623261791451672E-5</v>
      </c>
      <c r="W141" s="101">
        <v>2.2884354865056776E-5</v>
      </c>
      <c r="DA141" s="131" t="s">
        <v>1749</v>
      </c>
    </row>
    <row r="142" spans="1:105" ht="12" customHeight="1" x14ac:dyDescent="0.25">
      <c r="A142" s="103" t="s">
        <v>52</v>
      </c>
      <c r="B142" s="104">
        <v>0</v>
      </c>
      <c r="C142" s="104">
        <v>5.6947875131947657E-4</v>
      </c>
      <c r="D142" s="104">
        <v>6.5191050400880877E-4</v>
      </c>
      <c r="E142" s="104">
        <v>6.1113329708380117E-4</v>
      </c>
      <c r="F142" s="104">
        <v>5.6628640229039397E-4</v>
      </c>
      <c r="G142" s="104">
        <v>6.3542476570690347E-4</v>
      </c>
      <c r="H142" s="104">
        <v>5.2812431461912203E-4</v>
      </c>
      <c r="I142" s="104">
        <v>4.1576726110431389E-4</v>
      </c>
      <c r="J142" s="104">
        <v>1.9935684946793033E-4</v>
      </c>
      <c r="K142" s="104">
        <v>0</v>
      </c>
      <c r="L142" s="104">
        <v>9.6430859852490326E-5</v>
      </c>
      <c r="M142" s="104">
        <v>7.5030082401103944E-5</v>
      </c>
      <c r="N142" s="104">
        <v>1.3882290092487979E-4</v>
      </c>
      <c r="O142" s="104">
        <v>1.603060976426942E-4</v>
      </c>
      <c r="P142" s="104">
        <v>1.5298021919043047E-4</v>
      </c>
      <c r="Q142" s="104">
        <v>1.4190420972766429E-4</v>
      </c>
      <c r="R142" s="104">
        <v>1.2892594949750222E-4</v>
      </c>
      <c r="S142" s="104">
        <v>1.7737737100270967E-4</v>
      </c>
      <c r="T142" s="104">
        <v>1.9313356716705413E-4</v>
      </c>
      <c r="U142" s="104">
        <v>1.0292002451187446E-4</v>
      </c>
      <c r="V142" s="104">
        <v>8.0495461890404526E-5</v>
      </c>
      <c r="W142" s="104">
        <v>9.3017208786508895E-5</v>
      </c>
      <c r="DA142" s="132" t="s">
        <v>1750</v>
      </c>
    </row>
    <row r="143" spans="1:105" ht="12" customHeight="1" x14ac:dyDescent="0.25">
      <c r="A143" s="106" t="s">
        <v>122</v>
      </c>
      <c r="B143" s="101">
        <v>13.477234310355801</v>
      </c>
      <c r="C143" s="101">
        <v>14.106239225325304</v>
      </c>
      <c r="D143" s="101">
        <v>14.286397728953702</v>
      </c>
      <c r="E143" s="101">
        <v>16.352766779172967</v>
      </c>
      <c r="F143" s="101">
        <v>15.767862845345729</v>
      </c>
      <c r="G143" s="101">
        <v>14.734969195450821</v>
      </c>
      <c r="H143" s="101">
        <v>15.653797791546651</v>
      </c>
      <c r="I143" s="101">
        <v>12.867378338077499</v>
      </c>
      <c r="J143" s="101">
        <v>13.083043891952057</v>
      </c>
      <c r="K143" s="101">
        <v>11.805130474512476</v>
      </c>
      <c r="L143" s="101">
        <v>11.940777264986089</v>
      </c>
      <c r="M143" s="101">
        <v>12.425412424552057</v>
      </c>
      <c r="N143" s="101">
        <v>10.127036379960762</v>
      </c>
      <c r="O143" s="101">
        <v>9.5477668782078808</v>
      </c>
      <c r="P143" s="101">
        <v>9.0226844357489178</v>
      </c>
      <c r="Q143" s="101">
        <v>10.041392019813983</v>
      </c>
      <c r="R143" s="101">
        <v>9.7313254734591101</v>
      </c>
      <c r="S143" s="101">
        <v>9.573698228001124</v>
      </c>
      <c r="T143" s="101">
        <v>8.7698883286863119</v>
      </c>
      <c r="U143" s="101">
        <v>7.1170513768072778</v>
      </c>
      <c r="V143" s="101">
        <v>5.7716684431250105</v>
      </c>
      <c r="W143" s="101">
        <v>4.1352433362084486</v>
      </c>
      <c r="DA143" s="131" t="s">
        <v>1751</v>
      </c>
    </row>
    <row r="144" spans="1:105" ht="12" customHeight="1" x14ac:dyDescent="0.25">
      <c r="A144" s="107" t="s">
        <v>121</v>
      </c>
      <c r="B144" s="104">
        <v>0</v>
      </c>
      <c r="C144" s="104">
        <v>0.17736395735732552</v>
      </c>
      <c r="D144" s="104">
        <v>0.198619257504805</v>
      </c>
      <c r="E144" s="104">
        <v>0.2313459021883994</v>
      </c>
      <c r="F144" s="104">
        <v>0.21586670817178474</v>
      </c>
      <c r="G144" s="104">
        <v>0.21338608526353842</v>
      </c>
      <c r="H144" s="104">
        <v>0.22920542493357532</v>
      </c>
      <c r="I144" s="104">
        <v>0.18704472436980535</v>
      </c>
      <c r="J144" s="104">
        <v>0.24691867830988509</v>
      </c>
      <c r="K144" s="104">
        <v>0.27818510125087731</v>
      </c>
      <c r="L144" s="104">
        <v>0.36786867409670065</v>
      </c>
      <c r="M144" s="104">
        <v>0.56067985182605218</v>
      </c>
      <c r="N144" s="104">
        <v>0.67676737878336157</v>
      </c>
      <c r="O144" s="104">
        <v>0.71096855261621317</v>
      </c>
      <c r="P144" s="104">
        <v>0.68303798572899843</v>
      </c>
      <c r="Q144" s="104">
        <v>0.76564922976425032</v>
      </c>
      <c r="R144" s="104">
        <v>0.76069337988986807</v>
      </c>
      <c r="S144" s="104">
        <v>0.78237917915244148</v>
      </c>
      <c r="T144" s="104">
        <v>0.78236298323749676</v>
      </c>
      <c r="U144" s="104">
        <v>0.65403401820386842</v>
      </c>
      <c r="V144" s="104">
        <v>0.52599705981747102</v>
      </c>
      <c r="W144" s="104">
        <v>0.3977328386882828</v>
      </c>
      <c r="DA144" s="132" t="s">
        <v>1752</v>
      </c>
    </row>
    <row r="145" spans="1:105" ht="12" customHeight="1" x14ac:dyDescent="0.25">
      <c r="A145" s="108" t="s">
        <v>53</v>
      </c>
      <c r="B145" s="98">
        <v>0</v>
      </c>
      <c r="C145" s="98">
        <v>4.0775060030407248E-2</v>
      </c>
      <c r="D145" s="98">
        <v>4.4573875593566299E-2</v>
      </c>
      <c r="E145" s="98">
        <v>6.3367303218943891E-2</v>
      </c>
      <c r="F145" s="98">
        <v>5.0169930690819188E-2</v>
      </c>
      <c r="G145" s="98">
        <v>4.2586466363722028E-2</v>
      </c>
      <c r="H145" s="98">
        <v>6.1683941073825063E-2</v>
      </c>
      <c r="I145" s="98">
        <v>4.1231108210883646E-2</v>
      </c>
      <c r="J145" s="98">
        <v>6.2573405371509683E-2</v>
      </c>
      <c r="K145" s="98">
        <v>6.5271404106767239E-2</v>
      </c>
      <c r="L145" s="98">
        <v>8.3965591677600745E-2</v>
      </c>
      <c r="M145" s="98">
        <v>0.15078039158524834</v>
      </c>
      <c r="N145" s="98">
        <v>0.12136312882642883</v>
      </c>
      <c r="O145" s="98">
        <v>0.13771215481100163</v>
      </c>
      <c r="P145" s="98">
        <v>0.13212911629867063</v>
      </c>
      <c r="Q145" s="98">
        <v>0.20740170308626371</v>
      </c>
      <c r="R145" s="98">
        <v>0.19460340852648444</v>
      </c>
      <c r="S145" s="98">
        <v>0.18606316513387003</v>
      </c>
      <c r="T145" s="98">
        <v>0.19037404944403336</v>
      </c>
      <c r="U145" s="98">
        <v>0.15629259442613824</v>
      </c>
      <c r="V145" s="98">
        <v>0.13444776618846577</v>
      </c>
      <c r="W145" s="98">
        <v>7.832973044446187E-2</v>
      </c>
      <c r="DA145" s="63" t="s">
        <v>1753</v>
      </c>
    </row>
    <row r="146" spans="1:105" ht="12" customHeight="1" x14ac:dyDescent="0.25">
      <c r="A146" s="108" t="s">
        <v>52</v>
      </c>
      <c r="B146" s="98">
        <v>0</v>
      </c>
      <c r="C146" s="98">
        <v>0.13658889732691826</v>
      </c>
      <c r="D146" s="98">
        <v>0.1540453819112387</v>
      </c>
      <c r="E146" s="98">
        <v>0.16797859896945552</v>
      </c>
      <c r="F146" s="98">
        <v>0.16569677748096556</v>
      </c>
      <c r="G146" s="98">
        <v>0.1707996188998164</v>
      </c>
      <c r="H146" s="98">
        <v>0.16752148385975024</v>
      </c>
      <c r="I146" s="98">
        <v>0.14581361615892172</v>
      </c>
      <c r="J146" s="98">
        <v>0.18434527293837541</v>
      </c>
      <c r="K146" s="98">
        <v>0.21291369714411007</v>
      </c>
      <c r="L146" s="98">
        <v>0.28390308241909989</v>
      </c>
      <c r="M146" s="98">
        <v>0.40989946024080387</v>
      </c>
      <c r="N146" s="98">
        <v>0.55540424995693272</v>
      </c>
      <c r="O146" s="98">
        <v>0.57325639780521154</v>
      </c>
      <c r="P146" s="98">
        <v>0.5509088694303278</v>
      </c>
      <c r="Q146" s="98">
        <v>0.55824752667798661</v>
      </c>
      <c r="R146" s="98">
        <v>0.56608997136338357</v>
      </c>
      <c r="S146" s="98">
        <v>0.59631601401857148</v>
      </c>
      <c r="T146" s="98">
        <v>0.5919889337934634</v>
      </c>
      <c r="U146" s="98">
        <v>0.49774142377773023</v>
      </c>
      <c r="V146" s="98">
        <v>0.39154929362900526</v>
      </c>
      <c r="W146" s="98">
        <v>0.3194031082438209</v>
      </c>
      <c r="DA146" s="63" t="s">
        <v>1754</v>
      </c>
    </row>
    <row r="147" spans="1:105" ht="12" customHeight="1" x14ac:dyDescent="0.25">
      <c r="A147" s="121" t="s">
        <v>54</v>
      </c>
      <c r="B147" s="122">
        <v>8.3523716561047809</v>
      </c>
      <c r="C147" s="122">
        <v>8.5771809457100012</v>
      </c>
      <c r="D147" s="122">
        <v>8.6772467361194003</v>
      </c>
      <c r="E147" s="122">
        <v>8.8657771074490306</v>
      </c>
      <c r="F147" s="122">
        <v>8.3519758656685568</v>
      </c>
      <c r="G147" s="122">
        <v>7.8479815241516206</v>
      </c>
      <c r="H147" s="122">
        <v>7.1484119871430316</v>
      </c>
      <c r="I147" s="122">
        <v>5.6068963075497615</v>
      </c>
      <c r="J147" s="122">
        <v>4.7954248263333934</v>
      </c>
      <c r="K147" s="122">
        <v>4.2589320739198362</v>
      </c>
      <c r="L147" s="122">
        <v>4.4253127888641339</v>
      </c>
      <c r="M147" s="122">
        <v>3.8643640663599426</v>
      </c>
      <c r="N147" s="122">
        <v>3.2206788754255302</v>
      </c>
      <c r="O147" s="122">
        <v>3.0329150912067244</v>
      </c>
      <c r="P147" s="122">
        <v>2.6663592445109501</v>
      </c>
      <c r="Q147" s="122">
        <v>2.7063022347680672</v>
      </c>
      <c r="R147" s="122">
        <v>2.4904132387457443</v>
      </c>
      <c r="S147" s="122">
        <v>3.0640225251083941</v>
      </c>
      <c r="T147" s="122">
        <v>2.970146454606934</v>
      </c>
      <c r="U147" s="122">
        <v>2.4345245003457165</v>
      </c>
      <c r="V147" s="122">
        <v>2.6694356079598149</v>
      </c>
      <c r="W147" s="122">
        <v>1.9965156963686028</v>
      </c>
      <c r="DA147" s="130" t="s">
        <v>1755</v>
      </c>
    </row>
    <row r="148" spans="1:105" ht="12" customHeight="1" x14ac:dyDescent="0.25">
      <c r="A148" s="97" t="s">
        <v>51</v>
      </c>
      <c r="B148" s="98">
        <v>0</v>
      </c>
      <c r="C148" s="98">
        <v>0</v>
      </c>
      <c r="D148" s="98">
        <v>0</v>
      </c>
      <c r="E148" s="98">
        <v>0</v>
      </c>
      <c r="F148" s="98">
        <v>0</v>
      </c>
      <c r="G148" s="98">
        <v>0</v>
      </c>
      <c r="H148" s="98">
        <v>0</v>
      </c>
      <c r="I148" s="98">
        <v>0</v>
      </c>
      <c r="J148" s="98">
        <v>0</v>
      </c>
      <c r="K148" s="98">
        <v>0</v>
      </c>
      <c r="L148" s="98">
        <v>0</v>
      </c>
      <c r="M148" s="98">
        <v>0</v>
      </c>
      <c r="N148" s="98">
        <v>0</v>
      </c>
      <c r="O148" s="98">
        <v>0</v>
      </c>
      <c r="P148" s="98">
        <v>0</v>
      </c>
      <c r="Q148" s="98">
        <v>0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DA148" s="63" t="s">
        <v>1756</v>
      </c>
    </row>
    <row r="149" spans="1:105" ht="12" customHeight="1" x14ac:dyDescent="0.25">
      <c r="A149" s="97" t="s">
        <v>50</v>
      </c>
      <c r="B149" s="98">
        <v>7.5608378938200698</v>
      </c>
      <c r="C149" s="98">
        <v>7.5600966506536986</v>
      </c>
      <c r="D149" s="98">
        <v>8.0613523539207481</v>
      </c>
      <c r="E149" s="98">
        <v>8.3976741995641166</v>
      </c>
      <c r="F149" s="98">
        <v>7.7675020404214319</v>
      </c>
      <c r="G149" s="98">
        <v>7.1955088686902533</v>
      </c>
      <c r="H149" s="98">
        <v>6.4373361662508284</v>
      </c>
      <c r="I149" s="98">
        <v>4.9509732934692012</v>
      </c>
      <c r="J149" s="98">
        <v>4.0838498760037742</v>
      </c>
      <c r="K149" s="98">
        <v>3.5430706401240033</v>
      </c>
      <c r="L149" s="98">
        <v>3.3920653883408334</v>
      </c>
      <c r="M149" s="98">
        <v>2.5290481683972876</v>
      </c>
      <c r="N149" s="98">
        <v>1.915272578599712</v>
      </c>
      <c r="O149" s="98">
        <v>1.8842928819249629</v>
      </c>
      <c r="P149" s="98">
        <v>1.6007059292323274</v>
      </c>
      <c r="Q149" s="98">
        <v>1.5879294048600321</v>
      </c>
      <c r="R149" s="98">
        <v>1.3295641629196648</v>
      </c>
      <c r="S149" s="98">
        <v>1.7886613953963648</v>
      </c>
      <c r="T149" s="98">
        <v>1.7518594796564371</v>
      </c>
      <c r="U149" s="98">
        <v>1.4389934980926669</v>
      </c>
      <c r="V149" s="98">
        <v>1.4533304241559308</v>
      </c>
      <c r="W149" s="98">
        <v>1.1174235243076909</v>
      </c>
      <c r="DA149" s="63" t="s">
        <v>1757</v>
      </c>
    </row>
    <row r="150" spans="1:105" ht="12" customHeight="1" x14ac:dyDescent="0.25">
      <c r="A150" s="109" t="s">
        <v>120</v>
      </c>
      <c r="B150" s="33">
        <v>0.79153376228471184</v>
      </c>
      <c r="C150" s="33">
        <v>1.0170842950563026</v>
      </c>
      <c r="D150" s="33">
        <v>0.615894382198652</v>
      </c>
      <c r="E150" s="33">
        <v>0.46810290788491477</v>
      </c>
      <c r="F150" s="33">
        <v>0.5844738252471241</v>
      </c>
      <c r="G150" s="33">
        <v>0.65247265546136701</v>
      </c>
      <c r="H150" s="33">
        <v>0.71107582089220323</v>
      </c>
      <c r="I150" s="33">
        <v>0.65592301408056053</v>
      </c>
      <c r="J150" s="33">
        <v>0.71157495032961915</v>
      </c>
      <c r="K150" s="33">
        <v>0.71586143379583278</v>
      </c>
      <c r="L150" s="33">
        <v>1.0332474005233006</v>
      </c>
      <c r="M150" s="33">
        <v>1.3353158979626549</v>
      </c>
      <c r="N150" s="33">
        <v>1.3054062968258182</v>
      </c>
      <c r="O150" s="33">
        <v>1.1486222092817615</v>
      </c>
      <c r="P150" s="33">
        <v>1.0656533152786227</v>
      </c>
      <c r="Q150" s="33">
        <v>1.1183728299080353</v>
      </c>
      <c r="R150" s="33">
        <v>1.1608490758260797</v>
      </c>
      <c r="S150" s="33">
        <v>1.2753611297120293</v>
      </c>
      <c r="T150" s="33">
        <v>1.2182869749504968</v>
      </c>
      <c r="U150" s="33">
        <v>0.99553100225304991</v>
      </c>
      <c r="V150" s="33">
        <v>1.2161051838038841</v>
      </c>
      <c r="W150" s="33">
        <v>0.87909217206091195</v>
      </c>
      <c r="DA150" s="60" t="s">
        <v>1758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0.54679263104803499</v>
      </c>
      <c r="C152" s="119">
        <f t="shared" si="29"/>
        <v>0.55001270860700679</v>
      </c>
      <c r="D152" s="119">
        <f t="shared" si="29"/>
        <v>0.55148438521038334</v>
      </c>
      <c r="E152" s="119">
        <f t="shared" si="29"/>
        <v>0.5550482741506656</v>
      </c>
      <c r="F152" s="119">
        <f t="shared" si="29"/>
        <v>0.55808843339048841</v>
      </c>
      <c r="G152" s="119">
        <f t="shared" si="29"/>
        <v>0.55982244772472034</v>
      </c>
      <c r="H152" s="119">
        <f t="shared" si="29"/>
        <v>0.5622190119134135</v>
      </c>
      <c r="I152" s="119">
        <f t="shared" si="29"/>
        <v>0.56584254351674046</v>
      </c>
      <c r="J152" s="119">
        <f t="shared" si="29"/>
        <v>0.56632119311394646</v>
      </c>
      <c r="K152" s="119">
        <f t="shared" si="29"/>
        <v>0.57090563036146469</v>
      </c>
      <c r="L152" s="119">
        <f t="shared" si="29"/>
        <v>0.58033978800472541</v>
      </c>
      <c r="M152" s="119">
        <f t="shared" si="29"/>
        <v>0.5919782978558874</v>
      </c>
      <c r="N152" s="119">
        <f t="shared" si="29"/>
        <v>0.60581530988719268</v>
      </c>
      <c r="O152" s="119">
        <f t="shared" si="29"/>
        <v>0.61620765391359722</v>
      </c>
      <c r="P152" s="119">
        <f t="shared" si="29"/>
        <v>0.6180329506268627</v>
      </c>
      <c r="Q152" s="119">
        <f t="shared" si="29"/>
        <v>0.6216361278143453</v>
      </c>
      <c r="R152" s="119">
        <f t="shared" ref="R152:V152" si="30">IF(R131=0,"",R131/R110)</f>
        <v>0.62696743810080835</v>
      </c>
      <c r="S152" s="119">
        <f t="shared" si="30"/>
        <v>0.6373763975853548</v>
      </c>
      <c r="T152" s="119">
        <f t="shared" si="30"/>
        <v>0.64657339854628249</v>
      </c>
      <c r="U152" s="119">
        <f t="shared" si="30"/>
        <v>0.65450261195344817</v>
      </c>
      <c r="V152" s="119">
        <f t="shared" si="30"/>
        <v>0.65471880627741252</v>
      </c>
      <c r="W152" s="119">
        <f t="shared" ref="W152" si="31">IF(W131=0,"",W131/W110)</f>
        <v>0.65945265422444277</v>
      </c>
      <c r="DA152" s="129" t="s">
        <v>1907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0.54377318149994447</v>
      </c>
      <c r="C153" s="124">
        <f t="shared" si="32"/>
        <v>0.54607080530458785</v>
      </c>
      <c r="D153" s="124">
        <f t="shared" si="32"/>
        <v>0.54824143792825875</v>
      </c>
      <c r="E153" s="124">
        <f t="shared" si="32"/>
        <v>0.55147158393004991</v>
      </c>
      <c r="F153" s="124">
        <f t="shared" si="32"/>
        <v>0.55419804346000612</v>
      </c>
      <c r="G153" s="124">
        <f t="shared" si="32"/>
        <v>0.55590009140967567</v>
      </c>
      <c r="H153" s="124">
        <f t="shared" si="32"/>
        <v>0.55726895305446666</v>
      </c>
      <c r="I153" s="124">
        <f t="shared" si="32"/>
        <v>0.55862070173329115</v>
      </c>
      <c r="J153" s="124">
        <f t="shared" si="32"/>
        <v>0.56049648747392533</v>
      </c>
      <c r="K153" s="124">
        <f t="shared" si="32"/>
        <v>0.56509626610421593</v>
      </c>
      <c r="L153" s="124">
        <f t="shared" si="32"/>
        <v>0.57516177070819807</v>
      </c>
      <c r="M153" s="124">
        <f t="shared" si="32"/>
        <v>0.58766225906588831</v>
      </c>
      <c r="N153" s="124">
        <f t="shared" si="32"/>
        <v>0.60034468468794144</v>
      </c>
      <c r="O153" s="124">
        <f t="shared" si="32"/>
        <v>0.61188079782275706</v>
      </c>
      <c r="P153" s="124">
        <f t="shared" si="32"/>
        <v>0.61344960127494041</v>
      </c>
      <c r="Q153" s="124">
        <f t="shared" si="32"/>
        <v>0.61525271824093009</v>
      </c>
      <c r="R153" s="124">
        <f t="shared" ref="R153:V153" si="33">IF(R132=0,"",R132/R111)</f>
        <v>0.62117889992876285</v>
      </c>
      <c r="S153" s="124">
        <f t="shared" si="33"/>
        <v>0.63143815860666841</v>
      </c>
      <c r="T153" s="124">
        <f t="shared" si="33"/>
        <v>0.63591161673519447</v>
      </c>
      <c r="U153" s="124">
        <f t="shared" si="33"/>
        <v>0.63983784474539684</v>
      </c>
      <c r="V153" s="124">
        <f t="shared" si="33"/>
        <v>0.6417471037024316</v>
      </c>
      <c r="W153" s="124">
        <f t="shared" ref="W153" si="34">IF(W132=0,"",W132/W111)</f>
        <v>0.64236710594293345</v>
      </c>
      <c r="DA153" s="130" t="s">
        <v>1908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0.54133387489404372</v>
      </c>
      <c r="C154" s="111">
        <f t="shared" si="35"/>
        <v>0.54367602216779942</v>
      </c>
      <c r="D154" s="111">
        <f t="shared" si="35"/>
        <v>0.54588391616964715</v>
      </c>
      <c r="E154" s="111">
        <f t="shared" si="35"/>
        <v>0.54917952102390288</v>
      </c>
      <c r="F154" s="111">
        <f t="shared" si="35"/>
        <v>0.55192790153150784</v>
      </c>
      <c r="G154" s="111">
        <f t="shared" si="35"/>
        <v>0.55368159374498205</v>
      </c>
      <c r="H154" s="111">
        <f t="shared" si="35"/>
        <v>0.55510307198130027</v>
      </c>
      <c r="I154" s="111">
        <f t="shared" si="35"/>
        <v>0.55648942527681811</v>
      </c>
      <c r="J154" s="111">
        <f t="shared" si="35"/>
        <v>0.55839100394577912</v>
      </c>
      <c r="K154" s="111">
        <f t="shared" si="35"/>
        <v>0.56303056921268813</v>
      </c>
      <c r="L154" s="111">
        <f t="shared" si="35"/>
        <v>0.57313455313698525</v>
      </c>
      <c r="M154" s="111">
        <f t="shared" si="35"/>
        <v>0.58568784286679532</v>
      </c>
      <c r="N154" s="111">
        <f t="shared" si="35"/>
        <v>0.59845414998715152</v>
      </c>
      <c r="O154" s="111">
        <f t="shared" si="35"/>
        <v>0.61002355604732472</v>
      </c>
      <c r="P154" s="111">
        <f t="shared" si="35"/>
        <v>0.61158745564481898</v>
      </c>
      <c r="Q154" s="111">
        <f t="shared" si="35"/>
        <v>0.6134067116684736</v>
      </c>
      <c r="R154" s="111">
        <f t="shared" ref="R154:V154" si="36">IF(R133=0,"",R133/R112)</f>
        <v>0.61935156298653238</v>
      </c>
      <c r="S154" s="111">
        <f t="shared" si="36"/>
        <v>0.62962458533327437</v>
      </c>
      <c r="T154" s="111">
        <f t="shared" si="36"/>
        <v>0.63410974213284688</v>
      </c>
      <c r="U154" s="111">
        <f t="shared" si="36"/>
        <v>0.63804722130083791</v>
      </c>
      <c r="V154" s="111">
        <f t="shared" si="36"/>
        <v>0.63993372835588946</v>
      </c>
      <c r="W154" s="111">
        <f t="shared" ref="W154" si="37">IF(W133=0,"",W133/W112)</f>
        <v>0.64055623429409791</v>
      </c>
      <c r="DA154" s="63" t="s">
        <v>1909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" si="40">IF(W134=0,"",W134/W113)</f>
        <v>1</v>
      </c>
      <c r="DA155" s="63" t="s">
        <v>1910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1.6784535314436273</v>
      </c>
      <c r="C156" s="124">
        <f t="shared" si="41"/>
        <v>1.9459511970187187</v>
      </c>
      <c r="D156" s="124">
        <f t="shared" si="41"/>
        <v>2.0613252578871912</v>
      </c>
      <c r="E156" s="124">
        <f t="shared" si="41"/>
        <v>2.1515847458620674</v>
      </c>
      <c r="F156" s="124">
        <f t="shared" si="41"/>
        <v>2.220855629639543</v>
      </c>
      <c r="G156" s="124">
        <f t="shared" si="41"/>
        <v>2.2758919779001427</v>
      </c>
      <c r="H156" s="124">
        <f t="shared" si="41"/>
        <v>2.3242882141660521</v>
      </c>
      <c r="I156" s="124">
        <f t="shared" si="41"/>
        <v>2.3506169425731254</v>
      </c>
      <c r="J156" s="124">
        <f t="shared" si="41"/>
        <v>2.3799510071070782</v>
      </c>
      <c r="K156" s="124">
        <f t="shared" si="41"/>
        <v>2.4588318312754294</v>
      </c>
      <c r="L156" s="124">
        <f t="shared" si="41"/>
        <v>2.6071986449397309</v>
      </c>
      <c r="M156" s="124">
        <f t="shared" si="41"/>
        <v>2.7583333799842942</v>
      </c>
      <c r="N156" s="124">
        <f t="shared" si="41"/>
        <v>2.874059295270488</v>
      </c>
      <c r="O156" s="124">
        <f t="shared" si="41"/>
        <v>2.9596390687477223</v>
      </c>
      <c r="P156" s="124">
        <f t="shared" si="41"/>
        <v>3.0119205553354349</v>
      </c>
      <c r="Q156" s="124">
        <f t="shared" si="41"/>
        <v>3.0430557774815683</v>
      </c>
      <c r="R156" s="124">
        <f t="shared" ref="R156:V156" si="42">IF(R135=0,"",R135/R114)</f>
        <v>3.0799164027720907</v>
      </c>
      <c r="S156" s="124">
        <f t="shared" si="42"/>
        <v>3.1652137833735359</v>
      </c>
      <c r="T156" s="124">
        <f t="shared" si="42"/>
        <v>3.2853986420605024</v>
      </c>
      <c r="U156" s="124">
        <f t="shared" si="42"/>
        <v>3.3886493278433036</v>
      </c>
      <c r="V156" s="124">
        <f t="shared" si="42"/>
        <v>3.4726140340016416</v>
      </c>
      <c r="W156" s="124">
        <f t="shared" ref="W156" si="43">IF(W135=0,"",W135/W114)</f>
        <v>3.5583017318299834</v>
      </c>
      <c r="DA156" s="130" t="s">
        <v>1911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1.6784535314436273</v>
      </c>
      <c r="C157" s="111">
        <f t="shared" si="44"/>
        <v>1.9459511970187187</v>
      </c>
      <c r="D157" s="111">
        <f t="shared" si="44"/>
        <v>2.0613252578871912</v>
      </c>
      <c r="E157" s="111">
        <f t="shared" si="44"/>
        <v>2.1515847458620674</v>
      </c>
      <c r="F157" s="111">
        <f t="shared" si="44"/>
        <v>2.220855629639543</v>
      </c>
      <c r="G157" s="111">
        <f t="shared" si="44"/>
        <v>2.2758919779001427</v>
      </c>
      <c r="H157" s="111">
        <f t="shared" si="44"/>
        <v>2.3242882141660521</v>
      </c>
      <c r="I157" s="111">
        <f t="shared" si="44"/>
        <v>2.3506169425731254</v>
      </c>
      <c r="J157" s="111">
        <f t="shared" si="44"/>
        <v>2.3799510071070782</v>
      </c>
      <c r="K157" s="111">
        <f t="shared" si="44"/>
        <v>2.4588318312754294</v>
      </c>
      <c r="L157" s="111">
        <f t="shared" si="44"/>
        <v>2.6071986449397309</v>
      </c>
      <c r="M157" s="111">
        <f t="shared" si="44"/>
        <v>2.7583333799842942</v>
      </c>
      <c r="N157" s="111">
        <f t="shared" si="44"/>
        <v>2.874059295270488</v>
      </c>
      <c r="O157" s="111">
        <f t="shared" si="44"/>
        <v>2.9596390687477223</v>
      </c>
      <c r="P157" s="111">
        <f t="shared" si="44"/>
        <v>3.0119205553354349</v>
      </c>
      <c r="Q157" s="111">
        <f t="shared" si="44"/>
        <v>3.0430557774815683</v>
      </c>
      <c r="R157" s="111">
        <f t="shared" ref="R157:V157" si="45">IF(R136=0,"",R136/R115)</f>
        <v>3.0799164027720907</v>
      </c>
      <c r="S157" s="111">
        <f t="shared" si="45"/>
        <v>3.1652137833735359</v>
      </c>
      <c r="T157" s="111">
        <f t="shared" si="45"/>
        <v>3.2853986420605024</v>
      </c>
      <c r="U157" s="111">
        <f t="shared" si="45"/>
        <v>3.3886493278433036</v>
      </c>
      <c r="V157" s="111">
        <f t="shared" si="45"/>
        <v>3.4726140340016416</v>
      </c>
      <c r="W157" s="111">
        <f t="shared" ref="W157" si="46">IF(W136=0,"",W136/W115)</f>
        <v>3.5583017318299834</v>
      </c>
      <c r="DA157" s="63" t="s">
        <v>1912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0.54553681447422286</v>
      </c>
      <c r="C158" s="124">
        <f t="shared" si="47"/>
        <v>0.5526976777126108</v>
      </c>
      <c r="D158" s="124">
        <f t="shared" si="47"/>
        <v>0.55534620368675658</v>
      </c>
      <c r="E158" s="124">
        <f t="shared" si="47"/>
        <v>0.56213546950200954</v>
      </c>
      <c r="F158" s="124">
        <f t="shared" si="47"/>
        <v>0.56888544383383832</v>
      </c>
      <c r="G158" s="124">
        <f t="shared" si="47"/>
        <v>0.57266949341349027</v>
      </c>
      <c r="H158" s="124">
        <f t="shared" si="47"/>
        <v>0.58081448579338235</v>
      </c>
      <c r="I158" s="124">
        <f t="shared" si="47"/>
        <v>0.58525846017841332</v>
      </c>
      <c r="J158" s="124">
        <f t="shared" si="47"/>
        <v>0.5880748954088123</v>
      </c>
      <c r="K158" s="124">
        <f t="shared" si="47"/>
        <v>0.59184064058075925</v>
      </c>
      <c r="L158" s="124">
        <f t="shared" si="47"/>
        <v>0.59638167203605863</v>
      </c>
      <c r="M158" s="124">
        <f t="shared" si="47"/>
        <v>0.60475717520794314</v>
      </c>
      <c r="N158" s="124">
        <f t="shared" si="47"/>
        <v>0.61487860829199825</v>
      </c>
      <c r="O158" s="124">
        <f t="shared" si="47"/>
        <v>0.62107885240083249</v>
      </c>
      <c r="P158" s="124">
        <f t="shared" si="47"/>
        <v>0.62279535525202323</v>
      </c>
      <c r="Q158" s="124">
        <f t="shared" si="47"/>
        <v>0.62599268034322242</v>
      </c>
      <c r="R158" s="124">
        <f t="shared" ref="R158:V158" si="48">IF(R137=0,"",R137/R116)</f>
        <v>0.63837799978232557</v>
      </c>
      <c r="S158" s="124">
        <f t="shared" si="48"/>
        <v>0.65812063762441952</v>
      </c>
      <c r="T158" s="124">
        <f t="shared" si="48"/>
        <v>0.67780387954487198</v>
      </c>
      <c r="U158" s="124">
        <f t="shared" si="48"/>
        <v>0.69380420362263484</v>
      </c>
      <c r="V158" s="124">
        <f t="shared" si="48"/>
        <v>0.70262785268470307</v>
      </c>
      <c r="W158" s="124">
        <f t="shared" ref="W158" si="49">IF(W137=0,"",W137/W116)</f>
        <v>0.71213810744913597</v>
      </c>
      <c r="DA158" s="130" t="s">
        <v>1913</v>
      </c>
    </row>
    <row r="159" spans="1:105" ht="12" customHeight="1" x14ac:dyDescent="0.25">
      <c r="A159" s="97" t="s">
        <v>143</v>
      </c>
      <c r="B159" s="111" t="str">
        <f t="shared" ref="B159:Q159" si="50">IF(B138=0,"",B138/B117)</f>
        <v/>
      </c>
      <c r="C159" s="111" t="str">
        <f t="shared" si="50"/>
        <v/>
      </c>
      <c r="D159" s="111" t="str">
        <f t="shared" si="50"/>
        <v/>
      </c>
      <c r="E159" s="111" t="str">
        <f t="shared" si="50"/>
        <v/>
      </c>
      <c r="F159" s="111" t="str">
        <f t="shared" si="50"/>
        <v/>
      </c>
      <c r="G159" s="111" t="str">
        <f t="shared" si="50"/>
        <v/>
      </c>
      <c r="H159" s="111" t="str">
        <f t="shared" si="50"/>
        <v/>
      </c>
      <c r="I159" s="111" t="str">
        <f t="shared" si="50"/>
        <v/>
      </c>
      <c r="J159" s="111" t="str">
        <f t="shared" si="50"/>
        <v/>
      </c>
      <c r="K159" s="111" t="str">
        <f t="shared" si="50"/>
        <v/>
      </c>
      <c r="L159" s="111" t="str">
        <f t="shared" si="50"/>
        <v/>
      </c>
      <c r="M159" s="111" t="str">
        <f t="shared" si="50"/>
        <v/>
      </c>
      <c r="N159" s="111" t="str">
        <f t="shared" si="50"/>
        <v/>
      </c>
      <c r="O159" s="111" t="str">
        <f t="shared" si="50"/>
        <v/>
      </c>
      <c r="P159" s="111" t="str">
        <f t="shared" si="50"/>
        <v/>
      </c>
      <c r="Q159" s="111" t="str">
        <f t="shared" si="50"/>
        <v/>
      </c>
      <c r="R159" s="111" t="str">
        <f t="shared" ref="R159:V159" si="51">IF(R138=0,"",R138/R117)</f>
        <v/>
      </c>
      <c r="S159" s="111" t="str">
        <f t="shared" si="51"/>
        <v/>
      </c>
      <c r="T159" s="111" t="str">
        <f t="shared" si="51"/>
        <v/>
      </c>
      <c r="U159" s="111" t="str">
        <f t="shared" si="51"/>
        <v/>
      </c>
      <c r="V159" s="111" t="str">
        <f t="shared" si="51"/>
        <v/>
      </c>
      <c r="W159" s="111" t="str">
        <f t="shared" ref="W159" si="52">IF(W138=0,"",W138/W117)</f>
        <v/>
      </c>
      <c r="DA159" s="63" t="s">
        <v>1914</v>
      </c>
    </row>
    <row r="160" spans="1:105" ht="12" customHeight="1" x14ac:dyDescent="0.25">
      <c r="A160" s="97" t="s">
        <v>124</v>
      </c>
      <c r="B160" s="111">
        <f t="shared" ref="B160:Q160" si="53">IF(B139=0,"",B139/B118)</f>
        <v>0.50444479568652512</v>
      </c>
      <c r="C160" s="111">
        <f t="shared" si="53"/>
        <v>0.50618209529375524</v>
      </c>
      <c r="D160" s="111">
        <f t="shared" si="53"/>
        <v>0.50848072995908511</v>
      </c>
      <c r="E160" s="111">
        <f t="shared" si="53"/>
        <v>0.51093430225154735</v>
      </c>
      <c r="F160" s="111">
        <f t="shared" si="53"/>
        <v>0.51388756211492848</v>
      </c>
      <c r="G160" s="111">
        <f t="shared" si="53"/>
        <v>0.51820226667093805</v>
      </c>
      <c r="H160" s="111">
        <f t="shared" si="53"/>
        <v>0.52586466379543384</v>
      </c>
      <c r="I160" s="111">
        <f t="shared" si="53"/>
        <v>0.53061148546362547</v>
      </c>
      <c r="J160" s="111">
        <f t="shared" si="53"/>
        <v>0.53173600812026844</v>
      </c>
      <c r="K160" s="111">
        <f t="shared" si="53"/>
        <v>0.5358989074634366</v>
      </c>
      <c r="L160" s="111">
        <f t="shared" si="53"/>
        <v>0.54272746743452593</v>
      </c>
      <c r="M160" s="111">
        <f t="shared" si="53"/>
        <v>0.55217656322238284</v>
      </c>
      <c r="N160" s="111">
        <f t="shared" si="53"/>
        <v>0.56555093176019011</v>
      </c>
      <c r="O160" s="111">
        <f t="shared" si="53"/>
        <v>0.5850186425819387</v>
      </c>
      <c r="P160" s="111">
        <f t="shared" si="53"/>
        <v>0.58901687067453556</v>
      </c>
      <c r="Q160" s="111">
        <f t="shared" si="53"/>
        <v>0.59719803554054862</v>
      </c>
      <c r="R160" s="111">
        <f t="shared" ref="R160:V160" si="54">IF(R139=0,"",R139/R118)</f>
        <v>0.63016355348881858</v>
      </c>
      <c r="S160" s="111">
        <f t="shared" si="54"/>
        <v>0.6914473310299003</v>
      </c>
      <c r="T160" s="111">
        <f t="shared" si="54"/>
        <v>0.74271371629142069</v>
      </c>
      <c r="U160" s="111">
        <f t="shared" si="54"/>
        <v>0.77887714033449773</v>
      </c>
      <c r="V160" s="111">
        <f t="shared" si="54"/>
        <v>0.8031761277657633</v>
      </c>
      <c r="W160" s="111">
        <f t="shared" ref="W160" si="55">IF(W139=0,"",W139/W118)</f>
        <v>0.819174465998875</v>
      </c>
      <c r="DA160" s="63" t="s">
        <v>1915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>
        <f t="shared" si="56"/>
        <v>0.82677544263614666</v>
      </c>
      <c r="D161" s="111">
        <f t="shared" si="56"/>
        <v>0.83012531641477549</v>
      </c>
      <c r="E161" s="111">
        <f t="shared" si="56"/>
        <v>0.80010511702504117</v>
      </c>
      <c r="F161" s="111">
        <f t="shared" si="56"/>
        <v>0.82508337597820391</v>
      </c>
      <c r="G161" s="111">
        <f t="shared" si="56"/>
        <v>0.84634098353163811</v>
      </c>
      <c r="H161" s="111">
        <f t="shared" si="56"/>
        <v>0.80363896361243992</v>
      </c>
      <c r="I161" s="111">
        <f t="shared" si="56"/>
        <v>0.83304765410499115</v>
      </c>
      <c r="J161" s="111">
        <f t="shared" si="56"/>
        <v>0.81256009551698416</v>
      </c>
      <c r="K161" s="111" t="str">
        <f t="shared" si="56"/>
        <v/>
      </c>
      <c r="L161" s="111">
        <f t="shared" si="56"/>
        <v>0.85074406085156051</v>
      </c>
      <c r="M161" s="111">
        <f t="shared" si="56"/>
        <v>0.8296172187542008</v>
      </c>
      <c r="N161" s="111">
        <f t="shared" si="56"/>
        <v>0.88876743443868944</v>
      </c>
      <c r="O161" s="111">
        <f t="shared" si="56"/>
        <v>0.88062224750354756</v>
      </c>
      <c r="P161" s="111">
        <f t="shared" si="56"/>
        <v>0.88071604503264522</v>
      </c>
      <c r="Q161" s="111">
        <f t="shared" si="56"/>
        <v>0.84066403646347154</v>
      </c>
      <c r="R161" s="111">
        <f t="shared" ref="R161:V161" si="57">IF(R140=0,"",R140/R119)</f>
        <v>0.85356780445524494</v>
      </c>
      <c r="S161" s="111">
        <f t="shared" si="57"/>
        <v>0.90698380580277271</v>
      </c>
      <c r="T161" s="111">
        <f t="shared" si="57"/>
        <v>0.90501357645032554</v>
      </c>
      <c r="U161" s="111">
        <f t="shared" si="57"/>
        <v>0.94798967066029283</v>
      </c>
      <c r="V161" s="111">
        <f t="shared" si="57"/>
        <v>0.94469179973725603</v>
      </c>
      <c r="W161" s="111">
        <f t="shared" ref="W161" si="58">IF(W140=0,"",W140/W119)</f>
        <v>0.95671310510262308</v>
      </c>
      <c r="DA161" s="63" t="s">
        <v>1916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>
        <f t="shared" si="59"/>
        <v>0.52313127076257293</v>
      </c>
      <c r="D162" s="112">
        <f t="shared" si="59"/>
        <v>0.52313127076257304</v>
      </c>
      <c r="E162" s="112">
        <f t="shared" si="59"/>
        <v>0.52313127076257304</v>
      </c>
      <c r="F162" s="112">
        <f t="shared" si="59"/>
        <v>0.52313127076257315</v>
      </c>
      <c r="G162" s="112">
        <f t="shared" si="59"/>
        <v>0.52313127076257304</v>
      </c>
      <c r="H162" s="112">
        <f t="shared" si="59"/>
        <v>0.52313127076257304</v>
      </c>
      <c r="I162" s="112">
        <f t="shared" si="59"/>
        <v>0.52313127076257304</v>
      </c>
      <c r="J162" s="112">
        <f t="shared" si="59"/>
        <v>0.52313127076257304</v>
      </c>
      <c r="K162" s="112" t="str">
        <f t="shared" si="59"/>
        <v/>
      </c>
      <c r="L162" s="112">
        <f t="shared" si="59"/>
        <v>0.56655299673318782</v>
      </c>
      <c r="M162" s="112">
        <f t="shared" si="59"/>
        <v>0.56655299673318782</v>
      </c>
      <c r="N162" s="112">
        <f t="shared" si="59"/>
        <v>0.5885094932522198</v>
      </c>
      <c r="O162" s="112">
        <f t="shared" si="59"/>
        <v>0.58850949325221991</v>
      </c>
      <c r="P162" s="112">
        <f t="shared" si="59"/>
        <v>0.58850949325221968</v>
      </c>
      <c r="Q162" s="112">
        <f t="shared" si="59"/>
        <v>0.5885094932522198</v>
      </c>
      <c r="R162" s="112">
        <f t="shared" ref="R162:V162" si="60">IF(R141=0,"",R141/R120)</f>
        <v>0.5885094932522198</v>
      </c>
      <c r="S162" s="112">
        <f t="shared" si="60"/>
        <v>0.69868780568763522</v>
      </c>
      <c r="T162" s="112">
        <f t="shared" si="60"/>
        <v>0.69868780568763522</v>
      </c>
      <c r="U162" s="112">
        <f t="shared" si="60"/>
        <v>0.81356844295185238</v>
      </c>
      <c r="V162" s="112">
        <f t="shared" si="60"/>
        <v>0.81356844295185238</v>
      </c>
      <c r="W162" s="112">
        <f t="shared" ref="W162" si="61">IF(W141=0,"",W141/W120)</f>
        <v>0.81356844295185238</v>
      </c>
      <c r="DA162" s="131" t="s">
        <v>1917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>
        <f t="shared" si="62"/>
        <v>1</v>
      </c>
      <c r="D163" s="113">
        <f t="shared" si="62"/>
        <v>1</v>
      </c>
      <c r="E163" s="113">
        <f t="shared" si="62"/>
        <v>1</v>
      </c>
      <c r="F163" s="113">
        <f t="shared" si="62"/>
        <v>1</v>
      </c>
      <c r="G163" s="113">
        <f t="shared" si="62"/>
        <v>1</v>
      </c>
      <c r="H163" s="113">
        <f t="shared" si="62"/>
        <v>1</v>
      </c>
      <c r="I163" s="113">
        <f t="shared" si="62"/>
        <v>1</v>
      </c>
      <c r="J163" s="113">
        <f t="shared" si="62"/>
        <v>1</v>
      </c>
      <c r="K163" s="113" t="str">
        <f t="shared" si="62"/>
        <v/>
      </c>
      <c r="L163" s="113">
        <f t="shared" si="62"/>
        <v>1</v>
      </c>
      <c r="M163" s="113">
        <f t="shared" si="62"/>
        <v>1</v>
      </c>
      <c r="N163" s="113">
        <f t="shared" si="62"/>
        <v>1</v>
      </c>
      <c r="O163" s="113">
        <f t="shared" si="62"/>
        <v>1</v>
      </c>
      <c r="P163" s="113">
        <f t="shared" si="62"/>
        <v>1</v>
      </c>
      <c r="Q163" s="113">
        <f t="shared" si="62"/>
        <v>1</v>
      </c>
      <c r="R163" s="113">
        <f t="shared" ref="R163:V163" si="63">IF(R142=0,"",R142/R121)</f>
        <v>1</v>
      </c>
      <c r="S163" s="113">
        <f t="shared" si="63"/>
        <v>1</v>
      </c>
      <c r="T163" s="113">
        <f t="shared" si="63"/>
        <v>1</v>
      </c>
      <c r="U163" s="113">
        <f t="shared" si="63"/>
        <v>1</v>
      </c>
      <c r="V163" s="113">
        <f t="shared" si="63"/>
        <v>1</v>
      </c>
      <c r="W163" s="113">
        <f t="shared" ref="W163" si="64">IF(W142=0,"",W142/W121)</f>
        <v>1</v>
      </c>
      <c r="DA163" s="132" t="s">
        <v>1918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0.56514428204513378</v>
      </c>
      <c r="C164" s="112">
        <f t="shared" si="65"/>
        <v>0.56835055759756092</v>
      </c>
      <c r="D164" s="112">
        <f t="shared" si="65"/>
        <v>0.57165536642705594</v>
      </c>
      <c r="E164" s="112">
        <f t="shared" si="65"/>
        <v>0.57579826997654759</v>
      </c>
      <c r="F164" s="112">
        <f t="shared" si="65"/>
        <v>0.57979811674006732</v>
      </c>
      <c r="G164" s="112">
        <f t="shared" si="65"/>
        <v>0.58378028860941389</v>
      </c>
      <c r="H164" s="112">
        <f t="shared" si="65"/>
        <v>0.58841932085745074</v>
      </c>
      <c r="I164" s="112">
        <f t="shared" si="65"/>
        <v>0.59041615539285786</v>
      </c>
      <c r="J164" s="112">
        <f t="shared" si="65"/>
        <v>0.59140609789586729</v>
      </c>
      <c r="K164" s="112">
        <f t="shared" si="65"/>
        <v>0.5935352848061316</v>
      </c>
      <c r="L164" s="112">
        <f t="shared" si="65"/>
        <v>0.59668528839108004</v>
      </c>
      <c r="M164" s="112">
        <f t="shared" si="65"/>
        <v>0.60073928662252851</v>
      </c>
      <c r="N164" s="112">
        <f t="shared" si="65"/>
        <v>0.60503471474424109</v>
      </c>
      <c r="O164" s="112">
        <f t="shared" si="65"/>
        <v>0.60942282701171147</v>
      </c>
      <c r="P164" s="112">
        <f t="shared" si="65"/>
        <v>0.61065038023439455</v>
      </c>
      <c r="Q164" s="112">
        <f t="shared" si="65"/>
        <v>0.6147190516981107</v>
      </c>
      <c r="R164" s="112">
        <f t="shared" ref="R164:V164" si="66">IF(R143=0,"",R143/R122)</f>
        <v>0.62576478450850159</v>
      </c>
      <c r="S164" s="112">
        <f t="shared" si="66"/>
        <v>0.64278928724845419</v>
      </c>
      <c r="T164" s="112">
        <f t="shared" si="66"/>
        <v>0.65967271596113997</v>
      </c>
      <c r="U164" s="112">
        <f t="shared" si="66"/>
        <v>0.67400242838054036</v>
      </c>
      <c r="V164" s="112">
        <f t="shared" si="66"/>
        <v>0.68424407162037293</v>
      </c>
      <c r="W164" s="112">
        <f t="shared" ref="W164" si="67">IF(W143=0,"",W143/W122)</f>
        <v>0.69098748526016851</v>
      </c>
      <c r="DA164" s="131" t="s">
        <v>1919</v>
      </c>
    </row>
    <row r="165" spans="1:105" ht="12" customHeight="1" x14ac:dyDescent="0.25">
      <c r="A165" s="107" t="s">
        <v>121</v>
      </c>
      <c r="B165" s="113" t="str">
        <f t="shared" ref="B165:Q165" si="68">IF(B144=0,"",B144/B123)</f>
        <v/>
      </c>
      <c r="C165" s="113">
        <f t="shared" si="68"/>
        <v>0.86020379431039606</v>
      </c>
      <c r="D165" s="113">
        <f t="shared" si="68"/>
        <v>0.86314734203968269</v>
      </c>
      <c r="E165" s="113">
        <f t="shared" si="68"/>
        <v>0.83796782704149664</v>
      </c>
      <c r="F165" s="113">
        <f t="shared" si="68"/>
        <v>0.85908220930315848</v>
      </c>
      <c r="G165" s="113">
        <f t="shared" si="68"/>
        <v>0.87678799400579399</v>
      </c>
      <c r="H165" s="113">
        <f t="shared" si="68"/>
        <v>0.84105627329264665</v>
      </c>
      <c r="I165" s="113">
        <f t="shared" si="68"/>
        <v>0.86629831463332752</v>
      </c>
      <c r="J165" s="113">
        <f t="shared" si="68"/>
        <v>0.85187420627440413</v>
      </c>
      <c r="K165" s="113">
        <f t="shared" si="68"/>
        <v>0.86395905458345967</v>
      </c>
      <c r="L165" s="113">
        <f t="shared" si="68"/>
        <v>0.8681315251856021</v>
      </c>
      <c r="M165" s="113">
        <f t="shared" si="68"/>
        <v>0.85002148498789065</v>
      </c>
      <c r="N165" s="113">
        <f t="shared" si="68"/>
        <v>0.89658529231325523</v>
      </c>
      <c r="O165" s="113">
        <f t="shared" si="68"/>
        <v>0.89013789714198321</v>
      </c>
      <c r="P165" s="113">
        <f t="shared" si="68"/>
        <v>0.89073958424052302</v>
      </c>
      <c r="Q165" s="113">
        <f t="shared" si="68"/>
        <v>0.85546864296677394</v>
      </c>
      <c r="R165" s="113">
        <f t="shared" ref="R165:V165" si="69">IF(R144=0,"",R144/R123)</f>
        <v>0.86806112723276285</v>
      </c>
      <c r="S165" s="113">
        <f t="shared" si="69"/>
        <v>0.88348464212167688</v>
      </c>
      <c r="T165" s="113">
        <f t="shared" si="69"/>
        <v>0.88823485328206297</v>
      </c>
      <c r="U165" s="113">
        <f t="shared" si="69"/>
        <v>0.89637804403467247</v>
      </c>
      <c r="V165" s="113">
        <f t="shared" si="69"/>
        <v>0.89609851040029798</v>
      </c>
      <c r="W165" s="113">
        <f t="shared" ref="W165" si="70">IF(W144=0,"",W144/W123)</f>
        <v>0.91994725200206828</v>
      </c>
      <c r="DA165" s="132" t="s">
        <v>1920</v>
      </c>
    </row>
    <row r="166" spans="1:105" ht="12" customHeight="1" x14ac:dyDescent="0.25">
      <c r="A166" s="108" t="s">
        <v>53</v>
      </c>
      <c r="B166" s="111" t="str">
        <f t="shared" ref="B166:Q166" si="71">IF(B145=0,"",B145/B124)</f>
        <v/>
      </c>
      <c r="C166" s="111">
        <f t="shared" si="71"/>
        <v>0.58585359792924219</v>
      </c>
      <c r="D166" s="111">
        <f t="shared" si="71"/>
        <v>0.5859963513734433</v>
      </c>
      <c r="E166" s="111">
        <f t="shared" si="71"/>
        <v>0.58618557526740445</v>
      </c>
      <c r="F166" s="111">
        <f t="shared" si="71"/>
        <v>0.58623988124177262</v>
      </c>
      <c r="G166" s="111">
        <f t="shared" si="71"/>
        <v>0.58680964926088497</v>
      </c>
      <c r="H166" s="111">
        <f t="shared" si="71"/>
        <v>0.58746928973856172</v>
      </c>
      <c r="I166" s="111">
        <f t="shared" si="71"/>
        <v>0.58818407907008785</v>
      </c>
      <c r="J166" s="111">
        <f t="shared" si="71"/>
        <v>0.59306687555403426</v>
      </c>
      <c r="K166" s="111">
        <f t="shared" si="71"/>
        <v>0.59840814912417528</v>
      </c>
      <c r="L166" s="111">
        <f t="shared" si="71"/>
        <v>0.60042092932258229</v>
      </c>
      <c r="M166" s="111">
        <f t="shared" si="71"/>
        <v>0.60382871660193882</v>
      </c>
      <c r="N166" s="111">
        <f t="shared" si="71"/>
        <v>0.60857011920309068</v>
      </c>
      <c r="O166" s="111">
        <f t="shared" si="71"/>
        <v>0.61080277478839262</v>
      </c>
      <c r="P166" s="111">
        <f t="shared" si="71"/>
        <v>0.61195728658698867</v>
      </c>
      <c r="Q166" s="111">
        <f t="shared" si="71"/>
        <v>0.61587744099990305</v>
      </c>
      <c r="R166" s="111">
        <f t="shared" ref="R166:V166" si="72">IF(R145=0,"",R145/R124)</f>
        <v>0.62730131912746812</v>
      </c>
      <c r="S166" s="111">
        <f t="shared" si="72"/>
        <v>0.64327279361812562</v>
      </c>
      <c r="T166" s="111">
        <f t="shared" si="72"/>
        <v>0.65914995528608322</v>
      </c>
      <c r="U166" s="111">
        <f t="shared" si="72"/>
        <v>0.67396720998636594</v>
      </c>
      <c r="V166" s="111">
        <f t="shared" si="72"/>
        <v>0.687935945569084</v>
      </c>
      <c r="W166" s="111">
        <f t="shared" ref="W166" si="73">IF(W145=0,"",W145/W124)</f>
        <v>0.69355181735963356</v>
      </c>
      <c r="DA166" s="63" t="s">
        <v>1921</v>
      </c>
    </row>
    <row r="167" spans="1:105" ht="12" customHeight="1" x14ac:dyDescent="0.25">
      <c r="A167" s="108" t="s">
        <v>52</v>
      </c>
      <c r="B167" s="111" t="str">
        <f t="shared" ref="B167:Q167" si="74">IF(B146=0,"",B146/B125)</f>
        <v/>
      </c>
      <c r="C167" s="111">
        <f t="shared" si="74"/>
        <v>1</v>
      </c>
      <c r="D167" s="111">
        <f t="shared" si="74"/>
        <v>1</v>
      </c>
      <c r="E167" s="111">
        <f t="shared" si="74"/>
        <v>1</v>
      </c>
      <c r="F167" s="111">
        <f t="shared" si="74"/>
        <v>1</v>
      </c>
      <c r="G167" s="111">
        <f t="shared" si="74"/>
        <v>1</v>
      </c>
      <c r="H167" s="111">
        <f t="shared" si="74"/>
        <v>1</v>
      </c>
      <c r="I167" s="111">
        <f t="shared" si="74"/>
        <v>1</v>
      </c>
      <c r="J167" s="111">
        <f t="shared" si="74"/>
        <v>1</v>
      </c>
      <c r="K167" s="111">
        <f t="shared" si="74"/>
        <v>1</v>
      </c>
      <c r="L167" s="111">
        <f t="shared" si="74"/>
        <v>1</v>
      </c>
      <c r="M167" s="111">
        <f t="shared" si="74"/>
        <v>1</v>
      </c>
      <c r="N167" s="111">
        <f t="shared" si="74"/>
        <v>1</v>
      </c>
      <c r="O167" s="111">
        <f t="shared" si="74"/>
        <v>1</v>
      </c>
      <c r="P167" s="111">
        <f t="shared" si="74"/>
        <v>1</v>
      </c>
      <c r="Q167" s="111">
        <f t="shared" si="74"/>
        <v>1</v>
      </c>
      <c r="R167" s="111">
        <f t="shared" ref="R167:V167" si="75">IF(R146=0,"",R146/R125)</f>
        <v>1</v>
      </c>
      <c r="S167" s="111">
        <f t="shared" si="75"/>
        <v>1</v>
      </c>
      <c r="T167" s="111">
        <f t="shared" si="75"/>
        <v>1</v>
      </c>
      <c r="U167" s="111">
        <f t="shared" si="75"/>
        <v>1</v>
      </c>
      <c r="V167" s="111">
        <f t="shared" si="75"/>
        <v>1</v>
      </c>
      <c r="W167" s="111">
        <f t="shared" ref="W167" si="76">IF(W146=0,"",W146/W125)</f>
        <v>1</v>
      </c>
      <c r="DA167" s="63" t="s">
        <v>1922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0.59058828797430218</v>
      </c>
      <c r="C168" s="124">
        <f t="shared" si="77"/>
        <v>0.59469103454792549</v>
      </c>
      <c r="D168" s="124">
        <f t="shared" si="77"/>
        <v>0.589571829241196</v>
      </c>
      <c r="E168" s="124">
        <f t="shared" si="77"/>
        <v>0.58849761430412673</v>
      </c>
      <c r="F168" s="124">
        <f t="shared" si="77"/>
        <v>0.59183746001617066</v>
      </c>
      <c r="G168" s="124">
        <f t="shared" si="77"/>
        <v>0.59493760382880567</v>
      </c>
      <c r="H168" s="124">
        <f t="shared" si="77"/>
        <v>0.59875436793600878</v>
      </c>
      <c r="I168" s="124">
        <f t="shared" si="77"/>
        <v>0.60188363302881864</v>
      </c>
      <c r="J168" s="124">
        <f t="shared" si="77"/>
        <v>0.60653814409167039</v>
      </c>
      <c r="K168" s="124">
        <f t="shared" si="77"/>
        <v>0.60994884262907934</v>
      </c>
      <c r="L168" s="124">
        <f t="shared" si="77"/>
        <v>0.62024299875167999</v>
      </c>
      <c r="M168" s="124">
        <f t="shared" si="77"/>
        <v>0.63828660963491135</v>
      </c>
      <c r="N168" s="124">
        <f t="shared" si="77"/>
        <v>0.64877754001363719</v>
      </c>
      <c r="O168" s="124">
        <f t="shared" si="77"/>
        <v>0.64517319864694456</v>
      </c>
      <c r="P168" s="124">
        <f t="shared" si="77"/>
        <v>0.64880179557956152</v>
      </c>
      <c r="Q168" s="124">
        <f t="shared" si="77"/>
        <v>0.65172433064285429</v>
      </c>
      <c r="R168" s="124">
        <f t="shared" ref="R168:V168" si="78">IF(R147=0,"",R147/R126)</f>
        <v>0.66308989865646328</v>
      </c>
      <c r="S168" s="124">
        <f t="shared" si="78"/>
        <v>0.65771625946804291</v>
      </c>
      <c r="T168" s="124">
        <f t="shared" si="78"/>
        <v>0.66052420563210157</v>
      </c>
      <c r="U168" s="124">
        <f t="shared" si="78"/>
        <v>0.66388885323740865</v>
      </c>
      <c r="V168" s="124">
        <f t="shared" si="78"/>
        <v>0.67628685915260944</v>
      </c>
      <c r="W168" s="124">
        <f t="shared" ref="W168" si="79">IF(W147=0,"",W147/W126)</f>
        <v>0.67526743908213949</v>
      </c>
      <c r="DA168" s="130" t="s">
        <v>1923</v>
      </c>
    </row>
    <row r="169" spans="1:105" ht="12" customHeight="1" x14ac:dyDescent="0.25">
      <c r="A169" s="97" t="s">
        <v>51</v>
      </c>
      <c r="B169" s="111" t="str">
        <f t="shared" ref="B169:Q169" si="80">IF(B148=0,"",B148/B127)</f>
        <v/>
      </c>
      <c r="C169" s="111" t="str">
        <f t="shared" si="80"/>
        <v/>
      </c>
      <c r="D169" s="111" t="str">
        <f t="shared" si="80"/>
        <v/>
      </c>
      <c r="E169" s="111" t="str">
        <f t="shared" si="80"/>
        <v/>
      </c>
      <c r="F169" s="111" t="str">
        <f t="shared" si="80"/>
        <v/>
      </c>
      <c r="G169" s="111" t="str">
        <f t="shared" si="80"/>
        <v/>
      </c>
      <c r="H169" s="111" t="str">
        <f t="shared" si="80"/>
        <v/>
      </c>
      <c r="I169" s="111" t="str">
        <f t="shared" si="80"/>
        <v/>
      </c>
      <c r="J169" s="111" t="str">
        <f t="shared" si="80"/>
        <v/>
      </c>
      <c r="K169" s="111" t="str">
        <f t="shared" si="80"/>
        <v/>
      </c>
      <c r="L169" s="111" t="str">
        <f t="shared" si="80"/>
        <v/>
      </c>
      <c r="M169" s="111" t="str">
        <f t="shared" si="80"/>
        <v/>
      </c>
      <c r="N169" s="111" t="str">
        <f t="shared" si="80"/>
        <v/>
      </c>
      <c r="O169" s="111" t="str">
        <f t="shared" si="80"/>
        <v/>
      </c>
      <c r="P169" s="111" t="str">
        <f t="shared" si="80"/>
        <v/>
      </c>
      <c r="Q169" s="111" t="str">
        <f t="shared" si="80"/>
        <v/>
      </c>
      <c r="R169" s="111" t="str">
        <f t="shared" ref="R169:V169" si="81">IF(R148=0,"",R148/R127)</f>
        <v/>
      </c>
      <c r="S169" s="111" t="str">
        <f t="shared" si="81"/>
        <v/>
      </c>
      <c r="T169" s="111" t="str">
        <f t="shared" si="81"/>
        <v/>
      </c>
      <c r="U169" s="111" t="str">
        <f t="shared" si="81"/>
        <v/>
      </c>
      <c r="V169" s="111" t="str">
        <f t="shared" si="81"/>
        <v/>
      </c>
      <c r="W169" s="111" t="str">
        <f t="shared" ref="W169" si="82">IF(W148=0,"",W148/W127)</f>
        <v/>
      </c>
      <c r="DA169" s="63" t="s">
        <v>1924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0.57872772806226969</v>
      </c>
      <c r="C170" s="111">
        <f t="shared" si="83"/>
        <v>0.57964966294359033</v>
      </c>
      <c r="D170" s="111">
        <f t="shared" si="83"/>
        <v>0.58068521816066476</v>
      </c>
      <c r="E170" s="111">
        <f t="shared" si="83"/>
        <v>0.58193164737941971</v>
      </c>
      <c r="F170" s="111">
        <f t="shared" si="83"/>
        <v>0.58306883910772556</v>
      </c>
      <c r="G170" s="111">
        <f t="shared" si="83"/>
        <v>0.58417047849554737</v>
      </c>
      <c r="H170" s="111">
        <f t="shared" si="83"/>
        <v>0.58556812428603988</v>
      </c>
      <c r="I170" s="111">
        <f t="shared" si="83"/>
        <v>0.58622549801580282</v>
      </c>
      <c r="J170" s="111">
        <f t="shared" si="83"/>
        <v>0.58645726999944991</v>
      </c>
      <c r="K170" s="111">
        <f t="shared" si="83"/>
        <v>0.58690618920857018</v>
      </c>
      <c r="L170" s="111">
        <f t="shared" si="83"/>
        <v>0.58753410238558723</v>
      </c>
      <c r="M170" s="111">
        <f t="shared" si="83"/>
        <v>0.58818806397719137</v>
      </c>
      <c r="N170" s="111">
        <f t="shared" si="83"/>
        <v>0.58869192266515724</v>
      </c>
      <c r="O170" s="111">
        <f t="shared" si="83"/>
        <v>0.58902548593705661</v>
      </c>
      <c r="P170" s="111">
        <f t="shared" si="83"/>
        <v>0.58908066443874896</v>
      </c>
      <c r="Q170" s="111">
        <f t="shared" si="83"/>
        <v>0.58913726503743413</v>
      </c>
      <c r="R170" s="111">
        <f t="shared" ref="R170:V170" si="84">IF(R149=0,"",R149/R128)</f>
        <v>0.58941738813732636</v>
      </c>
      <c r="S170" s="111">
        <f t="shared" si="84"/>
        <v>0.59039601915933804</v>
      </c>
      <c r="T170" s="111">
        <f t="shared" si="84"/>
        <v>0.59153387259156931</v>
      </c>
      <c r="U170" s="111">
        <f t="shared" si="84"/>
        <v>0.59256729943153064</v>
      </c>
      <c r="V170" s="111">
        <f t="shared" si="84"/>
        <v>0.59344093032163581</v>
      </c>
      <c r="W170" s="111">
        <f t="shared" ref="W170" si="85">IF(W149=0,"",W149/W128)</f>
        <v>0.59428792031097932</v>
      </c>
      <c r="DA170" s="63" t="s">
        <v>1925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0.73434639716334871</v>
      </c>
      <c r="C171" s="45">
        <f t="shared" si="86"/>
        <v>0.73680826738073335</v>
      </c>
      <c r="D171" s="45">
        <f t="shared" si="86"/>
        <v>0.73724810413812047</v>
      </c>
      <c r="E171" s="45">
        <f t="shared" si="86"/>
        <v>0.73785013554623602</v>
      </c>
      <c r="F171" s="45">
        <f t="shared" si="86"/>
        <v>0.73966818678046498</v>
      </c>
      <c r="G171" s="45">
        <f t="shared" si="86"/>
        <v>0.74671813080765015</v>
      </c>
      <c r="H171" s="45">
        <f t="shared" si="86"/>
        <v>0.75207256015736457</v>
      </c>
      <c r="I171" s="45">
        <f t="shared" si="86"/>
        <v>0.75387213512535234</v>
      </c>
      <c r="J171" s="45">
        <f t="shared" si="86"/>
        <v>0.7548840672783399</v>
      </c>
      <c r="K171" s="45">
        <f t="shared" si="86"/>
        <v>0.75705971906892944</v>
      </c>
      <c r="L171" s="45">
        <f t="shared" si="86"/>
        <v>0.75895292643615209</v>
      </c>
      <c r="M171" s="45">
        <f t="shared" si="86"/>
        <v>0.76105886765899977</v>
      </c>
      <c r="N171" s="45">
        <f t="shared" si="86"/>
        <v>0.76304342659603319</v>
      </c>
      <c r="O171" s="45">
        <f t="shared" si="86"/>
        <v>0.76476362171800738</v>
      </c>
      <c r="P171" s="45">
        <f t="shared" si="86"/>
        <v>0.76535106671485631</v>
      </c>
      <c r="Q171" s="45">
        <f t="shared" si="86"/>
        <v>0.76749176339784031</v>
      </c>
      <c r="R171" s="45">
        <f t="shared" ref="R171:V171" si="87">IF(R150=0,"",R150/R129)</f>
        <v>0.77387664462555672</v>
      </c>
      <c r="S171" s="45">
        <f t="shared" si="87"/>
        <v>0.7829190658469336</v>
      </c>
      <c r="T171" s="45">
        <f t="shared" si="87"/>
        <v>0.79362241584457127</v>
      </c>
      <c r="U171" s="45">
        <f t="shared" si="87"/>
        <v>0.8037153278554221</v>
      </c>
      <c r="V171" s="45">
        <f t="shared" si="87"/>
        <v>0.8117080966417729</v>
      </c>
      <c r="W171" s="45">
        <f t="shared" ref="W171" si="88">IF(W150=0,"",W150/W129)</f>
        <v>0.8167294793383223</v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875.01998175781171</v>
      </c>
      <c r="C173" s="117">
        <f t="shared" si="89"/>
        <v>865.56487191027065</v>
      </c>
      <c r="D173" s="117">
        <f t="shared" si="89"/>
        <v>1002.3893476613495</v>
      </c>
      <c r="E173" s="117">
        <f t="shared" si="89"/>
        <v>1061.0019976318827</v>
      </c>
      <c r="F173" s="117">
        <f t="shared" si="89"/>
        <v>1005.9172405956906</v>
      </c>
      <c r="G173" s="117">
        <f t="shared" si="89"/>
        <v>1033.258323202667</v>
      </c>
      <c r="H173" s="117">
        <f t="shared" si="89"/>
        <v>986.59577509522762</v>
      </c>
      <c r="I173" s="117">
        <f t="shared" si="89"/>
        <v>580.51914950502817</v>
      </c>
      <c r="J173" s="117">
        <f t="shared" si="89"/>
        <v>691.74134277754456</v>
      </c>
      <c r="K173" s="117">
        <f t="shared" si="89"/>
        <v>604.92520652126461</v>
      </c>
      <c r="L173" s="117">
        <f t="shared" si="89"/>
        <v>640.32386577686543</v>
      </c>
      <c r="M173" s="117">
        <f t="shared" si="89"/>
        <v>735.20452620759772</v>
      </c>
      <c r="N173" s="117">
        <f t="shared" si="89"/>
        <v>661.46499013980758</v>
      </c>
      <c r="O173" s="117">
        <f t="shared" si="89"/>
        <v>587.14784700348002</v>
      </c>
      <c r="P173" s="117">
        <f t="shared" si="89"/>
        <v>454.04402245936541</v>
      </c>
      <c r="Q173" s="117">
        <f t="shared" si="89"/>
        <v>421.89273365496393</v>
      </c>
      <c r="R173" s="117">
        <f t="shared" ref="R173:V173" si="90">R174+R177+R179+R189</f>
        <v>523.93342364844966</v>
      </c>
      <c r="S173" s="117">
        <f t="shared" si="90"/>
        <v>635.3750913331977</v>
      </c>
      <c r="T173" s="117">
        <f t="shared" si="90"/>
        <v>428.05540824291251</v>
      </c>
      <c r="U173" s="117">
        <f t="shared" si="90"/>
        <v>318.46257824933105</v>
      </c>
      <c r="V173" s="117">
        <f t="shared" si="90"/>
        <v>253.92148327507169</v>
      </c>
      <c r="W173" s="117">
        <f t="shared" ref="W173" si="91">W174+W177+W179+W189</f>
        <v>203.05001115116156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810.44309203562352</v>
      </c>
      <c r="C174" s="122">
        <f t="shared" si="92"/>
        <v>805.42743682615776</v>
      </c>
      <c r="D174" s="122">
        <f t="shared" si="92"/>
        <v>938.72807235929724</v>
      </c>
      <c r="E174" s="122">
        <f t="shared" si="92"/>
        <v>998.91333073265184</v>
      </c>
      <c r="F174" s="122">
        <f t="shared" si="92"/>
        <v>952.95241506443733</v>
      </c>
      <c r="G174" s="122">
        <f t="shared" si="92"/>
        <v>983.51133888075765</v>
      </c>
      <c r="H174" s="122">
        <f t="shared" si="92"/>
        <v>944.405756426773</v>
      </c>
      <c r="I174" s="122">
        <f t="shared" si="92"/>
        <v>549.83124565918683</v>
      </c>
      <c r="J174" s="122">
        <f t="shared" si="92"/>
        <v>666.29945241232974</v>
      </c>
      <c r="K174" s="122">
        <f t="shared" si="92"/>
        <v>583.24699285279451</v>
      </c>
      <c r="L174" s="122">
        <f t="shared" si="92"/>
        <v>619.1001418532245</v>
      </c>
      <c r="M174" s="122">
        <f t="shared" si="92"/>
        <v>719.89077361162106</v>
      </c>
      <c r="N174" s="122">
        <f t="shared" si="92"/>
        <v>650.30291399424527</v>
      </c>
      <c r="O174" s="122">
        <f t="shared" si="92"/>
        <v>576.32650155791725</v>
      </c>
      <c r="P174" s="122">
        <f t="shared" si="92"/>
        <v>444.82594961286088</v>
      </c>
      <c r="Q174" s="122">
        <f t="shared" si="92"/>
        <v>412.81950380746537</v>
      </c>
      <c r="R174" s="122">
        <f t="shared" ref="R174:V174" si="93">SUM(R175:R176)</f>
        <v>516.31175585766152</v>
      </c>
      <c r="S174" s="122">
        <f t="shared" si="93"/>
        <v>625.09536915228932</v>
      </c>
      <c r="T174" s="122">
        <f t="shared" si="93"/>
        <v>417.9670311513093</v>
      </c>
      <c r="U174" s="122">
        <f t="shared" si="93"/>
        <v>310.14480471572301</v>
      </c>
      <c r="V174" s="122">
        <f t="shared" si="93"/>
        <v>246.36169100476857</v>
      </c>
      <c r="W174" s="122">
        <f t="shared" ref="W174" si="94">SUM(W175:W176)</f>
        <v>197.17661255181153</v>
      </c>
      <c r="DA174" s="130" t="s">
        <v>2076</v>
      </c>
    </row>
    <row r="175" spans="1:105" ht="12" customHeight="1" x14ac:dyDescent="0.25">
      <c r="A175" s="97" t="s">
        <v>51</v>
      </c>
      <c r="B175" s="98">
        <v>810.44309203562352</v>
      </c>
      <c r="C175" s="98">
        <v>805.42743682615776</v>
      </c>
      <c r="D175" s="98">
        <v>938.72807235929724</v>
      </c>
      <c r="E175" s="98">
        <v>998.91333073265184</v>
      </c>
      <c r="F175" s="98">
        <v>952.95241506443733</v>
      </c>
      <c r="G175" s="98">
        <v>983.51133888075765</v>
      </c>
      <c r="H175" s="98">
        <v>944.405756426773</v>
      </c>
      <c r="I175" s="98">
        <v>549.83124565918683</v>
      </c>
      <c r="J175" s="98">
        <v>666.29945241232974</v>
      </c>
      <c r="K175" s="98">
        <v>583.24699285279451</v>
      </c>
      <c r="L175" s="98">
        <v>619.1001418532245</v>
      </c>
      <c r="M175" s="98">
        <v>719.89077361162106</v>
      </c>
      <c r="N175" s="98">
        <v>650.30291399424527</v>
      </c>
      <c r="O175" s="98">
        <v>576.32650155791725</v>
      </c>
      <c r="P175" s="98">
        <v>444.82594961286088</v>
      </c>
      <c r="Q175" s="98">
        <v>412.81950380746537</v>
      </c>
      <c r="R175" s="98">
        <v>516.31175585766152</v>
      </c>
      <c r="S175" s="98">
        <v>625.09536915228932</v>
      </c>
      <c r="T175" s="98">
        <v>417.9670311513093</v>
      </c>
      <c r="U175" s="98">
        <v>310.14480471572301</v>
      </c>
      <c r="V175" s="98">
        <v>246.36169100476857</v>
      </c>
      <c r="W175" s="98">
        <v>197.17661255181153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30.061942733044578</v>
      </c>
      <c r="C179" s="122">
        <v>25.680762608684404</v>
      </c>
      <c r="D179" s="122">
        <v>26.985550268455825</v>
      </c>
      <c r="E179" s="122">
        <v>23.964652926715655</v>
      </c>
      <c r="F179" s="122">
        <v>17.770461756072212</v>
      </c>
      <c r="G179" s="122">
        <v>17.205790490460547</v>
      </c>
      <c r="H179" s="122">
        <v>13.147094810299738</v>
      </c>
      <c r="I179" s="122">
        <v>8.3759576410662344</v>
      </c>
      <c r="J179" s="122">
        <v>7.0449767435144972</v>
      </c>
      <c r="K179" s="122">
        <v>5.7296088682666113</v>
      </c>
      <c r="L179" s="122">
        <v>5.9711650257624589</v>
      </c>
      <c r="M179" s="122">
        <v>3.9544290784199148</v>
      </c>
      <c r="N179" s="122">
        <v>2.5669137106238162</v>
      </c>
      <c r="O179" s="122">
        <v>2.3699991757388621</v>
      </c>
      <c r="P179" s="122">
        <v>2.039330597588854</v>
      </c>
      <c r="Q179" s="122">
        <v>1.9524711107472257</v>
      </c>
      <c r="R179" s="122">
        <v>1.6623309788149205</v>
      </c>
      <c r="S179" s="122">
        <v>2.2759210741302356</v>
      </c>
      <c r="T179" s="122">
        <v>2.2643341763074587</v>
      </c>
      <c r="U179" s="122">
        <v>1.9022408039958574</v>
      </c>
      <c r="V179" s="122">
        <v>1.0898792357434375</v>
      </c>
      <c r="W179" s="122">
        <v>0.90596029342449214</v>
      </c>
      <c r="DA179" s="130" t="s">
        <v>2081</v>
      </c>
    </row>
    <row r="180" spans="1:105" ht="12" customHeight="1" x14ac:dyDescent="0.25">
      <c r="A180" s="97" t="s">
        <v>143</v>
      </c>
      <c r="B180" s="98">
        <v>0</v>
      </c>
      <c r="C180" s="98">
        <v>0</v>
      </c>
      <c r="D180" s="98">
        <v>0</v>
      </c>
      <c r="E180" s="98">
        <v>0</v>
      </c>
      <c r="F180" s="98">
        <v>0</v>
      </c>
      <c r="G180" s="98">
        <v>0</v>
      </c>
      <c r="H180" s="98">
        <v>0</v>
      </c>
      <c r="I180" s="98">
        <v>0</v>
      </c>
      <c r="J180" s="98">
        <v>0</v>
      </c>
      <c r="K180" s="98">
        <v>0</v>
      </c>
      <c r="L180" s="98">
        <v>0</v>
      </c>
      <c r="M180" s="98">
        <v>0</v>
      </c>
      <c r="N180" s="98">
        <v>0</v>
      </c>
      <c r="O180" s="98">
        <v>0</v>
      </c>
      <c r="P180" s="98">
        <v>0</v>
      </c>
      <c r="Q180" s="98">
        <v>0</v>
      </c>
      <c r="R180" s="98">
        <v>0</v>
      </c>
      <c r="S180" s="98">
        <v>0</v>
      </c>
      <c r="T180" s="98">
        <v>0</v>
      </c>
      <c r="U180" s="98">
        <v>0</v>
      </c>
      <c r="V180" s="98">
        <v>0</v>
      </c>
      <c r="W180" s="98">
        <v>0</v>
      </c>
      <c r="DA180" s="63" t="s">
        <v>2082</v>
      </c>
    </row>
    <row r="181" spans="1:105" ht="12" customHeight="1" x14ac:dyDescent="0.25">
      <c r="A181" s="97" t="s">
        <v>124</v>
      </c>
      <c r="B181" s="98">
        <v>30.061942733044578</v>
      </c>
      <c r="C181" s="98">
        <v>25.679904319560233</v>
      </c>
      <c r="D181" s="98">
        <v>26.984597256690655</v>
      </c>
      <c r="E181" s="98">
        <v>23.963487699992225</v>
      </c>
      <c r="F181" s="98">
        <v>17.769595112075525</v>
      </c>
      <c r="G181" s="98">
        <v>17.204992405075259</v>
      </c>
      <c r="H181" s="98">
        <v>13.146118116845999</v>
      </c>
      <c r="I181" s="98">
        <v>8.375365929778912</v>
      </c>
      <c r="J181" s="98">
        <v>7.0446356582091187</v>
      </c>
      <c r="K181" s="98">
        <v>5.7296088682666113</v>
      </c>
      <c r="L181" s="98">
        <v>5.9710312280102755</v>
      </c>
      <c r="M181" s="98">
        <v>3.9543006944161716</v>
      </c>
      <c r="N181" s="98">
        <v>2.5667778448264063</v>
      </c>
      <c r="O181" s="98">
        <v>2.3698261006769883</v>
      </c>
      <c r="P181" s="98">
        <v>2.039165614688411</v>
      </c>
      <c r="Q181" s="98">
        <v>1.9522342168527784</v>
      </c>
      <c r="R181" s="98">
        <v>1.6621428102551954</v>
      </c>
      <c r="S181" s="98">
        <v>2.2757118135504264</v>
      </c>
      <c r="T181" s="98">
        <v>2.2640992793473886</v>
      </c>
      <c r="U181" s="98">
        <v>1.9021355997658951</v>
      </c>
      <c r="V181" s="98">
        <v>1.0897895357441814</v>
      </c>
      <c r="W181" s="98">
        <v>0.90588598190292491</v>
      </c>
      <c r="DA181" s="63" t="s">
        <v>2083</v>
      </c>
    </row>
    <row r="182" spans="1:105" ht="12" customHeight="1" x14ac:dyDescent="0.25">
      <c r="A182" s="97" t="s">
        <v>123</v>
      </c>
      <c r="B182" s="98">
        <v>0</v>
      </c>
      <c r="C182" s="98">
        <v>8.5828912417089084E-4</v>
      </c>
      <c r="D182" s="98">
        <v>9.5301176516792753E-4</v>
      </c>
      <c r="E182" s="98">
        <v>1.1652267234303756E-3</v>
      </c>
      <c r="F182" s="98">
        <v>8.6664399668578409E-4</v>
      </c>
      <c r="G182" s="98">
        <v>7.9808538528771181E-4</v>
      </c>
      <c r="H182" s="98">
        <v>9.7669345373814194E-4</v>
      </c>
      <c r="I182" s="98">
        <v>5.917112873223639E-4</v>
      </c>
      <c r="J182" s="98">
        <v>3.4108530537858394E-4</v>
      </c>
      <c r="K182" s="98">
        <v>0</v>
      </c>
      <c r="L182" s="98">
        <v>1.3379775218342436E-4</v>
      </c>
      <c r="M182" s="98">
        <v>1.2838400374337412E-4</v>
      </c>
      <c r="N182" s="98">
        <v>1.3586579740983048E-4</v>
      </c>
      <c r="O182" s="98">
        <v>1.7307506187371578E-4</v>
      </c>
      <c r="P182" s="98">
        <v>1.6498290044329546E-4</v>
      </c>
      <c r="Q182" s="98">
        <v>2.3689389444727336E-4</v>
      </c>
      <c r="R182" s="98">
        <v>1.8816855972508717E-4</v>
      </c>
      <c r="S182" s="98">
        <v>2.0926057980904392E-4</v>
      </c>
      <c r="T182" s="98">
        <v>2.3489696006987024E-4</v>
      </c>
      <c r="U182" s="98">
        <v>1.0520422996228534E-4</v>
      </c>
      <c r="V182" s="98">
        <v>8.969999925612985E-5</v>
      </c>
      <c r="W182" s="98">
        <v>7.4311521567226488E-5</v>
      </c>
      <c r="DA182" s="63" t="s">
        <v>2084</v>
      </c>
    </row>
    <row r="183" spans="1:105" ht="12" customHeight="1" x14ac:dyDescent="0.25">
      <c r="A183" s="100" t="s">
        <v>50</v>
      </c>
      <c r="B183" s="101">
        <v>0</v>
      </c>
      <c r="C183" s="101">
        <v>8.5828912417089084E-4</v>
      </c>
      <c r="D183" s="101">
        <v>9.5301176516792753E-4</v>
      </c>
      <c r="E183" s="101">
        <v>1.1652267234303756E-3</v>
      </c>
      <c r="F183" s="101">
        <v>8.6664399668578409E-4</v>
      </c>
      <c r="G183" s="101">
        <v>7.9808538528771181E-4</v>
      </c>
      <c r="H183" s="101">
        <v>9.7669345373814194E-4</v>
      </c>
      <c r="I183" s="101">
        <v>5.917112873223639E-4</v>
      </c>
      <c r="J183" s="101">
        <v>3.4108530537858394E-4</v>
      </c>
      <c r="K183" s="101">
        <v>0</v>
      </c>
      <c r="L183" s="101">
        <v>1.3379775218342436E-4</v>
      </c>
      <c r="M183" s="101">
        <v>1.2838400374337412E-4</v>
      </c>
      <c r="N183" s="101">
        <v>1.3586579740983048E-4</v>
      </c>
      <c r="O183" s="101">
        <v>1.7307506187371578E-4</v>
      </c>
      <c r="P183" s="101">
        <v>1.6498290044329546E-4</v>
      </c>
      <c r="Q183" s="101">
        <v>2.3689389444727336E-4</v>
      </c>
      <c r="R183" s="101">
        <v>1.8816855972508717E-4</v>
      </c>
      <c r="S183" s="101">
        <v>2.0926057980904392E-4</v>
      </c>
      <c r="T183" s="101">
        <v>2.3489696006987024E-4</v>
      </c>
      <c r="U183" s="101">
        <v>1.0520422996228534E-4</v>
      </c>
      <c r="V183" s="101">
        <v>8.969999925612985E-5</v>
      </c>
      <c r="W183" s="101">
        <v>7.4311521567226488E-5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34.514946989143588</v>
      </c>
      <c r="C189" s="122">
        <v>34.456672475428491</v>
      </c>
      <c r="D189" s="122">
        <v>36.675725033596422</v>
      </c>
      <c r="E189" s="122">
        <v>38.12401397251525</v>
      </c>
      <c r="F189" s="122">
        <v>35.194363775181046</v>
      </c>
      <c r="G189" s="122">
        <v>32.54119383144883</v>
      </c>
      <c r="H189" s="122">
        <v>29.04292385815485</v>
      </c>
      <c r="I189" s="122">
        <v>22.311946204775147</v>
      </c>
      <c r="J189" s="122">
        <v>18.396913621700207</v>
      </c>
      <c r="K189" s="122">
        <v>15.948604800203446</v>
      </c>
      <c r="L189" s="122">
        <v>15.252558897878437</v>
      </c>
      <c r="M189" s="122">
        <v>11.35932351755674</v>
      </c>
      <c r="N189" s="122">
        <v>8.5951624349385067</v>
      </c>
      <c r="O189" s="122">
        <v>8.4513462698239934</v>
      </c>
      <c r="P189" s="122">
        <v>7.1787422489156549</v>
      </c>
      <c r="Q189" s="122">
        <v>7.1207587367513385</v>
      </c>
      <c r="R189" s="122">
        <v>5.9593368119732695</v>
      </c>
      <c r="S189" s="122">
        <v>8.0038011067781287</v>
      </c>
      <c r="T189" s="122">
        <v>7.8240429152957658</v>
      </c>
      <c r="U189" s="122">
        <v>6.415532729612158</v>
      </c>
      <c r="V189" s="122">
        <v>6.4699130345596716</v>
      </c>
      <c r="W189" s="122">
        <v>4.9674383059255334</v>
      </c>
      <c r="DA189" s="130" t="s">
        <v>2091</v>
      </c>
    </row>
    <row r="190" spans="1:105" ht="12" customHeight="1" x14ac:dyDescent="0.25">
      <c r="A190" s="97" t="s">
        <v>51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2092</v>
      </c>
    </row>
    <row r="191" spans="1:105" ht="12" customHeight="1" x14ac:dyDescent="0.25">
      <c r="A191" s="97" t="s">
        <v>50</v>
      </c>
      <c r="B191" s="98">
        <v>34.514946989143588</v>
      </c>
      <c r="C191" s="98">
        <v>34.456672475428491</v>
      </c>
      <c r="D191" s="98">
        <v>36.675725033596422</v>
      </c>
      <c r="E191" s="98">
        <v>38.12401397251525</v>
      </c>
      <c r="F191" s="98">
        <v>35.194363775181046</v>
      </c>
      <c r="G191" s="98">
        <v>32.54119383144883</v>
      </c>
      <c r="H191" s="98">
        <v>29.04292385815485</v>
      </c>
      <c r="I191" s="98">
        <v>22.311946204775147</v>
      </c>
      <c r="J191" s="98">
        <v>18.396913621700207</v>
      </c>
      <c r="K191" s="98">
        <v>15.948604800203446</v>
      </c>
      <c r="L191" s="98">
        <v>15.252558897878437</v>
      </c>
      <c r="M191" s="98">
        <v>11.35932351755674</v>
      </c>
      <c r="N191" s="98">
        <v>8.5951624349385067</v>
      </c>
      <c r="O191" s="98">
        <v>8.4513462698239934</v>
      </c>
      <c r="P191" s="98">
        <v>7.1787422489156549</v>
      </c>
      <c r="Q191" s="98">
        <v>7.1207587367513385</v>
      </c>
      <c r="R191" s="98">
        <v>5.9593368119732695</v>
      </c>
      <c r="S191" s="98">
        <v>8.0038011067781287</v>
      </c>
      <c r="T191" s="98">
        <v>7.8240429152957658</v>
      </c>
      <c r="U191" s="98">
        <v>6.415532729612158</v>
      </c>
      <c r="V191" s="98">
        <v>6.4699130345596716</v>
      </c>
      <c r="W191" s="98">
        <v>4.9674383059255334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12644.863477936311</v>
      </c>
      <c r="C194" s="117">
        <f t="shared" si="96"/>
        <v>12617.559727221997</v>
      </c>
      <c r="D194" s="117">
        <f t="shared" si="96"/>
        <v>14961.620086136754</v>
      </c>
      <c r="E194" s="117">
        <f t="shared" si="96"/>
        <v>15937.907684334219</v>
      </c>
      <c r="F194" s="117">
        <f t="shared" si="96"/>
        <v>15435.134301681015</v>
      </c>
      <c r="G194" s="117">
        <f t="shared" si="96"/>
        <v>16768.180701841899</v>
      </c>
      <c r="H194" s="117">
        <f t="shared" si="96"/>
        <v>17559.164544417934</v>
      </c>
      <c r="I194" s="117">
        <f t="shared" si="96"/>
        <v>12810.405376396946</v>
      </c>
      <c r="J194" s="117">
        <f t="shared" si="96"/>
        <v>15705.211116865867</v>
      </c>
      <c r="K194" s="117">
        <f t="shared" si="96"/>
        <v>14930.21252983989</v>
      </c>
      <c r="L194" s="117">
        <f t="shared" si="96"/>
        <v>15751.644498946534</v>
      </c>
      <c r="M194" s="117">
        <f t="shared" si="96"/>
        <v>17590.492281869156</v>
      </c>
      <c r="N194" s="117">
        <f t="shared" si="96"/>
        <v>16007.325635314972</v>
      </c>
      <c r="O194" s="117">
        <f t="shared" si="96"/>
        <v>15346.360767884695</v>
      </c>
      <c r="P194" s="117">
        <f t="shared" si="96"/>
        <v>13231.544631976805</v>
      </c>
      <c r="Q194" s="117">
        <f t="shared" si="96"/>
        <v>13250.426807036094</v>
      </c>
      <c r="R194" s="117">
        <f t="shared" ref="R194:V194" si="97">R195+R198+R200+R210</f>
        <v>16308.960309160017</v>
      </c>
      <c r="S194" s="117">
        <f t="shared" si="97"/>
        <v>18740.153306203076</v>
      </c>
      <c r="T194" s="117">
        <f t="shared" si="97"/>
        <v>14450.526774468091</v>
      </c>
      <c r="U194" s="117">
        <f t="shared" si="97"/>
        <v>13619.568043860589</v>
      </c>
      <c r="V194" s="117">
        <f t="shared" si="97"/>
        <v>15047.071329979912</v>
      </c>
      <c r="W194" s="117">
        <f t="shared" ref="W194" si="98">W195+W198+W200+W210</f>
        <v>14740.375280362525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10115.375532819146</v>
      </c>
      <c r="C195" s="122">
        <f t="shared" si="99"/>
        <v>10080.731845088651</v>
      </c>
      <c r="D195" s="122">
        <f t="shared" si="99"/>
        <v>12314.707703982776</v>
      </c>
      <c r="E195" s="122">
        <f t="shared" si="99"/>
        <v>13143.486171449627</v>
      </c>
      <c r="F195" s="122">
        <f t="shared" si="99"/>
        <v>12809.671649880947</v>
      </c>
      <c r="G195" s="122">
        <f t="shared" si="99"/>
        <v>14142.354312688549</v>
      </c>
      <c r="H195" s="122">
        <f t="shared" si="99"/>
        <v>14777.318144233714</v>
      </c>
      <c r="I195" s="122">
        <f t="shared" si="99"/>
        <v>10209.363956591067</v>
      </c>
      <c r="J195" s="122">
        <f t="shared" si="99"/>
        <v>13063.486858534874</v>
      </c>
      <c r="K195" s="122">
        <f t="shared" si="99"/>
        <v>12370.722248076057</v>
      </c>
      <c r="L195" s="122">
        <f t="shared" si="99"/>
        <v>13126.996571630518</v>
      </c>
      <c r="M195" s="122">
        <f t="shared" si="99"/>
        <v>15064.572074640238</v>
      </c>
      <c r="N195" s="122">
        <f t="shared" si="99"/>
        <v>13863.660493835767</v>
      </c>
      <c r="O195" s="122">
        <f t="shared" si="99"/>
        <v>13165.696954890227</v>
      </c>
      <c r="P195" s="122">
        <f t="shared" si="99"/>
        <v>11030.609843179176</v>
      </c>
      <c r="Q195" s="122">
        <f t="shared" si="99"/>
        <v>10744.731975933237</v>
      </c>
      <c r="R195" s="122">
        <f t="shared" ref="R195:V195" si="100">SUM(R196:R197)</f>
        <v>13910.286549602848</v>
      </c>
      <c r="S195" s="122">
        <f t="shared" si="100"/>
        <v>16284.974084547166</v>
      </c>
      <c r="T195" s="122">
        <f t="shared" si="100"/>
        <v>11981.175910808241</v>
      </c>
      <c r="U195" s="122">
        <f t="shared" si="100"/>
        <v>11137.439950077631</v>
      </c>
      <c r="V195" s="122">
        <f t="shared" si="100"/>
        <v>12182.382843833964</v>
      </c>
      <c r="W195" s="122">
        <f t="shared" ref="W195" si="101">SUM(W196:W197)</f>
        <v>12136.175956855257</v>
      </c>
      <c r="DA195" s="130" t="s">
        <v>2244</v>
      </c>
    </row>
    <row r="196" spans="1:105" ht="12" customHeight="1" x14ac:dyDescent="0.25">
      <c r="A196" s="97" t="s">
        <v>51</v>
      </c>
      <c r="B196" s="98">
        <v>10061.579315902816</v>
      </c>
      <c r="C196" s="98">
        <v>10027.828277005756</v>
      </c>
      <c r="D196" s="98">
        <v>12250.776492566076</v>
      </c>
      <c r="E196" s="98">
        <v>13076.662017454988</v>
      </c>
      <c r="F196" s="98">
        <v>12744.771887538938</v>
      </c>
      <c r="G196" s="98">
        <v>14072.057458298808</v>
      </c>
      <c r="H196" s="98">
        <v>14705.378079771393</v>
      </c>
      <c r="I196" s="98">
        <v>10160.303171400483</v>
      </c>
      <c r="J196" s="98">
        <v>13001.20335288495</v>
      </c>
      <c r="K196" s="98">
        <v>12312.241812847988</v>
      </c>
      <c r="L196" s="98">
        <v>13064.655432747475</v>
      </c>
      <c r="M196" s="98">
        <v>14992.781434118406</v>
      </c>
      <c r="N196" s="98">
        <v>13798.388417825699</v>
      </c>
      <c r="O196" s="98">
        <v>13102.996033420543</v>
      </c>
      <c r="P196" s="98">
        <v>10977.726376320115</v>
      </c>
      <c r="Q196" s="98">
        <v>10693.425224249937</v>
      </c>
      <c r="R196" s="98">
        <v>13843.508972139152</v>
      </c>
      <c r="S196" s="98">
        <v>16205.233387437922</v>
      </c>
      <c r="T196" s="98">
        <v>11922.173037362556</v>
      </c>
      <c r="U196" s="98">
        <v>11082.341710029164</v>
      </c>
      <c r="V196" s="98">
        <v>12121.029602914521</v>
      </c>
      <c r="W196" s="98">
        <v>12075.034106412008</v>
      </c>
      <c r="DA196" s="63" t="s">
        <v>2245</v>
      </c>
    </row>
    <row r="197" spans="1:105" ht="12" customHeight="1" x14ac:dyDescent="0.25">
      <c r="A197" s="97" t="s">
        <v>53</v>
      </c>
      <c r="B197" s="98">
        <v>53.796216916328767</v>
      </c>
      <c r="C197" s="98">
        <v>52.903568082895148</v>
      </c>
      <c r="D197" s="98">
        <v>63.931211416700052</v>
      </c>
      <c r="E197" s="98">
        <v>66.824153994640213</v>
      </c>
      <c r="F197" s="98">
        <v>64.899762342008685</v>
      </c>
      <c r="G197" s="98">
        <v>70.296854389739664</v>
      </c>
      <c r="H197" s="98">
        <v>71.940064462319469</v>
      </c>
      <c r="I197" s="98">
        <v>49.060785190583886</v>
      </c>
      <c r="J197" s="98">
        <v>62.283505649923967</v>
      </c>
      <c r="K197" s="98">
        <v>58.480435228069467</v>
      </c>
      <c r="L197" s="98">
        <v>62.341138883042653</v>
      </c>
      <c r="M197" s="98">
        <v>71.790640521832373</v>
      </c>
      <c r="N197" s="98">
        <v>65.27207601006748</v>
      </c>
      <c r="O197" s="98">
        <v>62.700921469685298</v>
      </c>
      <c r="P197" s="98">
        <v>52.883466859061052</v>
      </c>
      <c r="Q197" s="98">
        <v>51.306751683300348</v>
      </c>
      <c r="R197" s="98">
        <v>66.777577463695948</v>
      </c>
      <c r="S197" s="98">
        <v>79.740697109243456</v>
      </c>
      <c r="T197" s="98">
        <v>59.002873445684955</v>
      </c>
      <c r="U197" s="98">
        <v>55.098240048466465</v>
      </c>
      <c r="V197" s="98">
        <v>61.353240919443103</v>
      </c>
      <c r="W197" s="98">
        <v>61.141850443249695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0.95955899980218662</v>
      </c>
      <c r="C198" s="122">
        <f t="shared" si="102"/>
        <v>1.2149531216462544</v>
      </c>
      <c r="D198" s="122">
        <f t="shared" si="102"/>
        <v>2.0921206757203237</v>
      </c>
      <c r="E198" s="122">
        <f t="shared" si="102"/>
        <v>3.9140942147539608</v>
      </c>
      <c r="F198" s="122">
        <f t="shared" si="102"/>
        <v>2.3558696425037153</v>
      </c>
      <c r="G198" s="122">
        <f t="shared" si="102"/>
        <v>2.7513563608495128</v>
      </c>
      <c r="H198" s="122">
        <f t="shared" si="102"/>
        <v>4.4939058398433325</v>
      </c>
      <c r="I198" s="122">
        <f t="shared" si="102"/>
        <v>6.5599537026320158</v>
      </c>
      <c r="J198" s="122">
        <f t="shared" si="102"/>
        <v>3.878558155074622</v>
      </c>
      <c r="K198" s="122">
        <f t="shared" si="102"/>
        <v>3.898456936680049</v>
      </c>
      <c r="L198" s="122">
        <f t="shared" si="102"/>
        <v>5.4303598879483159</v>
      </c>
      <c r="M198" s="122">
        <f t="shared" si="102"/>
        <v>6.985649597175617</v>
      </c>
      <c r="N198" s="122">
        <f t="shared" si="102"/>
        <v>18.213555827035357</v>
      </c>
      <c r="O198" s="122">
        <f t="shared" si="102"/>
        <v>15.063279790596788</v>
      </c>
      <c r="P198" s="122">
        <f t="shared" si="102"/>
        <v>11.979596425960921</v>
      </c>
      <c r="Q198" s="122">
        <f t="shared" si="102"/>
        <v>18.890754698576785</v>
      </c>
      <c r="R198" s="122">
        <f t="shared" si="102"/>
        <v>17.419734862317846</v>
      </c>
      <c r="S198" s="122">
        <f t="shared" si="102"/>
        <v>18.343460055166169</v>
      </c>
      <c r="T198" s="122">
        <f t="shared" si="102"/>
        <v>23.145636017075837</v>
      </c>
      <c r="U198" s="122">
        <f t="shared" si="102"/>
        <v>30.773882949432824</v>
      </c>
      <c r="V198" s="122">
        <f t="shared" si="102"/>
        <v>15.494323441903887</v>
      </c>
      <c r="W198" s="122">
        <f t="shared" si="102"/>
        <v>34.77558178231655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0.95955899980218662</v>
      </c>
      <c r="C199" s="98">
        <f>RES_hhdet_fech!C8</f>
        <v>1.2149531216462544</v>
      </c>
      <c r="D199" s="98">
        <f>RES_hhdet_fech!D8</f>
        <v>2.0921206757203237</v>
      </c>
      <c r="E199" s="98">
        <f>RES_hhdet_fech!E8</f>
        <v>3.9140942147539608</v>
      </c>
      <c r="F199" s="98">
        <f>RES_hhdet_fech!F8</f>
        <v>2.3558696425037153</v>
      </c>
      <c r="G199" s="98">
        <f>RES_hhdet_fech!G8</f>
        <v>2.7513563608495128</v>
      </c>
      <c r="H199" s="98">
        <f>RES_hhdet_fech!H8</f>
        <v>4.4939058398433325</v>
      </c>
      <c r="I199" s="98">
        <f>RES_hhdet_fech!I8</f>
        <v>6.5599537026320158</v>
      </c>
      <c r="J199" s="98">
        <f>RES_hhdet_fech!J8</f>
        <v>3.878558155074622</v>
      </c>
      <c r="K199" s="98">
        <f>RES_hhdet_fech!K8</f>
        <v>3.898456936680049</v>
      </c>
      <c r="L199" s="98">
        <f>RES_hhdet_fech!L8</f>
        <v>5.4303598879483159</v>
      </c>
      <c r="M199" s="98">
        <f>RES_hhdet_fech!M8</f>
        <v>6.985649597175617</v>
      </c>
      <c r="N199" s="98">
        <f>RES_hhdet_fech!N8</f>
        <v>18.213555827035357</v>
      </c>
      <c r="O199" s="98">
        <f>RES_hhdet_fech!O8</f>
        <v>15.063279790596788</v>
      </c>
      <c r="P199" s="98">
        <f>RES_hhdet_fech!P8</f>
        <v>11.979596425960921</v>
      </c>
      <c r="Q199" s="98">
        <f>RES_hhdet_fech!Q8</f>
        <v>18.890754698576785</v>
      </c>
      <c r="R199" s="98">
        <f>RES_hhdet_fech!R8</f>
        <v>17.419734862317846</v>
      </c>
      <c r="S199" s="98">
        <f>RES_hhdet_fech!S8</f>
        <v>18.343460055166169</v>
      </c>
      <c r="T199" s="98">
        <f>RES_hhdet_fech!T8</f>
        <v>23.145636017075837</v>
      </c>
      <c r="U199" s="98">
        <f>RES_hhdet_fech!U8</f>
        <v>30.773882949432824</v>
      </c>
      <c r="V199" s="98">
        <f>RES_hhdet_fech!V8</f>
        <v>15.494323441903887</v>
      </c>
      <c r="W199" s="98">
        <f>RES_hhdet_fech!W8</f>
        <v>34.77558178231655</v>
      </c>
      <c r="DA199" s="63" t="s">
        <v>2248</v>
      </c>
    </row>
    <row r="200" spans="1:105" ht="12" customHeight="1" x14ac:dyDescent="0.25">
      <c r="A200" s="121" t="s">
        <v>55</v>
      </c>
      <c r="B200" s="122">
        <v>1804.1938416718913</v>
      </c>
      <c r="C200" s="122">
        <v>1791.8470026259665</v>
      </c>
      <c r="D200" s="122">
        <v>1868.6952852583129</v>
      </c>
      <c r="E200" s="122">
        <v>1994.5056806215719</v>
      </c>
      <c r="F200" s="122">
        <v>1856.4794245202954</v>
      </c>
      <c r="G200" s="122">
        <v>1857.3581030174162</v>
      </c>
      <c r="H200" s="122">
        <v>2020.1660401031318</v>
      </c>
      <c r="I200" s="122">
        <v>1893.8488798803389</v>
      </c>
      <c r="J200" s="122">
        <v>2005.5741526817214</v>
      </c>
      <c r="K200" s="122">
        <v>1947.8731969939222</v>
      </c>
      <c r="L200" s="122">
        <v>1992.7621329602025</v>
      </c>
      <c r="M200" s="122">
        <v>1991.1378782457834</v>
      </c>
      <c r="N200" s="122">
        <v>1675.0981599467921</v>
      </c>
      <c r="O200" s="122">
        <v>1704.195901891288</v>
      </c>
      <c r="P200" s="122">
        <v>1748.5011892155906</v>
      </c>
      <c r="Q200" s="122">
        <v>2019.9981153787003</v>
      </c>
      <c r="R200" s="122">
        <v>1951.5396507797211</v>
      </c>
      <c r="S200" s="122">
        <v>1903.8638207803729</v>
      </c>
      <c r="T200" s="122">
        <v>1882.9555316456397</v>
      </c>
      <c r="U200" s="122">
        <v>1877.9205438481347</v>
      </c>
      <c r="V200" s="122">
        <v>2008.7813469768171</v>
      </c>
      <c r="W200" s="122">
        <v>1787.5773975997859</v>
      </c>
      <c r="DA200" s="130" t="s">
        <v>2249</v>
      </c>
    </row>
    <row r="201" spans="1:105" ht="12" customHeight="1" x14ac:dyDescent="0.25">
      <c r="A201" s="97" t="s">
        <v>143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2250</v>
      </c>
    </row>
    <row r="202" spans="1:105" ht="12" customHeight="1" x14ac:dyDescent="0.25">
      <c r="A202" s="97" t="s">
        <v>124</v>
      </c>
      <c r="B202" s="98">
        <v>2062.7562155765372</v>
      </c>
      <c r="C202" s="98">
        <v>1887.651126115129</v>
      </c>
      <c r="D202" s="98">
        <v>2136.2240745758704</v>
      </c>
      <c r="E202" s="98">
        <v>2129.0802807007517</v>
      </c>
      <c r="F202" s="98">
        <v>1855.5201409485969</v>
      </c>
      <c r="G202" s="98">
        <v>2226.8473888890098</v>
      </c>
      <c r="H202" s="98">
        <v>2281.5542692547233</v>
      </c>
      <c r="I202" s="98">
        <v>1949.1381666428993</v>
      </c>
      <c r="J202" s="98">
        <v>1943.9465140333698</v>
      </c>
      <c r="K202" s="98">
        <v>2038.6994442270429</v>
      </c>
      <c r="L202" s="98">
        <v>2669.3993143565808</v>
      </c>
      <c r="M202" s="98">
        <v>2149.0811362721283</v>
      </c>
      <c r="N202" s="98">
        <v>1727.4769963376509</v>
      </c>
      <c r="O202" s="98">
        <v>1960.6106592746617</v>
      </c>
      <c r="P202" s="98">
        <v>1858.1621171803565</v>
      </c>
      <c r="Q202" s="98">
        <v>1880.5455633241843</v>
      </c>
      <c r="R202" s="98">
        <v>1560.8058075309746</v>
      </c>
      <c r="S202" s="98">
        <v>1931.0140627788921</v>
      </c>
      <c r="T202" s="98">
        <v>1971.7073098778276</v>
      </c>
      <c r="U202" s="98">
        <v>1990.385053418142</v>
      </c>
      <c r="V202" s="98">
        <v>1544.0790132628017</v>
      </c>
      <c r="W202" s="98">
        <v>1623.7281380379281</v>
      </c>
      <c r="DA202" s="63" t="s">
        <v>2251</v>
      </c>
    </row>
    <row r="203" spans="1:105" ht="12" customHeight="1" x14ac:dyDescent="0.25">
      <c r="A203" s="97" t="s">
        <v>123</v>
      </c>
      <c r="B203" s="98">
        <v>0</v>
      </c>
      <c r="C203" s="98">
        <v>1155.7093426572933</v>
      </c>
      <c r="D203" s="98">
        <v>1308.5613125951761</v>
      </c>
      <c r="E203" s="98">
        <v>1359.6691201032042</v>
      </c>
      <c r="F203" s="98">
        <v>1155.6707496105676</v>
      </c>
      <c r="G203" s="98">
        <v>1362.9135407893232</v>
      </c>
      <c r="H203" s="98">
        <v>1491.6670812897225</v>
      </c>
      <c r="I203" s="98">
        <v>1240.0324837338046</v>
      </c>
      <c r="J203" s="98">
        <v>1273.3467523154084</v>
      </c>
      <c r="K203" s="98">
        <v>0</v>
      </c>
      <c r="L203" s="98">
        <v>1710.4931548098732</v>
      </c>
      <c r="M203" s="98">
        <v>1437.7697990863026</v>
      </c>
      <c r="N203" s="98">
        <v>1106.3082535097803</v>
      </c>
      <c r="O203" s="98">
        <v>1313.1340471427593</v>
      </c>
      <c r="P203" s="98">
        <v>1252.7224742474318</v>
      </c>
      <c r="Q203" s="98">
        <v>1346.5981742469305</v>
      </c>
      <c r="R203" s="98">
        <v>1163.8806591495265</v>
      </c>
      <c r="S203" s="98">
        <v>1492.0511464207373</v>
      </c>
      <c r="T203" s="98">
        <v>1640.1014519905555</v>
      </c>
      <c r="U203" s="98">
        <v>1660.0882085556027</v>
      </c>
      <c r="V203" s="98">
        <v>1331.0380769365308</v>
      </c>
      <c r="W203" s="98">
        <v>1408.9230910275037</v>
      </c>
      <c r="DA203" s="63" t="s">
        <v>2252</v>
      </c>
    </row>
    <row r="204" spans="1:105" ht="12" customHeight="1" x14ac:dyDescent="0.25">
      <c r="A204" s="100" t="s">
        <v>50</v>
      </c>
      <c r="B204" s="101">
        <v>0</v>
      </c>
      <c r="C204" s="101">
        <v>419.81624511890334</v>
      </c>
      <c r="D204" s="101">
        <v>466.14807241490456</v>
      </c>
      <c r="E204" s="101">
        <v>569.94909287158123</v>
      </c>
      <c r="F204" s="101">
        <v>423.90287642864746</v>
      </c>
      <c r="G204" s="101">
        <v>439.16478764291236</v>
      </c>
      <c r="H204" s="101">
        <v>614.22625571538106</v>
      </c>
      <c r="I204" s="101">
        <v>434.13694262660965</v>
      </c>
      <c r="J204" s="101">
        <v>500.50669921139843</v>
      </c>
      <c r="K204" s="101">
        <v>0</v>
      </c>
      <c r="L204" s="101">
        <v>589.00225472541092</v>
      </c>
      <c r="M204" s="101">
        <v>565.16994076146375</v>
      </c>
      <c r="N204" s="101">
        <v>299.05308463160429</v>
      </c>
      <c r="O204" s="101">
        <v>380.9540893504925</v>
      </c>
      <c r="P204" s="101">
        <v>363.14249965507889</v>
      </c>
      <c r="Q204" s="101">
        <v>521.42519468056287</v>
      </c>
      <c r="R204" s="101">
        <v>414.17626282155118</v>
      </c>
      <c r="S204" s="101">
        <v>460.60173403998033</v>
      </c>
      <c r="T204" s="101">
        <v>517.02975891413587</v>
      </c>
      <c r="U204" s="101">
        <v>463.12832348250276</v>
      </c>
      <c r="V204" s="101">
        <v>394.87585515112625</v>
      </c>
      <c r="W204" s="101">
        <v>327.13295284040532</v>
      </c>
      <c r="DA204" s="131" t="s">
        <v>2253</v>
      </c>
    </row>
    <row r="205" spans="1:105" ht="12" customHeight="1" x14ac:dyDescent="0.25">
      <c r="A205" s="103" t="s">
        <v>52</v>
      </c>
      <c r="B205" s="104">
        <v>0</v>
      </c>
      <c r="C205" s="104">
        <v>735.89309753839029</v>
      </c>
      <c r="D205" s="104">
        <v>842.41324018027171</v>
      </c>
      <c r="E205" s="104">
        <v>789.72002723162302</v>
      </c>
      <c r="F205" s="104">
        <v>731.76787318192009</v>
      </c>
      <c r="G205" s="104">
        <v>923.74875314641088</v>
      </c>
      <c r="H205" s="104">
        <v>877.44082557434126</v>
      </c>
      <c r="I205" s="104">
        <v>805.89554110719507</v>
      </c>
      <c r="J205" s="104">
        <v>772.84005310400983</v>
      </c>
      <c r="K205" s="104">
        <v>0</v>
      </c>
      <c r="L205" s="104">
        <v>1121.4909000844623</v>
      </c>
      <c r="M205" s="104">
        <v>872.59985832483892</v>
      </c>
      <c r="N205" s="104">
        <v>807.25516887817594</v>
      </c>
      <c r="O205" s="104">
        <v>932.1799577922668</v>
      </c>
      <c r="P205" s="104">
        <v>889.57997459235321</v>
      </c>
      <c r="Q205" s="104">
        <v>825.17297956636776</v>
      </c>
      <c r="R205" s="104">
        <v>749.70439632797536</v>
      </c>
      <c r="S205" s="104">
        <v>1031.4494123807567</v>
      </c>
      <c r="T205" s="104">
        <v>1123.0716930764197</v>
      </c>
      <c r="U205" s="104">
        <v>1196.9598850730999</v>
      </c>
      <c r="V205" s="104">
        <v>936.16222178540465</v>
      </c>
      <c r="W205" s="104">
        <v>1081.7901381870984</v>
      </c>
      <c r="DA205" s="132" t="s">
        <v>2254</v>
      </c>
    </row>
    <row r="206" spans="1:105" ht="12" customHeight="1" x14ac:dyDescent="0.25">
      <c r="A206" s="106" t="s">
        <v>122</v>
      </c>
      <c r="B206" s="101">
        <v>1702.3731129558801</v>
      </c>
      <c r="C206" s="101">
        <v>1764.6681614268768</v>
      </c>
      <c r="D206" s="101">
        <v>1786.7922042936616</v>
      </c>
      <c r="E206" s="101">
        <v>1964.0128750259894</v>
      </c>
      <c r="F206" s="101">
        <v>1864.9417200383484</v>
      </c>
      <c r="G206" s="101">
        <v>1790.3760483318683</v>
      </c>
      <c r="H206" s="101">
        <v>1986.8511214954674</v>
      </c>
      <c r="I206" s="101">
        <v>1894.8106294712441</v>
      </c>
      <c r="J206" s="101">
        <v>2024.6316153655973</v>
      </c>
      <c r="K206" s="101">
        <v>1952.6687206628915</v>
      </c>
      <c r="L206" s="101">
        <v>1956.7173405304495</v>
      </c>
      <c r="M206" s="101">
        <v>2006.3850723431508</v>
      </c>
      <c r="N206" s="101">
        <v>1707.114561673372</v>
      </c>
      <c r="O206" s="101">
        <v>1729.9576016563601</v>
      </c>
      <c r="P206" s="101">
        <v>1782.8442289051193</v>
      </c>
      <c r="Q206" s="101">
        <v>2067.7125224570595</v>
      </c>
      <c r="R206" s="101">
        <v>2011.1779011097783</v>
      </c>
      <c r="S206" s="101">
        <v>1942.4186104241135</v>
      </c>
      <c r="T206" s="101">
        <v>1918.2483175112748</v>
      </c>
      <c r="U206" s="101">
        <v>1910.9853534793488</v>
      </c>
      <c r="V206" s="101">
        <v>2077.6464973250418</v>
      </c>
      <c r="W206" s="101">
        <v>1837.1444784336411</v>
      </c>
      <c r="DA206" s="131" t="s">
        <v>2255</v>
      </c>
    </row>
    <row r="207" spans="1:105" ht="12" customHeight="1" x14ac:dyDescent="0.25">
      <c r="A207" s="107" t="s">
        <v>121</v>
      </c>
      <c r="B207" s="104">
        <v>0</v>
      </c>
      <c r="C207" s="104">
        <v>1166.327782236586</v>
      </c>
      <c r="D207" s="104">
        <v>1183.6289228072717</v>
      </c>
      <c r="E207" s="104">
        <v>1349.6455880395181</v>
      </c>
      <c r="F207" s="104">
        <v>1258.5441139264731</v>
      </c>
      <c r="G207" s="104">
        <v>1191.7567007525245</v>
      </c>
      <c r="H207" s="104">
        <v>1389.4862947220199</v>
      </c>
      <c r="I207" s="104">
        <v>1291.6993707236188</v>
      </c>
      <c r="J207" s="104">
        <v>1406.3394378162141</v>
      </c>
      <c r="K207" s="104">
        <v>1341.7159558194521</v>
      </c>
      <c r="L207" s="104">
        <v>1344.6616390284382</v>
      </c>
      <c r="M207" s="104">
        <v>1417.1856120983957</v>
      </c>
      <c r="N207" s="104">
        <v>1151.4488055525546</v>
      </c>
      <c r="O207" s="104">
        <v>1184.378731626862</v>
      </c>
      <c r="P207" s="104">
        <v>1222.3314707338077</v>
      </c>
      <c r="Q207" s="104">
        <v>1485.5023802043024</v>
      </c>
      <c r="R207" s="104">
        <v>1449.5124338407875</v>
      </c>
      <c r="S207" s="104">
        <v>1412.9605759717847</v>
      </c>
      <c r="T207" s="104">
        <v>1424.9240440450708</v>
      </c>
      <c r="U207" s="104">
        <v>1437.7707267087862</v>
      </c>
      <c r="V207" s="104">
        <v>1588.3304605476251</v>
      </c>
      <c r="W207" s="104">
        <v>1382.1193377866741</v>
      </c>
      <c r="DA207" s="132" t="s">
        <v>2256</v>
      </c>
    </row>
    <row r="208" spans="1:105" ht="12" customHeight="1" x14ac:dyDescent="0.25">
      <c r="A208" s="108" t="s">
        <v>53</v>
      </c>
      <c r="B208" s="98">
        <v>0</v>
      </c>
      <c r="C208" s="98">
        <v>393.69700601476728</v>
      </c>
      <c r="D208" s="98">
        <v>391.25926706746338</v>
      </c>
      <c r="E208" s="98">
        <v>528.46395457387382</v>
      </c>
      <c r="F208" s="98">
        <v>428.63303636246377</v>
      </c>
      <c r="G208" s="98">
        <v>355.3779353610023</v>
      </c>
      <c r="H208" s="98">
        <v>535.35439762035594</v>
      </c>
      <c r="I208" s="98">
        <v>419.36791191278553</v>
      </c>
      <c r="J208" s="98">
        <v>511.91493874516442</v>
      </c>
      <c r="K208" s="98">
        <v>454.51197954356536</v>
      </c>
      <c r="L208" s="98">
        <v>443.76318103822507</v>
      </c>
      <c r="M208" s="98">
        <v>536.50378638242501</v>
      </c>
      <c r="N208" s="98">
        <v>304.20963621898608</v>
      </c>
      <c r="O208" s="98">
        <v>334.32493760995385</v>
      </c>
      <c r="P208" s="98">
        <v>344.16944339352352</v>
      </c>
      <c r="Q208" s="98">
        <v>558.94055128108505</v>
      </c>
      <c r="R208" s="98">
        <v>513.14116845092076</v>
      </c>
      <c r="S208" s="98">
        <v>461.50561053949093</v>
      </c>
      <c r="T208" s="98">
        <v>467.23433754653422</v>
      </c>
      <c r="U208" s="98">
        <v>456.96205870895506</v>
      </c>
      <c r="V208" s="98">
        <v>528.83341892237354</v>
      </c>
      <c r="W208" s="98">
        <v>361.04782902481679</v>
      </c>
      <c r="DA208" s="63" t="s">
        <v>2257</v>
      </c>
    </row>
    <row r="209" spans="1:105" ht="12" customHeight="1" x14ac:dyDescent="0.25">
      <c r="A209" s="108" t="s">
        <v>52</v>
      </c>
      <c r="B209" s="98">
        <v>0</v>
      </c>
      <c r="C209" s="98">
        <v>772.63077622181879</v>
      </c>
      <c r="D209" s="98">
        <v>792.36965573980819</v>
      </c>
      <c r="E209" s="98">
        <v>821.18163346564427</v>
      </c>
      <c r="F209" s="98">
        <v>829.91107756400925</v>
      </c>
      <c r="G209" s="98">
        <v>836.37876539152205</v>
      </c>
      <c r="H209" s="98">
        <v>854.13189710166387</v>
      </c>
      <c r="I209" s="98">
        <v>872.33145881083317</v>
      </c>
      <c r="J209" s="98">
        <v>894.42449907104947</v>
      </c>
      <c r="K209" s="98">
        <v>887.20397627588682</v>
      </c>
      <c r="L209" s="98">
        <v>900.89845799021339</v>
      </c>
      <c r="M209" s="98">
        <v>880.68182571597072</v>
      </c>
      <c r="N209" s="98">
        <v>847.23916933356861</v>
      </c>
      <c r="O209" s="98">
        <v>850.05379401690823</v>
      </c>
      <c r="P209" s="98">
        <v>878.162027340284</v>
      </c>
      <c r="Q209" s="98">
        <v>926.56182892321738</v>
      </c>
      <c r="R209" s="98">
        <v>936.37126538986649</v>
      </c>
      <c r="S209" s="98">
        <v>951.45496543229331</v>
      </c>
      <c r="T209" s="98">
        <v>957.68970649853668</v>
      </c>
      <c r="U209" s="98">
        <v>980.80866799983096</v>
      </c>
      <c r="V209" s="98">
        <v>1059.4970416252515</v>
      </c>
      <c r="W209" s="98">
        <v>1021.0715087618573</v>
      </c>
      <c r="DA209" s="63" t="s">
        <v>2258</v>
      </c>
    </row>
    <row r="210" spans="1:105" ht="12" customHeight="1" x14ac:dyDescent="0.25">
      <c r="A210" s="121" t="s">
        <v>54</v>
      </c>
      <c r="B210" s="122">
        <v>724.33454444547192</v>
      </c>
      <c r="C210" s="122">
        <v>743.7659263857355</v>
      </c>
      <c r="D210" s="122">
        <v>776.12497621994419</v>
      </c>
      <c r="E210" s="122">
        <v>796.00173804826625</v>
      </c>
      <c r="F210" s="122">
        <v>766.62735763726801</v>
      </c>
      <c r="G210" s="122">
        <v>765.71692977508394</v>
      </c>
      <c r="H210" s="122">
        <v>757.18645424124543</v>
      </c>
      <c r="I210" s="122">
        <v>700.63258622290721</v>
      </c>
      <c r="J210" s="122">
        <v>632.27154749419685</v>
      </c>
      <c r="K210" s="122">
        <v>607.71862783323081</v>
      </c>
      <c r="L210" s="122">
        <v>626.4554344678661</v>
      </c>
      <c r="M210" s="122">
        <v>527.79667938595776</v>
      </c>
      <c r="N210" s="122">
        <v>450.35342570537813</v>
      </c>
      <c r="O210" s="122">
        <v>461.40463131258343</v>
      </c>
      <c r="P210" s="122">
        <v>440.4540031560764</v>
      </c>
      <c r="Q210" s="122">
        <v>466.80596102557848</v>
      </c>
      <c r="R210" s="122">
        <v>429.71437391512836</v>
      </c>
      <c r="S210" s="122">
        <v>532.9719408203697</v>
      </c>
      <c r="T210" s="122">
        <v>563.24969599713563</v>
      </c>
      <c r="U210" s="122">
        <v>573.43366698539114</v>
      </c>
      <c r="V210" s="122">
        <v>840.41281572722573</v>
      </c>
      <c r="W210" s="122">
        <v>781.84634412516652</v>
      </c>
      <c r="DA210" s="130" t="s">
        <v>2259</v>
      </c>
    </row>
    <row r="211" spans="1:105" ht="12" customHeight="1" x14ac:dyDescent="0.25">
      <c r="A211" s="97" t="s">
        <v>51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2260</v>
      </c>
    </row>
    <row r="212" spans="1:105" ht="12" customHeight="1" x14ac:dyDescent="0.25">
      <c r="A212" s="97" t="s">
        <v>50</v>
      </c>
      <c r="B212" s="98">
        <v>746.67614896304394</v>
      </c>
      <c r="C212" s="98">
        <v>753.39780886851145</v>
      </c>
      <c r="D212" s="98">
        <v>807.08879531615776</v>
      </c>
      <c r="E212" s="98">
        <v>819.82934374026183</v>
      </c>
      <c r="F212" s="98">
        <v>773.60040197959802</v>
      </c>
      <c r="G212" s="98">
        <v>781.94063352357182</v>
      </c>
      <c r="H212" s="98">
        <v>781.34509785197065</v>
      </c>
      <c r="I212" s="98">
        <v>716.61411946633757</v>
      </c>
      <c r="J212" s="98">
        <v>640.49373069315766</v>
      </c>
      <c r="K212" s="98">
        <v>643.06622788905145</v>
      </c>
      <c r="L212" s="98">
        <v>681.58073405378605</v>
      </c>
      <c r="M212" s="98">
        <v>562.84345058391295</v>
      </c>
      <c r="N212" s="98">
        <v>476.38660016686521</v>
      </c>
      <c r="O212" s="98">
        <v>517.11529422340129</v>
      </c>
      <c r="P212" s="98">
        <v>485.55182541207836</v>
      </c>
      <c r="Q212" s="98">
        <v>517.42050570966444</v>
      </c>
      <c r="R212" s="98">
        <v>458.51776777676696</v>
      </c>
      <c r="S212" s="98">
        <v>602.23226734927016</v>
      </c>
      <c r="T212" s="98">
        <v>645.27553987780186</v>
      </c>
      <c r="U212" s="98">
        <v>661.75435158613618</v>
      </c>
      <c r="V212" s="98">
        <v>922.36614842559595</v>
      </c>
      <c r="W212" s="98">
        <v>895.66147299629301</v>
      </c>
      <c r="DA212" s="63" t="s">
        <v>2261</v>
      </c>
    </row>
    <row r="213" spans="1:105" ht="12" customHeight="1" x14ac:dyDescent="0.25">
      <c r="A213" s="109" t="s">
        <v>120</v>
      </c>
      <c r="B213" s="33">
        <v>531.55614037131966</v>
      </c>
      <c r="C213" s="33">
        <v>663.60614514453118</v>
      </c>
      <c r="D213" s="33">
        <v>473.95773746278945</v>
      </c>
      <c r="E213" s="33">
        <v>479.19997040393088</v>
      </c>
      <c r="F213" s="33">
        <v>665.49624875061522</v>
      </c>
      <c r="G213" s="33">
        <v>592.44119081240933</v>
      </c>
      <c r="H213" s="33">
        <v>556.95837276089276</v>
      </c>
      <c r="I213" s="33">
        <v>575.95406775604499</v>
      </c>
      <c r="J213" s="33">
        <v>577.50434882120487</v>
      </c>
      <c r="K213" s="33">
        <v>449.85311695642525</v>
      </c>
      <c r="L213" s="33">
        <v>466.46490216053593</v>
      </c>
      <c r="M213" s="33">
        <v>457.92099465979976</v>
      </c>
      <c r="N213" s="33">
        <v>407.95710586821946</v>
      </c>
      <c r="O213" s="33">
        <v>375.28914158712575</v>
      </c>
      <c r="P213" s="33">
        <v>372.86801771934302</v>
      </c>
      <c r="Q213" s="33">
        <v>395.28353524254538</v>
      </c>
      <c r="R213" s="33">
        <v>392.62513439059359</v>
      </c>
      <c r="S213" s="33">
        <v>439.0614292465246</v>
      </c>
      <c r="T213" s="33">
        <v>452.32257492243821</v>
      </c>
      <c r="U213" s="33">
        <v>454.50796332895965</v>
      </c>
      <c r="V213" s="33">
        <v>733.83275506377481</v>
      </c>
      <c r="W213" s="33">
        <v>639.81739593254963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6914.1181703439997</v>
      </c>
      <c r="C215" s="117">
        <f t="shared" si="103"/>
        <v>6939.8182015800539</v>
      </c>
      <c r="D215" s="117">
        <f t="shared" si="103"/>
        <v>8251.0998549544493</v>
      </c>
      <c r="E215" s="117">
        <f t="shared" si="103"/>
        <v>8846.308153762342</v>
      </c>
      <c r="F215" s="117">
        <f t="shared" si="103"/>
        <v>8614.1699215969475</v>
      </c>
      <c r="G215" s="117">
        <f t="shared" si="103"/>
        <v>9387.2039643955504</v>
      </c>
      <c r="H215" s="117">
        <f t="shared" si="103"/>
        <v>9872.0961401876939</v>
      </c>
      <c r="I215" s="117">
        <f t="shared" si="103"/>
        <v>7248.6723616609752</v>
      </c>
      <c r="J215" s="117">
        <f t="shared" si="103"/>
        <v>8894.1938978098933</v>
      </c>
      <c r="K215" s="117">
        <f t="shared" si="103"/>
        <v>8523.7423957788833</v>
      </c>
      <c r="L215" s="117">
        <f t="shared" si="103"/>
        <v>9141.3060292444297</v>
      </c>
      <c r="M215" s="117">
        <f t="shared" si="103"/>
        <v>10413.189679468027</v>
      </c>
      <c r="N215" s="117">
        <f t="shared" si="103"/>
        <v>9697.4829402235428</v>
      </c>
      <c r="O215" s="117">
        <f t="shared" si="103"/>
        <v>9456.5449648898993</v>
      </c>
      <c r="P215" s="117">
        <f t="shared" si="103"/>
        <v>8177.530570251648</v>
      </c>
      <c r="Q215" s="117">
        <f t="shared" si="103"/>
        <v>8236.9440122133146</v>
      </c>
      <c r="R215" s="117">
        <f t="shared" ref="R215:V215" si="104">R216+R219+R221+R231</f>
        <v>10225.187063121823</v>
      </c>
      <c r="S215" s="117">
        <f t="shared" si="104"/>
        <v>11944.531404504991</v>
      </c>
      <c r="T215" s="117">
        <f t="shared" si="104"/>
        <v>9343.3262073518836</v>
      </c>
      <c r="U215" s="117">
        <f t="shared" si="104"/>
        <v>8914.0428583844696</v>
      </c>
      <c r="V215" s="117">
        <f t="shared" si="104"/>
        <v>9851.6005791355274</v>
      </c>
      <c r="W215" s="117">
        <f t="shared" ref="W215" si="105">W216+W219+W221+W231</f>
        <v>9720.5796028994337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5500.4699355477615</v>
      </c>
      <c r="C216" s="122">
        <f t="shared" si="106"/>
        <v>5504.7933567071623</v>
      </c>
      <c r="D216" s="122">
        <f t="shared" si="106"/>
        <v>6751.433059297723</v>
      </c>
      <c r="E216" s="122">
        <f t="shared" si="106"/>
        <v>7248.2591373320347</v>
      </c>
      <c r="F216" s="122">
        <f t="shared" si="106"/>
        <v>7099.0949657291303</v>
      </c>
      <c r="G216" s="122">
        <f t="shared" si="106"/>
        <v>7861.7360551715847</v>
      </c>
      <c r="H216" s="122">
        <f t="shared" si="106"/>
        <v>8234.9406111898952</v>
      </c>
      <c r="I216" s="122">
        <f t="shared" si="106"/>
        <v>5703.1620576814721</v>
      </c>
      <c r="J216" s="122">
        <f t="shared" si="106"/>
        <v>7322.0384983705799</v>
      </c>
      <c r="K216" s="122">
        <f t="shared" si="106"/>
        <v>6990.6489514001323</v>
      </c>
      <c r="L216" s="122">
        <f t="shared" si="106"/>
        <v>7550.1465922194539</v>
      </c>
      <c r="M216" s="122">
        <f t="shared" si="106"/>
        <v>8852.8804572439785</v>
      </c>
      <c r="N216" s="122">
        <f t="shared" si="106"/>
        <v>8322.9748877925031</v>
      </c>
      <c r="O216" s="122">
        <f t="shared" si="106"/>
        <v>8055.8371566508749</v>
      </c>
      <c r="P216" s="122">
        <f t="shared" si="106"/>
        <v>6766.7232101176969</v>
      </c>
      <c r="Q216" s="122">
        <f t="shared" si="106"/>
        <v>6610.7255549631636</v>
      </c>
      <c r="R216" s="122">
        <f t="shared" ref="R216:V216" si="107">SUM(R217:R218)</f>
        <v>8640.7764965761635</v>
      </c>
      <c r="S216" s="122">
        <f t="shared" si="107"/>
        <v>10282.954048903777</v>
      </c>
      <c r="T216" s="122">
        <f t="shared" si="107"/>
        <v>7618.9689438308351</v>
      </c>
      <c r="U216" s="122">
        <f t="shared" si="107"/>
        <v>7126.1555736389519</v>
      </c>
      <c r="V216" s="122">
        <f t="shared" si="107"/>
        <v>7818.0089062246388</v>
      </c>
      <c r="W216" s="122">
        <f t="shared" ref="W216" si="108">SUM(W217:W218)</f>
        <v>7795.8802266193225</v>
      </c>
      <c r="DA216" s="130" t="s">
        <v>2412</v>
      </c>
    </row>
    <row r="217" spans="1:105" ht="12" customHeight="1" x14ac:dyDescent="0.25">
      <c r="A217" s="97" t="s">
        <v>51</v>
      </c>
      <c r="B217" s="98">
        <v>5446.6737186314331</v>
      </c>
      <c r="C217" s="98">
        <v>5451.8897886242676</v>
      </c>
      <c r="D217" s="98">
        <v>6687.5018478810234</v>
      </c>
      <c r="E217" s="98">
        <v>7181.4349833373944</v>
      </c>
      <c r="F217" s="98">
        <v>7034.1952033871212</v>
      </c>
      <c r="G217" s="98">
        <v>7791.4392007818451</v>
      </c>
      <c r="H217" s="98">
        <v>8163.0005467275751</v>
      </c>
      <c r="I217" s="98">
        <v>5654.1012724908878</v>
      </c>
      <c r="J217" s="98">
        <v>7259.7549927206555</v>
      </c>
      <c r="K217" s="98">
        <v>6932.1685161720625</v>
      </c>
      <c r="L217" s="98">
        <v>7487.8054533364111</v>
      </c>
      <c r="M217" s="98">
        <v>8781.0898167221458</v>
      </c>
      <c r="N217" s="98">
        <v>8257.7028117824357</v>
      </c>
      <c r="O217" s="98">
        <v>7993.1362351811895</v>
      </c>
      <c r="P217" s="98">
        <v>6713.8397432586362</v>
      </c>
      <c r="Q217" s="98">
        <v>6559.4188032798629</v>
      </c>
      <c r="R217" s="98">
        <v>8573.9989191124678</v>
      </c>
      <c r="S217" s="98">
        <v>10203.213351794533</v>
      </c>
      <c r="T217" s="98">
        <v>7559.9660703851505</v>
      </c>
      <c r="U217" s="98">
        <v>7071.0573335904855</v>
      </c>
      <c r="V217" s="98">
        <v>7756.6556653051957</v>
      </c>
      <c r="W217" s="98">
        <v>7734.738376176073</v>
      </c>
      <c r="DA217" s="63" t="s">
        <v>2413</v>
      </c>
    </row>
    <row r="218" spans="1:105" ht="12" customHeight="1" x14ac:dyDescent="0.25">
      <c r="A218" s="97" t="s">
        <v>53</v>
      </c>
      <c r="B218" s="98">
        <v>53.796216916328767</v>
      </c>
      <c r="C218" s="98">
        <v>52.903568082895148</v>
      </c>
      <c r="D218" s="98">
        <v>63.931211416700052</v>
      </c>
      <c r="E218" s="98">
        <v>66.824153994640213</v>
      </c>
      <c r="F218" s="98">
        <v>64.899762342008685</v>
      </c>
      <c r="G218" s="98">
        <v>70.296854389739664</v>
      </c>
      <c r="H218" s="98">
        <v>71.940064462319469</v>
      </c>
      <c r="I218" s="98">
        <v>49.060785190583886</v>
      </c>
      <c r="J218" s="98">
        <v>62.283505649923967</v>
      </c>
      <c r="K218" s="98">
        <v>58.480435228069467</v>
      </c>
      <c r="L218" s="98">
        <v>62.341138883042653</v>
      </c>
      <c r="M218" s="98">
        <v>71.790640521832373</v>
      </c>
      <c r="N218" s="98">
        <v>65.27207601006748</v>
      </c>
      <c r="O218" s="98">
        <v>62.700921469685298</v>
      </c>
      <c r="P218" s="98">
        <v>52.883466859061052</v>
      </c>
      <c r="Q218" s="98">
        <v>51.306751683300348</v>
      </c>
      <c r="R218" s="98">
        <v>66.777577463695948</v>
      </c>
      <c r="S218" s="98">
        <v>79.740697109243456</v>
      </c>
      <c r="T218" s="98">
        <v>59.002873445684955</v>
      </c>
      <c r="U218" s="98">
        <v>55.098240048466465</v>
      </c>
      <c r="V218" s="98">
        <v>61.353240919443103</v>
      </c>
      <c r="W218" s="98">
        <v>61.141850443249695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1.6105751918464948</v>
      </c>
      <c r="C219" s="122">
        <f t="shared" si="109"/>
        <v>2.3642394813891574</v>
      </c>
      <c r="D219" s="122">
        <f t="shared" si="109"/>
        <v>4.31254119141032</v>
      </c>
      <c r="E219" s="122">
        <f t="shared" si="109"/>
        <v>8.4215054063315886</v>
      </c>
      <c r="F219" s="122">
        <f t="shared" si="109"/>
        <v>5.2320463582512735</v>
      </c>
      <c r="G219" s="122">
        <f t="shared" si="109"/>
        <v>6.2617898700019365</v>
      </c>
      <c r="H219" s="122">
        <f t="shared" si="109"/>
        <v>10.445132379119853</v>
      </c>
      <c r="I219" s="122">
        <f t="shared" si="109"/>
        <v>15.419938315902122</v>
      </c>
      <c r="J219" s="122">
        <f t="shared" si="109"/>
        <v>9.230778387293217</v>
      </c>
      <c r="K219" s="122">
        <f t="shared" si="109"/>
        <v>9.5856500087654073</v>
      </c>
      <c r="L219" s="122">
        <f t="shared" si="109"/>
        <v>14.158026941393917</v>
      </c>
      <c r="M219" s="122">
        <f t="shared" si="109"/>
        <v>19.268750464763343</v>
      </c>
      <c r="N219" s="122">
        <f t="shared" si="109"/>
        <v>52.346839424618928</v>
      </c>
      <c r="O219" s="122">
        <f t="shared" si="109"/>
        <v>44.581871371728255</v>
      </c>
      <c r="P219" s="122">
        <f t="shared" si="109"/>
        <v>36.081592719974608</v>
      </c>
      <c r="Q219" s="122">
        <f t="shared" si="109"/>
        <v>57.485620226491164</v>
      </c>
      <c r="R219" s="122">
        <f t="shared" si="109"/>
        <v>53.651327134393561</v>
      </c>
      <c r="S219" s="122">
        <f t="shared" si="109"/>
        <v>58.060972601373848</v>
      </c>
      <c r="T219" s="122">
        <f t="shared" si="109"/>
        <v>76.042641140127614</v>
      </c>
      <c r="U219" s="122">
        <f t="shared" si="109"/>
        <v>104.28189777172405</v>
      </c>
      <c r="V219" s="122">
        <f t="shared" si="109"/>
        <v>53.805805031716055</v>
      </c>
      <c r="W219" s="122">
        <f t="shared" si="109"/>
        <v>123.74201288141218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1.6105751918464948</v>
      </c>
      <c r="C220" s="98">
        <f>RES_hhdet_tesh!C8</f>
        <v>2.3642394813891574</v>
      </c>
      <c r="D220" s="98">
        <f>RES_hhdet_tesh!D8</f>
        <v>4.31254119141032</v>
      </c>
      <c r="E220" s="98">
        <f>RES_hhdet_tesh!E8</f>
        <v>8.4215054063315886</v>
      </c>
      <c r="F220" s="98">
        <f>RES_hhdet_tesh!F8</f>
        <v>5.2320463582512735</v>
      </c>
      <c r="G220" s="98">
        <f>RES_hhdet_tesh!G8</f>
        <v>6.2617898700019365</v>
      </c>
      <c r="H220" s="98">
        <f>RES_hhdet_tesh!H8</f>
        <v>10.445132379119853</v>
      </c>
      <c r="I220" s="98">
        <f>RES_hhdet_tesh!I8</f>
        <v>15.419938315902122</v>
      </c>
      <c r="J220" s="98">
        <f>RES_hhdet_tesh!J8</f>
        <v>9.230778387293217</v>
      </c>
      <c r="K220" s="98">
        <f>RES_hhdet_tesh!K8</f>
        <v>9.5856500087654073</v>
      </c>
      <c r="L220" s="98">
        <f>RES_hhdet_tesh!L8</f>
        <v>14.158026941393917</v>
      </c>
      <c r="M220" s="98">
        <f>RES_hhdet_tesh!M8</f>
        <v>19.268750464763343</v>
      </c>
      <c r="N220" s="98">
        <f>RES_hhdet_tesh!N8</f>
        <v>52.346839424618928</v>
      </c>
      <c r="O220" s="98">
        <f>RES_hhdet_tesh!O8</f>
        <v>44.581871371728255</v>
      </c>
      <c r="P220" s="98">
        <f>RES_hhdet_tesh!P8</f>
        <v>36.081592719974608</v>
      </c>
      <c r="Q220" s="98">
        <f>RES_hhdet_tesh!Q8</f>
        <v>57.485620226491164</v>
      </c>
      <c r="R220" s="98">
        <f>RES_hhdet_tesh!R8</f>
        <v>53.651327134393561</v>
      </c>
      <c r="S220" s="98">
        <f>RES_hhdet_tesh!S8</f>
        <v>58.060972601373848</v>
      </c>
      <c r="T220" s="98">
        <f>RES_hhdet_tesh!T8</f>
        <v>76.042641140127614</v>
      </c>
      <c r="U220" s="98">
        <f>RES_hhdet_tesh!U8</f>
        <v>104.28189777172405</v>
      </c>
      <c r="V220" s="98">
        <f>RES_hhdet_tesh!V8</f>
        <v>53.805805031716055</v>
      </c>
      <c r="W220" s="98">
        <f>RES_hhdet_tesh!W8</f>
        <v>123.74201288141218</v>
      </c>
      <c r="DA220" s="63" t="s">
        <v>2416</v>
      </c>
    </row>
    <row r="221" spans="1:105" ht="12" customHeight="1" x14ac:dyDescent="0.25">
      <c r="A221" s="121" t="s">
        <v>55</v>
      </c>
      <c r="B221" s="122">
        <v>984.25416107969397</v>
      </c>
      <c r="C221" s="122">
        <v>990.34967716767403</v>
      </c>
      <c r="D221" s="122">
        <v>1037.7728325155445</v>
      </c>
      <c r="E221" s="122">
        <v>1121.1823872006323</v>
      </c>
      <c r="F221" s="122">
        <v>1056.1241213866169</v>
      </c>
      <c r="G221" s="122">
        <v>1063.6523239424248</v>
      </c>
      <c r="H221" s="122">
        <v>1173.341699799754</v>
      </c>
      <c r="I221" s="122">
        <v>1108.3910792493803</v>
      </c>
      <c r="J221" s="122">
        <v>1179.4278100729207</v>
      </c>
      <c r="K221" s="122">
        <v>1152.8305206789744</v>
      </c>
      <c r="L221" s="122">
        <v>1188.446812824948</v>
      </c>
      <c r="M221" s="122">
        <v>1204.1549186974573</v>
      </c>
      <c r="N221" s="122">
        <v>1029.9820253405705</v>
      </c>
      <c r="O221" s="122">
        <v>1058.4400350128431</v>
      </c>
      <c r="P221" s="122">
        <v>1088.9584192961086</v>
      </c>
      <c r="Q221" s="122">
        <v>1264.5040345341702</v>
      </c>
      <c r="R221" s="122">
        <v>1245.8199787606568</v>
      </c>
      <c r="S221" s="122">
        <v>1252.9720716820425</v>
      </c>
      <c r="T221" s="122">
        <v>1276.2745643598914</v>
      </c>
      <c r="U221" s="122">
        <v>1302.9091673911403</v>
      </c>
      <c r="V221" s="122">
        <v>1411.4257243394065</v>
      </c>
      <c r="W221" s="122">
        <v>1273.0019848455634</v>
      </c>
      <c r="DA221" s="130" t="s">
        <v>2417</v>
      </c>
    </row>
    <row r="222" spans="1:105" ht="12" customHeight="1" x14ac:dyDescent="0.25">
      <c r="A222" s="97" t="s">
        <v>143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DA222" s="63" t="s">
        <v>2418</v>
      </c>
    </row>
    <row r="223" spans="1:105" ht="12" customHeight="1" x14ac:dyDescent="0.25">
      <c r="A223" s="97" t="s">
        <v>124</v>
      </c>
      <c r="B223" s="98">
        <v>1040.546637717616</v>
      </c>
      <c r="C223" s="98">
        <v>955.49520220057252</v>
      </c>
      <c r="D223" s="98">
        <v>1086.2287767965097</v>
      </c>
      <c r="E223" s="98">
        <v>1087.8201476573672</v>
      </c>
      <c r="F223" s="98">
        <v>953.52872168722297</v>
      </c>
      <c r="G223" s="98">
        <v>1153.9573644525447</v>
      </c>
      <c r="H223" s="98">
        <v>1199.7887687326718</v>
      </c>
      <c r="I223" s="98">
        <v>1034.2350979762361</v>
      </c>
      <c r="J223" s="98">
        <v>1033.6663593714156</v>
      </c>
      <c r="K223" s="98">
        <v>1092.5368048075877</v>
      </c>
      <c r="L223" s="98">
        <v>1448.7563294522072</v>
      </c>
      <c r="M223" s="98">
        <v>1186.6722359127973</v>
      </c>
      <c r="N223" s="98">
        <v>976.97622487305296</v>
      </c>
      <c r="O223" s="98">
        <v>1146.9937865205425</v>
      </c>
      <c r="P223" s="98">
        <v>1094.4888354675434</v>
      </c>
      <c r="Q223" s="98">
        <v>1123.0581161616974</v>
      </c>
      <c r="R223" s="98">
        <v>983.56293397970398</v>
      </c>
      <c r="S223" s="98">
        <v>1335.1945198896692</v>
      </c>
      <c r="T223" s="98">
        <v>1464.414063558321</v>
      </c>
      <c r="U223" s="98">
        <v>1550.2654185708491</v>
      </c>
      <c r="V223" s="98">
        <v>1240.1674028367975</v>
      </c>
      <c r="W223" s="98">
        <v>1330.1166304045673</v>
      </c>
      <c r="DA223" s="63" t="s">
        <v>2419</v>
      </c>
    </row>
    <row r="224" spans="1:105" ht="12" customHeight="1" x14ac:dyDescent="0.25">
      <c r="A224" s="97" t="s">
        <v>123</v>
      </c>
      <c r="B224" s="98">
        <v>0</v>
      </c>
      <c r="C224" s="98">
        <v>955.51210333421398</v>
      </c>
      <c r="D224" s="98">
        <v>1086.2698736662046</v>
      </c>
      <c r="E224" s="98">
        <v>1087.8782204555091</v>
      </c>
      <c r="F224" s="98">
        <v>953.52472360794877</v>
      </c>
      <c r="G224" s="98">
        <v>1153.4895865802232</v>
      </c>
      <c r="H224" s="98">
        <v>1198.7617872624658</v>
      </c>
      <c r="I224" s="98">
        <v>1033.0061515884315</v>
      </c>
      <c r="J224" s="98">
        <v>1034.6707586876498</v>
      </c>
      <c r="K224" s="98">
        <v>0</v>
      </c>
      <c r="L224" s="98">
        <v>1455.1918925817486</v>
      </c>
      <c r="M224" s="98">
        <v>1192.7985819267644</v>
      </c>
      <c r="N224" s="98">
        <v>983.2507481702346</v>
      </c>
      <c r="O224" s="98">
        <v>1156.3750558682859</v>
      </c>
      <c r="P224" s="98">
        <v>1103.2927830427079</v>
      </c>
      <c r="Q224" s="98">
        <v>1132.0366566567661</v>
      </c>
      <c r="R224" s="98">
        <v>993.45105887818477</v>
      </c>
      <c r="S224" s="98">
        <v>1353.2662272330701</v>
      </c>
      <c r="T224" s="98">
        <v>1484.3140808073445</v>
      </c>
      <c r="U224" s="98">
        <v>1573.7464740956616</v>
      </c>
      <c r="V224" s="98">
        <v>1257.4207564199878</v>
      </c>
      <c r="W224" s="98">
        <v>1347.9351852677089</v>
      </c>
      <c r="DA224" s="63" t="s">
        <v>2420</v>
      </c>
    </row>
    <row r="225" spans="1:105" ht="12" customHeight="1" x14ac:dyDescent="0.25">
      <c r="A225" s="100" t="s">
        <v>50</v>
      </c>
      <c r="B225" s="101">
        <v>0</v>
      </c>
      <c r="C225" s="101">
        <v>219.61900579582368</v>
      </c>
      <c r="D225" s="101">
        <v>243.85663348593295</v>
      </c>
      <c r="E225" s="101">
        <v>298.15819322388603</v>
      </c>
      <c r="F225" s="101">
        <v>221.75685042602834</v>
      </c>
      <c r="G225" s="101">
        <v>229.74083343381227</v>
      </c>
      <c r="H225" s="101">
        <v>321.32096168812444</v>
      </c>
      <c r="I225" s="101">
        <v>227.11061048123656</v>
      </c>
      <c r="J225" s="101">
        <v>261.83070558363983</v>
      </c>
      <c r="K225" s="101">
        <v>0</v>
      </c>
      <c r="L225" s="101">
        <v>333.70099249728599</v>
      </c>
      <c r="M225" s="101">
        <v>320.19872360192551</v>
      </c>
      <c r="N225" s="101">
        <v>175.99557929205866</v>
      </c>
      <c r="O225" s="101">
        <v>224.19509807601924</v>
      </c>
      <c r="P225" s="101">
        <v>213.71280845035483</v>
      </c>
      <c r="Q225" s="101">
        <v>306.86367709039814</v>
      </c>
      <c r="R225" s="101">
        <v>243.74666255020929</v>
      </c>
      <c r="S225" s="101">
        <v>321.81681485231366</v>
      </c>
      <c r="T225" s="101">
        <v>361.24238773092458</v>
      </c>
      <c r="U225" s="101">
        <v>376.7865890225616</v>
      </c>
      <c r="V225" s="101">
        <v>321.25853463458293</v>
      </c>
      <c r="W225" s="101">
        <v>266.14504708061031</v>
      </c>
      <c r="DA225" s="131" t="s">
        <v>2421</v>
      </c>
    </row>
    <row r="226" spans="1:105" ht="12" customHeight="1" x14ac:dyDescent="0.25">
      <c r="A226" s="103" t="s">
        <v>52</v>
      </c>
      <c r="B226" s="104">
        <v>0</v>
      </c>
      <c r="C226" s="104">
        <v>735.89309753839029</v>
      </c>
      <c r="D226" s="104">
        <v>842.41324018027171</v>
      </c>
      <c r="E226" s="104">
        <v>789.72002723162302</v>
      </c>
      <c r="F226" s="104">
        <v>731.76787318192009</v>
      </c>
      <c r="G226" s="104">
        <v>923.74875314641088</v>
      </c>
      <c r="H226" s="104">
        <v>877.44082557434126</v>
      </c>
      <c r="I226" s="104">
        <v>805.89554110719507</v>
      </c>
      <c r="J226" s="104">
        <v>772.84005310400983</v>
      </c>
      <c r="K226" s="104">
        <v>0</v>
      </c>
      <c r="L226" s="104">
        <v>1121.4909000844623</v>
      </c>
      <c r="M226" s="104">
        <v>872.59985832483892</v>
      </c>
      <c r="N226" s="104">
        <v>807.25516887817594</v>
      </c>
      <c r="O226" s="104">
        <v>932.1799577922668</v>
      </c>
      <c r="P226" s="104">
        <v>889.57997459235321</v>
      </c>
      <c r="Q226" s="104">
        <v>825.17297956636776</v>
      </c>
      <c r="R226" s="104">
        <v>749.70439632797536</v>
      </c>
      <c r="S226" s="104">
        <v>1031.4494123807567</v>
      </c>
      <c r="T226" s="104">
        <v>1123.0716930764197</v>
      </c>
      <c r="U226" s="104">
        <v>1196.9598850730999</v>
      </c>
      <c r="V226" s="104">
        <v>936.16222178540465</v>
      </c>
      <c r="W226" s="104">
        <v>1081.7901381870984</v>
      </c>
      <c r="DA226" s="132" t="s">
        <v>2422</v>
      </c>
    </row>
    <row r="227" spans="1:105" ht="12" customHeight="1" x14ac:dyDescent="0.25">
      <c r="A227" s="106" t="s">
        <v>122</v>
      </c>
      <c r="B227" s="101">
        <v>962.08643069439017</v>
      </c>
      <c r="C227" s="101">
        <v>1002.9501335216283</v>
      </c>
      <c r="D227" s="101">
        <v>1021.4293522745002</v>
      </c>
      <c r="E227" s="101">
        <v>1130.8752156516302</v>
      </c>
      <c r="F227" s="101">
        <v>1081.2896971082164</v>
      </c>
      <c r="G227" s="101">
        <v>1045.18624621456</v>
      </c>
      <c r="H227" s="101">
        <v>1169.1015875552273</v>
      </c>
      <c r="I227" s="101">
        <v>1118.7268070499326</v>
      </c>
      <c r="J227" s="101">
        <v>1197.3794833199743</v>
      </c>
      <c r="K227" s="101">
        <v>1158.9777852506738</v>
      </c>
      <c r="L227" s="101">
        <v>1167.5444506342383</v>
      </c>
      <c r="M227" s="101">
        <v>1205.314337049515</v>
      </c>
      <c r="N227" s="101">
        <v>1032.8635718577887</v>
      </c>
      <c r="O227" s="101">
        <v>1054.2756522118191</v>
      </c>
      <c r="P227" s="101">
        <v>1088.6945062796069</v>
      </c>
      <c r="Q227" s="101">
        <v>1271.062280989112</v>
      </c>
      <c r="R227" s="101">
        <v>1258.524305896221</v>
      </c>
      <c r="S227" s="101">
        <v>1248.5658741326486</v>
      </c>
      <c r="T227" s="101">
        <v>1265.4160775005496</v>
      </c>
      <c r="U227" s="101">
        <v>1288.0087688447263</v>
      </c>
      <c r="V227" s="101">
        <v>1421.617298717493</v>
      </c>
      <c r="W227" s="101">
        <v>1269.4438432124655</v>
      </c>
      <c r="DA227" s="131" t="s">
        <v>2423</v>
      </c>
    </row>
    <row r="228" spans="1:105" ht="12" customHeight="1" x14ac:dyDescent="0.25">
      <c r="A228" s="107" t="s">
        <v>121</v>
      </c>
      <c r="B228" s="104">
        <v>0</v>
      </c>
      <c r="C228" s="104">
        <v>1003.2795836895408</v>
      </c>
      <c r="D228" s="104">
        <v>1021.6461586823895</v>
      </c>
      <c r="E228" s="104">
        <v>1130.9595806856178</v>
      </c>
      <c r="F228" s="104">
        <v>1081.1928578974403</v>
      </c>
      <c r="G228" s="104">
        <v>1044.9179669957691</v>
      </c>
      <c r="H228" s="104">
        <v>1168.6361648301099</v>
      </c>
      <c r="I228" s="104">
        <v>1118.9969878708007</v>
      </c>
      <c r="J228" s="104">
        <v>1198.024292342079</v>
      </c>
      <c r="K228" s="104">
        <v>1159.1876487093168</v>
      </c>
      <c r="L228" s="104">
        <v>1167.3431595483296</v>
      </c>
      <c r="M228" s="104">
        <v>1204.6382184993511</v>
      </c>
      <c r="N228" s="104">
        <v>1032.3720639100859</v>
      </c>
      <c r="O228" s="104">
        <v>1054.2603935900243</v>
      </c>
      <c r="P228" s="104">
        <v>1088.779026045539</v>
      </c>
      <c r="Q228" s="104">
        <v>1270.8007053172871</v>
      </c>
      <c r="R228" s="104">
        <v>1258.2653972577393</v>
      </c>
      <c r="S228" s="104">
        <v>1248.3289687944703</v>
      </c>
      <c r="T228" s="104">
        <v>1265.6671992004572</v>
      </c>
      <c r="U228" s="104">
        <v>1288.7861117775315</v>
      </c>
      <c r="V228" s="104">
        <v>1423.3005597201461</v>
      </c>
      <c r="W228" s="104">
        <v>1271.4768867357693</v>
      </c>
      <c r="DA228" s="132" t="s">
        <v>2424</v>
      </c>
    </row>
    <row r="229" spans="1:105" ht="12" customHeight="1" x14ac:dyDescent="0.25">
      <c r="A229" s="108" t="s">
        <v>53</v>
      </c>
      <c r="B229" s="98">
        <v>0</v>
      </c>
      <c r="C229" s="98">
        <v>230.64880746772192</v>
      </c>
      <c r="D229" s="98">
        <v>229.2765029425812</v>
      </c>
      <c r="E229" s="98">
        <v>309.77794721997373</v>
      </c>
      <c r="F229" s="98">
        <v>251.28178033343113</v>
      </c>
      <c r="G229" s="98">
        <v>208.53920160424724</v>
      </c>
      <c r="H229" s="98">
        <v>314.50426772844605</v>
      </c>
      <c r="I229" s="98">
        <v>246.6655290599675</v>
      </c>
      <c r="J229" s="98">
        <v>303.59979327102945</v>
      </c>
      <c r="K229" s="98">
        <v>271.98367243342994</v>
      </c>
      <c r="L229" s="98">
        <v>266.44470155811644</v>
      </c>
      <c r="M229" s="98">
        <v>323.95639278338041</v>
      </c>
      <c r="N229" s="98">
        <v>185.13289457651723</v>
      </c>
      <c r="O229" s="98">
        <v>204.20659957311599</v>
      </c>
      <c r="P229" s="98">
        <v>210.61699870525487</v>
      </c>
      <c r="Q229" s="98">
        <v>344.23887639406979</v>
      </c>
      <c r="R229" s="98">
        <v>321.89413186787283</v>
      </c>
      <c r="S229" s="98">
        <v>296.87400336217706</v>
      </c>
      <c r="T229" s="98">
        <v>307.97749270192071</v>
      </c>
      <c r="U229" s="98">
        <v>307.97744377770039</v>
      </c>
      <c r="V229" s="98">
        <v>363.80351809489457</v>
      </c>
      <c r="W229" s="98">
        <v>250.4053779739119</v>
      </c>
      <c r="DA229" s="63" t="s">
        <v>2425</v>
      </c>
    </row>
    <row r="230" spans="1:105" ht="12" customHeight="1" x14ac:dyDescent="0.25">
      <c r="A230" s="108" t="s">
        <v>52</v>
      </c>
      <c r="B230" s="98">
        <v>0</v>
      </c>
      <c r="C230" s="98">
        <v>772.63077622181879</v>
      </c>
      <c r="D230" s="98">
        <v>792.36965573980819</v>
      </c>
      <c r="E230" s="98">
        <v>821.18163346564427</v>
      </c>
      <c r="F230" s="98">
        <v>829.91107756400925</v>
      </c>
      <c r="G230" s="98">
        <v>836.37876539152205</v>
      </c>
      <c r="H230" s="98">
        <v>854.13189710166387</v>
      </c>
      <c r="I230" s="98">
        <v>872.33145881083317</v>
      </c>
      <c r="J230" s="98">
        <v>894.42449907104947</v>
      </c>
      <c r="K230" s="98">
        <v>887.20397627588682</v>
      </c>
      <c r="L230" s="98">
        <v>900.89845799021339</v>
      </c>
      <c r="M230" s="98">
        <v>880.68182571597072</v>
      </c>
      <c r="N230" s="98">
        <v>847.23916933356861</v>
      </c>
      <c r="O230" s="98">
        <v>850.05379401690823</v>
      </c>
      <c r="P230" s="98">
        <v>878.162027340284</v>
      </c>
      <c r="Q230" s="98">
        <v>926.56182892321738</v>
      </c>
      <c r="R230" s="98">
        <v>936.37126538986649</v>
      </c>
      <c r="S230" s="98">
        <v>951.45496543229331</v>
      </c>
      <c r="T230" s="98">
        <v>957.68970649853668</v>
      </c>
      <c r="U230" s="98">
        <v>980.80866799983096</v>
      </c>
      <c r="V230" s="98">
        <v>1059.4970416252515</v>
      </c>
      <c r="W230" s="98">
        <v>1021.0715087618573</v>
      </c>
      <c r="DA230" s="63" t="s">
        <v>2426</v>
      </c>
    </row>
    <row r="231" spans="1:105" ht="12" customHeight="1" x14ac:dyDescent="0.25">
      <c r="A231" s="121" t="s">
        <v>54</v>
      </c>
      <c r="B231" s="122">
        <v>427.78349852469739</v>
      </c>
      <c r="C231" s="122">
        <v>442.31092822382925</v>
      </c>
      <c r="D231" s="122">
        <v>457.58142194977228</v>
      </c>
      <c r="E231" s="122">
        <v>468.44512382334307</v>
      </c>
      <c r="F231" s="122">
        <v>453.71878812294909</v>
      </c>
      <c r="G231" s="122">
        <v>455.55379541153826</v>
      </c>
      <c r="H231" s="122">
        <v>453.36869681892443</v>
      </c>
      <c r="I231" s="122">
        <v>421.69928641422035</v>
      </c>
      <c r="J231" s="122">
        <v>383.49681097909854</v>
      </c>
      <c r="K231" s="122">
        <v>370.67727369101135</v>
      </c>
      <c r="L231" s="122">
        <v>388.55459725863591</v>
      </c>
      <c r="M231" s="122">
        <v>336.8855530618273</v>
      </c>
      <c r="N231" s="122">
        <v>292.17918766584955</v>
      </c>
      <c r="O231" s="122">
        <v>297.68590185445356</v>
      </c>
      <c r="P231" s="122">
        <v>285.76734811786821</v>
      </c>
      <c r="Q231" s="122">
        <v>304.22880248948945</v>
      </c>
      <c r="R231" s="122">
        <v>284.93926065060805</v>
      </c>
      <c r="S231" s="122">
        <v>350.54431131779671</v>
      </c>
      <c r="T231" s="122">
        <v>372.04005802103069</v>
      </c>
      <c r="U231" s="122">
        <v>380.69621958265338</v>
      </c>
      <c r="V231" s="122">
        <v>568.36014353976623</v>
      </c>
      <c r="W231" s="122">
        <v>527.95537855313444</v>
      </c>
      <c r="DA231" s="130" t="s">
        <v>2427</v>
      </c>
    </row>
    <row r="232" spans="1:105" ht="12" customHeight="1" x14ac:dyDescent="0.25">
      <c r="A232" s="97" t="s">
        <v>51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DA232" s="63" t="s">
        <v>2428</v>
      </c>
    </row>
    <row r="233" spans="1:105" ht="12" customHeight="1" x14ac:dyDescent="0.25">
      <c r="A233" s="97" t="s">
        <v>50</v>
      </c>
      <c r="B233" s="98">
        <v>432.12219128766725</v>
      </c>
      <c r="C233" s="98">
        <v>436.70678597307216</v>
      </c>
      <c r="D233" s="98">
        <v>468.66453318319122</v>
      </c>
      <c r="E233" s="98">
        <v>477.08464057275921</v>
      </c>
      <c r="F233" s="98">
        <v>451.06228831551397</v>
      </c>
      <c r="G233" s="98">
        <v>456.78663404057642</v>
      </c>
      <c r="H233" s="98">
        <v>457.53078336927075</v>
      </c>
      <c r="I233" s="98">
        <v>420.0974690693098</v>
      </c>
      <c r="J233" s="98">
        <v>375.62220475407213</v>
      </c>
      <c r="K233" s="98">
        <v>377.4195492190932</v>
      </c>
      <c r="L233" s="98">
        <v>400.45192478560085</v>
      </c>
      <c r="M233" s="98">
        <v>331.05779952119372</v>
      </c>
      <c r="N233" s="98">
        <v>280.44494358414943</v>
      </c>
      <c r="O233" s="98">
        <v>304.59408746542294</v>
      </c>
      <c r="P233" s="98">
        <v>286.02919193319457</v>
      </c>
      <c r="Q233" s="98">
        <v>304.83170160807776</v>
      </c>
      <c r="R233" s="98">
        <v>270.25834509753918</v>
      </c>
      <c r="S233" s="98">
        <v>355.55553325231131</v>
      </c>
      <c r="T233" s="98">
        <v>381.70233899253174</v>
      </c>
      <c r="U233" s="98">
        <v>392.13398900646041</v>
      </c>
      <c r="V233" s="98">
        <v>547.36982521886955</v>
      </c>
      <c r="W233" s="98">
        <v>532.28079408963526</v>
      </c>
      <c r="DA233" s="63" t="s">
        <v>2429</v>
      </c>
    </row>
    <row r="234" spans="1:105" ht="12" customHeight="1" x14ac:dyDescent="0.25">
      <c r="A234" s="109" t="s">
        <v>120</v>
      </c>
      <c r="B234" s="33">
        <v>390.3463365717339</v>
      </c>
      <c r="C234" s="33">
        <v>488.95049402714943</v>
      </c>
      <c r="D234" s="33">
        <v>349.42444338603457</v>
      </c>
      <c r="E234" s="33">
        <v>353.57776311629272</v>
      </c>
      <c r="F234" s="33">
        <v>492.24640362256889</v>
      </c>
      <c r="G234" s="33">
        <v>442.38657861690075</v>
      </c>
      <c r="H234" s="33">
        <v>418.87310930336446</v>
      </c>
      <c r="I234" s="33">
        <v>434.19572279338144</v>
      </c>
      <c r="J234" s="33">
        <v>435.9488317090802</v>
      </c>
      <c r="K234" s="33">
        <v>340.56567434531354</v>
      </c>
      <c r="L234" s="33">
        <v>354.0249025744921</v>
      </c>
      <c r="M234" s="33">
        <v>348.5048336730701</v>
      </c>
      <c r="N234" s="33">
        <v>311.2889879658868</v>
      </c>
      <c r="O234" s="33">
        <v>287.00748311161237</v>
      </c>
      <c r="P234" s="33">
        <v>285.37493510535313</v>
      </c>
      <c r="Q234" s="33">
        <v>303.37685750543352</v>
      </c>
      <c r="R234" s="33">
        <v>303.84342159785086</v>
      </c>
      <c r="S234" s="33">
        <v>343.74956403510862</v>
      </c>
      <c r="T234" s="33">
        <v>358.97333465098251</v>
      </c>
      <c r="U234" s="33">
        <v>365.29501675983499</v>
      </c>
      <c r="V234" s="33">
        <v>595.65798886620496</v>
      </c>
      <c r="W234" s="33">
        <v>522.55772865159247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3853.4743529957841</v>
      </c>
      <c r="C236" s="117">
        <f t="shared" si="110"/>
        <v>3837.9826357505149</v>
      </c>
      <c r="D236" s="117">
        <f t="shared" si="110"/>
        <v>4545.0970906415059</v>
      </c>
      <c r="E236" s="117">
        <f t="shared" si="110"/>
        <v>4820.3480895005778</v>
      </c>
      <c r="F236" s="117">
        <f t="shared" si="110"/>
        <v>4698.7254503892909</v>
      </c>
      <c r="G236" s="117">
        <f t="shared" si="110"/>
        <v>5157.1634367303222</v>
      </c>
      <c r="H236" s="117">
        <f t="shared" si="110"/>
        <v>5380.2380658938973</v>
      </c>
      <c r="I236" s="117">
        <f t="shared" si="110"/>
        <v>3754.1980282543605</v>
      </c>
      <c r="J236" s="117">
        <f t="shared" si="110"/>
        <v>4756.6225169847721</v>
      </c>
      <c r="K236" s="117">
        <f t="shared" si="110"/>
        <v>4527.0700362305015</v>
      </c>
      <c r="L236" s="117">
        <f t="shared" si="110"/>
        <v>4834.2382812168971</v>
      </c>
      <c r="M236" s="117">
        <f t="shared" si="110"/>
        <v>5511.0304349699236</v>
      </c>
      <c r="N236" s="117">
        <f t="shared" si="110"/>
        <v>5159.7540514973643</v>
      </c>
      <c r="O236" s="117">
        <f t="shared" si="110"/>
        <v>4955.2523166805649</v>
      </c>
      <c r="P236" s="117">
        <f t="shared" si="110"/>
        <v>4184.1976377183164</v>
      </c>
      <c r="Q236" s="117">
        <f t="shared" si="110"/>
        <v>4077.991935266818</v>
      </c>
      <c r="R236" s="117">
        <f t="shared" ref="R236:V236" si="111">R237+R240+R242+R252</f>
        <v>5154.3898910795078</v>
      </c>
      <c r="S236" s="117">
        <f t="shared" si="111"/>
        <v>6250.3083107884277</v>
      </c>
      <c r="T236" s="117">
        <f t="shared" si="111"/>
        <v>4610.3310633936753</v>
      </c>
      <c r="U236" s="117">
        <f t="shared" si="111"/>
        <v>4281.9649368632563</v>
      </c>
      <c r="V236" s="117">
        <f t="shared" si="111"/>
        <v>4648.6184075402616</v>
      </c>
      <c r="W236" s="117">
        <f t="shared" ref="W236" si="112">W237+W240+W242+W252</f>
        <v>4616.8715586894396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3569.0861178370988</v>
      </c>
      <c r="C237" s="122">
        <f t="shared" si="113"/>
        <v>3571.3285245433244</v>
      </c>
      <c r="D237" s="122">
        <f t="shared" si="113"/>
        <v>4256.4401153484687</v>
      </c>
      <c r="E237" s="122">
        <f t="shared" si="113"/>
        <v>4538.2666348611456</v>
      </c>
      <c r="F237" s="122">
        <f t="shared" si="113"/>
        <v>4451.322221121889</v>
      </c>
      <c r="G237" s="122">
        <f t="shared" si="113"/>
        <v>4908.8679980472452</v>
      </c>
      <c r="H237" s="122">
        <f t="shared" si="113"/>
        <v>5150.1617264539846</v>
      </c>
      <c r="I237" s="122">
        <f t="shared" si="113"/>
        <v>3555.7403749494724</v>
      </c>
      <c r="J237" s="122">
        <f t="shared" si="113"/>
        <v>4581.6763903011806</v>
      </c>
      <c r="K237" s="122">
        <f t="shared" si="113"/>
        <v>4364.8371015146568</v>
      </c>
      <c r="L237" s="122">
        <f t="shared" si="113"/>
        <v>4674.0060235340379</v>
      </c>
      <c r="M237" s="122">
        <f t="shared" si="113"/>
        <v>5396.2398513681619</v>
      </c>
      <c r="N237" s="122">
        <f t="shared" si="113"/>
        <v>5072.6843373421007</v>
      </c>
      <c r="O237" s="122">
        <f t="shared" si="113"/>
        <v>4863.9252389055382</v>
      </c>
      <c r="P237" s="122">
        <f t="shared" si="113"/>
        <v>4099.2494020390077</v>
      </c>
      <c r="Q237" s="122">
        <f t="shared" si="113"/>
        <v>3990.2905951077305</v>
      </c>
      <c r="R237" s="122">
        <f t="shared" ref="R237:V237" si="114">SUM(R238:R239)</f>
        <v>5079.4088999061623</v>
      </c>
      <c r="S237" s="122">
        <f t="shared" si="114"/>
        <v>6149.1846849863687</v>
      </c>
      <c r="T237" s="122">
        <f t="shared" si="114"/>
        <v>4501.675133836412</v>
      </c>
      <c r="U237" s="122">
        <f t="shared" si="114"/>
        <v>4170.1263189023302</v>
      </c>
      <c r="V237" s="122">
        <f t="shared" si="114"/>
        <v>4510.2189737797007</v>
      </c>
      <c r="W237" s="122">
        <f t="shared" ref="W237" si="115">SUM(W238:W239)</f>
        <v>4483.3245236883022</v>
      </c>
      <c r="DA237" s="130" t="s">
        <v>2580</v>
      </c>
    </row>
    <row r="238" spans="1:105" ht="12" customHeight="1" x14ac:dyDescent="0.25">
      <c r="A238" s="97" t="s">
        <v>51</v>
      </c>
      <c r="B238" s="98">
        <v>3569.0861178370988</v>
      </c>
      <c r="C238" s="98">
        <v>3571.3285245433244</v>
      </c>
      <c r="D238" s="98">
        <v>4256.4401153484687</v>
      </c>
      <c r="E238" s="98">
        <v>4538.2666348611456</v>
      </c>
      <c r="F238" s="98">
        <v>4451.322221121889</v>
      </c>
      <c r="G238" s="98">
        <v>4908.8679980472452</v>
      </c>
      <c r="H238" s="98">
        <v>5150.1617264539846</v>
      </c>
      <c r="I238" s="98">
        <v>3555.7403749494724</v>
      </c>
      <c r="J238" s="98">
        <v>4581.6763903011806</v>
      </c>
      <c r="K238" s="98">
        <v>4364.8371015146568</v>
      </c>
      <c r="L238" s="98">
        <v>4674.0060235340379</v>
      </c>
      <c r="M238" s="98">
        <v>5396.2398513681619</v>
      </c>
      <c r="N238" s="98">
        <v>5072.6843373421007</v>
      </c>
      <c r="O238" s="98">
        <v>4863.9252389055382</v>
      </c>
      <c r="P238" s="98">
        <v>4099.2494020390077</v>
      </c>
      <c r="Q238" s="98">
        <v>3990.2905951077305</v>
      </c>
      <c r="R238" s="98">
        <v>5079.4088999061623</v>
      </c>
      <c r="S238" s="98">
        <v>6149.1846849863687</v>
      </c>
      <c r="T238" s="98">
        <v>4501.675133836412</v>
      </c>
      <c r="U238" s="98">
        <v>4170.1263189023302</v>
      </c>
      <c r="V238" s="98">
        <v>4510.2189737797007</v>
      </c>
      <c r="W238" s="98">
        <v>4483.3245236883022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132.38889138314366</v>
      </c>
      <c r="C242" s="122">
        <v>113.8705187370166</v>
      </c>
      <c r="D242" s="122">
        <v>122.35958642285553</v>
      </c>
      <c r="E242" s="122">
        <v>108.876297319581</v>
      </c>
      <c r="F242" s="122">
        <v>83.007346478105276</v>
      </c>
      <c r="G242" s="122">
        <v>85.876950250359613</v>
      </c>
      <c r="H242" s="122">
        <v>71.695522867471595</v>
      </c>
      <c r="I242" s="122">
        <v>54.167039429524515</v>
      </c>
      <c r="J242" s="122">
        <v>48.443389078468904</v>
      </c>
      <c r="K242" s="122">
        <v>42.878591183220166</v>
      </c>
      <c r="L242" s="122">
        <v>45.080366504820162</v>
      </c>
      <c r="M242" s="122">
        <v>29.642063163725133</v>
      </c>
      <c r="N242" s="122">
        <v>20.023196413518384</v>
      </c>
      <c r="O242" s="122">
        <v>20.001680949775189</v>
      </c>
      <c r="P242" s="122">
        <v>18.793248775170522</v>
      </c>
      <c r="Q242" s="122">
        <v>18.87247825884652</v>
      </c>
      <c r="R242" s="122">
        <v>16.353799177700697</v>
      </c>
      <c r="S242" s="122">
        <v>22.38867811844214</v>
      </c>
      <c r="T242" s="122">
        <v>24.387801181594007</v>
      </c>
      <c r="U242" s="122">
        <v>25.577034730289991</v>
      </c>
      <c r="V242" s="122">
        <v>19.952753157890218</v>
      </c>
      <c r="W242" s="122">
        <v>20.599370018746978</v>
      </c>
      <c r="DA242" s="130" t="s">
        <v>2585</v>
      </c>
    </row>
    <row r="243" spans="1:105" ht="12" customHeight="1" x14ac:dyDescent="0.25">
      <c r="A243" s="97" t="s">
        <v>143</v>
      </c>
      <c r="B243" s="98">
        <v>0</v>
      </c>
      <c r="C243" s="98">
        <v>0</v>
      </c>
      <c r="D243" s="98">
        <v>0</v>
      </c>
      <c r="E243" s="98">
        <v>0</v>
      </c>
      <c r="F243" s="98">
        <v>0</v>
      </c>
      <c r="G243" s="98">
        <v>0</v>
      </c>
      <c r="H243" s="98">
        <v>0</v>
      </c>
      <c r="I243" s="98">
        <v>0</v>
      </c>
      <c r="J243" s="98">
        <v>0</v>
      </c>
      <c r="K243" s="98">
        <v>0</v>
      </c>
      <c r="L243" s="98">
        <v>0</v>
      </c>
      <c r="M243" s="98">
        <v>0</v>
      </c>
      <c r="N243" s="98">
        <v>0</v>
      </c>
      <c r="O243" s="98">
        <v>0</v>
      </c>
      <c r="P243" s="98">
        <v>0</v>
      </c>
      <c r="Q243" s="98">
        <v>0</v>
      </c>
      <c r="R243" s="98">
        <v>0</v>
      </c>
      <c r="S243" s="98">
        <v>0</v>
      </c>
      <c r="T243" s="98">
        <v>0</v>
      </c>
      <c r="U243" s="98">
        <v>0</v>
      </c>
      <c r="V243" s="98">
        <v>0</v>
      </c>
      <c r="W243" s="98">
        <v>0</v>
      </c>
      <c r="DA243" s="63" t="s">
        <v>2586</v>
      </c>
    </row>
    <row r="244" spans="1:105" ht="12" customHeight="1" x14ac:dyDescent="0.25">
      <c r="A244" s="97" t="s">
        <v>124</v>
      </c>
      <c r="B244" s="98">
        <v>468.57570193036628</v>
      </c>
      <c r="C244" s="98">
        <v>428.79882980831275</v>
      </c>
      <c r="D244" s="98">
        <v>485.26466078065482</v>
      </c>
      <c r="E244" s="98">
        <v>483.64187656398292</v>
      </c>
      <c r="F244" s="98">
        <v>421.49995521788333</v>
      </c>
      <c r="G244" s="98">
        <v>505.85065286002765</v>
      </c>
      <c r="H244" s="98">
        <v>518.27786780390295</v>
      </c>
      <c r="I244" s="98">
        <v>442.76622593460098</v>
      </c>
      <c r="J244" s="98">
        <v>441.58689012782042</v>
      </c>
      <c r="K244" s="98">
        <v>463.11096575061521</v>
      </c>
      <c r="L244" s="98">
        <v>606.38074824924092</v>
      </c>
      <c r="M244" s="98">
        <v>488.18527091557672</v>
      </c>
      <c r="N244" s="98">
        <v>392.41367448806091</v>
      </c>
      <c r="O244" s="98">
        <v>445.3723173608322</v>
      </c>
      <c r="P244" s="98">
        <v>422.10010653868989</v>
      </c>
      <c r="Q244" s="98">
        <v>427.18473016472171</v>
      </c>
      <c r="R244" s="98">
        <v>354.55264723873626</v>
      </c>
      <c r="S244" s="98">
        <v>438.64915450085323</v>
      </c>
      <c r="T244" s="98">
        <v>447.89303251184737</v>
      </c>
      <c r="U244" s="98">
        <v>452.13586873446519</v>
      </c>
      <c r="V244" s="98">
        <v>350.75298865277801</v>
      </c>
      <c r="W244" s="98">
        <v>368.84608383669581</v>
      </c>
      <c r="DA244" s="63" t="s">
        <v>2587</v>
      </c>
    </row>
    <row r="245" spans="1:105" ht="12" customHeight="1" x14ac:dyDescent="0.25">
      <c r="A245" s="97" t="s">
        <v>123</v>
      </c>
      <c r="B245" s="98">
        <v>0</v>
      </c>
      <c r="C245" s="98">
        <v>95.365458241210092</v>
      </c>
      <c r="D245" s="98">
        <v>105.89019612976972</v>
      </c>
      <c r="E245" s="98">
        <v>129.46963593670841</v>
      </c>
      <c r="F245" s="98">
        <v>96.293777409531572</v>
      </c>
      <c r="G245" s="98">
        <v>99.760673160963975</v>
      </c>
      <c r="H245" s="98">
        <v>139.52763624830598</v>
      </c>
      <c r="I245" s="98">
        <v>98.618547887060643</v>
      </c>
      <c r="J245" s="98">
        <v>113.69510179286131</v>
      </c>
      <c r="K245" s="98">
        <v>0</v>
      </c>
      <c r="L245" s="98">
        <v>133.79775218342436</v>
      </c>
      <c r="M245" s="98">
        <v>128.38400374337414</v>
      </c>
      <c r="N245" s="98">
        <v>67.932898704915246</v>
      </c>
      <c r="O245" s="98">
        <v>86.537530936857891</v>
      </c>
      <c r="P245" s="98">
        <v>82.491450221647725</v>
      </c>
      <c r="Q245" s="98">
        <v>118.44694722363668</v>
      </c>
      <c r="R245" s="98">
        <v>94.084279862543582</v>
      </c>
      <c r="S245" s="98">
        <v>104.63028990452196</v>
      </c>
      <c r="T245" s="98">
        <v>117.44848003493512</v>
      </c>
      <c r="U245" s="98">
        <v>105.20422996228534</v>
      </c>
      <c r="V245" s="98">
        <v>89.699999256129857</v>
      </c>
      <c r="W245" s="98">
        <v>74.311521567226492</v>
      </c>
      <c r="DA245" s="63" t="s">
        <v>2588</v>
      </c>
    </row>
    <row r="246" spans="1:105" ht="12" customHeight="1" x14ac:dyDescent="0.25">
      <c r="A246" s="100" t="s">
        <v>50</v>
      </c>
      <c r="B246" s="101">
        <v>0</v>
      </c>
      <c r="C246" s="101">
        <v>95.365458241210092</v>
      </c>
      <c r="D246" s="101">
        <v>105.89019612976972</v>
      </c>
      <c r="E246" s="101">
        <v>129.46963593670841</v>
      </c>
      <c r="F246" s="101">
        <v>96.293777409531572</v>
      </c>
      <c r="G246" s="101">
        <v>99.760673160963975</v>
      </c>
      <c r="H246" s="101">
        <v>139.52763624830598</v>
      </c>
      <c r="I246" s="101">
        <v>98.618547887060643</v>
      </c>
      <c r="J246" s="101">
        <v>113.69510179286131</v>
      </c>
      <c r="K246" s="101">
        <v>0</v>
      </c>
      <c r="L246" s="101">
        <v>133.79775218342436</v>
      </c>
      <c r="M246" s="101">
        <v>128.38400374337414</v>
      </c>
      <c r="N246" s="101">
        <v>67.932898704915246</v>
      </c>
      <c r="O246" s="101">
        <v>86.537530936857891</v>
      </c>
      <c r="P246" s="101">
        <v>82.491450221647725</v>
      </c>
      <c r="Q246" s="101">
        <v>118.44694722363668</v>
      </c>
      <c r="R246" s="101">
        <v>94.084279862543582</v>
      </c>
      <c r="S246" s="101">
        <v>104.63028990452196</v>
      </c>
      <c r="T246" s="101">
        <v>117.44848003493512</v>
      </c>
      <c r="U246" s="101">
        <v>105.20422996228534</v>
      </c>
      <c r="V246" s="101">
        <v>89.699999256129857</v>
      </c>
      <c r="W246" s="101">
        <v>74.311521567226492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151.99934377554172</v>
      </c>
      <c r="C252" s="122">
        <v>152.78359247017414</v>
      </c>
      <c r="D252" s="122">
        <v>166.29738887018141</v>
      </c>
      <c r="E252" s="122">
        <v>173.20515731985174</v>
      </c>
      <c r="F252" s="122">
        <v>164.39588278929691</v>
      </c>
      <c r="G252" s="122">
        <v>162.41848843271825</v>
      </c>
      <c r="H252" s="122">
        <v>158.38081657244132</v>
      </c>
      <c r="I252" s="122">
        <v>144.29061387536311</v>
      </c>
      <c r="J252" s="122">
        <v>126.5027376051229</v>
      </c>
      <c r="K252" s="122">
        <v>119.35434353262472</v>
      </c>
      <c r="L252" s="122">
        <v>115.15189117803978</v>
      </c>
      <c r="M252" s="122">
        <v>85.148520438036826</v>
      </c>
      <c r="N252" s="122">
        <v>67.046517741745177</v>
      </c>
      <c r="O252" s="122">
        <v>71.325396825251019</v>
      </c>
      <c r="P252" s="122">
        <v>66.154986904138212</v>
      </c>
      <c r="Q252" s="122">
        <v>68.828861900241051</v>
      </c>
      <c r="R252" s="122">
        <v>58.627191995644473</v>
      </c>
      <c r="S252" s="122">
        <v>78.73494768361742</v>
      </c>
      <c r="T252" s="122">
        <v>84.268128375669278</v>
      </c>
      <c r="U252" s="122">
        <v>86.261583230636887</v>
      </c>
      <c r="V252" s="122">
        <v>118.44668060267053</v>
      </c>
      <c r="W252" s="122">
        <v>112.94766498239048</v>
      </c>
      <c r="DA252" s="130" t="s">
        <v>2595</v>
      </c>
    </row>
    <row r="253" spans="1:105" ht="12" customHeight="1" x14ac:dyDescent="0.25">
      <c r="A253" s="97" t="s">
        <v>51</v>
      </c>
      <c r="B253" s="98">
        <v>0</v>
      </c>
      <c r="C253" s="98">
        <v>0</v>
      </c>
      <c r="D253" s="98">
        <v>0</v>
      </c>
      <c r="E253" s="98">
        <v>0</v>
      </c>
      <c r="F253" s="98">
        <v>0</v>
      </c>
      <c r="G253" s="98">
        <v>0</v>
      </c>
      <c r="H253" s="98">
        <v>0</v>
      </c>
      <c r="I253" s="98">
        <v>0</v>
      </c>
      <c r="J253" s="98">
        <v>0</v>
      </c>
      <c r="K253" s="98">
        <v>0</v>
      </c>
      <c r="L253" s="98">
        <v>0</v>
      </c>
      <c r="M253" s="98">
        <v>0</v>
      </c>
      <c r="N253" s="98">
        <v>0</v>
      </c>
      <c r="O253" s="98">
        <v>0</v>
      </c>
      <c r="P253" s="98">
        <v>0</v>
      </c>
      <c r="Q253" s="98">
        <v>0</v>
      </c>
      <c r="R253" s="98">
        <v>0</v>
      </c>
      <c r="S253" s="98">
        <v>0</v>
      </c>
      <c r="T253" s="98">
        <v>0</v>
      </c>
      <c r="U253" s="98">
        <v>0</v>
      </c>
      <c r="V253" s="98">
        <v>0</v>
      </c>
      <c r="W253" s="98">
        <v>0</v>
      </c>
      <c r="DA253" s="63" t="s">
        <v>2596</v>
      </c>
    </row>
    <row r="254" spans="1:105" ht="12" customHeight="1" x14ac:dyDescent="0.25">
      <c r="A254" s="97" t="s">
        <v>50</v>
      </c>
      <c r="B254" s="98">
        <v>169.61495399844506</v>
      </c>
      <c r="C254" s="98">
        <v>171.14184626257111</v>
      </c>
      <c r="D254" s="98">
        <v>183.33829074401842</v>
      </c>
      <c r="E254" s="98">
        <v>186.23243372403792</v>
      </c>
      <c r="F254" s="98">
        <v>175.73106731368549</v>
      </c>
      <c r="G254" s="98">
        <v>177.62563431121464</v>
      </c>
      <c r="H254" s="98">
        <v>177.49035242805368</v>
      </c>
      <c r="I254" s="98">
        <v>162.78606337797325</v>
      </c>
      <c r="J254" s="98">
        <v>145.49455586425776</v>
      </c>
      <c r="K254" s="98">
        <v>146.07892432727698</v>
      </c>
      <c r="L254" s="98">
        <v>154.82787954765803</v>
      </c>
      <c r="M254" s="98">
        <v>127.85551823464168</v>
      </c>
      <c r="N254" s="98">
        <v>108.2159800939051</v>
      </c>
      <c r="O254" s="98">
        <v>117.46791023578785</v>
      </c>
      <c r="P254" s="98">
        <v>110.29795266060773</v>
      </c>
      <c r="Q254" s="98">
        <v>117.53724207700739</v>
      </c>
      <c r="R254" s="98">
        <v>104.15689612817039</v>
      </c>
      <c r="S254" s="98">
        <v>136.80308185106023</v>
      </c>
      <c r="T254" s="98">
        <v>146.58079163864147</v>
      </c>
      <c r="U254" s="98">
        <v>150.32411850630672</v>
      </c>
      <c r="V254" s="98">
        <v>209.52469427635842</v>
      </c>
      <c r="W254" s="98">
        <v>203.45846020583792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166.51819558969711</v>
      </c>
      <c r="C257" s="118">
        <f t="shared" si="117"/>
        <v>165.06016804196267</v>
      </c>
      <c r="D257" s="118">
        <f t="shared" si="117"/>
        <v>194.21241487659162</v>
      </c>
      <c r="E257" s="118">
        <f t="shared" si="117"/>
        <v>205.33789820302201</v>
      </c>
      <c r="F257" s="118">
        <f t="shared" si="117"/>
        <v>197.61216703429227</v>
      </c>
      <c r="G257" s="118">
        <f t="shared" si="117"/>
        <v>213.70646442497411</v>
      </c>
      <c r="H257" s="118">
        <f t="shared" si="117"/>
        <v>223.2560059852571</v>
      </c>
      <c r="I257" s="118">
        <f t="shared" si="117"/>
        <v>162.6847118742028</v>
      </c>
      <c r="J257" s="118">
        <f t="shared" si="117"/>
        <v>199.29663444184456</v>
      </c>
      <c r="K257" s="118">
        <f t="shared" si="117"/>
        <v>189.31144067513341</v>
      </c>
      <c r="L257" s="118">
        <f t="shared" si="117"/>
        <v>199.46553053376951</v>
      </c>
      <c r="M257" s="118">
        <f t="shared" si="117"/>
        <v>222.21912241493442</v>
      </c>
      <c r="N257" s="118">
        <f t="shared" si="117"/>
        <v>201.32648128745407</v>
      </c>
      <c r="O257" s="118">
        <f t="shared" si="117"/>
        <v>191.83781691833383</v>
      </c>
      <c r="P257" s="118">
        <f t="shared" si="117"/>
        <v>164.29143062869244</v>
      </c>
      <c r="Q257" s="118">
        <f t="shared" si="117"/>
        <v>163.54722743368376</v>
      </c>
      <c r="R257" s="118">
        <f t="shared" ref="R257:V257" si="118">R258+R261+R263+R273</f>
        <v>200.45343310682571</v>
      </c>
      <c r="S257" s="118">
        <f t="shared" si="118"/>
        <v>229.79602201396389</v>
      </c>
      <c r="T257" s="118">
        <f t="shared" si="118"/>
        <v>176.92308040312318</v>
      </c>
      <c r="U257" s="118">
        <f t="shared" si="118"/>
        <v>166.57879415044073</v>
      </c>
      <c r="V257" s="118">
        <f t="shared" si="118"/>
        <v>183.89932552739802</v>
      </c>
      <c r="W257" s="118">
        <f t="shared" ref="W257" si="119">W258+W261+W263+W273</f>
        <v>180.04437239079886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133.20777123266456</v>
      </c>
      <c r="C258" s="123">
        <f t="shared" si="120"/>
        <v>131.87393825023273</v>
      </c>
      <c r="D258" s="123">
        <f t="shared" si="120"/>
        <v>159.85361932201127</v>
      </c>
      <c r="E258" s="123">
        <f t="shared" si="120"/>
        <v>169.33564172659413</v>
      </c>
      <c r="F258" s="123">
        <f t="shared" si="120"/>
        <v>163.99902483874257</v>
      </c>
      <c r="G258" s="123">
        <f t="shared" si="120"/>
        <v>180.24093326224525</v>
      </c>
      <c r="H258" s="123">
        <f t="shared" si="120"/>
        <v>187.88621860166367</v>
      </c>
      <c r="I258" s="123">
        <f t="shared" si="120"/>
        <v>129.65299574025155</v>
      </c>
      <c r="J258" s="123">
        <f t="shared" si="120"/>
        <v>165.77357321770415</v>
      </c>
      <c r="K258" s="123">
        <f t="shared" si="120"/>
        <v>156.85773034339505</v>
      </c>
      <c r="L258" s="123">
        <f t="shared" si="120"/>
        <v>166.22920455387191</v>
      </c>
      <c r="M258" s="123">
        <f t="shared" si="120"/>
        <v>190.30939739154155</v>
      </c>
      <c r="N258" s="123">
        <f t="shared" si="120"/>
        <v>174.36529052861508</v>
      </c>
      <c r="O258" s="123">
        <f t="shared" si="120"/>
        <v>164.57833881502253</v>
      </c>
      <c r="P258" s="123">
        <f t="shared" si="120"/>
        <v>136.96319834520287</v>
      </c>
      <c r="Q258" s="123">
        <f t="shared" si="120"/>
        <v>132.61996385269651</v>
      </c>
      <c r="R258" s="123">
        <f t="shared" ref="R258:V258" si="121">SUM(R259:R260)</f>
        <v>170.97133364175838</v>
      </c>
      <c r="S258" s="123">
        <f t="shared" si="121"/>
        <v>199.69005600347677</v>
      </c>
      <c r="T258" s="123">
        <f t="shared" si="121"/>
        <v>146.68991532801158</v>
      </c>
      <c r="U258" s="123">
        <f t="shared" si="121"/>
        <v>136.22027591713444</v>
      </c>
      <c r="V258" s="123">
        <f t="shared" si="121"/>
        <v>148.88824138382031</v>
      </c>
      <c r="W258" s="123">
        <f t="shared" ref="W258" si="122">SUM(W259:W260)</f>
        <v>148.23572275580273</v>
      </c>
      <c r="DA258" s="130" t="s">
        <v>2748</v>
      </c>
    </row>
    <row r="259" spans="1:105" ht="12" customHeight="1" x14ac:dyDescent="0.25">
      <c r="A259" s="97" t="s">
        <v>51</v>
      </c>
      <c r="B259" s="99">
        <v>132.49933741002269</v>
      </c>
      <c r="C259" s="99">
        <v>131.18186529582914</v>
      </c>
      <c r="D259" s="99">
        <v>159.02374696301933</v>
      </c>
      <c r="E259" s="99">
        <v>168.47470492094669</v>
      </c>
      <c r="F259" s="99">
        <v>163.16812940072762</v>
      </c>
      <c r="G259" s="99">
        <v>179.34501661636975</v>
      </c>
      <c r="H259" s="99">
        <v>186.97153661770304</v>
      </c>
      <c r="I259" s="99">
        <v>129.02995224798565</v>
      </c>
      <c r="J259" s="99">
        <v>164.98320542417991</v>
      </c>
      <c r="K259" s="99">
        <v>156.11621273792173</v>
      </c>
      <c r="L259" s="99">
        <v>165.4397689909872</v>
      </c>
      <c r="M259" s="99">
        <v>189.40247262339219</v>
      </c>
      <c r="N259" s="99">
        <v>173.54435405934984</v>
      </c>
      <c r="O259" s="99">
        <v>163.79454335527521</v>
      </c>
      <c r="P259" s="99">
        <v>136.30656295844062</v>
      </c>
      <c r="Q259" s="99">
        <v>131.98669542228063</v>
      </c>
      <c r="R259" s="99">
        <v>170.15057042918028</v>
      </c>
      <c r="S259" s="99">
        <v>198.71225743966997</v>
      </c>
      <c r="T259" s="99">
        <v>145.96752158516961</v>
      </c>
      <c r="U259" s="99">
        <v>135.54637801100941</v>
      </c>
      <c r="V259" s="99">
        <v>148.13840645737017</v>
      </c>
      <c r="W259" s="99">
        <v>147.48891367662463</v>
      </c>
      <c r="DA259" s="63" t="s">
        <v>2749</v>
      </c>
    </row>
    <row r="260" spans="1:105" ht="12" customHeight="1" x14ac:dyDescent="0.25">
      <c r="A260" s="97" t="s">
        <v>53</v>
      </c>
      <c r="B260" s="99">
        <v>0.70843382264187127</v>
      </c>
      <c r="C260" s="99">
        <v>0.6920729544035743</v>
      </c>
      <c r="D260" s="99">
        <v>0.82987235899192269</v>
      </c>
      <c r="E260" s="99">
        <v>0.86093680564744035</v>
      </c>
      <c r="F260" s="99">
        <v>0.83089543801495436</v>
      </c>
      <c r="G260" s="99">
        <v>0.89591664587550024</v>
      </c>
      <c r="H260" s="99">
        <v>0.91468198396063161</v>
      </c>
      <c r="I260" s="99">
        <v>0.62304349226590638</v>
      </c>
      <c r="J260" s="99">
        <v>0.79036779352422826</v>
      </c>
      <c r="K260" s="99">
        <v>0.74151760547332146</v>
      </c>
      <c r="L260" s="99">
        <v>0.78943556288469763</v>
      </c>
      <c r="M260" s="99">
        <v>0.90692476814937872</v>
      </c>
      <c r="N260" s="99">
        <v>0.82093646926522079</v>
      </c>
      <c r="O260" s="99">
        <v>0.78379545974731313</v>
      </c>
      <c r="P260" s="99">
        <v>0.6566353867622593</v>
      </c>
      <c r="Q260" s="99">
        <v>0.63326843041588099</v>
      </c>
      <c r="R260" s="99">
        <v>0.82076321257809692</v>
      </c>
      <c r="S260" s="99">
        <v>0.97779856380679553</v>
      </c>
      <c r="T260" s="99">
        <v>0.72239374284197788</v>
      </c>
      <c r="U260" s="99">
        <v>0.67389790612503309</v>
      </c>
      <c r="V260" s="99">
        <v>0.74983492645014316</v>
      </c>
      <c r="W260" s="99">
        <v>0.74680907917808703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1.2636279821266368E-2</v>
      </c>
      <c r="C261" s="123">
        <f t="shared" si="123"/>
        <v>1.58937521008423E-2</v>
      </c>
      <c r="D261" s="123">
        <f t="shared" si="123"/>
        <v>2.7157206659817391E-2</v>
      </c>
      <c r="E261" s="123">
        <f t="shared" si="123"/>
        <v>5.0427690719790981E-2</v>
      </c>
      <c r="F261" s="123">
        <f t="shared" si="123"/>
        <v>3.0161610272141304E-2</v>
      </c>
      <c r="G261" s="123">
        <f t="shared" si="123"/>
        <v>3.5065380717523263E-2</v>
      </c>
      <c r="H261" s="123">
        <f t="shared" si="123"/>
        <v>5.713776794672111E-2</v>
      </c>
      <c r="I261" s="123">
        <f t="shared" si="123"/>
        <v>8.3307603987857665E-2</v>
      </c>
      <c r="J261" s="123">
        <f t="shared" si="123"/>
        <v>4.9218286913904188E-2</v>
      </c>
      <c r="K261" s="123">
        <f t="shared" si="123"/>
        <v>4.943147980096315E-2</v>
      </c>
      <c r="L261" s="123">
        <f t="shared" si="123"/>
        <v>6.8765494048024886E-2</v>
      </c>
      <c r="M261" s="123">
        <f t="shared" si="123"/>
        <v>8.8249089230017536E-2</v>
      </c>
      <c r="N261" s="123">
        <f t="shared" si="123"/>
        <v>0.22907456185559644</v>
      </c>
      <c r="O261" s="123">
        <f t="shared" si="123"/>
        <v>0.18829915146432821</v>
      </c>
      <c r="P261" s="123">
        <f t="shared" si="123"/>
        <v>0.14874643058823644</v>
      </c>
      <c r="Q261" s="123">
        <f t="shared" si="123"/>
        <v>0.23316460670093284</v>
      </c>
      <c r="R261" s="123">
        <f t="shared" si="123"/>
        <v>0.21410596327229123</v>
      </c>
      <c r="S261" s="123">
        <f t="shared" si="123"/>
        <v>0.22493167914768147</v>
      </c>
      <c r="T261" s="123">
        <f t="shared" si="123"/>
        <v>0.28338048058329446</v>
      </c>
      <c r="U261" s="123">
        <f t="shared" si="123"/>
        <v>0.37639052108955423</v>
      </c>
      <c r="V261" s="123">
        <f t="shared" si="123"/>
        <v>0.18936546308465474</v>
      </c>
      <c r="W261" s="123">
        <f t="shared" si="123"/>
        <v>0.42476176334962978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1.2636279821266368E-2</v>
      </c>
      <c r="C262" s="99">
        <f>RES_hhdet_fecs!C8</f>
        <v>1.58937521008423E-2</v>
      </c>
      <c r="D262" s="99">
        <f>RES_hhdet_fecs!D8</f>
        <v>2.7157206659817391E-2</v>
      </c>
      <c r="E262" s="99">
        <f>RES_hhdet_fecs!E8</f>
        <v>5.0427690719790981E-2</v>
      </c>
      <c r="F262" s="99">
        <f>RES_hhdet_fecs!F8</f>
        <v>3.0161610272141304E-2</v>
      </c>
      <c r="G262" s="99">
        <f>RES_hhdet_fecs!G8</f>
        <v>3.5065380717523263E-2</v>
      </c>
      <c r="H262" s="99">
        <f>RES_hhdet_fecs!H8</f>
        <v>5.713776794672111E-2</v>
      </c>
      <c r="I262" s="99">
        <f>RES_hhdet_fecs!I8</f>
        <v>8.3307603987857665E-2</v>
      </c>
      <c r="J262" s="99">
        <f>RES_hhdet_fecs!J8</f>
        <v>4.9218286913904188E-2</v>
      </c>
      <c r="K262" s="99">
        <f>RES_hhdet_fecs!K8</f>
        <v>4.943147980096315E-2</v>
      </c>
      <c r="L262" s="99">
        <f>RES_hhdet_fecs!L8</f>
        <v>6.8765494048024886E-2</v>
      </c>
      <c r="M262" s="99">
        <f>RES_hhdet_fecs!M8</f>
        <v>8.8249089230017536E-2</v>
      </c>
      <c r="N262" s="99">
        <f>RES_hhdet_fecs!N8</f>
        <v>0.22907456185559644</v>
      </c>
      <c r="O262" s="99">
        <f>RES_hhdet_fecs!O8</f>
        <v>0.18829915146432821</v>
      </c>
      <c r="P262" s="99">
        <f>RES_hhdet_fecs!P8</f>
        <v>0.14874643058823644</v>
      </c>
      <c r="Q262" s="99">
        <f>RES_hhdet_fecs!Q8</f>
        <v>0.23316460670093284</v>
      </c>
      <c r="R262" s="99">
        <f>RES_hhdet_fecs!R8</f>
        <v>0.21410596327229123</v>
      </c>
      <c r="S262" s="99">
        <f>RES_hhdet_fecs!S8</f>
        <v>0.22493167914768147</v>
      </c>
      <c r="T262" s="99">
        <f>RES_hhdet_fecs!T8</f>
        <v>0.28338048058329446</v>
      </c>
      <c r="U262" s="99">
        <f>RES_hhdet_fecs!U8</f>
        <v>0.37639052108955423</v>
      </c>
      <c r="V262" s="99">
        <f>RES_hhdet_fecs!V8</f>
        <v>0.18936546308465474</v>
      </c>
      <c r="W262" s="99">
        <f>RES_hhdet_fecs!W8</f>
        <v>0.42476176334962978</v>
      </c>
      <c r="DA262" s="63" t="s">
        <v>2752</v>
      </c>
    </row>
    <row r="263" spans="1:105" ht="12" customHeight="1" x14ac:dyDescent="0.25">
      <c r="A263" s="121" t="s">
        <v>55</v>
      </c>
      <c r="B263" s="123">
        <v>23.759141688912766</v>
      </c>
      <c r="C263" s="123">
        <v>23.440552194956563</v>
      </c>
      <c r="D263" s="123">
        <v>24.25698700602609</v>
      </c>
      <c r="E263" s="123">
        <v>25.696447270514454</v>
      </c>
      <c r="F263" s="123">
        <v>23.768042115064528</v>
      </c>
      <c r="G263" s="123">
        <v>23.671586108523282</v>
      </c>
      <c r="H263" s="123">
        <v>25.685402081607322</v>
      </c>
      <c r="I263" s="123">
        <v>24.050781400273763</v>
      </c>
      <c r="J263" s="123">
        <v>25.45041743015971</v>
      </c>
      <c r="K263" s="123">
        <v>24.69855539151872</v>
      </c>
      <c r="L263" s="123">
        <v>25.23465763242033</v>
      </c>
      <c r="M263" s="123">
        <v>25.153867488232461</v>
      </c>
      <c r="N263" s="123">
        <v>21.067955137313028</v>
      </c>
      <c r="O263" s="123">
        <v>21.303371292049903</v>
      </c>
      <c r="P263" s="123">
        <v>21.71052358754595</v>
      </c>
      <c r="Q263" s="123">
        <v>24.932411310405953</v>
      </c>
      <c r="R263" s="123">
        <v>23.986374080705517</v>
      </c>
      <c r="S263" s="123">
        <v>23.345611176340878</v>
      </c>
      <c r="T263" s="123">
        <v>23.053712720663739</v>
      </c>
      <c r="U263" s="123">
        <v>22.96855074236921</v>
      </c>
      <c r="V263" s="123">
        <v>24.550527258087239</v>
      </c>
      <c r="W263" s="123">
        <v>21.834128679179425</v>
      </c>
      <c r="DA263" s="130" t="s">
        <v>2753</v>
      </c>
    </row>
    <row r="264" spans="1:105" ht="12" customHeight="1" x14ac:dyDescent="0.25">
      <c r="A264" s="97" t="s">
        <v>143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2754</v>
      </c>
    </row>
    <row r="265" spans="1:105" ht="12" customHeight="1" x14ac:dyDescent="0.25">
      <c r="A265" s="97" t="s">
        <v>124</v>
      </c>
      <c r="B265" s="99">
        <v>27.164108458630473</v>
      </c>
      <c r="C265" s="99">
        <v>24.693840870746786</v>
      </c>
      <c r="D265" s="99">
        <v>27.729699982511626</v>
      </c>
      <c r="E265" s="99">
        <v>27.430254874315075</v>
      </c>
      <c r="F265" s="99">
        <v>23.755760647232851</v>
      </c>
      <c r="G265" s="99">
        <v>28.380638946786959</v>
      </c>
      <c r="H265" s="99">
        <v>29.008822845979338</v>
      </c>
      <c r="I265" s="99">
        <v>24.752923246875277</v>
      </c>
      <c r="J265" s="99">
        <v>24.668372484706875</v>
      </c>
      <c r="K265" s="99">
        <v>25.850209976505553</v>
      </c>
      <c r="L265" s="99">
        <v>33.803019772330835</v>
      </c>
      <c r="M265" s="99">
        <v>27.149150600698054</v>
      </c>
      <c r="N265" s="99">
        <v>21.726731441659471</v>
      </c>
      <c r="O265" s="99">
        <v>24.508694562242439</v>
      </c>
      <c r="P265" s="99">
        <v>23.072144716485131</v>
      </c>
      <c r="Q265" s="99">
        <v>23.211177830216709</v>
      </c>
      <c r="R265" s="99">
        <v>19.183864366689935</v>
      </c>
      <c r="S265" s="99">
        <v>23.678533618651478</v>
      </c>
      <c r="T265" s="99">
        <v>24.140333176870016</v>
      </c>
      <c r="U265" s="99">
        <v>24.344086466304116</v>
      </c>
      <c r="V265" s="99">
        <v>18.871120025481972</v>
      </c>
      <c r="W265" s="99">
        <v>19.832813479028953</v>
      </c>
      <c r="DA265" s="63" t="s">
        <v>2755</v>
      </c>
    </row>
    <row r="266" spans="1:105" ht="12" customHeight="1" x14ac:dyDescent="0.25">
      <c r="A266" s="97" t="s">
        <v>123</v>
      </c>
      <c r="B266" s="99">
        <v>0</v>
      </c>
      <c r="C266" s="99">
        <v>15.118737888366541</v>
      </c>
      <c r="D266" s="99">
        <v>16.986051715661024</v>
      </c>
      <c r="E266" s="99">
        <v>17.517456174499547</v>
      </c>
      <c r="F266" s="99">
        <v>14.795763790912877</v>
      </c>
      <c r="G266" s="99">
        <v>17.370008070524623</v>
      </c>
      <c r="H266" s="99">
        <v>18.965801817393277</v>
      </c>
      <c r="I266" s="99">
        <v>15.747692707881027</v>
      </c>
      <c r="J266" s="99">
        <v>16.15856802723178</v>
      </c>
      <c r="K266" s="99">
        <v>0</v>
      </c>
      <c r="L266" s="99">
        <v>21.660241546293836</v>
      </c>
      <c r="M266" s="99">
        <v>18.163217826312298</v>
      </c>
      <c r="N266" s="99">
        <v>13.914201095966536</v>
      </c>
      <c r="O266" s="99">
        <v>16.414886417382579</v>
      </c>
      <c r="P266" s="99">
        <v>15.554613856453241</v>
      </c>
      <c r="Q266" s="99">
        <v>16.620777660414738</v>
      </c>
      <c r="R266" s="99">
        <v>14.30525732054921</v>
      </c>
      <c r="S266" s="99">
        <v>18.295870502583838</v>
      </c>
      <c r="T266" s="99">
        <v>20.080361469762749</v>
      </c>
      <c r="U266" s="99">
        <v>20.304277718206631</v>
      </c>
      <c r="V266" s="99">
        <v>16.267418372119842</v>
      </c>
      <c r="W266" s="99">
        <v>17.209105524531289</v>
      </c>
      <c r="DA266" s="63" t="s">
        <v>2756</v>
      </c>
    </row>
    <row r="267" spans="1:105" ht="12" customHeight="1" x14ac:dyDescent="0.25">
      <c r="A267" s="100" t="s">
        <v>50</v>
      </c>
      <c r="B267" s="102">
        <v>0</v>
      </c>
      <c r="C267" s="102">
        <v>5.4919446758449064</v>
      </c>
      <c r="D267" s="102">
        <v>6.0509318050157193</v>
      </c>
      <c r="E267" s="102">
        <v>7.3430058155000726</v>
      </c>
      <c r="F267" s="102">
        <v>5.4271225883672276</v>
      </c>
      <c r="G267" s="102">
        <v>5.5970504931880987</v>
      </c>
      <c r="H267" s="102">
        <v>7.8095800216126321</v>
      </c>
      <c r="I267" s="102">
        <v>5.5132871560245649</v>
      </c>
      <c r="J267" s="102">
        <v>6.3513505120161851</v>
      </c>
      <c r="K267" s="102">
        <v>0</v>
      </c>
      <c r="L267" s="102">
        <v>7.4586273980629727</v>
      </c>
      <c r="M267" s="102">
        <v>7.1397415284825483</v>
      </c>
      <c r="N267" s="102">
        <v>3.7612344884277369</v>
      </c>
      <c r="O267" s="102">
        <v>4.7621323356380163</v>
      </c>
      <c r="P267" s="102">
        <v>4.5090125491644075</v>
      </c>
      <c r="Q267" s="102">
        <v>6.4358413616376255</v>
      </c>
      <c r="R267" s="102">
        <v>5.090640495783445</v>
      </c>
      <c r="S267" s="102">
        <v>5.64800321991423</v>
      </c>
      <c r="T267" s="102">
        <v>6.3301842925750451</v>
      </c>
      <c r="U267" s="102">
        <v>5.6644496664053108</v>
      </c>
      <c r="V267" s="102">
        <v>4.8260157632577387</v>
      </c>
      <c r="W267" s="102">
        <v>3.9957223654248106</v>
      </c>
      <c r="DA267" s="131" t="s">
        <v>2757</v>
      </c>
    </row>
    <row r="268" spans="1:105" ht="12" customHeight="1" x14ac:dyDescent="0.25">
      <c r="A268" s="103" t="s">
        <v>52</v>
      </c>
      <c r="B268" s="105">
        <v>0</v>
      </c>
      <c r="C268" s="105">
        <v>9.6267932125216387</v>
      </c>
      <c r="D268" s="105">
        <v>10.935119910645305</v>
      </c>
      <c r="E268" s="105">
        <v>10.174450358999472</v>
      </c>
      <c r="F268" s="105">
        <v>9.3686412025456498</v>
      </c>
      <c r="G268" s="105">
        <v>11.772957577336523</v>
      </c>
      <c r="H268" s="105">
        <v>11.156221795780644</v>
      </c>
      <c r="I268" s="105">
        <v>10.234405551856463</v>
      </c>
      <c r="J268" s="105">
        <v>9.8072175152155925</v>
      </c>
      <c r="K268" s="105">
        <v>0</v>
      </c>
      <c r="L268" s="105">
        <v>14.201614148230863</v>
      </c>
      <c r="M268" s="105">
        <v>11.023476297829751</v>
      </c>
      <c r="N268" s="105">
        <v>10.152966607538797</v>
      </c>
      <c r="O268" s="105">
        <v>11.652754081744565</v>
      </c>
      <c r="P268" s="105">
        <v>11.045601307288836</v>
      </c>
      <c r="Q268" s="105">
        <v>10.184936298777115</v>
      </c>
      <c r="R268" s="105">
        <v>9.2146168247657645</v>
      </c>
      <c r="S268" s="105">
        <v>12.647867282669605</v>
      </c>
      <c r="T268" s="105">
        <v>13.750177177187707</v>
      </c>
      <c r="U268" s="105">
        <v>14.63982805180132</v>
      </c>
      <c r="V268" s="105">
        <v>11.441402608862104</v>
      </c>
      <c r="W268" s="105">
        <v>13.213383159106479</v>
      </c>
      <c r="DA268" s="132" t="s">
        <v>2758</v>
      </c>
    </row>
    <row r="269" spans="1:105" ht="12" customHeight="1" x14ac:dyDescent="0.25">
      <c r="A269" s="106" t="s">
        <v>122</v>
      </c>
      <c r="B269" s="102">
        <v>22.418280710144384</v>
      </c>
      <c r="C269" s="102">
        <v>23.085004514383364</v>
      </c>
      <c r="D269" s="102">
        <v>23.193827064228291</v>
      </c>
      <c r="E269" s="102">
        <v>25.303589642316201</v>
      </c>
      <c r="F269" s="102">
        <v>23.876382769750307</v>
      </c>
      <c r="G269" s="102">
        <v>22.817915794414827</v>
      </c>
      <c r="H269" s="102">
        <v>25.261819533060869</v>
      </c>
      <c r="I269" s="102">
        <v>24.062995061785195</v>
      </c>
      <c r="J269" s="102">
        <v>25.692253604511976</v>
      </c>
      <c r="K269" s="102">
        <v>24.759361457926001</v>
      </c>
      <c r="L269" s="102">
        <v>24.778216805212661</v>
      </c>
      <c r="M269" s="102">
        <v>25.346483933373079</v>
      </c>
      <c r="N269" s="102">
        <v>21.470630115629049</v>
      </c>
      <c r="O269" s="102">
        <v>21.625406484483229</v>
      </c>
      <c r="P269" s="102">
        <v>22.136949018564408</v>
      </c>
      <c r="Q269" s="102">
        <v>25.521340187939469</v>
      </c>
      <c r="R269" s="102">
        <v>24.719387822631777</v>
      </c>
      <c r="S269" s="102">
        <v>23.818378775674454</v>
      </c>
      <c r="T269" s="102">
        <v>23.485815196151925</v>
      </c>
      <c r="U269" s="102">
        <v>23.372961227301172</v>
      </c>
      <c r="V269" s="102">
        <v>25.392169756062842</v>
      </c>
      <c r="W269" s="102">
        <v>22.439559259489315</v>
      </c>
      <c r="DA269" s="131" t="s">
        <v>2759</v>
      </c>
    </row>
    <row r="270" spans="1:105" ht="12" customHeight="1" x14ac:dyDescent="0.25">
      <c r="A270" s="107" t="s">
        <v>121</v>
      </c>
      <c r="B270" s="105">
        <v>0</v>
      </c>
      <c r="C270" s="105">
        <v>15.257646002074148</v>
      </c>
      <c r="D270" s="105">
        <v>15.364340899765175</v>
      </c>
      <c r="E270" s="105">
        <v>17.38831682651907</v>
      </c>
      <c r="F270" s="105">
        <v>16.112825764928893</v>
      </c>
      <c r="G270" s="105">
        <v>15.188654959128508</v>
      </c>
      <c r="H270" s="105">
        <v>17.666624157782508</v>
      </c>
      <c r="I270" s="105">
        <v>16.403832180162038</v>
      </c>
      <c r="J270" s="105">
        <v>17.846224081548012</v>
      </c>
      <c r="K270" s="105">
        <v>17.012629931780218</v>
      </c>
      <c r="L270" s="105">
        <v>17.027660015762386</v>
      </c>
      <c r="M270" s="105">
        <v>17.903179625289791</v>
      </c>
      <c r="N270" s="105">
        <v>14.481940436890246</v>
      </c>
      <c r="O270" s="105">
        <v>14.805375275373528</v>
      </c>
      <c r="P270" s="105">
        <v>15.177259467047461</v>
      </c>
      <c r="Q270" s="105">
        <v>18.335243020212992</v>
      </c>
      <c r="R270" s="105">
        <v>17.815957497377802</v>
      </c>
      <c r="S270" s="105">
        <v>17.326043939747311</v>
      </c>
      <c r="T270" s="105">
        <v>17.445865825345255</v>
      </c>
      <c r="U270" s="105">
        <v>17.585147572129859</v>
      </c>
      <c r="V270" s="105">
        <v>19.411943627020722</v>
      </c>
      <c r="W270" s="105">
        <v>16.881714610923268</v>
      </c>
      <c r="DA270" s="132" t="s">
        <v>2760</v>
      </c>
    </row>
    <row r="271" spans="1:105" ht="12" customHeight="1" x14ac:dyDescent="0.25">
      <c r="A271" s="108" t="s">
        <v>53</v>
      </c>
      <c r="B271" s="99">
        <v>0</v>
      </c>
      <c r="C271" s="99">
        <v>5.1502584790793371</v>
      </c>
      <c r="D271" s="99">
        <v>5.0788221237101396</v>
      </c>
      <c r="E271" s="99">
        <v>6.8085271829574863</v>
      </c>
      <c r="F271" s="99">
        <v>5.4876816438746632</v>
      </c>
      <c r="G271" s="99">
        <v>4.5292070410658472</v>
      </c>
      <c r="H271" s="99">
        <v>6.8067637441987348</v>
      </c>
      <c r="I271" s="99">
        <v>5.3257290393418035</v>
      </c>
      <c r="J271" s="99">
        <v>6.4961192596036854</v>
      </c>
      <c r="K271" s="99">
        <v>5.7631006577789057</v>
      </c>
      <c r="L271" s="99">
        <v>5.6194423600064516</v>
      </c>
      <c r="M271" s="99">
        <v>6.7776045531753324</v>
      </c>
      <c r="N271" s="99">
        <v>3.8260891937243211</v>
      </c>
      <c r="O271" s="99">
        <v>4.1792426975045025</v>
      </c>
      <c r="P271" s="99">
        <v>4.2734307903214939</v>
      </c>
      <c r="Q271" s="99">
        <v>6.8988855071245716</v>
      </c>
      <c r="R271" s="99">
        <v>6.3070181626883128</v>
      </c>
      <c r="S271" s="99">
        <v>5.6590867591246958</v>
      </c>
      <c r="T271" s="99">
        <v>5.7205207504892668</v>
      </c>
      <c r="U271" s="99">
        <v>5.5890310520203306</v>
      </c>
      <c r="V271" s="99">
        <v>6.4631918679355573</v>
      </c>
      <c r="W271" s="99">
        <v>4.409971153613319</v>
      </c>
      <c r="DA271" s="63" t="s">
        <v>2761</v>
      </c>
    </row>
    <row r="272" spans="1:105" ht="12" customHeight="1" x14ac:dyDescent="0.25">
      <c r="A272" s="108" t="s">
        <v>52</v>
      </c>
      <c r="B272" s="99">
        <v>0</v>
      </c>
      <c r="C272" s="99">
        <v>10.107387522994813</v>
      </c>
      <c r="D272" s="99">
        <v>10.285518776055033</v>
      </c>
      <c r="E272" s="99">
        <v>10.579789643561584</v>
      </c>
      <c r="F272" s="99">
        <v>10.62514412105423</v>
      </c>
      <c r="G272" s="99">
        <v>10.659447918062659</v>
      </c>
      <c r="H272" s="99">
        <v>10.859860413583773</v>
      </c>
      <c r="I272" s="99">
        <v>11.078103140820234</v>
      </c>
      <c r="J272" s="99">
        <v>11.350104821944322</v>
      </c>
      <c r="K272" s="99">
        <v>11.249529274001311</v>
      </c>
      <c r="L272" s="99">
        <v>11.408217655755939</v>
      </c>
      <c r="M272" s="99">
        <v>11.125575072114458</v>
      </c>
      <c r="N272" s="99">
        <v>10.655851243165927</v>
      </c>
      <c r="O272" s="99">
        <v>10.626132577869027</v>
      </c>
      <c r="P272" s="99">
        <v>10.903828676725965</v>
      </c>
      <c r="Q272" s="99">
        <v>11.436357513088421</v>
      </c>
      <c r="R272" s="99">
        <v>11.508939334689488</v>
      </c>
      <c r="S272" s="99">
        <v>11.666957180622612</v>
      </c>
      <c r="T272" s="99">
        <v>11.725345074855987</v>
      </c>
      <c r="U272" s="99">
        <v>11.996116520109526</v>
      </c>
      <c r="V272" s="99">
        <v>12.948751759085164</v>
      </c>
      <c r="W272" s="99">
        <v>12.471743457309948</v>
      </c>
      <c r="DA272" s="63" t="s">
        <v>2762</v>
      </c>
    </row>
    <row r="273" spans="1:105" ht="12" customHeight="1" x14ac:dyDescent="0.25">
      <c r="A273" s="121" t="s">
        <v>54</v>
      </c>
      <c r="B273" s="123">
        <v>9.5386463882985364</v>
      </c>
      <c r="C273" s="123">
        <v>9.7297838446725446</v>
      </c>
      <c r="D273" s="123">
        <v>10.07465134189445</v>
      </c>
      <c r="E273" s="123">
        <v>10.255381515193617</v>
      </c>
      <c r="F273" s="123">
        <v>9.8149384702130451</v>
      </c>
      <c r="G273" s="123">
        <v>9.7588796734880443</v>
      </c>
      <c r="H273" s="123">
        <v>9.6272475340393697</v>
      </c>
      <c r="I273" s="123">
        <v>8.897627129689619</v>
      </c>
      <c r="J273" s="123">
        <v>8.0234255070667757</v>
      </c>
      <c r="K273" s="123">
        <v>7.7057234604186791</v>
      </c>
      <c r="L273" s="123">
        <v>7.9329028534292414</v>
      </c>
      <c r="M273" s="123">
        <v>6.6676084459303855</v>
      </c>
      <c r="N273" s="123">
        <v>5.6641610596703904</v>
      </c>
      <c r="O273" s="123">
        <v>5.7678076597970769</v>
      </c>
      <c r="P273" s="123">
        <v>5.4689622653553593</v>
      </c>
      <c r="Q273" s="123">
        <v>5.7616876638803696</v>
      </c>
      <c r="R273" s="123">
        <v>5.2816194210895189</v>
      </c>
      <c r="S273" s="123">
        <v>6.5354231549985782</v>
      </c>
      <c r="T273" s="123">
        <v>6.8960718738645417</v>
      </c>
      <c r="U273" s="123">
        <v>7.0135769698475183</v>
      </c>
      <c r="V273" s="123">
        <v>10.271191422405824</v>
      </c>
      <c r="W273" s="123">
        <v>9.5497591924670502</v>
      </c>
      <c r="DA273" s="130" t="s">
        <v>2763</v>
      </c>
    </row>
    <row r="274" spans="1:105" ht="12" customHeight="1" x14ac:dyDescent="0.25">
      <c r="A274" s="97" t="s">
        <v>51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2764</v>
      </c>
    </row>
    <row r="275" spans="1:105" ht="12" customHeight="1" x14ac:dyDescent="0.25">
      <c r="A275" s="97" t="s">
        <v>50</v>
      </c>
      <c r="B275" s="99">
        <v>9.8328594240767515</v>
      </c>
      <c r="C275" s="99">
        <v>9.8557860333316878</v>
      </c>
      <c r="D275" s="99">
        <v>10.47658362234646</v>
      </c>
      <c r="E275" s="99">
        <v>10.562367260682274</v>
      </c>
      <c r="F275" s="99">
        <v>9.9042126142782489</v>
      </c>
      <c r="G275" s="99">
        <v>9.9656469089810802</v>
      </c>
      <c r="H275" s="99">
        <v>9.9344126197647249</v>
      </c>
      <c r="I275" s="99">
        <v>9.100583324643905</v>
      </c>
      <c r="J275" s="99">
        <v>8.1277637058419216</v>
      </c>
      <c r="K275" s="99">
        <v>8.153922377721539</v>
      </c>
      <c r="L275" s="99">
        <v>8.6309631180875694</v>
      </c>
      <c r="M275" s="99">
        <v>7.1103511852631502</v>
      </c>
      <c r="N275" s="99">
        <v>5.9915841114955288</v>
      </c>
      <c r="O275" s="99">
        <v>6.4642211035791375</v>
      </c>
      <c r="P275" s="99">
        <v>6.0289260445479407</v>
      </c>
      <c r="Q275" s="99">
        <v>6.3864123290892625</v>
      </c>
      <c r="R275" s="99">
        <v>5.6356419384814265</v>
      </c>
      <c r="S275" s="99">
        <v>7.3847090311424708</v>
      </c>
      <c r="T275" s="99">
        <v>7.900344257738749</v>
      </c>
      <c r="U275" s="99">
        <v>8.0938133688253497</v>
      </c>
      <c r="V275" s="99">
        <v>11.272792483332866</v>
      </c>
      <c r="W275" s="99">
        <v>10.939939093346473</v>
      </c>
      <c r="DA275" s="63" t="s">
        <v>2765</v>
      </c>
    </row>
    <row r="276" spans="1:105" ht="12" customHeight="1" x14ac:dyDescent="0.25">
      <c r="A276" s="109" t="s">
        <v>120</v>
      </c>
      <c r="B276" s="110">
        <v>6.9999782523315703</v>
      </c>
      <c r="C276" s="110">
        <v>8.681151046578135</v>
      </c>
      <c r="D276" s="110">
        <v>6.1523067830993048</v>
      </c>
      <c r="E276" s="110">
        <v>6.1738288795844483</v>
      </c>
      <c r="F276" s="110">
        <v>8.5201821570466656</v>
      </c>
      <c r="G276" s="110">
        <v>7.5505217005643406</v>
      </c>
      <c r="H276" s="110">
        <v>7.0814474964399166</v>
      </c>
      <c r="I276" s="110">
        <v>7.3142823207067797</v>
      </c>
      <c r="J276" s="110">
        <v>7.328438455182221</v>
      </c>
      <c r="K276" s="110">
        <v>5.7040274204411094</v>
      </c>
      <c r="L276" s="110">
        <v>5.906917794586902</v>
      </c>
      <c r="M276" s="110">
        <v>5.784875143804773</v>
      </c>
      <c r="N276" s="110">
        <v>5.1309363295179766</v>
      </c>
      <c r="O276" s="110">
        <v>4.6913174220361595</v>
      </c>
      <c r="P276" s="110">
        <v>4.6297708824372803</v>
      </c>
      <c r="Q276" s="110">
        <v>4.8789014256336802</v>
      </c>
      <c r="R276" s="110">
        <v>4.8257555736658029</v>
      </c>
      <c r="S276" s="110">
        <v>5.3838711035101436</v>
      </c>
      <c r="T276" s="110">
        <v>5.5379505910154556</v>
      </c>
      <c r="U276" s="110">
        <v>5.5590153974993282</v>
      </c>
      <c r="V276" s="110">
        <v>8.9686122798701877</v>
      </c>
      <c r="W276" s="110">
        <v>7.8149653115587432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91.050922283861766</v>
      </c>
      <c r="C278" s="118">
        <f t="shared" si="124"/>
        <v>90.785190107887558</v>
      </c>
      <c r="D278" s="118">
        <f t="shared" si="124"/>
        <v>107.10511421844103</v>
      </c>
      <c r="E278" s="118">
        <f t="shared" si="124"/>
        <v>113.97244601531244</v>
      </c>
      <c r="F278" s="118">
        <f t="shared" si="124"/>
        <v>110.28506471906771</v>
      </c>
      <c r="G278" s="118">
        <f t="shared" si="124"/>
        <v>119.63767600898485</v>
      </c>
      <c r="H278" s="118">
        <f t="shared" si="124"/>
        <v>125.51877108876636</v>
      </c>
      <c r="I278" s="118">
        <f t="shared" si="124"/>
        <v>92.05393115818697</v>
      </c>
      <c r="J278" s="118">
        <f t="shared" si="124"/>
        <v>112.8659078006994</v>
      </c>
      <c r="K278" s="118">
        <f t="shared" si="124"/>
        <v>108.0789673732741</v>
      </c>
      <c r="L278" s="118">
        <f t="shared" si="124"/>
        <v>115.75778370421787</v>
      </c>
      <c r="M278" s="118">
        <f t="shared" si="124"/>
        <v>131.54889783822193</v>
      </c>
      <c r="N278" s="118">
        <f t="shared" si="124"/>
        <v>121.96666464965708</v>
      </c>
      <c r="O278" s="118">
        <f t="shared" si="124"/>
        <v>118.21193109515269</v>
      </c>
      <c r="P278" s="118">
        <f t="shared" si="124"/>
        <v>101.5375176341593</v>
      </c>
      <c r="Q278" s="118">
        <f t="shared" si="124"/>
        <v>101.66686517664722</v>
      </c>
      <c r="R278" s="118">
        <f t="shared" ref="R278:V278" si="125">R279+R282+R284+R294</f>
        <v>125.67777541349827</v>
      </c>
      <c r="S278" s="118">
        <f t="shared" si="125"/>
        <v>146.46656069070517</v>
      </c>
      <c r="T278" s="118">
        <f t="shared" si="125"/>
        <v>114.39375737752454</v>
      </c>
      <c r="U278" s="118">
        <f t="shared" si="125"/>
        <v>109.02625586751921</v>
      </c>
      <c r="V278" s="118">
        <f t="shared" si="125"/>
        <v>120.40234688451937</v>
      </c>
      <c r="W278" s="118">
        <f t="shared" ref="W278" si="126">W279+W282+W284+W294</f>
        <v>118.73073925128628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72.434813563702775</v>
      </c>
      <c r="C279" s="123">
        <f t="shared" si="127"/>
        <v>72.012507658992064</v>
      </c>
      <c r="D279" s="123">
        <f t="shared" si="127"/>
        <v>87.638378115135936</v>
      </c>
      <c r="E279" s="123">
        <f t="shared" si="127"/>
        <v>93.38379455877633</v>
      </c>
      <c r="F279" s="123">
        <f t="shared" si="127"/>
        <v>90.887938694980093</v>
      </c>
      <c r="G279" s="123">
        <f t="shared" si="127"/>
        <v>100.19595127624738</v>
      </c>
      <c r="H279" s="123">
        <f t="shared" si="127"/>
        <v>104.70315633351176</v>
      </c>
      <c r="I279" s="123">
        <f t="shared" si="127"/>
        <v>72.426847462242733</v>
      </c>
      <c r="J279" s="123">
        <f t="shared" si="127"/>
        <v>92.915505504524745</v>
      </c>
      <c r="K279" s="123">
        <f t="shared" si="127"/>
        <v>88.639717726634515</v>
      </c>
      <c r="L279" s="123">
        <f t="shared" si="127"/>
        <v>95.608683634620206</v>
      </c>
      <c r="M279" s="123">
        <f t="shared" si="127"/>
        <v>111.83765039258118</v>
      </c>
      <c r="N279" s="123">
        <f t="shared" si="127"/>
        <v>104.67927536292271</v>
      </c>
      <c r="O279" s="123">
        <f t="shared" si="127"/>
        <v>100.70232525847999</v>
      </c>
      <c r="P279" s="123">
        <f t="shared" si="127"/>
        <v>84.020019414205279</v>
      </c>
      <c r="Q279" s="123">
        <f t="shared" si="127"/>
        <v>81.594793253385419</v>
      </c>
      <c r="R279" s="123">
        <f t="shared" ref="R279:V279" si="128">SUM(R280:R281)</f>
        <v>106.20378495094096</v>
      </c>
      <c r="S279" s="123">
        <f t="shared" si="128"/>
        <v>126.09192125489784</v>
      </c>
      <c r="T279" s="123">
        <f t="shared" si="128"/>
        <v>93.281821214984632</v>
      </c>
      <c r="U279" s="123">
        <f t="shared" si="128"/>
        <v>87.158887753442585</v>
      </c>
      <c r="V279" s="123">
        <f t="shared" si="128"/>
        <v>95.54859768341521</v>
      </c>
      <c r="W279" s="123">
        <f t="shared" ref="W279" si="129">SUM(W280:W281)</f>
        <v>95.221752224004035</v>
      </c>
      <c r="DA279" s="130" t="s">
        <v>2916</v>
      </c>
    </row>
    <row r="280" spans="1:105" ht="12" customHeight="1" x14ac:dyDescent="0.25">
      <c r="A280" s="97" t="s">
        <v>51</v>
      </c>
      <c r="B280" s="99">
        <v>71.72637974106091</v>
      </c>
      <c r="C280" s="99">
        <v>71.320434704588493</v>
      </c>
      <c r="D280" s="99">
        <v>86.808505756144015</v>
      </c>
      <c r="E280" s="99">
        <v>92.522857753128889</v>
      </c>
      <c r="F280" s="99">
        <v>90.057043256965144</v>
      </c>
      <c r="G280" s="99">
        <v>99.300034630371883</v>
      </c>
      <c r="H280" s="99">
        <v>103.78847434955112</v>
      </c>
      <c r="I280" s="99">
        <v>71.803803969976826</v>
      </c>
      <c r="J280" s="99">
        <v>92.125137711000519</v>
      </c>
      <c r="K280" s="99">
        <v>87.898200121161196</v>
      </c>
      <c r="L280" s="99">
        <v>94.819248071735515</v>
      </c>
      <c r="M280" s="99">
        <v>110.9307256244318</v>
      </c>
      <c r="N280" s="99">
        <v>103.85833889365749</v>
      </c>
      <c r="O280" s="99">
        <v>99.918529798732678</v>
      </c>
      <c r="P280" s="99">
        <v>83.363384027443018</v>
      </c>
      <c r="Q280" s="99">
        <v>80.961524822969537</v>
      </c>
      <c r="R280" s="99">
        <v>105.38302173836286</v>
      </c>
      <c r="S280" s="99">
        <v>125.11412269109104</v>
      </c>
      <c r="T280" s="99">
        <v>92.559427472142659</v>
      </c>
      <c r="U280" s="99">
        <v>86.48498984731755</v>
      </c>
      <c r="V280" s="99">
        <v>94.798762756965061</v>
      </c>
      <c r="W280" s="99">
        <v>94.474943144825943</v>
      </c>
      <c r="DA280" s="63" t="s">
        <v>2917</v>
      </c>
    </row>
    <row r="281" spans="1:105" ht="12" customHeight="1" x14ac:dyDescent="0.25">
      <c r="A281" s="97" t="s">
        <v>53</v>
      </c>
      <c r="B281" s="99">
        <v>0.70843382264187127</v>
      </c>
      <c r="C281" s="99">
        <v>0.6920729544035743</v>
      </c>
      <c r="D281" s="99">
        <v>0.82987235899192269</v>
      </c>
      <c r="E281" s="99">
        <v>0.86093680564744035</v>
      </c>
      <c r="F281" s="99">
        <v>0.83089543801495436</v>
      </c>
      <c r="G281" s="99">
        <v>0.89591664587550024</v>
      </c>
      <c r="H281" s="99">
        <v>0.91468198396063161</v>
      </c>
      <c r="I281" s="99">
        <v>0.62304349226590638</v>
      </c>
      <c r="J281" s="99">
        <v>0.79036779352422826</v>
      </c>
      <c r="K281" s="99">
        <v>0.74151760547332146</v>
      </c>
      <c r="L281" s="99">
        <v>0.78943556288469763</v>
      </c>
      <c r="M281" s="99">
        <v>0.90692476814937872</v>
      </c>
      <c r="N281" s="99">
        <v>0.82093646926522079</v>
      </c>
      <c r="O281" s="99">
        <v>0.78379545974731313</v>
      </c>
      <c r="P281" s="99">
        <v>0.6566353867622593</v>
      </c>
      <c r="Q281" s="99">
        <v>0.63326843041588099</v>
      </c>
      <c r="R281" s="99">
        <v>0.82076321257809692</v>
      </c>
      <c r="S281" s="99">
        <v>0.97779856380679553</v>
      </c>
      <c r="T281" s="99">
        <v>0.72239374284197788</v>
      </c>
      <c r="U281" s="99">
        <v>0.67389790612503309</v>
      </c>
      <c r="V281" s="99">
        <v>0.74983492645014316</v>
      </c>
      <c r="W281" s="99">
        <v>0.74680907917808703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2.1209408490314378E-2</v>
      </c>
      <c r="C282" s="123">
        <f t="shared" si="130"/>
        <v>3.0928465925752848E-2</v>
      </c>
      <c r="D282" s="123">
        <f t="shared" si="130"/>
        <v>5.5979836021543813E-2</v>
      </c>
      <c r="E282" s="123">
        <f t="shared" si="130"/>
        <v>0.10849945012175241</v>
      </c>
      <c r="F282" s="123">
        <f t="shared" si="130"/>
        <v>6.6984581971878884E-2</v>
      </c>
      <c r="G282" s="123">
        <f t="shared" si="130"/>
        <v>7.9805018677025552E-2</v>
      </c>
      <c r="H282" s="123">
        <f t="shared" si="130"/>
        <v>0.13280464062231873</v>
      </c>
      <c r="I282" s="123">
        <f t="shared" si="130"/>
        <v>0.19582426537903067</v>
      </c>
      <c r="J282" s="123">
        <f t="shared" si="130"/>
        <v>0.1171371115088314</v>
      </c>
      <c r="K282" s="123">
        <f t="shared" si="130"/>
        <v>0.12154369600165664</v>
      </c>
      <c r="L282" s="123">
        <f t="shared" si="130"/>
        <v>0.17928530290062161</v>
      </c>
      <c r="M282" s="123">
        <f t="shared" si="130"/>
        <v>0.24342040857636985</v>
      </c>
      <c r="N282" s="123">
        <f t="shared" si="130"/>
        <v>0.65837387381109136</v>
      </c>
      <c r="O282" s="123">
        <f t="shared" si="130"/>
        <v>0.55729752528587051</v>
      </c>
      <c r="P282" s="123">
        <f t="shared" si="130"/>
        <v>0.44801243182148487</v>
      </c>
      <c r="Q282" s="123">
        <f t="shared" si="130"/>
        <v>0.70953290352549125</v>
      </c>
      <c r="R282" s="123">
        <f t="shared" si="130"/>
        <v>0.65942846821364864</v>
      </c>
      <c r="S282" s="123">
        <f t="shared" si="130"/>
        <v>0.71195685115559526</v>
      </c>
      <c r="T282" s="123">
        <f t="shared" si="130"/>
        <v>0.9310178460948082</v>
      </c>
      <c r="U282" s="123">
        <f t="shared" si="130"/>
        <v>1.2754554862967087</v>
      </c>
      <c r="V282" s="123">
        <f t="shared" si="130"/>
        <v>0.65759316466299178</v>
      </c>
      <c r="W282" s="123">
        <f t="shared" si="130"/>
        <v>1.511430518142145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2.1209408490314378E-2</v>
      </c>
      <c r="C283" s="99">
        <f>RES_hhdet_tess!C8</f>
        <v>3.0928465925752848E-2</v>
      </c>
      <c r="D283" s="99">
        <f>RES_hhdet_tess!D8</f>
        <v>5.5979836021543813E-2</v>
      </c>
      <c r="E283" s="99">
        <f>RES_hhdet_tess!E8</f>
        <v>0.10849945012175241</v>
      </c>
      <c r="F283" s="99">
        <f>RES_hhdet_tess!F8</f>
        <v>6.6984581971878884E-2</v>
      </c>
      <c r="G283" s="99">
        <f>RES_hhdet_tess!G8</f>
        <v>7.9805018677025552E-2</v>
      </c>
      <c r="H283" s="99">
        <f>RES_hhdet_tess!H8</f>
        <v>0.13280464062231873</v>
      </c>
      <c r="I283" s="99">
        <f>RES_hhdet_tess!I8</f>
        <v>0.19582426537903067</v>
      </c>
      <c r="J283" s="99">
        <f>RES_hhdet_tess!J8</f>
        <v>0.1171371115088314</v>
      </c>
      <c r="K283" s="99">
        <f>RES_hhdet_tess!K8</f>
        <v>0.12154369600165664</v>
      </c>
      <c r="L283" s="99">
        <f>RES_hhdet_tess!L8</f>
        <v>0.17928530290062161</v>
      </c>
      <c r="M283" s="99">
        <f>RES_hhdet_tess!M8</f>
        <v>0.24342040857636985</v>
      </c>
      <c r="N283" s="99">
        <f>RES_hhdet_tess!N8</f>
        <v>0.65837387381109136</v>
      </c>
      <c r="O283" s="99">
        <f>RES_hhdet_tess!O8</f>
        <v>0.55729752528587051</v>
      </c>
      <c r="P283" s="99">
        <f>RES_hhdet_tess!P8</f>
        <v>0.44801243182148487</v>
      </c>
      <c r="Q283" s="99">
        <f>RES_hhdet_tess!Q8</f>
        <v>0.70953290352549125</v>
      </c>
      <c r="R283" s="99">
        <f>RES_hhdet_tess!R8</f>
        <v>0.65942846821364864</v>
      </c>
      <c r="S283" s="99">
        <f>RES_hhdet_tess!S8</f>
        <v>0.71195685115559526</v>
      </c>
      <c r="T283" s="99">
        <f>RES_hhdet_tess!T8</f>
        <v>0.9310178460948082</v>
      </c>
      <c r="U283" s="99">
        <f>RES_hhdet_tess!U8</f>
        <v>1.2754554862967087</v>
      </c>
      <c r="V283" s="99">
        <f>RES_hhdet_tess!V8</f>
        <v>0.65759316466299178</v>
      </c>
      <c r="W283" s="99">
        <f>RES_hhdet_tess!W8</f>
        <v>1.511430518142145</v>
      </c>
      <c r="DA283" s="63" t="s">
        <v>2920</v>
      </c>
    </row>
    <row r="284" spans="1:105" ht="12" customHeight="1" x14ac:dyDescent="0.25">
      <c r="A284" s="121" t="s">
        <v>55</v>
      </c>
      <c r="B284" s="123">
        <v>12.961486471611178</v>
      </c>
      <c r="C284" s="123">
        <v>12.955538762453733</v>
      </c>
      <c r="D284" s="123">
        <v>13.471025646675569</v>
      </c>
      <c r="E284" s="123">
        <v>14.444884450944274</v>
      </c>
      <c r="F284" s="123">
        <v>13.521293187689844</v>
      </c>
      <c r="G284" s="123">
        <v>13.555995225061839</v>
      </c>
      <c r="H284" s="123">
        <v>14.91845360242503</v>
      </c>
      <c r="I284" s="123">
        <v>14.075923288411849</v>
      </c>
      <c r="J284" s="123">
        <v>14.966751568351786</v>
      </c>
      <c r="K284" s="123">
        <v>14.617608844335805</v>
      </c>
      <c r="L284" s="123">
        <v>15.049487312080323</v>
      </c>
      <c r="M284" s="123">
        <v>15.211981847738381</v>
      </c>
      <c r="N284" s="123">
        <v>12.954234934389289</v>
      </c>
      <c r="O284" s="123">
        <v>13.231073394335196</v>
      </c>
      <c r="P284" s="123">
        <v>13.521213250413107</v>
      </c>
      <c r="Q284" s="123">
        <v>15.607506983620693</v>
      </c>
      <c r="R284" s="123">
        <v>15.312373507671408</v>
      </c>
      <c r="S284" s="123">
        <v>15.364228513105234</v>
      </c>
      <c r="T284" s="123">
        <v>15.625895919978847</v>
      </c>
      <c r="U284" s="123">
        <v>15.935677056175546</v>
      </c>
      <c r="V284" s="123">
        <v>17.249884249627108</v>
      </c>
      <c r="W284" s="123">
        <v>15.54891507539174</v>
      </c>
      <c r="DA284" s="130" t="s">
        <v>2921</v>
      </c>
    </row>
    <row r="285" spans="1:105" ht="12" customHeight="1" x14ac:dyDescent="0.25">
      <c r="A285" s="97" t="s">
        <v>143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2922</v>
      </c>
    </row>
    <row r="286" spans="1:105" ht="12" customHeight="1" x14ac:dyDescent="0.25">
      <c r="A286" s="97" t="s">
        <v>124</v>
      </c>
      <c r="B286" s="99">
        <v>13.702793141420457</v>
      </c>
      <c r="C286" s="99">
        <v>12.499580112805175</v>
      </c>
      <c r="D286" s="99">
        <v>14.100018088653941</v>
      </c>
      <c r="E286" s="99">
        <v>14.01505813479028</v>
      </c>
      <c r="F286" s="99">
        <v>12.207789925192245</v>
      </c>
      <c r="G286" s="99">
        <v>14.706911431794506</v>
      </c>
      <c r="H286" s="99">
        <v>15.254714873002225</v>
      </c>
      <c r="I286" s="99">
        <v>13.134185373591594</v>
      </c>
      <c r="J286" s="99">
        <v>13.117061911841905</v>
      </c>
      <c r="K286" s="99">
        <v>13.853099284109755</v>
      </c>
      <c r="L286" s="99">
        <v>18.34582731267632</v>
      </c>
      <c r="M286" s="99">
        <v>14.991124673100343</v>
      </c>
      <c r="N286" s="99">
        <v>12.287573210933932</v>
      </c>
      <c r="O286" s="99">
        <v>14.338043224258413</v>
      </c>
      <c r="P286" s="99">
        <v>13.589882480654092</v>
      </c>
      <c r="Q286" s="99">
        <v>13.861669802787755</v>
      </c>
      <c r="R286" s="99">
        <v>12.088972138960854</v>
      </c>
      <c r="S286" s="99">
        <v>16.37245887331833</v>
      </c>
      <c r="T286" s="99">
        <v>17.929356566306208</v>
      </c>
      <c r="U286" s="99">
        <v>18.961052450930701</v>
      </c>
      <c r="V286" s="99">
        <v>15.156833108669558</v>
      </c>
      <c r="W286" s="99">
        <v>16.246534390938834</v>
      </c>
      <c r="DA286" s="63" t="s">
        <v>2923</v>
      </c>
    </row>
    <row r="287" spans="1:105" ht="12" customHeight="1" x14ac:dyDescent="0.25">
      <c r="A287" s="97" t="s">
        <v>123</v>
      </c>
      <c r="B287" s="99">
        <v>0</v>
      </c>
      <c r="C287" s="99">
        <v>12.499801209754132</v>
      </c>
      <c r="D287" s="99">
        <v>14.100551555100848</v>
      </c>
      <c r="E287" s="99">
        <v>14.015806322478991</v>
      </c>
      <c r="F287" s="99">
        <v>12.207738738782467</v>
      </c>
      <c r="G287" s="99">
        <v>14.7009497143603</v>
      </c>
      <c r="H287" s="99">
        <v>15.241657316608864</v>
      </c>
      <c r="I287" s="99">
        <v>13.118578467866564</v>
      </c>
      <c r="J287" s="99">
        <v>13.12980757962514</v>
      </c>
      <c r="K287" s="99">
        <v>0</v>
      </c>
      <c r="L287" s="99">
        <v>18.427321852119704</v>
      </c>
      <c r="M287" s="99">
        <v>15.068518256691929</v>
      </c>
      <c r="N287" s="99">
        <v>12.366488810326178</v>
      </c>
      <c r="O287" s="99">
        <v>14.455314169390903</v>
      </c>
      <c r="P287" s="99">
        <v>13.699197997665479</v>
      </c>
      <c r="Q287" s="99">
        <v>13.972490037166153</v>
      </c>
      <c r="R287" s="99">
        <v>12.21050708326851</v>
      </c>
      <c r="S287" s="99">
        <v>16.594058258908174</v>
      </c>
      <c r="T287" s="99">
        <v>18.172999750165303</v>
      </c>
      <c r="U287" s="99">
        <v>19.248245547077829</v>
      </c>
      <c r="V287" s="99">
        <v>15.3676967390368</v>
      </c>
      <c r="W287" s="99">
        <v>16.464176782413038</v>
      </c>
      <c r="DA287" s="63" t="s">
        <v>2924</v>
      </c>
    </row>
    <row r="288" spans="1:105" ht="12" customHeight="1" x14ac:dyDescent="0.25">
      <c r="A288" s="100" t="s">
        <v>50</v>
      </c>
      <c r="B288" s="102">
        <v>0</v>
      </c>
      <c r="C288" s="102">
        <v>2.8730079972324924</v>
      </c>
      <c r="D288" s="102">
        <v>3.1654316444555435</v>
      </c>
      <c r="E288" s="102">
        <v>3.8413559634795167</v>
      </c>
      <c r="F288" s="102">
        <v>2.8390975362368129</v>
      </c>
      <c r="G288" s="102">
        <v>2.9279921370237765</v>
      </c>
      <c r="H288" s="102">
        <v>4.0854355208282191</v>
      </c>
      <c r="I288" s="102">
        <v>2.8841729160101024</v>
      </c>
      <c r="J288" s="102">
        <v>3.3225900644095465</v>
      </c>
      <c r="K288" s="102">
        <v>0</v>
      </c>
      <c r="L288" s="102">
        <v>4.2257077038888369</v>
      </c>
      <c r="M288" s="102">
        <v>4.0450419588621784</v>
      </c>
      <c r="N288" s="102">
        <v>2.21352220278738</v>
      </c>
      <c r="O288" s="102">
        <v>2.8025600876463392</v>
      </c>
      <c r="P288" s="102">
        <v>2.6535966903766446</v>
      </c>
      <c r="Q288" s="102">
        <v>3.7875537383890356</v>
      </c>
      <c r="R288" s="102">
        <v>2.9958902585027443</v>
      </c>
      <c r="S288" s="102">
        <v>3.9461909762385718</v>
      </c>
      <c r="T288" s="102">
        <v>4.4228225729775925</v>
      </c>
      <c r="U288" s="102">
        <v>4.6084174952765089</v>
      </c>
      <c r="V288" s="102">
        <v>3.9262941301746936</v>
      </c>
      <c r="W288" s="102">
        <v>3.250793623306556</v>
      </c>
      <c r="DA288" s="131" t="s">
        <v>2925</v>
      </c>
    </row>
    <row r="289" spans="1:105" ht="12" customHeight="1" x14ac:dyDescent="0.25">
      <c r="A289" s="103" t="s">
        <v>52</v>
      </c>
      <c r="B289" s="105">
        <v>0</v>
      </c>
      <c r="C289" s="105">
        <v>9.6267932125216387</v>
      </c>
      <c r="D289" s="105">
        <v>10.935119910645305</v>
      </c>
      <c r="E289" s="105">
        <v>10.174450358999472</v>
      </c>
      <c r="F289" s="105">
        <v>9.3686412025456498</v>
      </c>
      <c r="G289" s="105">
        <v>11.772957577336523</v>
      </c>
      <c r="H289" s="105">
        <v>11.156221795780644</v>
      </c>
      <c r="I289" s="105">
        <v>10.234405551856463</v>
      </c>
      <c r="J289" s="105">
        <v>9.8072175152155925</v>
      </c>
      <c r="K289" s="105">
        <v>0</v>
      </c>
      <c r="L289" s="105">
        <v>14.201614148230863</v>
      </c>
      <c r="M289" s="105">
        <v>11.023476297829751</v>
      </c>
      <c r="N289" s="105">
        <v>10.152966607538797</v>
      </c>
      <c r="O289" s="105">
        <v>11.652754081744565</v>
      </c>
      <c r="P289" s="105">
        <v>11.045601307288836</v>
      </c>
      <c r="Q289" s="105">
        <v>10.184936298777115</v>
      </c>
      <c r="R289" s="105">
        <v>9.2146168247657645</v>
      </c>
      <c r="S289" s="105">
        <v>12.647867282669605</v>
      </c>
      <c r="T289" s="105">
        <v>13.750177177187707</v>
      </c>
      <c r="U289" s="105">
        <v>14.63982805180132</v>
      </c>
      <c r="V289" s="105">
        <v>11.441402608862104</v>
      </c>
      <c r="W289" s="105">
        <v>13.213383159106479</v>
      </c>
      <c r="DA289" s="132" t="s">
        <v>2926</v>
      </c>
    </row>
    <row r="290" spans="1:105" ht="12" customHeight="1" x14ac:dyDescent="0.25">
      <c r="A290" s="106" t="s">
        <v>122</v>
      </c>
      <c r="B290" s="102">
        <v>12.669563156620818</v>
      </c>
      <c r="C290" s="102">
        <v>13.120375187892</v>
      </c>
      <c r="D290" s="102">
        <v>13.25887570924719</v>
      </c>
      <c r="E290" s="102">
        <v>14.569763140242159</v>
      </c>
      <c r="F290" s="102">
        <v>13.843481764466221</v>
      </c>
      <c r="G290" s="102">
        <v>13.32064946792879</v>
      </c>
      <c r="H290" s="102">
        <v>14.864542693267161</v>
      </c>
      <c r="I290" s="102">
        <v>14.207181031616535</v>
      </c>
      <c r="J290" s="102">
        <v>15.194555450395457</v>
      </c>
      <c r="K290" s="102">
        <v>14.695554654548067</v>
      </c>
      <c r="L290" s="102">
        <v>14.784797440235021</v>
      </c>
      <c r="M290" s="102">
        <v>15.226628676523926</v>
      </c>
      <c r="N290" s="102">
        <v>12.990476567388731</v>
      </c>
      <c r="O290" s="102">
        <v>13.179016355051164</v>
      </c>
      <c r="P290" s="102">
        <v>13.51793633541576</v>
      </c>
      <c r="Q290" s="102">
        <v>15.688454038395031</v>
      </c>
      <c r="R290" s="102">
        <v>15.468522394011252</v>
      </c>
      <c r="S290" s="102">
        <v>15.310198716629488</v>
      </c>
      <c r="T290" s="102">
        <v>15.492951497006951</v>
      </c>
      <c r="U290" s="102">
        <v>15.753432625645205</v>
      </c>
      <c r="V290" s="102">
        <v>17.374441621164131</v>
      </c>
      <c r="W290" s="102">
        <v>15.50545462306105</v>
      </c>
      <c r="DA290" s="131" t="s">
        <v>2927</v>
      </c>
    </row>
    <row r="291" spans="1:105" ht="12" customHeight="1" x14ac:dyDescent="0.25">
      <c r="A291" s="107" t="s">
        <v>121</v>
      </c>
      <c r="B291" s="105">
        <v>0</v>
      </c>
      <c r="C291" s="105">
        <v>13.124684983229029</v>
      </c>
      <c r="D291" s="105">
        <v>13.2616900098239</v>
      </c>
      <c r="E291" s="105">
        <v>14.570850067027276</v>
      </c>
      <c r="F291" s="105">
        <v>13.842241956251966</v>
      </c>
      <c r="G291" s="105">
        <v>13.317230313260438</v>
      </c>
      <c r="H291" s="105">
        <v>14.858625075806396</v>
      </c>
      <c r="I291" s="105">
        <v>14.210612171202316</v>
      </c>
      <c r="J291" s="105">
        <v>15.202737974463867</v>
      </c>
      <c r="K291" s="105">
        <v>14.698215671839105</v>
      </c>
      <c r="L291" s="105">
        <v>14.782248459825695</v>
      </c>
      <c r="M291" s="105">
        <v>15.218087331093775</v>
      </c>
      <c r="N291" s="105">
        <v>12.984294799872394</v>
      </c>
      <c r="O291" s="105">
        <v>13.178825614018903</v>
      </c>
      <c r="P291" s="105">
        <v>13.518985787588399</v>
      </c>
      <c r="Q291" s="105">
        <v>15.685225464967621</v>
      </c>
      <c r="R291" s="105">
        <v>15.465340147904765</v>
      </c>
      <c r="S291" s="105">
        <v>15.307293729492098</v>
      </c>
      <c r="T291" s="105">
        <v>15.496026071754097</v>
      </c>
      <c r="U291" s="105">
        <v>15.762940184766833</v>
      </c>
      <c r="V291" s="105">
        <v>17.395013768147827</v>
      </c>
      <c r="W291" s="105">
        <v>15.530286965402025</v>
      </c>
      <c r="DA291" s="132" t="s">
        <v>2928</v>
      </c>
    </row>
    <row r="292" spans="1:105" ht="12" customHeight="1" x14ac:dyDescent="0.25">
      <c r="A292" s="108" t="s">
        <v>53</v>
      </c>
      <c r="B292" s="99">
        <v>0</v>
      </c>
      <c r="C292" s="99">
        <v>3.0172974602342166</v>
      </c>
      <c r="D292" s="99">
        <v>2.9761712337688651</v>
      </c>
      <c r="E292" s="99">
        <v>3.991060423465695</v>
      </c>
      <c r="F292" s="99">
        <v>3.217097835197738</v>
      </c>
      <c r="G292" s="99">
        <v>2.6577823951977808</v>
      </c>
      <c r="H292" s="99">
        <v>3.9987646622226238</v>
      </c>
      <c r="I292" s="99">
        <v>3.1325090303820824</v>
      </c>
      <c r="J292" s="99">
        <v>3.8526331525195436</v>
      </c>
      <c r="K292" s="99">
        <v>3.448686397837792</v>
      </c>
      <c r="L292" s="99">
        <v>3.3740308040697591</v>
      </c>
      <c r="M292" s="99">
        <v>4.0925122589793181</v>
      </c>
      <c r="N292" s="99">
        <v>2.3284435567064672</v>
      </c>
      <c r="O292" s="99">
        <v>2.5526930361498765</v>
      </c>
      <c r="P292" s="99">
        <v>2.6151571108624325</v>
      </c>
      <c r="Q292" s="99">
        <v>4.2488679518792001</v>
      </c>
      <c r="R292" s="99">
        <v>3.9564008132152781</v>
      </c>
      <c r="S292" s="99">
        <v>3.6403365488694885</v>
      </c>
      <c r="T292" s="99">
        <v>3.7706809968981112</v>
      </c>
      <c r="U292" s="99">
        <v>3.7668236646573061</v>
      </c>
      <c r="V292" s="99">
        <v>4.4462620090626617</v>
      </c>
      <c r="W292" s="99">
        <v>3.0585435080920762</v>
      </c>
      <c r="DA292" s="63" t="s">
        <v>2929</v>
      </c>
    </row>
    <row r="293" spans="1:105" ht="12" customHeight="1" x14ac:dyDescent="0.25">
      <c r="A293" s="108" t="s">
        <v>52</v>
      </c>
      <c r="B293" s="99">
        <v>0</v>
      </c>
      <c r="C293" s="99">
        <v>10.107387522994813</v>
      </c>
      <c r="D293" s="99">
        <v>10.285518776055033</v>
      </c>
      <c r="E293" s="99">
        <v>10.579789643561584</v>
      </c>
      <c r="F293" s="99">
        <v>10.62514412105423</v>
      </c>
      <c r="G293" s="99">
        <v>10.659447918062659</v>
      </c>
      <c r="H293" s="99">
        <v>10.859860413583773</v>
      </c>
      <c r="I293" s="99">
        <v>11.078103140820234</v>
      </c>
      <c r="J293" s="99">
        <v>11.350104821944322</v>
      </c>
      <c r="K293" s="99">
        <v>11.249529274001311</v>
      </c>
      <c r="L293" s="99">
        <v>11.408217655755939</v>
      </c>
      <c r="M293" s="99">
        <v>11.125575072114458</v>
      </c>
      <c r="N293" s="99">
        <v>10.655851243165927</v>
      </c>
      <c r="O293" s="99">
        <v>10.626132577869027</v>
      </c>
      <c r="P293" s="99">
        <v>10.903828676725965</v>
      </c>
      <c r="Q293" s="99">
        <v>11.436357513088421</v>
      </c>
      <c r="R293" s="99">
        <v>11.508939334689488</v>
      </c>
      <c r="S293" s="99">
        <v>11.666957180622612</v>
      </c>
      <c r="T293" s="99">
        <v>11.725345074855987</v>
      </c>
      <c r="U293" s="99">
        <v>11.996116520109526</v>
      </c>
      <c r="V293" s="99">
        <v>12.948751759085164</v>
      </c>
      <c r="W293" s="99">
        <v>12.471743457309948</v>
      </c>
      <c r="DA293" s="63" t="s">
        <v>2930</v>
      </c>
    </row>
    <row r="294" spans="1:105" ht="12" customHeight="1" x14ac:dyDescent="0.25">
      <c r="A294" s="121" t="s">
        <v>54</v>
      </c>
      <c r="B294" s="123">
        <v>5.6334128400574945</v>
      </c>
      <c r="C294" s="123">
        <v>5.7862152205160085</v>
      </c>
      <c r="D294" s="123">
        <v>5.939730620607981</v>
      </c>
      <c r="E294" s="123">
        <v>6.0352675554700834</v>
      </c>
      <c r="F294" s="123">
        <v>5.8088482544258868</v>
      </c>
      <c r="G294" s="123">
        <v>5.8059244889986132</v>
      </c>
      <c r="H294" s="123">
        <v>5.7643565122072404</v>
      </c>
      <c r="I294" s="123">
        <v>5.3553361421533667</v>
      </c>
      <c r="J294" s="123">
        <v>4.8665136163140517</v>
      </c>
      <c r="K294" s="123">
        <v>4.7000971063021177</v>
      </c>
      <c r="L294" s="123">
        <v>4.9203274546167126</v>
      </c>
      <c r="M294" s="123">
        <v>4.2558451893260063</v>
      </c>
      <c r="N294" s="123">
        <v>3.6747804785339921</v>
      </c>
      <c r="O294" s="123">
        <v>3.7212349170516275</v>
      </c>
      <c r="P294" s="123">
        <v>3.5482725377194231</v>
      </c>
      <c r="Q294" s="123">
        <v>3.7550320361156246</v>
      </c>
      <c r="R294" s="123">
        <v>3.5021884866722579</v>
      </c>
      <c r="S294" s="123">
        <v>4.2984540715465007</v>
      </c>
      <c r="T294" s="123">
        <v>4.5550223964662537</v>
      </c>
      <c r="U294" s="123">
        <v>4.656235571604368</v>
      </c>
      <c r="V294" s="123">
        <v>6.9462717868140587</v>
      </c>
      <c r="W294" s="123">
        <v>6.4486414337483469</v>
      </c>
      <c r="DA294" s="130" t="s">
        <v>2931</v>
      </c>
    </row>
    <row r="295" spans="1:105" ht="12" customHeight="1" x14ac:dyDescent="0.25">
      <c r="A295" s="97" t="s">
        <v>51</v>
      </c>
      <c r="B295" s="99">
        <v>0</v>
      </c>
      <c r="C295" s="99">
        <v>0</v>
      </c>
      <c r="D295" s="99">
        <v>0</v>
      </c>
      <c r="E295" s="99">
        <v>0</v>
      </c>
      <c r="F295" s="99">
        <v>0</v>
      </c>
      <c r="G295" s="99">
        <v>0</v>
      </c>
      <c r="H295" s="99">
        <v>0</v>
      </c>
      <c r="I295" s="99">
        <v>0</v>
      </c>
      <c r="J295" s="99">
        <v>0</v>
      </c>
      <c r="K295" s="99">
        <v>0</v>
      </c>
      <c r="L295" s="99">
        <v>0</v>
      </c>
      <c r="M295" s="99">
        <v>0</v>
      </c>
      <c r="N295" s="99">
        <v>0</v>
      </c>
      <c r="O295" s="99">
        <v>0</v>
      </c>
      <c r="P295" s="99">
        <v>0</v>
      </c>
      <c r="Q295" s="99">
        <v>0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DA295" s="63" t="s">
        <v>2932</v>
      </c>
    </row>
    <row r="296" spans="1:105" ht="12" customHeight="1" x14ac:dyDescent="0.25">
      <c r="A296" s="97" t="s">
        <v>50</v>
      </c>
      <c r="B296" s="99">
        <v>5.690548394851616</v>
      </c>
      <c r="C296" s="99">
        <v>5.7129030522648581</v>
      </c>
      <c r="D296" s="99">
        <v>6.0835972463207026</v>
      </c>
      <c r="E296" s="99">
        <v>6.1465757802352856</v>
      </c>
      <c r="F296" s="99">
        <v>5.7748377512833091</v>
      </c>
      <c r="G296" s="99">
        <v>5.8216367233371509</v>
      </c>
      <c r="H296" s="99">
        <v>5.8172753636391938</v>
      </c>
      <c r="I296" s="99">
        <v>5.3349939917236844</v>
      </c>
      <c r="J296" s="99">
        <v>4.7665861141286658</v>
      </c>
      <c r="K296" s="99">
        <v>4.785587509811033</v>
      </c>
      <c r="L296" s="99">
        <v>5.0709851683086891</v>
      </c>
      <c r="M296" s="99">
        <v>4.18222369785786</v>
      </c>
      <c r="N296" s="99">
        <v>3.527197170406311</v>
      </c>
      <c r="O296" s="99">
        <v>3.8075909767402778</v>
      </c>
      <c r="P296" s="99">
        <v>3.5515237601743799</v>
      </c>
      <c r="Q296" s="99">
        <v>3.7624734929609973</v>
      </c>
      <c r="R296" s="99">
        <v>3.3217453518569018</v>
      </c>
      <c r="S296" s="99">
        <v>4.3599028146365271</v>
      </c>
      <c r="T296" s="99">
        <v>4.6733212335867691</v>
      </c>
      <c r="U296" s="99">
        <v>4.7961291300676567</v>
      </c>
      <c r="V296" s="99">
        <v>6.6897364586317973</v>
      </c>
      <c r="W296" s="99">
        <v>6.5014736521136554</v>
      </c>
      <c r="DA296" s="63" t="s">
        <v>2933</v>
      </c>
    </row>
    <row r="297" spans="1:105" ht="12" customHeight="1" x14ac:dyDescent="0.25">
      <c r="A297" s="109" t="s">
        <v>120</v>
      </c>
      <c r="B297" s="110">
        <v>5.1404088098214835</v>
      </c>
      <c r="C297" s="110">
        <v>6.396343861499675</v>
      </c>
      <c r="D297" s="110">
        <v>4.5357765119160609</v>
      </c>
      <c r="E297" s="110">
        <v>4.5553604756406525</v>
      </c>
      <c r="F297" s="110">
        <v>6.3021076871419783</v>
      </c>
      <c r="G297" s="110">
        <v>5.6381114508680055</v>
      </c>
      <c r="H297" s="110">
        <v>5.3257623482675287</v>
      </c>
      <c r="I297" s="110">
        <v>5.5140336300208368</v>
      </c>
      <c r="J297" s="110">
        <v>5.5321214278469482</v>
      </c>
      <c r="K297" s="110">
        <v>4.3182893964806164</v>
      </c>
      <c r="L297" s="110">
        <v>4.4830725464195114</v>
      </c>
      <c r="M297" s="110">
        <v>4.4026305264927537</v>
      </c>
      <c r="N297" s="110">
        <v>3.9151272385214693</v>
      </c>
      <c r="O297" s="110">
        <v>3.5877489023051594</v>
      </c>
      <c r="P297" s="110">
        <v>3.5434000835187538</v>
      </c>
      <c r="Q297" s="110">
        <v>3.7445166586038305</v>
      </c>
      <c r="R297" s="110">
        <v>3.7345395311315706</v>
      </c>
      <c r="S297" s="110">
        <v>4.2151353350004621</v>
      </c>
      <c r="T297" s="110">
        <v>4.3950417268695574</v>
      </c>
      <c r="U297" s="110">
        <v>4.4678658827545128</v>
      </c>
      <c r="V297" s="110">
        <v>7.2798952032114617</v>
      </c>
      <c r="W297" s="110">
        <v>6.3827125499564223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50.745790741961983</v>
      </c>
      <c r="C299" s="118">
        <f t="shared" si="131"/>
        <v>50.207652865899426</v>
      </c>
      <c r="D299" s="118">
        <f t="shared" si="131"/>
        <v>58.998576139489693</v>
      </c>
      <c r="E299" s="118">
        <f t="shared" si="131"/>
        <v>62.103518536369826</v>
      </c>
      <c r="F299" s="118">
        <f t="shared" si="131"/>
        <v>60.156607671984098</v>
      </c>
      <c r="G299" s="118">
        <f t="shared" si="131"/>
        <v>65.726818199443898</v>
      </c>
      <c r="H299" s="118">
        <f t="shared" si="131"/>
        <v>68.40703945810273</v>
      </c>
      <c r="I299" s="118">
        <f t="shared" si="131"/>
        <v>47.67613565692178</v>
      </c>
      <c r="J299" s="118">
        <f t="shared" si="131"/>
        <v>60.360784193936979</v>
      </c>
      <c r="K299" s="118">
        <f t="shared" si="131"/>
        <v>57.402140048787061</v>
      </c>
      <c r="L299" s="118">
        <f t="shared" si="131"/>
        <v>61.216713185348745</v>
      </c>
      <c r="M299" s="118">
        <f t="shared" si="131"/>
        <v>69.620356681165006</v>
      </c>
      <c r="N299" s="118">
        <f t="shared" si="131"/>
        <v>64.894983157266751</v>
      </c>
      <c r="O299" s="118">
        <f t="shared" si="131"/>
        <v>61.943336344656046</v>
      </c>
      <c r="P299" s="118">
        <f t="shared" si="131"/>
        <v>51.953708735760443</v>
      </c>
      <c r="Q299" s="118">
        <f t="shared" si="131"/>
        <v>50.333795599373246</v>
      </c>
      <c r="R299" s="118">
        <f t="shared" ref="R299:V299" si="132">R300+R303+R305+R315</f>
        <v>63.352606766581786</v>
      </c>
      <c r="S299" s="118">
        <f t="shared" si="132"/>
        <v>76.642702047937817</v>
      </c>
      <c r="T299" s="118">
        <f t="shared" si="132"/>
        <v>56.445968105120478</v>
      </c>
      <c r="U299" s="118">
        <f t="shared" si="132"/>
        <v>52.372039515503054</v>
      </c>
      <c r="V299" s="118">
        <f t="shared" si="132"/>
        <v>56.813566642542291</v>
      </c>
      <c r="W299" s="118">
        <f t="shared" ref="W299" si="133">W300+W303+W305+W315</f>
        <v>56.392169560334665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47.000727313780835</v>
      </c>
      <c r="C300" s="123">
        <f t="shared" si="134"/>
        <v>46.719341864685752</v>
      </c>
      <c r="D300" s="123">
        <f t="shared" si="134"/>
        <v>55.25160435970372</v>
      </c>
      <c r="E300" s="123">
        <f t="shared" si="134"/>
        <v>58.469289115236634</v>
      </c>
      <c r="F300" s="123">
        <f t="shared" si="134"/>
        <v>56.989165956787055</v>
      </c>
      <c r="G300" s="123">
        <f t="shared" si="134"/>
        <v>62.562352043137516</v>
      </c>
      <c r="H300" s="123">
        <f t="shared" si="134"/>
        <v>65.481733730422619</v>
      </c>
      <c r="I300" s="123">
        <f t="shared" si="134"/>
        <v>45.155838664086346</v>
      </c>
      <c r="J300" s="123">
        <f t="shared" si="134"/>
        <v>58.140745634937062</v>
      </c>
      <c r="K300" s="123">
        <f t="shared" si="134"/>
        <v>55.345066143467321</v>
      </c>
      <c r="L300" s="123">
        <f t="shared" si="134"/>
        <v>59.187667120382464</v>
      </c>
      <c r="M300" s="123">
        <f t="shared" si="134"/>
        <v>68.170217461595016</v>
      </c>
      <c r="N300" s="123">
        <f t="shared" si="134"/>
        <v>63.799894597381986</v>
      </c>
      <c r="O300" s="123">
        <f t="shared" si="134"/>
        <v>60.801698435129246</v>
      </c>
      <c r="P300" s="123">
        <f t="shared" si="134"/>
        <v>50.898936405143147</v>
      </c>
      <c r="Q300" s="123">
        <f t="shared" si="134"/>
        <v>49.251316428391313</v>
      </c>
      <c r="R300" s="123">
        <f t="shared" ref="R300:V300" si="135">SUM(R301:R302)</f>
        <v>62.431015395119083</v>
      </c>
      <c r="S300" s="123">
        <f t="shared" si="135"/>
        <v>75.402701149265866</v>
      </c>
      <c r="T300" s="123">
        <f t="shared" si="135"/>
        <v>55.11565385005116</v>
      </c>
      <c r="U300" s="123">
        <f t="shared" si="135"/>
        <v>51.004158973375212</v>
      </c>
      <c r="V300" s="123">
        <f t="shared" si="135"/>
        <v>55.122103768219965</v>
      </c>
      <c r="W300" s="123">
        <f t="shared" ref="W300" si="136">SUM(W301:W302)</f>
        <v>54.760976890941485</v>
      </c>
      <c r="DA300" s="130" t="s">
        <v>3084</v>
      </c>
    </row>
    <row r="301" spans="1:105" ht="12" customHeight="1" x14ac:dyDescent="0.25">
      <c r="A301" s="97" t="s">
        <v>51</v>
      </c>
      <c r="B301" s="99">
        <v>47.000727313780835</v>
      </c>
      <c r="C301" s="99">
        <v>46.719341864685752</v>
      </c>
      <c r="D301" s="99">
        <v>55.25160435970372</v>
      </c>
      <c r="E301" s="99">
        <v>58.469289115236634</v>
      </c>
      <c r="F301" s="99">
        <v>56.989165956787055</v>
      </c>
      <c r="G301" s="99">
        <v>62.562352043137516</v>
      </c>
      <c r="H301" s="99">
        <v>65.481733730422619</v>
      </c>
      <c r="I301" s="99">
        <v>45.155838664086346</v>
      </c>
      <c r="J301" s="99">
        <v>58.140745634937062</v>
      </c>
      <c r="K301" s="99">
        <v>55.345066143467321</v>
      </c>
      <c r="L301" s="99">
        <v>59.187667120382464</v>
      </c>
      <c r="M301" s="99">
        <v>68.170217461595016</v>
      </c>
      <c r="N301" s="99">
        <v>63.799894597381986</v>
      </c>
      <c r="O301" s="99">
        <v>60.801698435129246</v>
      </c>
      <c r="P301" s="99">
        <v>50.898936405143147</v>
      </c>
      <c r="Q301" s="99">
        <v>49.251316428391313</v>
      </c>
      <c r="R301" s="99">
        <v>62.431015395119083</v>
      </c>
      <c r="S301" s="99">
        <v>75.402701149265866</v>
      </c>
      <c r="T301" s="99">
        <v>55.11565385005116</v>
      </c>
      <c r="U301" s="99">
        <v>51.004158973375212</v>
      </c>
      <c r="V301" s="99">
        <v>55.122103768219965</v>
      </c>
      <c r="W301" s="99">
        <v>54.760976890941485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1.7434082501331472</v>
      </c>
      <c r="C305" s="123">
        <v>1.4896293232681697</v>
      </c>
      <c r="D305" s="123">
        <v>1.5883140078194455</v>
      </c>
      <c r="E305" s="123">
        <v>1.4027205137914551</v>
      </c>
      <c r="F305" s="123">
        <v>1.0627223124011473</v>
      </c>
      <c r="G305" s="123">
        <v>1.0944812523154539</v>
      </c>
      <c r="H305" s="123">
        <v>0.91157275973615925</v>
      </c>
      <c r="I305" s="123">
        <v>0.68788995693353172</v>
      </c>
      <c r="J305" s="123">
        <v>0.61473891261019453</v>
      </c>
      <c r="K305" s="123">
        <v>0.54369004157119882</v>
      </c>
      <c r="L305" s="123">
        <v>0.57085971068875418</v>
      </c>
      <c r="M305" s="123">
        <v>0.37446554407123844</v>
      </c>
      <c r="N305" s="123">
        <v>0.25183467681620048</v>
      </c>
      <c r="O305" s="123">
        <v>0.25003183921830813</v>
      </c>
      <c r="P305" s="123">
        <v>0.23334915259794586</v>
      </c>
      <c r="Q305" s="123">
        <v>0.23293902445450615</v>
      </c>
      <c r="R305" s="123">
        <v>0.20100454764541201</v>
      </c>
      <c r="S305" s="123">
        <v>0.27453506306515219</v>
      </c>
      <c r="T305" s="123">
        <v>0.29858876265535728</v>
      </c>
      <c r="U305" s="123">
        <v>0.3128286880754807</v>
      </c>
      <c r="V305" s="123">
        <v>0.24385461912710765</v>
      </c>
      <c r="W305" s="123">
        <v>0.25160829192809553</v>
      </c>
      <c r="DA305" s="130" t="s">
        <v>3089</v>
      </c>
    </row>
    <row r="306" spans="1:105" ht="12" customHeight="1" x14ac:dyDescent="0.25">
      <c r="A306" s="97" t="s">
        <v>143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DA306" s="63" t="s">
        <v>3090</v>
      </c>
    </row>
    <row r="307" spans="1:105" ht="12" customHeight="1" x14ac:dyDescent="0.25">
      <c r="A307" s="97" t="s">
        <v>124</v>
      </c>
      <c r="B307" s="99">
        <v>6.1705988774625</v>
      </c>
      <c r="C307" s="99">
        <v>5.6094528921988402</v>
      </c>
      <c r="D307" s="99">
        <v>6.2990786480273417</v>
      </c>
      <c r="E307" s="99">
        <v>6.2310566972494144</v>
      </c>
      <c r="F307" s="99">
        <v>5.3963585886254144</v>
      </c>
      <c r="G307" s="99">
        <v>6.4469459431521283</v>
      </c>
      <c r="H307" s="99">
        <v>6.5896441976926665</v>
      </c>
      <c r="I307" s="99">
        <v>5.622874044760187</v>
      </c>
      <c r="J307" s="99">
        <v>5.6036674936260162</v>
      </c>
      <c r="K307" s="99">
        <v>5.8721336982630028</v>
      </c>
      <c r="L307" s="99">
        <v>7.6786939714826721</v>
      </c>
      <c r="M307" s="99">
        <v>6.1672010504545707</v>
      </c>
      <c r="N307" s="99">
        <v>4.9354443142873672</v>
      </c>
      <c r="O307" s="99">
        <v>5.5673950567589925</v>
      </c>
      <c r="P307" s="99">
        <v>5.2410683937967635</v>
      </c>
      <c r="Q307" s="99">
        <v>5.2726511559120279</v>
      </c>
      <c r="R307" s="99">
        <v>4.3578066295372864</v>
      </c>
      <c r="S307" s="99">
        <v>5.3788156968128709</v>
      </c>
      <c r="T307" s="99">
        <v>5.4837180844577933</v>
      </c>
      <c r="U307" s="99">
        <v>5.5300026816856445</v>
      </c>
      <c r="V307" s="99">
        <v>4.2867636249884837</v>
      </c>
      <c r="W307" s="99">
        <v>4.5052219098962176</v>
      </c>
      <c r="DA307" s="63" t="s">
        <v>3091</v>
      </c>
    </row>
    <row r="308" spans="1:105" ht="12" customHeight="1" x14ac:dyDescent="0.25">
      <c r="A308" s="97" t="s">
        <v>123</v>
      </c>
      <c r="B308" s="99">
        <v>0</v>
      </c>
      <c r="C308" s="99">
        <v>1.2475501525649291</v>
      </c>
      <c r="D308" s="99">
        <v>1.3745296688273709</v>
      </c>
      <c r="E308" s="99">
        <v>1.6680372010489968</v>
      </c>
      <c r="F308" s="99">
        <v>1.2328251671734998</v>
      </c>
      <c r="G308" s="99">
        <v>1.2714259900326086</v>
      </c>
      <c r="H308" s="99">
        <v>1.7740241977095257</v>
      </c>
      <c r="I308" s="99">
        <v>1.25239831036254</v>
      </c>
      <c r="J308" s="99">
        <v>1.4427727823095973</v>
      </c>
      <c r="K308" s="99">
        <v>0</v>
      </c>
      <c r="L308" s="99">
        <v>1.6943017997439851</v>
      </c>
      <c r="M308" s="99">
        <v>1.6218636856100961</v>
      </c>
      <c r="N308" s="99">
        <v>0.85440202639124485</v>
      </c>
      <c r="O308" s="99">
        <v>1.0817659813635319</v>
      </c>
      <c r="P308" s="99">
        <v>1.0242672906681869</v>
      </c>
      <c r="Q308" s="99">
        <v>1.4619657237096033</v>
      </c>
      <c r="R308" s="99">
        <v>1.1563898950221676</v>
      </c>
      <c r="S308" s="99">
        <v>1.2830004114357167</v>
      </c>
      <c r="T308" s="99">
        <v>1.4379646639013473</v>
      </c>
      <c r="U308" s="99">
        <v>1.2867363862206305</v>
      </c>
      <c r="V308" s="99">
        <v>1.0962777407816282</v>
      </c>
      <c r="W308" s="99">
        <v>0.90766829252990022</v>
      </c>
      <c r="DA308" s="63" t="s">
        <v>3092</v>
      </c>
    </row>
    <row r="309" spans="1:105" ht="12" customHeight="1" x14ac:dyDescent="0.25">
      <c r="A309" s="100" t="s">
        <v>50</v>
      </c>
      <c r="B309" s="102">
        <v>0</v>
      </c>
      <c r="C309" s="102">
        <v>1.2475501525649291</v>
      </c>
      <c r="D309" s="102">
        <v>1.3745296688273709</v>
      </c>
      <c r="E309" s="102">
        <v>1.6680372010489968</v>
      </c>
      <c r="F309" s="102">
        <v>1.2328251671734998</v>
      </c>
      <c r="G309" s="102">
        <v>1.2714259900326086</v>
      </c>
      <c r="H309" s="102">
        <v>1.7740241977095257</v>
      </c>
      <c r="I309" s="102">
        <v>1.25239831036254</v>
      </c>
      <c r="J309" s="102">
        <v>1.4427727823095973</v>
      </c>
      <c r="K309" s="102">
        <v>0</v>
      </c>
      <c r="L309" s="102">
        <v>1.6943017997439851</v>
      </c>
      <c r="M309" s="102">
        <v>1.6218636856100961</v>
      </c>
      <c r="N309" s="102">
        <v>0.85440202639124485</v>
      </c>
      <c r="O309" s="102">
        <v>1.0817659813635319</v>
      </c>
      <c r="P309" s="102">
        <v>1.0242672906681869</v>
      </c>
      <c r="Q309" s="102">
        <v>1.4619657237096033</v>
      </c>
      <c r="R309" s="102">
        <v>1.1563898950221676</v>
      </c>
      <c r="S309" s="102">
        <v>1.2830004114357167</v>
      </c>
      <c r="T309" s="102">
        <v>1.4379646639013473</v>
      </c>
      <c r="U309" s="102">
        <v>1.2867363862206305</v>
      </c>
      <c r="V309" s="102">
        <v>1.0962777407816282</v>
      </c>
      <c r="W309" s="102">
        <v>0.90766829252990022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2.0016551780480007</v>
      </c>
      <c r="C315" s="123">
        <v>1.9986816779455043</v>
      </c>
      <c r="D315" s="123">
        <v>2.1586577719665243</v>
      </c>
      <c r="E315" s="123">
        <v>2.2315089073417367</v>
      </c>
      <c r="F315" s="123">
        <v>2.1047194027958938</v>
      </c>
      <c r="G315" s="123">
        <v>2.0699849039909304</v>
      </c>
      <c r="H315" s="123">
        <v>2.0137329679439477</v>
      </c>
      <c r="I315" s="123">
        <v>1.8324070359019005</v>
      </c>
      <c r="J315" s="123">
        <v>1.6052996463897253</v>
      </c>
      <c r="K315" s="123">
        <v>1.5133838637485415</v>
      </c>
      <c r="L315" s="123">
        <v>1.4581863542775324</v>
      </c>
      <c r="M315" s="123">
        <v>1.0756736754987535</v>
      </c>
      <c r="N315" s="123">
        <v>0.8432538830685703</v>
      </c>
      <c r="O315" s="123">
        <v>0.89160607030848738</v>
      </c>
      <c r="P315" s="123">
        <v>0.82142317801935172</v>
      </c>
      <c r="Q315" s="123">
        <v>0.84954014652742293</v>
      </c>
      <c r="R315" s="123">
        <v>0.72058682381729511</v>
      </c>
      <c r="S315" s="123">
        <v>0.96546583560679777</v>
      </c>
      <c r="T315" s="123">
        <v>1.0317254924139623</v>
      </c>
      <c r="U315" s="123">
        <v>1.0550518540523586</v>
      </c>
      <c r="V315" s="123">
        <v>1.4476082551952207</v>
      </c>
      <c r="W315" s="123">
        <v>1.3795843774650873</v>
      </c>
      <c r="DA315" s="130" t="s">
        <v>3099</v>
      </c>
    </row>
    <row r="316" spans="1:105" ht="12" customHeight="1" x14ac:dyDescent="0.25">
      <c r="A316" s="97" t="s">
        <v>51</v>
      </c>
      <c r="B316" s="99">
        <v>0</v>
      </c>
      <c r="C316" s="99">
        <v>0</v>
      </c>
      <c r="D316" s="99">
        <v>0</v>
      </c>
      <c r="E316" s="99">
        <v>0</v>
      </c>
      <c r="F316" s="99">
        <v>0</v>
      </c>
      <c r="G316" s="99">
        <v>0</v>
      </c>
      <c r="H316" s="99">
        <v>0</v>
      </c>
      <c r="I316" s="99">
        <v>0</v>
      </c>
      <c r="J316" s="99">
        <v>0</v>
      </c>
      <c r="K316" s="99">
        <v>0</v>
      </c>
      <c r="L316" s="99">
        <v>0</v>
      </c>
      <c r="M316" s="99">
        <v>0</v>
      </c>
      <c r="N316" s="99">
        <v>0</v>
      </c>
      <c r="O316" s="99">
        <v>0</v>
      </c>
      <c r="P316" s="99">
        <v>0</v>
      </c>
      <c r="Q316" s="99">
        <v>0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DA316" s="63" t="s">
        <v>3100</v>
      </c>
    </row>
    <row r="317" spans="1:105" ht="12" customHeight="1" x14ac:dyDescent="0.25">
      <c r="A317" s="97" t="s">
        <v>50</v>
      </c>
      <c r="B317" s="99">
        <v>2.233632346773275</v>
      </c>
      <c r="C317" s="99">
        <v>2.238840355331627</v>
      </c>
      <c r="D317" s="99">
        <v>2.3798607356522226</v>
      </c>
      <c r="E317" s="99">
        <v>2.3993473469365858</v>
      </c>
      <c r="F317" s="99">
        <v>2.2498409374594468</v>
      </c>
      <c r="G317" s="99">
        <v>2.2637963518441433</v>
      </c>
      <c r="H317" s="99">
        <v>2.2567011707057554</v>
      </c>
      <c r="I317" s="99">
        <v>2.0672885080261096</v>
      </c>
      <c r="J317" s="99">
        <v>1.8463028034190518</v>
      </c>
      <c r="K317" s="99">
        <v>1.8522450073232255</v>
      </c>
      <c r="L317" s="99">
        <v>1.960609581904772</v>
      </c>
      <c r="M317" s="99">
        <v>1.6151873752443773</v>
      </c>
      <c r="N317" s="99">
        <v>1.3610482467673244</v>
      </c>
      <c r="O317" s="99">
        <v>1.4684124658890372</v>
      </c>
      <c r="P317" s="99">
        <v>1.3695308402795103</v>
      </c>
      <c r="Q317" s="99">
        <v>1.450737424675917</v>
      </c>
      <c r="R317" s="99">
        <v>1.2801924227454409</v>
      </c>
      <c r="S317" s="99">
        <v>1.6775105035143238</v>
      </c>
      <c r="T317" s="99">
        <v>1.7946422015879344</v>
      </c>
      <c r="U317" s="99">
        <v>1.8385906448623666</v>
      </c>
      <c r="V317" s="99">
        <v>2.5607275405138941</v>
      </c>
      <c r="W317" s="99">
        <v>2.485116564444585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6.536012756358625</v>
      </c>
      <c r="D322" s="117">
        <f t="shared" si="138"/>
        <v>5.9955875624137773</v>
      </c>
      <c r="E322" s="117">
        <f t="shared" si="138"/>
        <v>8.5737594965015678</v>
      </c>
      <c r="F322" s="117">
        <f t="shared" si="138"/>
        <v>5.509182472032597</v>
      </c>
      <c r="G322" s="117">
        <f t="shared" si="138"/>
        <v>2.084044736048126</v>
      </c>
      <c r="H322" s="117">
        <f t="shared" si="138"/>
        <v>0.521907550059585</v>
      </c>
      <c r="I322" s="117">
        <f t="shared" si="138"/>
        <v>0</v>
      </c>
      <c r="J322" s="117">
        <f t="shared" si="138"/>
        <v>0.7253759049430224</v>
      </c>
      <c r="K322" s="117">
        <f t="shared" si="138"/>
        <v>1.9137449286584662</v>
      </c>
      <c r="L322" s="117">
        <f t="shared" si="138"/>
        <v>5.7813062068353549</v>
      </c>
      <c r="M322" s="117">
        <f t="shared" si="138"/>
        <v>7.4161307629106474</v>
      </c>
      <c r="N322" s="117">
        <f t="shared" si="138"/>
        <v>4.8890190698275902</v>
      </c>
      <c r="O322" s="117">
        <f t="shared" si="138"/>
        <v>3.0814573943530394</v>
      </c>
      <c r="P322" s="117">
        <f t="shared" si="138"/>
        <v>9.4844392133657223E-4</v>
      </c>
      <c r="Q322" s="117">
        <f t="shared" si="138"/>
        <v>5.4355715403629823E-2</v>
      </c>
      <c r="R322" s="117">
        <f t="shared" ref="R322:V322" si="139">R323+R326+R328+R338</f>
        <v>2.2523590709079033</v>
      </c>
      <c r="S322" s="117">
        <f t="shared" si="139"/>
        <v>3.0239642241266025</v>
      </c>
      <c r="T322" s="117">
        <f t="shared" si="139"/>
        <v>9.6500104652844462E-2</v>
      </c>
      <c r="U322" s="117">
        <f t="shared" si="139"/>
        <v>0</v>
      </c>
      <c r="V322" s="117">
        <f t="shared" si="139"/>
        <v>0</v>
      </c>
      <c r="W322" s="117">
        <f t="shared" ref="W322" si="140">W323+W326+W328+W338</f>
        <v>0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5.3616662116721443</v>
      </c>
      <c r="D323" s="122">
        <f t="shared" si="141"/>
        <v>5.0401021354338695</v>
      </c>
      <c r="E323" s="122">
        <f t="shared" si="141"/>
        <v>7.19257753205786</v>
      </c>
      <c r="F323" s="122">
        <f t="shared" si="141"/>
        <v>4.611548766355277</v>
      </c>
      <c r="G323" s="122">
        <f t="shared" si="141"/>
        <v>1.7612161983944592</v>
      </c>
      <c r="H323" s="122">
        <f t="shared" si="141"/>
        <v>0.43394461892137093</v>
      </c>
      <c r="I323" s="122">
        <f t="shared" si="141"/>
        <v>0</v>
      </c>
      <c r="J323" s="122">
        <f t="shared" si="141"/>
        <v>0.5843163289203831</v>
      </c>
      <c r="K323" s="122">
        <f t="shared" si="141"/>
        <v>1.5308716470005661</v>
      </c>
      <c r="L323" s="122">
        <f t="shared" si="141"/>
        <v>4.6513495832459624</v>
      </c>
      <c r="M323" s="122">
        <f t="shared" si="141"/>
        <v>6.1761775149177129</v>
      </c>
      <c r="N323" s="122">
        <f t="shared" si="141"/>
        <v>4.1493034563521043</v>
      </c>
      <c r="O323" s="122">
        <f t="shared" si="141"/>
        <v>2.5920539344046243</v>
      </c>
      <c r="P323" s="122">
        <f t="shared" si="141"/>
        <v>7.793407977969921E-4</v>
      </c>
      <c r="Q323" s="122">
        <f t="shared" si="141"/>
        <v>4.2588873298452568E-2</v>
      </c>
      <c r="R323" s="122">
        <f t="shared" ref="R323:V323" si="142">SUM(R324:R325)</f>
        <v>1.8388665393036623</v>
      </c>
      <c r="S323" s="122">
        <f t="shared" si="142"/>
        <v>2.4699487728273621</v>
      </c>
      <c r="T323" s="122">
        <f t="shared" si="142"/>
        <v>7.1487763031501853E-2</v>
      </c>
      <c r="U323" s="122">
        <f t="shared" si="142"/>
        <v>0</v>
      </c>
      <c r="V323" s="122">
        <f t="shared" si="142"/>
        <v>0</v>
      </c>
      <c r="W323" s="122">
        <f t="shared" ref="W323" si="143">SUM(W324:W325)</f>
        <v>0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5.3319674545888214</v>
      </c>
      <c r="D324" s="98">
        <v>5.0123703337811074</v>
      </c>
      <c r="E324" s="98">
        <v>7.1537216420134753</v>
      </c>
      <c r="F324" s="98">
        <v>4.5866294809653416</v>
      </c>
      <c r="G324" s="98">
        <v>1.7518243895216621</v>
      </c>
      <c r="H324" s="98">
        <v>0.4316630537091658</v>
      </c>
      <c r="I324" s="98">
        <v>0</v>
      </c>
      <c r="J324" s="98">
        <v>0.58126755583710676</v>
      </c>
      <c r="K324" s="98">
        <v>1.5229389957446653</v>
      </c>
      <c r="L324" s="98">
        <v>4.6273226787181239</v>
      </c>
      <c r="M324" s="98">
        <v>6.1445284298302365</v>
      </c>
      <c r="N324" s="98">
        <v>4.1285416885063322</v>
      </c>
      <c r="O324" s="98">
        <v>2.5790629160616865</v>
      </c>
      <c r="P324" s="98">
        <v>7.753811153059974E-4</v>
      </c>
      <c r="Q324" s="98">
        <v>4.2371006800143912E-2</v>
      </c>
      <c r="R324" s="98">
        <v>1.8292786422273872</v>
      </c>
      <c r="S324" s="98">
        <v>2.4566482672648164</v>
      </c>
      <c r="T324" s="98">
        <v>7.1091874192458673E-2</v>
      </c>
      <c r="U324" s="98">
        <v>0</v>
      </c>
      <c r="V324" s="98">
        <v>0</v>
      </c>
      <c r="W324" s="98">
        <v>0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2.9698757083322997E-2</v>
      </c>
      <c r="D325" s="98">
        <v>2.7731801652761717E-2</v>
      </c>
      <c r="E325" s="98">
        <v>3.8855890044385027E-2</v>
      </c>
      <c r="F325" s="98">
        <v>2.4919285389935059E-2</v>
      </c>
      <c r="G325" s="98">
        <v>9.3918088727971503E-3</v>
      </c>
      <c r="H325" s="98">
        <v>2.2815652122051542E-3</v>
      </c>
      <c r="I325" s="98">
        <v>0</v>
      </c>
      <c r="J325" s="98">
        <v>3.04877308327638E-3</v>
      </c>
      <c r="K325" s="98">
        <v>7.9326512559009035E-3</v>
      </c>
      <c r="L325" s="98">
        <v>2.4026904527838382E-2</v>
      </c>
      <c r="M325" s="98">
        <v>3.1649085087476415E-2</v>
      </c>
      <c r="N325" s="98">
        <v>2.0761767845772407E-2</v>
      </c>
      <c r="O325" s="98">
        <v>1.2991018342937848E-2</v>
      </c>
      <c r="P325" s="98">
        <v>3.9596824909947362E-6</v>
      </c>
      <c r="Q325" s="98">
        <v>2.1786649830865315E-4</v>
      </c>
      <c r="R325" s="98">
        <v>9.5878970762749496E-3</v>
      </c>
      <c r="S325" s="98">
        <v>1.330050556254579E-2</v>
      </c>
      <c r="T325" s="98">
        <v>3.9588883904317825E-4</v>
      </c>
      <c r="U325" s="98">
        <v>0</v>
      </c>
      <c r="V325" s="98">
        <v>0</v>
      </c>
      <c r="W325" s="98">
        <v>0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3.228376811786701E-3</v>
      </c>
      <c r="D326" s="122">
        <f t="shared" si="144"/>
        <v>4.4938096867614043E-3</v>
      </c>
      <c r="E326" s="122">
        <f t="shared" si="144"/>
        <v>1.1381629099851603E-2</v>
      </c>
      <c r="F326" s="122">
        <f t="shared" si="144"/>
        <v>4.6452125618005021E-3</v>
      </c>
      <c r="G326" s="122">
        <f t="shared" si="144"/>
        <v>2.0028324073218242E-3</v>
      </c>
      <c r="H326" s="122">
        <f t="shared" si="144"/>
        <v>8.7286505107554712E-4</v>
      </c>
      <c r="I326" s="122">
        <f t="shared" si="144"/>
        <v>0</v>
      </c>
      <c r="J326" s="122">
        <f t="shared" si="144"/>
        <v>1.6181725300220657E-3</v>
      </c>
      <c r="K326" s="122">
        <f t="shared" si="144"/>
        <v>4.9609099078044517E-3</v>
      </c>
      <c r="L326" s="122">
        <f t="shared" si="144"/>
        <v>1.6188164799121368E-2</v>
      </c>
      <c r="M326" s="122">
        <f t="shared" si="144"/>
        <v>1.7751365073878179E-2</v>
      </c>
      <c r="N326" s="122">
        <f t="shared" si="144"/>
        <v>2.4256251902358271E-2</v>
      </c>
      <c r="O326" s="122">
        <f t="shared" si="144"/>
        <v>8.9784108817647316E-3</v>
      </c>
      <c r="P326" s="122">
        <f t="shared" si="144"/>
        <v>0</v>
      </c>
      <c r="Q326" s="122">
        <f t="shared" si="144"/>
        <v>1.6747183596117583E-4</v>
      </c>
      <c r="R326" s="122">
        <f t="shared" si="144"/>
        <v>6.0459077100951603E-3</v>
      </c>
      <c r="S326" s="122">
        <f t="shared" si="144"/>
        <v>1.1103211785664828E-2</v>
      </c>
      <c r="T326" s="122">
        <f t="shared" si="144"/>
        <v>1.0372799578875853E-3</v>
      </c>
      <c r="U326" s="122">
        <f t="shared" si="144"/>
        <v>0</v>
      </c>
      <c r="V326" s="122">
        <f t="shared" si="144"/>
        <v>0</v>
      </c>
      <c r="W326" s="122">
        <f t="shared" si="144"/>
        <v>0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3.228376811786701E-3</v>
      </c>
      <c r="D327" s="98">
        <v>4.4938096867614043E-3</v>
      </c>
      <c r="E327" s="98">
        <v>1.1381629099851603E-2</v>
      </c>
      <c r="F327" s="98">
        <v>4.6452125618005021E-3</v>
      </c>
      <c r="G327" s="98">
        <v>2.0028324073218242E-3</v>
      </c>
      <c r="H327" s="98">
        <v>8.7286505107554712E-4</v>
      </c>
      <c r="I327" s="98">
        <v>0</v>
      </c>
      <c r="J327" s="98">
        <v>1.6181725300220657E-3</v>
      </c>
      <c r="K327" s="98">
        <v>4.9609099078044517E-3</v>
      </c>
      <c r="L327" s="98">
        <v>1.6188164799121368E-2</v>
      </c>
      <c r="M327" s="98">
        <v>1.7751365073878179E-2</v>
      </c>
      <c r="N327" s="98">
        <v>2.4256251902358271E-2</v>
      </c>
      <c r="O327" s="98">
        <v>8.9784108817647316E-3</v>
      </c>
      <c r="P327" s="98">
        <v>0</v>
      </c>
      <c r="Q327" s="98">
        <v>1.6747183596117583E-4</v>
      </c>
      <c r="R327" s="98">
        <v>6.0459077100951603E-3</v>
      </c>
      <c r="S327" s="98">
        <v>1.1103211785664828E-2</v>
      </c>
      <c r="T327" s="98">
        <v>1.0372799578875853E-3</v>
      </c>
      <c r="U327" s="98">
        <v>0</v>
      </c>
      <c r="V327" s="98">
        <v>0</v>
      </c>
      <c r="W327" s="98">
        <v>0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0.81698833171878049</v>
      </c>
      <c r="D328" s="122">
        <v>0.65704574239151103</v>
      </c>
      <c r="E328" s="122">
        <v>0.96195614435274968</v>
      </c>
      <c r="F328" s="122">
        <v>0.62764258347724378</v>
      </c>
      <c r="G328" s="122">
        <v>0.22781906525178935</v>
      </c>
      <c r="H328" s="122">
        <v>6.3645862016642837E-2</v>
      </c>
      <c r="I328" s="122">
        <v>0</v>
      </c>
      <c r="J328" s="122">
        <v>0.1050187349026462</v>
      </c>
      <c r="K328" s="122">
        <v>0.28924169840776581</v>
      </c>
      <c r="L328" s="122">
        <v>0.84589565120469745</v>
      </c>
      <c r="M328" s="122">
        <v>0.95947896896287044</v>
      </c>
      <c r="N328" s="122">
        <v>0.55560081727454091</v>
      </c>
      <c r="O328" s="122">
        <v>0.37046872572086803</v>
      </c>
      <c r="P328" s="122">
        <v>1.3761198602808803E-4</v>
      </c>
      <c r="Q328" s="122">
        <v>9.2715609090333658E-3</v>
      </c>
      <c r="R328" s="122">
        <v>0.32653181169857554</v>
      </c>
      <c r="S328" s="122">
        <v>0.41012308340253262</v>
      </c>
      <c r="T328" s="122">
        <v>1.7914500853488551E-2</v>
      </c>
      <c r="U328" s="122">
        <v>0</v>
      </c>
      <c r="V328" s="122">
        <v>0</v>
      </c>
      <c r="W328" s="122">
        <v>0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0</v>
      </c>
      <c r="D329" s="98">
        <v>0</v>
      </c>
      <c r="E329" s="98">
        <v>0</v>
      </c>
      <c r="F329" s="98">
        <v>0</v>
      </c>
      <c r="G329" s="98">
        <v>0</v>
      </c>
      <c r="H329" s="98">
        <v>0</v>
      </c>
      <c r="I329" s="98">
        <v>0</v>
      </c>
      <c r="J329" s="98">
        <v>0</v>
      </c>
      <c r="K329" s="98">
        <v>0</v>
      </c>
      <c r="L329" s="98">
        <v>0</v>
      </c>
      <c r="M329" s="98">
        <v>0</v>
      </c>
      <c r="N329" s="98">
        <v>0</v>
      </c>
      <c r="O329" s="98">
        <v>0</v>
      </c>
      <c r="P329" s="98">
        <v>0</v>
      </c>
      <c r="Q329" s="98">
        <v>0</v>
      </c>
      <c r="R329" s="98">
        <v>0</v>
      </c>
      <c r="S329" s="98">
        <v>0</v>
      </c>
      <c r="T329" s="98">
        <v>0</v>
      </c>
      <c r="U329" s="98">
        <v>0</v>
      </c>
      <c r="V329" s="98">
        <v>0</v>
      </c>
      <c r="W329" s="98">
        <v>0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0.14906063467037942</v>
      </c>
      <c r="D330" s="98">
        <v>0.14233227799296555</v>
      </c>
      <c r="E330" s="98">
        <v>0.11653535090361643</v>
      </c>
      <c r="F330" s="98">
        <v>5.7769446230970856E-2</v>
      </c>
      <c r="G330" s="98">
        <v>2.7020963494190465E-2</v>
      </c>
      <c r="H330" s="98">
        <v>7.1325494224870932E-3</v>
      </c>
      <c r="I330" s="98">
        <v>0</v>
      </c>
      <c r="J330" s="98">
        <v>1.5742278285771382E-3</v>
      </c>
      <c r="K330" s="98">
        <v>1.6202205403743765E-2</v>
      </c>
      <c r="L330" s="98">
        <v>5.4756949461266018E-2</v>
      </c>
      <c r="M330" s="98">
        <v>4.0665167682715025E-2</v>
      </c>
      <c r="N330" s="98">
        <v>2.2822757872630196E-2</v>
      </c>
      <c r="O330" s="98">
        <v>2.2094986695447728E-2</v>
      </c>
      <c r="P330" s="98">
        <v>0</v>
      </c>
      <c r="Q330" s="98">
        <v>2.427709088793524E-4</v>
      </c>
      <c r="R330" s="98">
        <v>1.2071504641085834E-2</v>
      </c>
      <c r="S330" s="98">
        <v>2.6106113548463577E-2</v>
      </c>
      <c r="T330" s="98">
        <v>1.1097293308674854E-3</v>
      </c>
      <c r="U330" s="98">
        <v>0</v>
      </c>
      <c r="V330" s="98">
        <v>0</v>
      </c>
      <c r="W330" s="98">
        <v>0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9.9196413722470579E-5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3.6033511542337486E-5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6.3162902180133093E-5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0.63378814988562882</v>
      </c>
      <c r="D334" s="101">
        <v>0.51177588857316691</v>
      </c>
      <c r="E334" s="101">
        <v>0.84265874424125431</v>
      </c>
      <c r="F334" s="101">
        <v>0.56955231439734288</v>
      </c>
      <c r="G334" s="101">
        <v>0.19958701760638545</v>
      </c>
      <c r="H334" s="101">
        <v>5.6279170785343148E-2</v>
      </c>
      <c r="I334" s="101">
        <v>0</v>
      </c>
      <c r="J334" s="101">
        <v>9.661245411962037E-2</v>
      </c>
      <c r="K334" s="101">
        <v>0.26080685412449695</v>
      </c>
      <c r="L334" s="101">
        <v>0.76974160637760181</v>
      </c>
      <c r="M334" s="101">
        <v>0.87405175963701598</v>
      </c>
      <c r="N334" s="101">
        <v>0.48698713425139556</v>
      </c>
      <c r="O334" s="101">
        <v>0.33454529308902553</v>
      </c>
      <c r="P334" s="101">
        <v>1.3761198602808803E-4</v>
      </c>
      <c r="Q334" s="101">
        <v>8.558913319700481E-3</v>
      </c>
      <c r="R334" s="101">
        <v>0.29585324645641248</v>
      </c>
      <c r="S334" s="101">
        <v>0.3614692282219073</v>
      </c>
      <c r="T334" s="101">
        <v>1.5580217788200691E-2</v>
      </c>
      <c r="U334" s="101">
        <v>0</v>
      </c>
      <c r="V334" s="101">
        <v>0</v>
      </c>
      <c r="W334" s="101">
        <v>0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3.4040350749049715E-2</v>
      </c>
      <c r="D335" s="104">
        <v>2.9375758253786213E-3</v>
      </c>
      <c r="E335" s="104">
        <v>2.762049207878908E-3</v>
      </c>
      <c r="F335" s="104">
        <v>3.2082284893014223E-4</v>
      </c>
      <c r="G335" s="104">
        <v>1.2110841512134192E-3</v>
      </c>
      <c r="H335" s="104">
        <v>2.3414180881259345E-4</v>
      </c>
      <c r="I335" s="104">
        <v>0</v>
      </c>
      <c r="J335" s="104">
        <v>6.8320529544486867E-3</v>
      </c>
      <c r="K335" s="104">
        <v>1.2232638879525092E-2</v>
      </c>
      <c r="L335" s="104">
        <v>2.1397095365829687E-2</v>
      </c>
      <c r="M335" s="104">
        <v>4.4762041643139412E-2</v>
      </c>
      <c r="N335" s="104">
        <v>4.5790925150515242E-2</v>
      </c>
      <c r="O335" s="104">
        <v>1.3828445936394772E-2</v>
      </c>
      <c r="P335" s="104">
        <v>0</v>
      </c>
      <c r="Q335" s="104">
        <v>4.6987668045353324E-4</v>
      </c>
      <c r="R335" s="104">
        <v>1.8607060601077263E-2</v>
      </c>
      <c r="S335" s="104">
        <v>2.2547741632161732E-2</v>
      </c>
      <c r="T335" s="104">
        <v>1.2245537344203767E-3</v>
      </c>
      <c r="U335" s="104">
        <v>0</v>
      </c>
      <c r="V335" s="104">
        <v>0</v>
      </c>
      <c r="W335" s="104">
        <v>0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1.1490409795344261E-2</v>
      </c>
      <c r="D336" s="98">
        <v>9.6948549920208111E-4</v>
      </c>
      <c r="E336" s="98">
        <v>1.0782735612957098E-3</v>
      </c>
      <c r="F336" s="98">
        <v>1.0871347086167424E-4</v>
      </c>
      <c r="G336" s="98">
        <v>3.5868010353816421E-4</v>
      </c>
      <c r="H336" s="98">
        <v>8.9559002181296214E-5</v>
      </c>
      <c r="I336" s="98">
        <v>0</v>
      </c>
      <c r="J336" s="98">
        <v>2.4719641158792434E-3</v>
      </c>
      <c r="K336" s="98">
        <v>4.1308625152521638E-3</v>
      </c>
      <c r="L336" s="98">
        <v>7.0321797359569468E-3</v>
      </c>
      <c r="M336" s="98">
        <v>1.6849120550485285E-2</v>
      </c>
      <c r="N336" s="98">
        <v>1.196347480360443E-2</v>
      </c>
      <c r="O336" s="98">
        <v>3.8143594771230561E-3</v>
      </c>
      <c r="P336" s="98">
        <v>0</v>
      </c>
      <c r="Q336" s="98">
        <v>1.6862302439303681E-4</v>
      </c>
      <c r="R336" s="98">
        <v>6.2757032742094742E-3</v>
      </c>
      <c r="S336" s="98">
        <v>7.041540158065733E-3</v>
      </c>
      <c r="T336" s="98">
        <v>3.860946578446026E-4</v>
      </c>
      <c r="U336" s="98">
        <v>0</v>
      </c>
      <c r="V336" s="98">
        <v>0</v>
      </c>
      <c r="W336" s="98">
        <v>0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2.2549940953705456E-2</v>
      </c>
      <c r="D337" s="98">
        <v>1.9680903261765402E-3</v>
      </c>
      <c r="E337" s="98">
        <v>1.6837756465831982E-3</v>
      </c>
      <c r="F337" s="98">
        <v>2.1210937806846798E-4</v>
      </c>
      <c r="G337" s="98">
        <v>8.5240404767525509E-4</v>
      </c>
      <c r="H337" s="98">
        <v>1.4458280663129724E-4</v>
      </c>
      <c r="I337" s="98">
        <v>0</v>
      </c>
      <c r="J337" s="98">
        <v>4.3600888385694437E-3</v>
      </c>
      <c r="K337" s="98">
        <v>8.1017763642729276E-3</v>
      </c>
      <c r="L337" s="98">
        <v>1.436491562987274E-2</v>
      </c>
      <c r="M337" s="98">
        <v>2.7912921092654128E-2</v>
      </c>
      <c r="N337" s="98">
        <v>3.3827450346910815E-2</v>
      </c>
      <c r="O337" s="98">
        <v>1.0014086459271716E-2</v>
      </c>
      <c r="P337" s="98">
        <v>0</v>
      </c>
      <c r="Q337" s="98">
        <v>3.0125365606049643E-4</v>
      </c>
      <c r="R337" s="98">
        <v>1.2331357326867787E-2</v>
      </c>
      <c r="S337" s="98">
        <v>1.5506201474095999E-2</v>
      </c>
      <c r="T337" s="98">
        <v>8.3845907657577421E-4</v>
      </c>
      <c r="U337" s="98">
        <v>0</v>
      </c>
      <c r="V337" s="98">
        <v>0</v>
      </c>
      <c r="W337" s="98">
        <v>0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0.35412983615591309</v>
      </c>
      <c r="D338" s="122">
        <v>0.29394587490163548</v>
      </c>
      <c r="E338" s="122">
        <v>0.40784419099110619</v>
      </c>
      <c r="F338" s="122">
        <v>0.26534590963827615</v>
      </c>
      <c r="G338" s="122">
        <v>9.3006639994555898E-2</v>
      </c>
      <c r="H338" s="122">
        <v>2.3444204070495724E-2</v>
      </c>
      <c r="I338" s="122">
        <v>0</v>
      </c>
      <c r="J338" s="122">
        <v>3.4422668589971048E-2</v>
      </c>
      <c r="K338" s="122">
        <v>8.8670673342329642E-2</v>
      </c>
      <c r="L338" s="122">
        <v>0.26787280758557364</v>
      </c>
      <c r="M338" s="122">
        <v>0.26272291395618541</v>
      </c>
      <c r="N338" s="122">
        <v>0.15985854429858742</v>
      </c>
      <c r="O338" s="122">
        <v>0.10995632334578267</v>
      </c>
      <c r="P338" s="122">
        <v>3.149113751149213E-5</v>
      </c>
      <c r="Q338" s="122">
        <v>2.3278093601827136E-3</v>
      </c>
      <c r="R338" s="122">
        <v>8.091481219557034E-2</v>
      </c>
      <c r="S338" s="122">
        <v>0.13278915611104289</v>
      </c>
      <c r="T338" s="122">
        <v>6.060560809966458E-3</v>
      </c>
      <c r="U338" s="122">
        <v>0</v>
      </c>
      <c r="V338" s="122">
        <v>0</v>
      </c>
      <c r="W338" s="122">
        <v>0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0.31430287274313606</v>
      </c>
      <c r="D340" s="98">
        <v>0.29394587490163548</v>
      </c>
      <c r="E340" s="98">
        <v>0.40784419099110619</v>
      </c>
      <c r="F340" s="98">
        <v>0.25719139743280706</v>
      </c>
      <c r="G340" s="98">
        <v>7.2072488979701019E-2</v>
      </c>
      <c r="H340" s="98">
        <v>1.8820444569697396E-2</v>
      </c>
      <c r="I340" s="98">
        <v>0</v>
      </c>
      <c r="J340" s="98">
        <v>2.6518384342056434E-2</v>
      </c>
      <c r="K340" s="98">
        <v>6.1025384539690482E-2</v>
      </c>
      <c r="L340" s="98">
        <v>0.18698482369855457</v>
      </c>
      <c r="M340" s="98">
        <v>0.15872798188328435</v>
      </c>
      <c r="N340" s="98">
        <v>9.6815404826814694E-2</v>
      </c>
      <c r="O340" s="98">
        <v>8.141961596974559E-2</v>
      </c>
      <c r="P340" s="98">
        <v>0</v>
      </c>
      <c r="Q340" s="98">
        <v>1.2008976802716487E-3</v>
      </c>
      <c r="R340" s="98">
        <v>4.3512021445327856E-2</v>
      </c>
      <c r="S340" s="98">
        <v>9.5031150908833448E-2</v>
      </c>
      <c r="T340" s="98">
        <v>4.0783277324091937E-3</v>
      </c>
      <c r="U340" s="98">
        <v>0</v>
      </c>
      <c r="V340" s="98">
        <v>0</v>
      </c>
      <c r="W340" s="98">
        <v>0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3.9826963412777014E-2</v>
      </c>
      <c r="D341" s="33">
        <v>0</v>
      </c>
      <c r="E341" s="33">
        <v>0</v>
      </c>
      <c r="F341" s="33">
        <v>8.1545122054690923E-3</v>
      </c>
      <c r="G341" s="33">
        <v>2.0934151014854879E-2</v>
      </c>
      <c r="H341" s="33">
        <v>4.6237595007983263E-3</v>
      </c>
      <c r="I341" s="33">
        <v>0</v>
      </c>
      <c r="J341" s="33">
        <v>7.9042842479146117E-3</v>
      </c>
      <c r="K341" s="33">
        <v>2.764528880263916E-2</v>
      </c>
      <c r="L341" s="33">
        <v>8.088798388701908E-2</v>
      </c>
      <c r="M341" s="33">
        <v>0.10399493207290103</v>
      </c>
      <c r="N341" s="33">
        <v>6.3043139471772744E-2</v>
      </c>
      <c r="O341" s="33">
        <v>2.8536707376037085E-2</v>
      </c>
      <c r="P341" s="33">
        <v>3.149113751149213E-5</v>
      </c>
      <c r="Q341" s="33">
        <v>1.1269116799110651E-3</v>
      </c>
      <c r="R341" s="33">
        <v>3.7402790750242478E-2</v>
      </c>
      <c r="S341" s="33">
        <v>3.7758005202209441E-2</v>
      </c>
      <c r="T341" s="33">
        <v>1.9822330775572639E-3</v>
      </c>
      <c r="U341" s="33">
        <v>0</v>
      </c>
      <c r="V341" s="33">
        <v>0</v>
      </c>
      <c r="W341" s="33">
        <v>0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3.7896047986640222</v>
      </c>
      <c r="D343" s="117">
        <f t="shared" si="145"/>
        <v>3.4888148492158888</v>
      </c>
      <c r="E343" s="117">
        <f t="shared" si="145"/>
        <v>5.0402888418916092</v>
      </c>
      <c r="F343" s="117">
        <f t="shared" si="145"/>
        <v>3.2613561782817277</v>
      </c>
      <c r="G343" s="117">
        <f t="shared" si="145"/>
        <v>1.2471711736425499</v>
      </c>
      <c r="H343" s="117">
        <f t="shared" si="145"/>
        <v>0.31542929537954245</v>
      </c>
      <c r="I343" s="117">
        <f t="shared" si="145"/>
        <v>0</v>
      </c>
      <c r="J343" s="117">
        <f t="shared" si="145"/>
        <v>0.44887209546121321</v>
      </c>
      <c r="K343" s="117">
        <f t="shared" si="145"/>
        <v>1.1952362844498865</v>
      </c>
      <c r="L343" s="117">
        <f t="shared" si="145"/>
        <v>3.641973572946875</v>
      </c>
      <c r="M343" s="117">
        <f t="shared" si="145"/>
        <v>4.7220633077816068</v>
      </c>
      <c r="N343" s="117">
        <f t="shared" si="145"/>
        <v>3.1821382329954644</v>
      </c>
      <c r="O343" s="117">
        <f t="shared" si="145"/>
        <v>2.0052747761250851</v>
      </c>
      <c r="P343" s="117">
        <f t="shared" si="145"/>
        <v>6.2028654427183306E-4</v>
      </c>
      <c r="Q343" s="117">
        <f t="shared" si="145"/>
        <v>3.6514633720147287E-2</v>
      </c>
      <c r="R343" s="117">
        <f t="shared" ref="R343:V343" si="146">R344+R347+R349+R359</f>
        <v>1.5431585441346336</v>
      </c>
      <c r="S343" s="117">
        <f t="shared" si="146"/>
        <v>2.1315358985622885</v>
      </c>
      <c r="T343" s="117">
        <f t="shared" si="146"/>
        <v>7.1846366240711071E-2</v>
      </c>
      <c r="U343" s="117">
        <f t="shared" si="146"/>
        <v>0</v>
      </c>
      <c r="V343" s="117">
        <f t="shared" si="146"/>
        <v>0</v>
      </c>
      <c r="W343" s="117">
        <f t="shared" ref="W343" si="147">W344+W347+W349+W359</f>
        <v>0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3.090255092786351</v>
      </c>
      <c r="D344" s="122">
        <f t="shared" si="148"/>
        <v>2.9286071438877004</v>
      </c>
      <c r="E344" s="122">
        <f t="shared" si="148"/>
        <v>4.2146071924228483</v>
      </c>
      <c r="F344" s="122">
        <f t="shared" si="148"/>
        <v>2.7258092645856697</v>
      </c>
      <c r="G344" s="122">
        <f t="shared" si="148"/>
        <v>1.0503446146990991</v>
      </c>
      <c r="H344" s="122">
        <f t="shared" si="148"/>
        <v>0.26116954667044162</v>
      </c>
      <c r="I344" s="122">
        <f t="shared" si="148"/>
        <v>0</v>
      </c>
      <c r="J344" s="122">
        <f t="shared" si="148"/>
        <v>0.35841325332612983</v>
      </c>
      <c r="K344" s="122">
        <f t="shared" si="148"/>
        <v>0.94825525780747855</v>
      </c>
      <c r="L344" s="122">
        <f t="shared" si="148"/>
        <v>2.9099027478913331</v>
      </c>
      <c r="M344" s="122">
        <f t="shared" si="148"/>
        <v>3.9028146959541918</v>
      </c>
      <c r="N344" s="122">
        <f t="shared" si="148"/>
        <v>2.6473751559532017</v>
      </c>
      <c r="O344" s="122">
        <f t="shared" si="148"/>
        <v>1.6690907536401958</v>
      </c>
      <c r="P344" s="122">
        <f t="shared" si="148"/>
        <v>5.0666261135865474E-4</v>
      </c>
      <c r="Q344" s="122">
        <f t="shared" si="148"/>
        <v>2.8071463904586577E-2</v>
      </c>
      <c r="R344" s="122">
        <f t="shared" ref="R344:V344" si="149">SUM(R345:R346)</f>
        <v>1.2406391315005108</v>
      </c>
      <c r="S344" s="122">
        <f t="shared" si="149"/>
        <v>1.7151654360317015</v>
      </c>
      <c r="T344" s="122">
        <f t="shared" si="149"/>
        <v>5.1120641991374151E-2</v>
      </c>
      <c r="U344" s="122">
        <f t="shared" si="149"/>
        <v>0</v>
      </c>
      <c r="V344" s="122">
        <f t="shared" si="149"/>
        <v>0</v>
      </c>
      <c r="W344" s="122">
        <f t="shared" ref="W344" si="150">SUM(W345:W346)</f>
        <v>0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3.0605563357030281</v>
      </c>
      <c r="D345" s="98">
        <v>2.9008753422349387</v>
      </c>
      <c r="E345" s="98">
        <v>4.1757513023784636</v>
      </c>
      <c r="F345" s="98">
        <v>2.7008899791957348</v>
      </c>
      <c r="G345" s="98">
        <v>1.040952805826302</v>
      </c>
      <c r="H345" s="98">
        <v>0.25888798145823649</v>
      </c>
      <c r="I345" s="98">
        <v>0</v>
      </c>
      <c r="J345" s="98">
        <v>0.35536448024285344</v>
      </c>
      <c r="K345" s="98">
        <v>0.94032260655157762</v>
      </c>
      <c r="L345" s="98">
        <v>2.8858758433634946</v>
      </c>
      <c r="M345" s="98">
        <v>3.8711656108667154</v>
      </c>
      <c r="N345" s="98">
        <v>2.6266133881074292</v>
      </c>
      <c r="O345" s="98">
        <v>1.656099735297258</v>
      </c>
      <c r="P345" s="98">
        <v>5.0270292886766003E-4</v>
      </c>
      <c r="Q345" s="98">
        <v>2.7853597406277925E-2</v>
      </c>
      <c r="R345" s="98">
        <v>1.2310512344242357</v>
      </c>
      <c r="S345" s="98">
        <v>1.7018649304691558</v>
      </c>
      <c r="T345" s="98">
        <v>5.0724753152330972E-2</v>
      </c>
      <c r="U345" s="98">
        <v>0</v>
      </c>
      <c r="V345" s="98">
        <v>0</v>
      </c>
      <c r="W345" s="98">
        <v>0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2.9698757083322997E-2</v>
      </c>
      <c r="D346" s="98">
        <v>2.7731801652761717E-2</v>
      </c>
      <c r="E346" s="98">
        <v>3.8855890044385027E-2</v>
      </c>
      <c r="F346" s="98">
        <v>2.4919285389935059E-2</v>
      </c>
      <c r="G346" s="98">
        <v>9.3918088727971503E-3</v>
      </c>
      <c r="H346" s="98">
        <v>2.2815652122051542E-3</v>
      </c>
      <c r="I346" s="98">
        <v>0</v>
      </c>
      <c r="J346" s="98">
        <v>3.04877308327638E-3</v>
      </c>
      <c r="K346" s="98">
        <v>7.9326512559009035E-3</v>
      </c>
      <c r="L346" s="98">
        <v>2.4026904527838382E-2</v>
      </c>
      <c r="M346" s="98">
        <v>3.1649085087476415E-2</v>
      </c>
      <c r="N346" s="98">
        <v>2.0761767845772407E-2</v>
      </c>
      <c r="O346" s="98">
        <v>1.2991018342937848E-2</v>
      </c>
      <c r="P346" s="98">
        <v>3.9596824909947362E-6</v>
      </c>
      <c r="Q346" s="98">
        <v>2.1786649830865315E-4</v>
      </c>
      <c r="R346" s="98">
        <v>9.5878970762749496E-3</v>
      </c>
      <c r="S346" s="98">
        <v>1.330050556254579E-2</v>
      </c>
      <c r="T346" s="98">
        <v>3.9588883904317825E-4</v>
      </c>
      <c r="U346" s="98">
        <v>0</v>
      </c>
      <c r="V346" s="98">
        <v>0</v>
      </c>
      <c r="W346" s="98">
        <v>0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7.010334259565181E-3</v>
      </c>
      <c r="D347" s="122">
        <f t="shared" si="151"/>
        <v>1.0066845810213717E-2</v>
      </c>
      <c r="E347" s="122">
        <f t="shared" si="151"/>
        <v>2.6286655291819883E-2</v>
      </c>
      <c r="F347" s="122">
        <f t="shared" si="151"/>
        <v>1.1051209898700152E-2</v>
      </c>
      <c r="G347" s="122">
        <f t="shared" si="151"/>
        <v>4.90533471359564E-3</v>
      </c>
      <c r="H347" s="122">
        <f t="shared" si="151"/>
        <v>2.1995577114343923E-3</v>
      </c>
      <c r="I347" s="122">
        <f t="shared" si="151"/>
        <v>0</v>
      </c>
      <c r="J347" s="122">
        <f t="shared" si="151"/>
        <v>4.3110509566610094E-3</v>
      </c>
      <c r="K347" s="122">
        <f t="shared" si="151"/>
        <v>1.3586503293798466E-2</v>
      </c>
      <c r="L347" s="122">
        <f t="shared" si="151"/>
        <v>4.5572878530113936E-2</v>
      </c>
      <c r="M347" s="122">
        <f t="shared" si="151"/>
        <v>5.1595264354856854E-2</v>
      </c>
      <c r="N347" s="122">
        <f t="shared" si="151"/>
        <v>7.3181428065735257E-2</v>
      </c>
      <c r="O347" s="122">
        <f t="shared" si="151"/>
        <v>2.8272326762688815E-2</v>
      </c>
      <c r="P347" s="122">
        <f t="shared" si="151"/>
        <v>0</v>
      </c>
      <c r="Q347" s="122">
        <f t="shared" si="151"/>
        <v>5.7190210476586471E-4</v>
      </c>
      <c r="R347" s="122">
        <f t="shared" si="151"/>
        <v>2.1112559627600089E-2</v>
      </c>
      <c r="S347" s="122">
        <f t="shared" si="151"/>
        <v>3.9454486014955492E-2</v>
      </c>
      <c r="T347" s="122">
        <f t="shared" si="151"/>
        <v>3.739106499834598E-3</v>
      </c>
      <c r="U347" s="122">
        <f t="shared" si="151"/>
        <v>0</v>
      </c>
      <c r="V347" s="122">
        <f t="shared" si="151"/>
        <v>0</v>
      </c>
      <c r="W347" s="122">
        <f t="shared" si="151"/>
        <v>0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7.010334259565181E-3</v>
      </c>
      <c r="D348" s="98">
        <v>1.0066845810213717E-2</v>
      </c>
      <c r="E348" s="98">
        <v>2.6286655291819883E-2</v>
      </c>
      <c r="F348" s="98">
        <v>1.1051209898700152E-2</v>
      </c>
      <c r="G348" s="98">
        <v>4.90533471359564E-3</v>
      </c>
      <c r="H348" s="98">
        <v>2.1995577114343923E-3</v>
      </c>
      <c r="I348" s="98">
        <v>0</v>
      </c>
      <c r="J348" s="98">
        <v>4.3110509566610094E-3</v>
      </c>
      <c r="K348" s="98">
        <v>1.3586503293798466E-2</v>
      </c>
      <c r="L348" s="98">
        <v>4.5572878530113936E-2</v>
      </c>
      <c r="M348" s="98">
        <v>5.1595264354856854E-2</v>
      </c>
      <c r="N348" s="98">
        <v>7.3181428065735257E-2</v>
      </c>
      <c r="O348" s="98">
        <v>2.8272326762688815E-2</v>
      </c>
      <c r="P348" s="98">
        <v>0</v>
      </c>
      <c r="Q348" s="98">
        <v>5.7190210476586471E-4</v>
      </c>
      <c r="R348" s="98">
        <v>2.1112559627600089E-2</v>
      </c>
      <c r="S348" s="98">
        <v>3.9454486014955492E-2</v>
      </c>
      <c r="T348" s="98">
        <v>3.739106499834598E-3</v>
      </c>
      <c r="U348" s="98">
        <v>0</v>
      </c>
      <c r="V348" s="98">
        <v>0</v>
      </c>
      <c r="W348" s="98">
        <v>0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0.47864899920405735</v>
      </c>
      <c r="D349" s="122">
        <v>0.37802854470925518</v>
      </c>
      <c r="E349" s="122">
        <v>0.56040143304393242</v>
      </c>
      <c r="F349" s="122">
        <v>0.36752605910395203</v>
      </c>
      <c r="G349" s="122">
        <v>0.13383441124724846</v>
      </c>
      <c r="H349" s="122">
        <v>3.7511881304700706E-2</v>
      </c>
      <c r="I349" s="122">
        <v>0</v>
      </c>
      <c r="J349" s="122">
        <v>6.4550427638467953E-2</v>
      </c>
      <c r="K349" s="122">
        <v>0.17644442918132885</v>
      </c>
      <c r="L349" s="122">
        <v>0.51467506088440818</v>
      </c>
      <c r="M349" s="122">
        <v>0.5945547866274471</v>
      </c>
      <c r="N349" s="122">
        <v>0.3560815797814843</v>
      </c>
      <c r="O349" s="122">
        <v>0.23786861247727906</v>
      </c>
      <c r="P349" s="122">
        <v>8.9086105303087804E-5</v>
      </c>
      <c r="Q349" s="122">
        <v>6.2766615974154116E-3</v>
      </c>
      <c r="R349" s="122">
        <v>0.22586988678617709</v>
      </c>
      <c r="S349" s="122">
        <v>0.28995007831061159</v>
      </c>
      <c r="T349" s="122">
        <v>1.2921995236866945E-2</v>
      </c>
      <c r="U349" s="122">
        <v>0</v>
      </c>
      <c r="V349" s="122">
        <v>0</v>
      </c>
      <c r="W349" s="122">
        <v>0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7.7978279235791231E-2</v>
      </c>
      <c r="D351" s="98">
        <v>7.4872795120749722E-2</v>
      </c>
      <c r="E351" s="98">
        <v>6.1697913930365715E-2</v>
      </c>
      <c r="F351" s="98">
        <v>3.0784979172546145E-2</v>
      </c>
      <c r="G351" s="98">
        <v>1.4504750688027698E-2</v>
      </c>
      <c r="H351" s="98">
        <v>3.8593950263064777E-3</v>
      </c>
      <c r="I351" s="98">
        <v>0</v>
      </c>
      <c r="J351" s="98">
        <v>8.6826495902159965E-4</v>
      </c>
      <c r="K351" s="98">
        <v>9.0474661604895458E-3</v>
      </c>
      <c r="L351" s="98">
        <v>3.1022713809247978E-2</v>
      </c>
      <c r="M351" s="98">
        <v>2.3735468742518515E-2</v>
      </c>
      <c r="N351" s="98">
        <v>1.3972923799607673E-2</v>
      </c>
      <c r="O351" s="98">
        <v>1.4455884403658857E-2</v>
      </c>
      <c r="P351" s="98">
        <v>0</v>
      </c>
      <c r="Q351" s="98">
        <v>1.8255333288603651E-4</v>
      </c>
      <c r="R351" s="98">
        <v>9.4560115176389407E-3</v>
      </c>
      <c r="S351" s="98">
        <v>2.123911015114777E-2</v>
      </c>
      <c r="T351" s="98">
        <v>9.3322823198879604E-4</v>
      </c>
      <c r="U351" s="98">
        <v>0</v>
      </c>
      <c r="V351" s="98">
        <v>0</v>
      </c>
      <c r="W351" s="98">
        <v>0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8.2013158863313945E-5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1.8850256683180852E-5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6.3162902180133093E-5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0.37130706793541346</v>
      </c>
      <c r="D355" s="101">
        <v>0.30061818153915743</v>
      </c>
      <c r="E355" s="101">
        <v>0.49638456539903741</v>
      </c>
      <c r="F355" s="101">
        <v>0.33646474774249979</v>
      </c>
      <c r="G355" s="101">
        <v>0.11826472163272991</v>
      </c>
      <c r="H355" s="101">
        <v>3.3454665898175057E-2</v>
      </c>
      <c r="I355" s="101">
        <v>0</v>
      </c>
      <c r="J355" s="101">
        <v>5.7842103120701177E-2</v>
      </c>
      <c r="K355" s="101">
        <v>0.15681148398196962</v>
      </c>
      <c r="L355" s="101">
        <v>0.46503894414467917</v>
      </c>
      <c r="M355" s="101">
        <v>0.53263870536822122</v>
      </c>
      <c r="N355" s="101">
        <v>0.30088946310753628</v>
      </c>
      <c r="O355" s="101">
        <v>0.21099297910443163</v>
      </c>
      <c r="P355" s="101">
        <v>8.9086105303087804E-5</v>
      </c>
      <c r="Q355" s="101">
        <v>5.6809319964696474E-3</v>
      </c>
      <c r="R355" s="101">
        <v>0.19984339644339161</v>
      </c>
      <c r="S355" s="101">
        <v>0.24836650499584703</v>
      </c>
      <c r="T355" s="101">
        <v>1.0880673074356736E-2</v>
      </c>
      <c r="U355" s="101">
        <v>0</v>
      </c>
      <c r="V355" s="101">
        <v>0</v>
      </c>
      <c r="W355" s="101">
        <v>0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2.92816388739893E-2</v>
      </c>
      <c r="D356" s="104">
        <v>2.5375680493480274E-3</v>
      </c>
      <c r="E356" s="104">
        <v>2.3189537145292941E-3</v>
      </c>
      <c r="F356" s="104">
        <v>2.7633218890611537E-4</v>
      </c>
      <c r="G356" s="104">
        <v>1.0649389264908529E-3</v>
      </c>
      <c r="H356" s="104">
        <v>1.9782038021917057E-4</v>
      </c>
      <c r="I356" s="104">
        <v>0</v>
      </c>
      <c r="J356" s="104">
        <v>5.8400595587451828E-3</v>
      </c>
      <c r="K356" s="104">
        <v>1.0585479038869701E-2</v>
      </c>
      <c r="L356" s="104">
        <v>1.8613402930480978E-2</v>
      </c>
      <c r="M356" s="104">
        <v>3.8180612516707298E-2</v>
      </c>
      <c r="N356" s="104">
        <v>4.1219192874340345E-2</v>
      </c>
      <c r="O356" s="104">
        <v>1.2419748969188574E-2</v>
      </c>
      <c r="P356" s="104">
        <v>0</v>
      </c>
      <c r="Q356" s="104">
        <v>4.1317626805972716E-4</v>
      </c>
      <c r="R356" s="104">
        <v>1.657047882514652E-2</v>
      </c>
      <c r="S356" s="104">
        <v>2.0344463163616759E-2</v>
      </c>
      <c r="T356" s="104">
        <v>1.1080939305214135E-3</v>
      </c>
      <c r="U356" s="104">
        <v>0</v>
      </c>
      <c r="V356" s="104">
        <v>0</v>
      </c>
      <c r="W356" s="104">
        <v>0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6.7316979202838431E-3</v>
      </c>
      <c r="D357" s="98">
        <v>5.694777231714873E-4</v>
      </c>
      <c r="E357" s="98">
        <v>6.3517806794609593E-4</v>
      </c>
      <c r="F357" s="98">
        <v>6.4222810837647387E-5</v>
      </c>
      <c r="G357" s="98">
        <v>2.1253487881559788E-4</v>
      </c>
      <c r="H357" s="98">
        <v>5.3237573587873316E-5</v>
      </c>
      <c r="I357" s="98">
        <v>0</v>
      </c>
      <c r="J357" s="98">
        <v>1.4799707201757391E-3</v>
      </c>
      <c r="K357" s="98">
        <v>2.4837026745967725E-3</v>
      </c>
      <c r="L357" s="98">
        <v>4.2484873006082393E-3</v>
      </c>
      <c r="M357" s="98">
        <v>1.0267691424053172E-2</v>
      </c>
      <c r="N357" s="98">
        <v>7.3917425274295312E-3</v>
      </c>
      <c r="O357" s="98">
        <v>2.4056625099168573E-3</v>
      </c>
      <c r="P357" s="98">
        <v>0</v>
      </c>
      <c r="Q357" s="98">
        <v>1.1192261199923072E-4</v>
      </c>
      <c r="R357" s="98">
        <v>4.2391214982787336E-3</v>
      </c>
      <c r="S357" s="98">
        <v>4.8382616895207599E-3</v>
      </c>
      <c r="T357" s="98">
        <v>2.6963485394563929E-4</v>
      </c>
      <c r="U357" s="98">
        <v>0</v>
      </c>
      <c r="V357" s="98">
        <v>0</v>
      </c>
      <c r="W357" s="98">
        <v>0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2.2549940953705456E-2</v>
      </c>
      <c r="D358" s="98">
        <v>1.9680903261765402E-3</v>
      </c>
      <c r="E358" s="98">
        <v>1.6837756465831982E-3</v>
      </c>
      <c r="F358" s="98">
        <v>2.1210937806846798E-4</v>
      </c>
      <c r="G358" s="98">
        <v>8.5240404767525509E-4</v>
      </c>
      <c r="H358" s="98">
        <v>1.4458280663129724E-4</v>
      </c>
      <c r="I358" s="98">
        <v>0</v>
      </c>
      <c r="J358" s="98">
        <v>4.3600888385694437E-3</v>
      </c>
      <c r="K358" s="98">
        <v>8.1017763642729276E-3</v>
      </c>
      <c r="L358" s="98">
        <v>1.436491562987274E-2</v>
      </c>
      <c r="M358" s="98">
        <v>2.7912921092654128E-2</v>
      </c>
      <c r="N358" s="98">
        <v>3.3827450346910815E-2</v>
      </c>
      <c r="O358" s="98">
        <v>1.0014086459271716E-2</v>
      </c>
      <c r="P358" s="98">
        <v>0</v>
      </c>
      <c r="Q358" s="98">
        <v>3.0125365606049643E-4</v>
      </c>
      <c r="R358" s="98">
        <v>1.2331357326867787E-2</v>
      </c>
      <c r="S358" s="98">
        <v>1.5506201474095999E-2</v>
      </c>
      <c r="T358" s="98">
        <v>8.3845907657577421E-4</v>
      </c>
      <c r="U358" s="98">
        <v>0</v>
      </c>
      <c r="V358" s="98">
        <v>0</v>
      </c>
      <c r="W358" s="98">
        <v>0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0.21369037241404845</v>
      </c>
      <c r="D359" s="122">
        <v>0.17211231480871966</v>
      </c>
      <c r="E359" s="122">
        <v>0.23899356113300899</v>
      </c>
      <c r="F359" s="122">
        <v>0.15696964469340557</v>
      </c>
      <c r="G359" s="122">
        <v>5.8086812982606609E-2</v>
      </c>
      <c r="H359" s="122">
        <v>1.4548309692965722E-2</v>
      </c>
      <c r="I359" s="122">
        <v>0</v>
      </c>
      <c r="J359" s="122">
        <v>2.1597363539954402E-2</v>
      </c>
      <c r="K359" s="122">
        <v>5.6950094167280418E-2</v>
      </c>
      <c r="L359" s="122">
        <v>0.17182288564101969</v>
      </c>
      <c r="M359" s="122">
        <v>0.17309856084511138</v>
      </c>
      <c r="N359" s="122">
        <v>0.10550006919504318</v>
      </c>
      <c r="O359" s="122">
        <v>7.0043083244921533E-2</v>
      </c>
      <c r="P359" s="122">
        <v>2.4537827610090491E-5</v>
      </c>
      <c r="Q359" s="122">
        <v>1.5946061133794375E-3</v>
      </c>
      <c r="R359" s="122">
        <v>5.5536966220345763E-2</v>
      </c>
      <c r="S359" s="122">
        <v>8.6965898205019806E-2</v>
      </c>
      <c r="T359" s="122">
        <v>4.0646225126353772E-3</v>
      </c>
      <c r="U359" s="122">
        <v>0</v>
      </c>
      <c r="V359" s="122">
        <v>0</v>
      </c>
      <c r="W359" s="122">
        <v>0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0.18388247041359712</v>
      </c>
      <c r="D361" s="98">
        <v>0.17211231480871966</v>
      </c>
      <c r="E361" s="98">
        <v>0.23899356113300899</v>
      </c>
      <c r="F361" s="98">
        <v>0.15083243673766417</v>
      </c>
      <c r="G361" s="98">
        <v>4.2300877460163457E-2</v>
      </c>
      <c r="H361" s="98">
        <v>1.1054699065070077E-2</v>
      </c>
      <c r="I361" s="98">
        <v>0</v>
      </c>
      <c r="J361" s="98">
        <v>1.559978717938236E-2</v>
      </c>
      <c r="K361" s="98">
        <v>3.5924629491447653E-2</v>
      </c>
      <c r="L361" s="98">
        <v>0.1101501038167788</v>
      </c>
      <c r="M361" s="98">
        <v>9.3538772934363149E-2</v>
      </c>
      <c r="N361" s="98">
        <v>5.7053545702501957E-2</v>
      </c>
      <c r="O361" s="98">
        <v>4.7980771129549092E-2</v>
      </c>
      <c r="P361" s="98">
        <v>0</v>
      </c>
      <c r="Q361" s="98">
        <v>7.0769182660516592E-4</v>
      </c>
      <c r="R361" s="98">
        <v>2.5701266524323026E-2</v>
      </c>
      <c r="S361" s="98">
        <v>5.6344698863629188E-2</v>
      </c>
      <c r="T361" s="98">
        <v>2.4287165163755179E-3</v>
      </c>
      <c r="U361" s="98">
        <v>0</v>
      </c>
      <c r="V361" s="98">
        <v>0</v>
      </c>
      <c r="W361" s="98">
        <v>0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2.9807902000451327E-2</v>
      </c>
      <c r="D362" s="33">
        <v>0</v>
      </c>
      <c r="E362" s="33">
        <v>0</v>
      </c>
      <c r="F362" s="33">
        <v>6.1372079557413996E-3</v>
      </c>
      <c r="G362" s="33">
        <v>1.5785935522443152E-2</v>
      </c>
      <c r="H362" s="33">
        <v>3.4936106278956451E-3</v>
      </c>
      <c r="I362" s="33">
        <v>0</v>
      </c>
      <c r="J362" s="33">
        <v>5.9975763605720437E-3</v>
      </c>
      <c r="K362" s="33">
        <v>2.1025464675832769E-2</v>
      </c>
      <c r="L362" s="33">
        <v>6.1672781824240887E-2</v>
      </c>
      <c r="M362" s="33">
        <v>7.9559787910748234E-2</v>
      </c>
      <c r="N362" s="33">
        <v>4.8446523492541221E-2</v>
      </c>
      <c r="O362" s="33">
        <v>2.2062312115372434E-2</v>
      </c>
      <c r="P362" s="33">
        <v>2.4537827610090491E-5</v>
      </c>
      <c r="Q362" s="33">
        <v>8.8691428677427158E-4</v>
      </c>
      <c r="R362" s="33">
        <v>2.983569969602274E-2</v>
      </c>
      <c r="S362" s="33">
        <v>3.0621199341390619E-2</v>
      </c>
      <c r="T362" s="33">
        <v>1.6359059962598595E-3</v>
      </c>
      <c r="U362" s="33">
        <v>0</v>
      </c>
      <c r="V362" s="33">
        <v>0</v>
      </c>
      <c r="W362" s="33">
        <v>0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>
        <f t="shared" ref="C364:Q364" si="152">IF(C343=0,"",C343/C322)</f>
        <v>0.57980376414921586</v>
      </c>
      <c r="D364" s="119">
        <f t="shared" si="152"/>
        <v>0.58189707228816101</v>
      </c>
      <c r="E364" s="119">
        <f t="shared" si="152"/>
        <v>0.58787383107121749</v>
      </c>
      <c r="F364" s="119">
        <f t="shared" si="152"/>
        <v>0.59198550689472074</v>
      </c>
      <c r="G364" s="119">
        <f t="shared" si="152"/>
        <v>0.59843781281178288</v>
      </c>
      <c r="H364" s="119">
        <f t="shared" si="152"/>
        <v>0.60437772042870541</v>
      </c>
      <c r="I364" s="119" t="str">
        <f t="shared" si="152"/>
        <v/>
      </c>
      <c r="J364" s="119">
        <f t="shared" si="152"/>
        <v>0.61881307664399421</v>
      </c>
      <c r="K364" s="119">
        <f t="shared" si="152"/>
        <v>0.6245535998821673</v>
      </c>
      <c r="L364" s="119">
        <f t="shared" si="152"/>
        <v>0.62995687179497539</v>
      </c>
      <c r="M364" s="119">
        <f t="shared" si="152"/>
        <v>0.63672870108998914</v>
      </c>
      <c r="N364" s="119">
        <f t="shared" si="152"/>
        <v>0.65087457985875308</v>
      </c>
      <c r="O364" s="119">
        <f t="shared" si="152"/>
        <v>0.65075531461180502</v>
      </c>
      <c r="P364" s="119">
        <f t="shared" si="152"/>
        <v>0.6540044490956396</v>
      </c>
      <c r="Q364" s="119">
        <f t="shared" si="152"/>
        <v>0.6717717437623657</v>
      </c>
      <c r="R364" s="119">
        <f t="shared" ref="R364:V364" si="153">IF(R343=0,"",R343/R322)</f>
        <v>0.68512989960903614</v>
      </c>
      <c r="S364" s="119">
        <f t="shared" si="153"/>
        <v>0.70488132153016136</v>
      </c>
      <c r="T364" s="119">
        <f t="shared" si="153"/>
        <v>0.74452112253324187</v>
      </c>
      <c r="U364" s="119" t="str">
        <f t="shared" si="153"/>
        <v/>
      </c>
      <c r="V364" s="119" t="str">
        <f t="shared" si="153"/>
        <v/>
      </c>
      <c r="W364" s="119" t="str">
        <f t="shared" ref="W364" si="154">IF(W343=0,"",W343/W322)</f>
        <v/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>
        <f t="shared" ref="C365:Q365" si="155">IF(C344=0,"",C344/C323)</f>
        <v>0.57636096145988769</v>
      </c>
      <c r="D365" s="124">
        <f t="shared" si="155"/>
        <v>0.58106107082601721</v>
      </c>
      <c r="E365" s="124">
        <f t="shared" si="155"/>
        <v>0.58596618161403569</v>
      </c>
      <c r="F365" s="124">
        <f t="shared" si="155"/>
        <v>0.59108325699003816</v>
      </c>
      <c r="G365" s="124">
        <f t="shared" si="155"/>
        <v>0.59637460503520401</v>
      </c>
      <c r="H365" s="124">
        <f t="shared" si="155"/>
        <v>0.6018499487782899</v>
      </c>
      <c r="I365" s="124" t="str">
        <f t="shared" si="155"/>
        <v/>
      </c>
      <c r="J365" s="124">
        <f t="shared" si="155"/>
        <v>0.61338907640721774</v>
      </c>
      <c r="K365" s="124">
        <f t="shared" si="155"/>
        <v>0.61942179128171404</v>
      </c>
      <c r="L365" s="124">
        <f t="shared" si="155"/>
        <v>0.62560396629243376</v>
      </c>
      <c r="M365" s="124">
        <f t="shared" si="155"/>
        <v>0.63191426841723319</v>
      </c>
      <c r="N365" s="124">
        <f t="shared" si="155"/>
        <v>0.6380288122577239</v>
      </c>
      <c r="O365" s="124">
        <f t="shared" si="155"/>
        <v>0.64392593513821839</v>
      </c>
      <c r="P365" s="124">
        <f t="shared" si="155"/>
        <v>0.65011688441163018</v>
      </c>
      <c r="Q365" s="124">
        <f t="shared" si="155"/>
        <v>0.6591267091728048</v>
      </c>
      <c r="R365" s="124">
        <f t="shared" ref="R365:V365" si="156">IF(R344=0,"",R344/R323)</f>
        <v>0.67467600556281426</v>
      </c>
      <c r="S365" s="124">
        <f t="shared" si="156"/>
        <v>0.69441336391294606</v>
      </c>
      <c r="T365" s="124">
        <f t="shared" si="156"/>
        <v>0.71509640004887676</v>
      </c>
      <c r="U365" s="124" t="str">
        <f t="shared" si="156"/>
        <v/>
      </c>
      <c r="V365" s="124" t="str">
        <f t="shared" si="156"/>
        <v/>
      </c>
      <c r="W365" s="124" t="str">
        <f t="shared" ref="W365" si="157">IF(W344=0,"",W344/W323)</f>
        <v/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>
        <f t="shared" ref="C366:Q366" si="158">IF(C345=0,"",C345/C324)</f>
        <v>0.57400131598122162</v>
      </c>
      <c r="D366" s="111">
        <f t="shared" si="158"/>
        <v>0.57874321908825288</v>
      </c>
      <c r="E366" s="111">
        <f t="shared" si="158"/>
        <v>0.58371733083021704</v>
      </c>
      <c r="F366" s="111">
        <f t="shared" si="158"/>
        <v>0.5888616009652653</v>
      </c>
      <c r="G366" s="111">
        <f t="shared" si="158"/>
        <v>0.59421070516693486</v>
      </c>
      <c r="H366" s="111">
        <f t="shared" si="158"/>
        <v>0.59974551732811254</v>
      </c>
      <c r="I366" s="111" t="str">
        <f t="shared" si="158"/>
        <v/>
      </c>
      <c r="J366" s="111">
        <f t="shared" si="158"/>
        <v>0.61136128564939218</v>
      </c>
      <c r="K366" s="111">
        <f t="shared" si="158"/>
        <v>0.61743944385099414</v>
      </c>
      <c r="L366" s="111">
        <f t="shared" si="158"/>
        <v>0.62365995279217257</v>
      </c>
      <c r="M366" s="111">
        <f t="shared" si="158"/>
        <v>0.63001834153343961</v>
      </c>
      <c r="N366" s="111">
        <f t="shared" si="158"/>
        <v>0.63620851774848208</v>
      </c>
      <c r="O366" s="111">
        <f t="shared" si="158"/>
        <v>0.64213235163187743</v>
      </c>
      <c r="P366" s="111">
        <f t="shared" si="158"/>
        <v>0.64833011656374007</v>
      </c>
      <c r="Q366" s="111">
        <f t="shared" si="158"/>
        <v>0.65737398069529285</v>
      </c>
      <c r="R366" s="111">
        <f t="shared" ref="R366:V366" si="159">IF(R345=0,"",R345/R324)</f>
        <v>0.67297086731700373</v>
      </c>
      <c r="S366" s="111">
        <f t="shared" si="159"/>
        <v>0.69275889151358994</v>
      </c>
      <c r="T366" s="111">
        <f t="shared" si="159"/>
        <v>0.71350985929854394</v>
      </c>
      <c r="U366" s="111" t="str">
        <f t="shared" si="159"/>
        <v/>
      </c>
      <c r="V366" s="111" t="str">
        <f t="shared" si="159"/>
        <v/>
      </c>
      <c r="W366" s="111" t="str">
        <f t="shared" ref="W366" si="160">IF(W345=0,"",W345/W324)</f>
        <v/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>
        <f t="shared" ref="C367:Q367" si="161">IF(C346=0,"",C346/C325)</f>
        <v>1</v>
      </c>
      <c r="D367" s="111">
        <f t="shared" si="161"/>
        <v>1</v>
      </c>
      <c r="E367" s="111">
        <f t="shared" si="161"/>
        <v>1</v>
      </c>
      <c r="F367" s="111">
        <f t="shared" si="161"/>
        <v>1</v>
      </c>
      <c r="G367" s="111">
        <f t="shared" si="161"/>
        <v>1</v>
      </c>
      <c r="H367" s="111">
        <f t="shared" si="161"/>
        <v>1</v>
      </c>
      <c r="I367" s="111" t="str">
        <f t="shared" si="161"/>
        <v/>
      </c>
      <c r="J367" s="111">
        <f t="shared" si="161"/>
        <v>1</v>
      </c>
      <c r="K367" s="111">
        <f t="shared" si="161"/>
        <v>1</v>
      </c>
      <c r="L367" s="111">
        <f t="shared" si="161"/>
        <v>1</v>
      </c>
      <c r="M367" s="111">
        <f t="shared" si="161"/>
        <v>1</v>
      </c>
      <c r="N367" s="111">
        <f t="shared" si="161"/>
        <v>1</v>
      </c>
      <c r="O367" s="111">
        <f t="shared" si="161"/>
        <v>1</v>
      </c>
      <c r="P367" s="111">
        <f t="shared" si="161"/>
        <v>1</v>
      </c>
      <c r="Q367" s="111">
        <f t="shared" si="161"/>
        <v>1</v>
      </c>
      <c r="R367" s="111">
        <f t="shared" ref="R367:V367" si="162">IF(R346=0,"",R346/R325)</f>
        <v>1</v>
      </c>
      <c r="S367" s="111">
        <f t="shared" si="162"/>
        <v>1</v>
      </c>
      <c r="T367" s="111">
        <f t="shared" si="162"/>
        <v>1</v>
      </c>
      <c r="U367" s="111" t="str">
        <f t="shared" si="162"/>
        <v/>
      </c>
      <c r="V367" s="111" t="str">
        <f t="shared" si="162"/>
        <v/>
      </c>
      <c r="W367" s="111" t="str">
        <f t="shared" ref="W367" si="163">IF(W346=0,"",W346/W325)</f>
        <v/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>
        <f t="shared" ref="C368:Q368" si="164">IF(C347=0,"",C347/C326)</f>
        <v>2.1714733651817451</v>
      </c>
      <c r="D368" s="124">
        <f t="shared" si="164"/>
        <v>2.2401584650703543</v>
      </c>
      <c r="E368" s="124">
        <f t="shared" si="164"/>
        <v>2.3095687850311881</v>
      </c>
      <c r="F368" s="124">
        <f t="shared" si="164"/>
        <v>2.3790536496819987</v>
      </c>
      <c r="G368" s="124">
        <f t="shared" si="164"/>
        <v>2.4491987925015777</v>
      </c>
      <c r="H368" s="124">
        <f t="shared" si="164"/>
        <v>2.5199287206242134</v>
      </c>
      <c r="I368" s="124" t="str">
        <f t="shared" si="164"/>
        <v/>
      </c>
      <c r="J368" s="124">
        <f t="shared" si="164"/>
        <v>2.6641479055402226</v>
      </c>
      <c r="K368" s="124">
        <f t="shared" si="164"/>
        <v>2.7387119593573592</v>
      </c>
      <c r="L368" s="124">
        <f t="shared" si="164"/>
        <v>2.8151973429741375</v>
      </c>
      <c r="M368" s="124">
        <f t="shared" si="164"/>
        <v>2.906551926577257</v>
      </c>
      <c r="N368" s="124">
        <f t="shared" si="164"/>
        <v>3.0170130307156122</v>
      </c>
      <c r="O368" s="124">
        <f t="shared" si="164"/>
        <v>3.1489232487800569</v>
      </c>
      <c r="P368" s="124" t="str">
        <f t="shared" si="164"/>
        <v/>
      </c>
      <c r="Q368" s="124">
        <f t="shared" si="164"/>
        <v>3.4149151198082399</v>
      </c>
      <c r="R368" s="124">
        <f t="shared" ref="R368:V368" si="165">IF(R347=0,"",R347/R326)</f>
        <v>3.4920413343967147</v>
      </c>
      <c r="S368" s="124">
        <f t="shared" si="165"/>
        <v>3.5534300143580548</v>
      </c>
      <c r="T368" s="124">
        <f t="shared" si="165"/>
        <v>3.604722593357792</v>
      </c>
      <c r="U368" s="124" t="str">
        <f t="shared" si="165"/>
        <v/>
      </c>
      <c r="V368" s="124" t="str">
        <f t="shared" si="165"/>
        <v/>
      </c>
      <c r="W368" s="124" t="str">
        <f t="shared" ref="W368" si="166">IF(W347=0,"",W347/W326)</f>
        <v/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>
        <f t="shared" ref="C369:Q369" si="167">IF(C348=0,"",C348/C327)</f>
        <v>2.1714733651817451</v>
      </c>
      <c r="D369" s="111">
        <f t="shared" si="167"/>
        <v>2.2401584650703543</v>
      </c>
      <c r="E369" s="111">
        <f t="shared" si="167"/>
        <v>2.3095687850311881</v>
      </c>
      <c r="F369" s="111">
        <f t="shared" si="167"/>
        <v>2.3790536496819987</v>
      </c>
      <c r="G369" s="111">
        <f t="shared" si="167"/>
        <v>2.4491987925015777</v>
      </c>
      <c r="H369" s="111">
        <f t="shared" si="167"/>
        <v>2.5199287206242134</v>
      </c>
      <c r="I369" s="111" t="str">
        <f t="shared" si="167"/>
        <v/>
      </c>
      <c r="J369" s="111">
        <f t="shared" si="167"/>
        <v>2.6641479055402226</v>
      </c>
      <c r="K369" s="111">
        <f t="shared" si="167"/>
        <v>2.7387119593573592</v>
      </c>
      <c r="L369" s="111">
        <f t="shared" si="167"/>
        <v>2.8151973429741375</v>
      </c>
      <c r="M369" s="111">
        <f t="shared" si="167"/>
        <v>2.906551926577257</v>
      </c>
      <c r="N369" s="111">
        <f t="shared" si="167"/>
        <v>3.0170130307156122</v>
      </c>
      <c r="O369" s="111">
        <f t="shared" si="167"/>
        <v>3.1489232487800569</v>
      </c>
      <c r="P369" s="111" t="str">
        <f t="shared" si="167"/>
        <v/>
      </c>
      <c r="Q369" s="111">
        <f t="shared" si="167"/>
        <v>3.4149151198082399</v>
      </c>
      <c r="R369" s="111">
        <f t="shared" ref="R369:V369" si="168">IF(R348=0,"",R348/R327)</f>
        <v>3.4920413343967147</v>
      </c>
      <c r="S369" s="111">
        <f t="shared" si="168"/>
        <v>3.5534300143580548</v>
      </c>
      <c r="T369" s="111">
        <f t="shared" si="168"/>
        <v>3.604722593357792</v>
      </c>
      <c r="U369" s="111" t="str">
        <f t="shared" si="168"/>
        <v/>
      </c>
      <c r="V369" s="111" t="str">
        <f t="shared" si="168"/>
        <v/>
      </c>
      <c r="W369" s="111" t="str">
        <f t="shared" ref="W369" si="169">IF(W348=0,"",W348/W327)</f>
        <v/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>
        <f t="shared" ref="C370:Q370" si="170">IF(C349=0,"",C349/C328)</f>
        <v>0.58587005544751825</v>
      </c>
      <c r="D370" s="124">
        <f t="shared" si="170"/>
        <v>0.57534585542447814</v>
      </c>
      <c r="E370" s="124">
        <f t="shared" si="170"/>
        <v>0.58256443012898207</v>
      </c>
      <c r="F370" s="124">
        <f t="shared" si="170"/>
        <v>0.58556584396775124</v>
      </c>
      <c r="G370" s="124">
        <f t="shared" si="170"/>
        <v>0.58745922383331917</v>
      </c>
      <c r="H370" s="124">
        <f t="shared" si="170"/>
        <v>0.58938444882546603</v>
      </c>
      <c r="I370" s="124" t="str">
        <f t="shared" si="170"/>
        <v/>
      </c>
      <c r="J370" s="124">
        <f t="shared" si="170"/>
        <v>0.61465630583254582</v>
      </c>
      <c r="K370" s="124">
        <f t="shared" si="170"/>
        <v>0.61002417753951177</v>
      </c>
      <c r="L370" s="124">
        <f t="shared" si="170"/>
        <v>0.6084380031407236</v>
      </c>
      <c r="M370" s="124">
        <f t="shared" si="170"/>
        <v>0.61966421970678442</v>
      </c>
      <c r="N370" s="124">
        <f t="shared" si="170"/>
        <v>0.64089462921997919</v>
      </c>
      <c r="O370" s="124">
        <f t="shared" si="170"/>
        <v>0.6420747446749463</v>
      </c>
      <c r="P370" s="124">
        <f t="shared" si="170"/>
        <v>0.6473716997653417</v>
      </c>
      <c r="Q370" s="124">
        <f t="shared" si="170"/>
        <v>0.67698003162552745</v>
      </c>
      <c r="R370" s="124">
        <f t="shared" ref="R370:V370" si="171">IF(R349=0,"",R349/R328)</f>
        <v>0.69172398735434582</v>
      </c>
      <c r="S370" s="124">
        <f t="shared" si="171"/>
        <v>0.70698307421537609</v>
      </c>
      <c r="T370" s="124">
        <f t="shared" si="171"/>
        <v>0.72131483553730169</v>
      </c>
      <c r="U370" s="124" t="str">
        <f t="shared" si="171"/>
        <v/>
      </c>
      <c r="V370" s="124" t="str">
        <f t="shared" si="171"/>
        <v/>
      </c>
      <c r="W370" s="124" t="str">
        <f t="shared" ref="W370" si="172">IF(W349=0,"",W349/W328)</f>
        <v/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 t="str">
        <f t="shared" ref="C371:Q371" si="173">IF(C350=0,"",C350/C329)</f>
        <v/>
      </c>
      <c r="D371" s="111" t="str">
        <f t="shared" si="173"/>
        <v/>
      </c>
      <c r="E371" s="111" t="str">
        <f t="shared" si="173"/>
        <v/>
      </c>
      <c r="F371" s="111" t="str">
        <f t="shared" si="173"/>
        <v/>
      </c>
      <c r="G371" s="111" t="str">
        <f t="shared" si="173"/>
        <v/>
      </c>
      <c r="H371" s="111" t="str">
        <f t="shared" si="173"/>
        <v/>
      </c>
      <c r="I371" s="111" t="str">
        <f t="shared" si="173"/>
        <v/>
      </c>
      <c r="J371" s="111" t="str">
        <f t="shared" si="173"/>
        <v/>
      </c>
      <c r="K371" s="111" t="str">
        <f t="shared" si="173"/>
        <v/>
      </c>
      <c r="L371" s="111" t="str">
        <f t="shared" si="173"/>
        <v/>
      </c>
      <c r="M371" s="111" t="str">
        <f t="shared" si="173"/>
        <v/>
      </c>
      <c r="N371" s="111" t="str">
        <f t="shared" si="173"/>
        <v/>
      </c>
      <c r="O371" s="111" t="str">
        <f t="shared" si="173"/>
        <v/>
      </c>
      <c r="P371" s="111" t="str">
        <f t="shared" si="173"/>
        <v/>
      </c>
      <c r="Q371" s="111" t="str">
        <f t="shared" si="173"/>
        <v/>
      </c>
      <c r="R371" s="111" t="str">
        <f t="shared" ref="R371:V371" si="174">IF(R350=0,"",R350/R329)</f>
        <v/>
      </c>
      <c r="S371" s="111" t="str">
        <f t="shared" si="174"/>
        <v/>
      </c>
      <c r="T371" s="111" t="str">
        <f t="shared" si="174"/>
        <v/>
      </c>
      <c r="U371" s="111" t="str">
        <f t="shared" si="174"/>
        <v/>
      </c>
      <c r="V371" s="111" t="str">
        <f t="shared" si="174"/>
        <v/>
      </c>
      <c r="W371" s="111" t="str">
        <f t="shared" ref="W371" si="175">IF(W350=0,"",W350/W329)</f>
        <v/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>
        <f t="shared" ref="C372:Q372" si="176">IF(C351=0,"",C351/C330)</f>
        <v>0.52313127076257304</v>
      </c>
      <c r="D372" s="111">
        <f t="shared" si="176"/>
        <v>0.52604227359060562</v>
      </c>
      <c r="E372" s="111">
        <f t="shared" si="176"/>
        <v>0.52943517526621231</v>
      </c>
      <c r="F372" s="111">
        <f t="shared" si="176"/>
        <v>0.53289379042103346</v>
      </c>
      <c r="G372" s="111">
        <f t="shared" si="176"/>
        <v>0.53679620606964051</v>
      </c>
      <c r="H372" s="111">
        <f t="shared" si="176"/>
        <v>0.54109614917476745</v>
      </c>
      <c r="I372" s="111" t="str">
        <f t="shared" si="176"/>
        <v/>
      </c>
      <c r="J372" s="111">
        <f t="shared" si="176"/>
        <v>0.55154974601508522</v>
      </c>
      <c r="K372" s="111">
        <f t="shared" si="176"/>
        <v>0.55840954580164692</v>
      </c>
      <c r="L372" s="111">
        <f t="shared" si="176"/>
        <v>0.56655299673318782</v>
      </c>
      <c r="M372" s="111">
        <f t="shared" si="176"/>
        <v>0.58368058205763695</v>
      </c>
      <c r="N372" s="111">
        <f t="shared" si="176"/>
        <v>0.61223642986479143</v>
      </c>
      <c r="O372" s="111">
        <f t="shared" si="176"/>
        <v>0.65426083314353067</v>
      </c>
      <c r="P372" s="111" t="str">
        <f t="shared" si="176"/>
        <v/>
      </c>
      <c r="Q372" s="111">
        <f t="shared" si="176"/>
        <v>0.75195720001509048</v>
      </c>
      <c r="R372" s="111">
        <f t="shared" ref="R372:V372" si="177">IF(R351=0,"",R351/R330)</f>
        <v>0.78333329595509071</v>
      </c>
      <c r="S372" s="111">
        <f t="shared" si="177"/>
        <v>0.81356844295185238</v>
      </c>
      <c r="T372" s="111">
        <f t="shared" si="177"/>
        <v>0.84095121759040392</v>
      </c>
      <c r="U372" s="111" t="str">
        <f t="shared" si="177"/>
        <v/>
      </c>
      <c r="V372" s="111" t="str">
        <f t="shared" si="177"/>
        <v/>
      </c>
      <c r="W372" s="111" t="str">
        <f t="shared" ref="W372" si="178">IF(W351=0,"",W351/W330)</f>
        <v/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>
        <f t="shared" ref="C373:Q373" si="179">IF(C352=0,"",C352/C331)</f>
        <v>0.82677544263614666</v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" si="181">IF(W352=0,"",W352/W331)</f>
        <v/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>
        <f t="shared" ref="C374:Q374" si="182">IF(C353=0,"",C353/C332)</f>
        <v>0.52313127076257304</v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" si="184">IF(W353=0,"",W353/W332)</f>
        <v/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>
        <f t="shared" ref="C375:Q375" si="185">IF(C354=0,"",C354/C333)</f>
        <v>1</v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" si="187">IF(W354=0,"",W354/W333)</f>
        <v/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>
        <f t="shared" ref="C376:Q376" si="188">IF(C355=0,"",C355/C334)</f>
        <v>0.58585359792924219</v>
      </c>
      <c r="D376" s="112">
        <f t="shared" si="188"/>
        <v>0.58740200203116644</v>
      </c>
      <c r="E376" s="112">
        <f t="shared" si="188"/>
        <v>0.58906950030642757</v>
      </c>
      <c r="F376" s="112">
        <f t="shared" si="188"/>
        <v>0.59075301642575417</v>
      </c>
      <c r="G376" s="112">
        <f t="shared" si="188"/>
        <v>0.59254716589816026</v>
      </c>
      <c r="H376" s="112">
        <f t="shared" si="188"/>
        <v>0.59444134359718914</v>
      </c>
      <c r="I376" s="112" t="str">
        <f t="shared" si="188"/>
        <v/>
      </c>
      <c r="J376" s="112">
        <f t="shared" si="188"/>
        <v>0.59870234793005239</v>
      </c>
      <c r="K376" s="112">
        <f t="shared" si="188"/>
        <v>0.60125522585811786</v>
      </c>
      <c r="L376" s="112">
        <f t="shared" si="188"/>
        <v>0.60414941883309248</v>
      </c>
      <c r="M376" s="112">
        <f t="shared" si="188"/>
        <v>0.60939034730554198</v>
      </c>
      <c r="N376" s="112">
        <f t="shared" si="188"/>
        <v>0.61785916289157905</v>
      </c>
      <c r="O376" s="112">
        <f t="shared" si="188"/>
        <v>0.63068583974452896</v>
      </c>
      <c r="P376" s="112">
        <f t="shared" si="188"/>
        <v>0.6473716997653417</v>
      </c>
      <c r="Q376" s="112">
        <f t="shared" si="188"/>
        <v>0.66374454142368289</v>
      </c>
      <c r="R376" s="112">
        <f t="shared" ref="R376:V376" si="189">IF(R355=0,"",R355/R334)</f>
        <v>0.67548150590544276</v>
      </c>
      <c r="S376" s="112">
        <f t="shared" si="189"/>
        <v>0.68710276174151652</v>
      </c>
      <c r="T376" s="112">
        <f t="shared" si="189"/>
        <v>0.6983646327843348</v>
      </c>
      <c r="U376" s="112" t="str">
        <f t="shared" si="189"/>
        <v/>
      </c>
      <c r="V376" s="112" t="str">
        <f t="shared" si="189"/>
        <v/>
      </c>
      <c r="W376" s="112" t="str">
        <f t="shared" ref="W376" si="190">IF(W355=0,"",W355/W334)</f>
        <v/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>
        <f t="shared" ref="C377:Q377" si="191">IF(C356=0,"",C356/C335)</f>
        <v>0.86020379431039617</v>
      </c>
      <c r="D377" s="113">
        <f t="shared" si="191"/>
        <v>0.86383065499967571</v>
      </c>
      <c r="E377" s="113">
        <f t="shared" si="191"/>
        <v>0.83957726311115022</v>
      </c>
      <c r="F377" s="113">
        <f t="shared" si="191"/>
        <v>0.86132328114287615</v>
      </c>
      <c r="G377" s="113">
        <f t="shared" si="191"/>
        <v>0.8793269447245764</v>
      </c>
      <c r="H377" s="113">
        <f t="shared" si="191"/>
        <v>0.84487422909381182</v>
      </c>
      <c r="I377" s="113" t="str">
        <f t="shared" si="191"/>
        <v/>
      </c>
      <c r="J377" s="113">
        <f t="shared" si="191"/>
        <v>0.85480302885275972</v>
      </c>
      <c r="K377" s="113">
        <f t="shared" si="191"/>
        <v>0.86534713753281833</v>
      </c>
      <c r="L377" s="113">
        <f t="shared" si="191"/>
        <v>0.86990325613100949</v>
      </c>
      <c r="M377" s="113">
        <f t="shared" si="191"/>
        <v>0.85296852232742526</v>
      </c>
      <c r="N377" s="113">
        <f t="shared" si="191"/>
        <v>0.90016073575391709</v>
      </c>
      <c r="O377" s="113">
        <f t="shared" si="191"/>
        <v>0.89813049321047134</v>
      </c>
      <c r="P377" s="113" t="str">
        <f t="shared" si="191"/>
        <v/>
      </c>
      <c r="Q377" s="113">
        <f t="shared" si="191"/>
        <v>0.87932916283677276</v>
      </c>
      <c r="R377" s="113">
        <f t="shared" ref="R377:V377" si="192">IF(R356=0,"",R356/R335)</f>
        <v>0.89054790438996934</v>
      </c>
      <c r="S377" s="113">
        <f t="shared" si="192"/>
        <v>0.90228385154980428</v>
      </c>
      <c r="T377" s="113">
        <f t="shared" si="192"/>
        <v>0.90489612613521808</v>
      </c>
      <c r="U377" s="113" t="str">
        <f t="shared" si="192"/>
        <v/>
      </c>
      <c r="V377" s="113" t="str">
        <f t="shared" si="192"/>
        <v/>
      </c>
      <c r="W377" s="113" t="str">
        <f t="shared" ref="W377" si="193">IF(W356=0,"",W356/W335)</f>
        <v/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>
        <f t="shared" ref="C378:Q378" si="194">IF(C357=0,"",C357/C336)</f>
        <v>0.58585359792924219</v>
      </c>
      <c r="D378" s="111">
        <f t="shared" si="194"/>
        <v>0.58740200203116644</v>
      </c>
      <c r="E378" s="111">
        <f t="shared" si="194"/>
        <v>0.58906950030642757</v>
      </c>
      <c r="F378" s="111">
        <f t="shared" si="194"/>
        <v>0.59075301642575417</v>
      </c>
      <c r="G378" s="111">
        <f t="shared" si="194"/>
        <v>0.59254716589816026</v>
      </c>
      <c r="H378" s="111">
        <f t="shared" si="194"/>
        <v>0.59444134359718914</v>
      </c>
      <c r="I378" s="111" t="str">
        <f t="shared" si="194"/>
        <v/>
      </c>
      <c r="J378" s="111">
        <f t="shared" si="194"/>
        <v>0.59870234793005239</v>
      </c>
      <c r="K378" s="111">
        <f t="shared" si="194"/>
        <v>0.60125522585811786</v>
      </c>
      <c r="L378" s="111">
        <f t="shared" si="194"/>
        <v>0.60414941883309248</v>
      </c>
      <c r="M378" s="111">
        <f t="shared" si="194"/>
        <v>0.60939034730554198</v>
      </c>
      <c r="N378" s="111">
        <f t="shared" si="194"/>
        <v>0.61785916289157905</v>
      </c>
      <c r="O378" s="111">
        <f t="shared" si="194"/>
        <v>0.63068583974452896</v>
      </c>
      <c r="P378" s="111" t="str">
        <f t="shared" si="194"/>
        <v/>
      </c>
      <c r="Q378" s="111">
        <f t="shared" si="194"/>
        <v>0.66374454142368289</v>
      </c>
      <c r="R378" s="111">
        <f t="shared" ref="R378:V378" si="195">IF(R357=0,"",R357/R336)</f>
        <v>0.67548150590544276</v>
      </c>
      <c r="S378" s="111">
        <f t="shared" si="195"/>
        <v>0.68710276174151652</v>
      </c>
      <c r="T378" s="111">
        <f t="shared" si="195"/>
        <v>0.6983646327843348</v>
      </c>
      <c r="U378" s="111" t="str">
        <f t="shared" si="195"/>
        <v/>
      </c>
      <c r="V378" s="111" t="str">
        <f t="shared" si="195"/>
        <v/>
      </c>
      <c r="W378" s="111" t="str">
        <f t="shared" ref="W378" si="196">IF(W357=0,"",W357/W336)</f>
        <v/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>
        <f t="shared" ref="C379:Q379" si="197">IF(C358=0,"",C358/C337)</f>
        <v>1</v>
      </c>
      <c r="D379" s="111">
        <f t="shared" si="197"/>
        <v>1</v>
      </c>
      <c r="E379" s="111">
        <f t="shared" si="197"/>
        <v>1</v>
      </c>
      <c r="F379" s="111">
        <f t="shared" si="197"/>
        <v>1</v>
      </c>
      <c r="G379" s="111">
        <f t="shared" si="197"/>
        <v>1</v>
      </c>
      <c r="H379" s="111">
        <f t="shared" si="197"/>
        <v>1</v>
      </c>
      <c r="I379" s="111" t="str">
        <f t="shared" si="197"/>
        <v/>
      </c>
      <c r="J379" s="111">
        <f t="shared" si="197"/>
        <v>1</v>
      </c>
      <c r="K379" s="111">
        <f t="shared" si="197"/>
        <v>1</v>
      </c>
      <c r="L379" s="111">
        <f t="shared" si="197"/>
        <v>1</v>
      </c>
      <c r="M379" s="111">
        <f t="shared" si="197"/>
        <v>1</v>
      </c>
      <c r="N379" s="111">
        <f t="shared" si="197"/>
        <v>1</v>
      </c>
      <c r="O379" s="111">
        <f t="shared" si="197"/>
        <v>1</v>
      </c>
      <c r="P379" s="111" t="str">
        <f t="shared" si="197"/>
        <v/>
      </c>
      <c r="Q379" s="111">
        <f t="shared" si="197"/>
        <v>1</v>
      </c>
      <c r="R379" s="111">
        <f t="shared" ref="R379:V379" si="198">IF(R358=0,"",R358/R337)</f>
        <v>1</v>
      </c>
      <c r="S379" s="111">
        <f t="shared" si="198"/>
        <v>1</v>
      </c>
      <c r="T379" s="111">
        <f t="shared" si="198"/>
        <v>1</v>
      </c>
      <c r="U379" s="111" t="str">
        <f t="shared" si="198"/>
        <v/>
      </c>
      <c r="V379" s="111" t="str">
        <f t="shared" si="198"/>
        <v/>
      </c>
      <c r="W379" s="111" t="str">
        <f t="shared" ref="W379" si="199">IF(W358=0,"",W358/W337)</f>
        <v/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>
        <f t="shared" ref="C380:Q380" si="200">IF(C359=0,"",C359/C338)</f>
        <v>0.60342380278844054</v>
      </c>
      <c r="D380" s="124">
        <f t="shared" si="200"/>
        <v>0.58552383110092776</v>
      </c>
      <c r="E380" s="124">
        <f t="shared" si="200"/>
        <v>0.58599231376136163</v>
      </c>
      <c r="F380" s="124">
        <f t="shared" si="200"/>
        <v>0.59156609916236935</v>
      </c>
      <c r="G380" s="124">
        <f t="shared" si="200"/>
        <v>0.6245447957909962</v>
      </c>
      <c r="H380" s="124">
        <f t="shared" si="200"/>
        <v>0.6205503777914394</v>
      </c>
      <c r="I380" s="124" t="str">
        <f t="shared" si="200"/>
        <v/>
      </c>
      <c r="J380" s="124">
        <f t="shared" si="200"/>
        <v>0.62741688615759261</v>
      </c>
      <c r="K380" s="124">
        <f t="shared" si="200"/>
        <v>0.64226527239072584</v>
      </c>
      <c r="L380" s="124">
        <f t="shared" si="200"/>
        <v>0.64143459423790072</v>
      </c>
      <c r="M380" s="124">
        <f t="shared" si="200"/>
        <v>0.6588635845976466</v>
      </c>
      <c r="N380" s="124">
        <f t="shared" si="200"/>
        <v>0.65995890090171061</v>
      </c>
      <c r="O380" s="124">
        <f t="shared" si="200"/>
        <v>0.6370082330295378</v>
      </c>
      <c r="P380" s="124">
        <f t="shared" si="200"/>
        <v>0.77919788070963925</v>
      </c>
      <c r="Q380" s="124">
        <f t="shared" si="200"/>
        <v>0.6850243583754102</v>
      </c>
      <c r="R380" s="124">
        <f t="shared" ref="R380:V380" si="201">IF(R359=0,"",R359/R338)</f>
        <v>0.68636340755649827</v>
      </c>
      <c r="S380" s="124">
        <f t="shared" si="201"/>
        <v>0.65491716908190845</v>
      </c>
      <c r="T380" s="124">
        <f t="shared" si="201"/>
        <v>0.67066772202849534</v>
      </c>
      <c r="U380" s="124" t="str">
        <f t="shared" si="201"/>
        <v/>
      </c>
      <c r="V380" s="124" t="str">
        <f t="shared" si="201"/>
        <v/>
      </c>
      <c r="W380" s="124" t="str">
        <f t="shared" ref="W380" si="202">IF(W359=0,"",W359/W338)</f>
        <v/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 t="str">
        <f t="shared" si="203"/>
        <v/>
      </c>
      <c r="M381" s="111" t="str">
        <f t="shared" si="203"/>
        <v/>
      </c>
      <c r="N381" s="111" t="str">
        <f t="shared" si="203"/>
        <v/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" si="205">IF(W360=0,"",W360/W339)</f>
        <v/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>
        <f t="shared" ref="C382:Q382" si="206">IF(C361=0,"",C361/C340)</f>
        <v>0.58504864689504454</v>
      </c>
      <c r="D382" s="111">
        <f t="shared" si="206"/>
        <v>0.58552383110092776</v>
      </c>
      <c r="E382" s="111">
        <f t="shared" si="206"/>
        <v>0.58599231376136163</v>
      </c>
      <c r="F382" s="111">
        <f t="shared" si="206"/>
        <v>0.58645988257468884</v>
      </c>
      <c r="G382" s="111">
        <f t="shared" si="206"/>
        <v>0.58692127965883567</v>
      </c>
      <c r="H382" s="111">
        <f t="shared" si="206"/>
        <v>0.58737714851163159</v>
      </c>
      <c r="I382" s="111" t="str">
        <f t="shared" si="206"/>
        <v/>
      </c>
      <c r="J382" s="111">
        <f t="shared" si="206"/>
        <v>0.58826310751677702</v>
      </c>
      <c r="K382" s="111">
        <f t="shared" si="206"/>
        <v>0.58868337762103784</v>
      </c>
      <c r="L382" s="111">
        <f t="shared" si="206"/>
        <v>0.58908579657970539</v>
      </c>
      <c r="M382" s="111">
        <f t="shared" si="206"/>
        <v>0.5893023512586707</v>
      </c>
      <c r="N382" s="111">
        <f t="shared" si="206"/>
        <v>0.5893023512586707</v>
      </c>
      <c r="O382" s="111">
        <f t="shared" si="206"/>
        <v>0.5893023512586707</v>
      </c>
      <c r="P382" s="111" t="str">
        <f t="shared" si="206"/>
        <v/>
      </c>
      <c r="Q382" s="111">
        <f t="shared" si="206"/>
        <v>0.5893023512586707</v>
      </c>
      <c r="R382" s="111">
        <f t="shared" ref="R382:V382" si="207">IF(R361=0,"",R361/R340)</f>
        <v>0.59067047842436482</v>
      </c>
      <c r="S382" s="111">
        <f t="shared" si="207"/>
        <v>0.59290767632270958</v>
      </c>
      <c r="T382" s="111">
        <f t="shared" si="207"/>
        <v>0.59551774053744333</v>
      </c>
      <c r="U382" s="111" t="str">
        <f t="shared" si="207"/>
        <v/>
      </c>
      <c r="V382" s="111" t="str">
        <f t="shared" si="207"/>
        <v/>
      </c>
      <c r="W382" s="111" t="str">
        <f t="shared" ref="W382" si="208">IF(W361=0,"",W361/W340)</f>
        <v/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>
        <f t="shared" ref="C383:Q383" si="209">IF(C362=0,"",C362/C341)</f>
        <v>0.74843521690354531</v>
      </c>
      <c r="D383" s="45" t="str">
        <f t="shared" si="209"/>
        <v/>
      </c>
      <c r="E383" s="45" t="str">
        <f t="shared" si="209"/>
        <v/>
      </c>
      <c r="F383" s="45">
        <f t="shared" si="209"/>
        <v>0.75261496961464835</v>
      </c>
      <c r="G383" s="45">
        <f t="shared" si="209"/>
        <v>0.75407574499875574</v>
      </c>
      <c r="H383" s="45">
        <f t="shared" si="209"/>
        <v>0.75557792901911258</v>
      </c>
      <c r="I383" s="45" t="str">
        <f t="shared" si="209"/>
        <v/>
      </c>
      <c r="J383" s="45">
        <f t="shared" si="209"/>
        <v>0.75877538970772529</v>
      </c>
      <c r="K383" s="45">
        <f t="shared" si="209"/>
        <v>0.76054422241469122</v>
      </c>
      <c r="L383" s="45">
        <f t="shared" si="209"/>
        <v>0.76244676725263449</v>
      </c>
      <c r="M383" s="45">
        <f t="shared" si="209"/>
        <v>0.76503524089978125</v>
      </c>
      <c r="N383" s="45">
        <f t="shared" si="209"/>
        <v>0.76846622643583473</v>
      </c>
      <c r="O383" s="45">
        <f t="shared" si="209"/>
        <v>0.77312045235809701</v>
      </c>
      <c r="P383" s="45">
        <f t="shared" si="209"/>
        <v>0.77919788070963925</v>
      </c>
      <c r="Q383" s="45">
        <f t="shared" si="209"/>
        <v>0.78703087614130152</v>
      </c>
      <c r="R383" s="45">
        <f t="shared" ref="R383:V383" si="210">IF(R362=0,"",R362/R341)</f>
        <v>0.79768645861884835</v>
      </c>
      <c r="S383" s="45">
        <f t="shared" si="210"/>
        <v>0.81098562218532655</v>
      </c>
      <c r="T383" s="45">
        <f t="shared" si="210"/>
        <v>0.82528437991550996</v>
      </c>
      <c r="U383" s="45" t="str">
        <f t="shared" si="210"/>
        <v/>
      </c>
      <c r="V383" s="45" t="str">
        <f t="shared" si="210"/>
        <v/>
      </c>
      <c r="W383" s="45" t="str">
        <f t="shared" ref="W383" si="211">IF(W362=0,"",W362/W341)</f>
        <v/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23.308871275905595</v>
      </c>
      <c r="D385" s="117">
        <f t="shared" si="212"/>
        <v>21.406355982370595</v>
      </c>
      <c r="E385" s="117">
        <f t="shared" si="212"/>
        <v>30.259203989946567</v>
      </c>
      <c r="F385" s="117">
        <f t="shared" si="212"/>
        <v>19.462835901583265</v>
      </c>
      <c r="G385" s="117">
        <f t="shared" si="212"/>
        <v>7.3689184637280452</v>
      </c>
      <c r="H385" s="117">
        <f t="shared" si="212"/>
        <v>1.8267684648101339</v>
      </c>
      <c r="I385" s="117">
        <f t="shared" si="212"/>
        <v>0</v>
      </c>
      <c r="J385" s="117">
        <f t="shared" si="212"/>
        <v>2.4565181868416053</v>
      </c>
      <c r="K385" s="117">
        <f t="shared" si="212"/>
        <v>6.4830635212665841</v>
      </c>
      <c r="L385" s="117">
        <f t="shared" si="212"/>
        <v>19.891756789655378</v>
      </c>
      <c r="M385" s="117">
        <f t="shared" si="212"/>
        <v>26.247146619583912</v>
      </c>
      <c r="N385" s="117">
        <f t="shared" si="212"/>
        <v>17.967741060773434</v>
      </c>
      <c r="O385" s="117">
        <f t="shared" si="212"/>
        <v>11.407644386473278</v>
      </c>
      <c r="P385" s="117">
        <f t="shared" si="212"/>
        <v>3.3673392649750796E-3</v>
      </c>
      <c r="Q385" s="117">
        <f t="shared" si="212"/>
        <v>0.18769470184127565</v>
      </c>
      <c r="R385" s="117">
        <f t="shared" ref="R385:V385" si="213">R386+R389+R391+R401</f>
        <v>7.9528089177478991</v>
      </c>
      <c r="S385" s="117">
        <f t="shared" si="213"/>
        <v>11.161418358745902</v>
      </c>
      <c r="T385" s="117">
        <f t="shared" si="213"/>
        <v>0.32589575988461822</v>
      </c>
      <c r="U385" s="117">
        <f t="shared" si="213"/>
        <v>0</v>
      </c>
      <c r="V385" s="117">
        <f t="shared" si="213"/>
        <v>0</v>
      </c>
      <c r="W385" s="117">
        <f t="shared" ref="W385" si="214">W386+W389+W391+W401</f>
        <v>0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22.084629560002281</v>
      </c>
      <c r="D386" s="122">
        <f t="shared" si="215"/>
        <v>20.253765469560413</v>
      </c>
      <c r="E386" s="122">
        <f t="shared" si="215"/>
        <v>28.873860990097523</v>
      </c>
      <c r="F386" s="122">
        <f t="shared" si="215"/>
        <v>18.630750045564564</v>
      </c>
      <c r="G386" s="122">
        <f t="shared" si="215"/>
        <v>7.1071263651660832</v>
      </c>
      <c r="H386" s="122">
        <f t="shared" si="215"/>
        <v>1.7582040078096062</v>
      </c>
      <c r="I386" s="122">
        <f t="shared" si="215"/>
        <v>0</v>
      </c>
      <c r="J386" s="122">
        <f t="shared" si="215"/>
        <v>2.3823011350522836</v>
      </c>
      <c r="K386" s="122">
        <f t="shared" si="215"/>
        <v>6.2790382064406511</v>
      </c>
      <c r="L386" s="122">
        <f t="shared" si="215"/>
        <v>19.253106258004223</v>
      </c>
      <c r="M386" s="122">
        <f t="shared" si="215"/>
        <v>25.720375680025466</v>
      </c>
      <c r="N386" s="122">
        <f t="shared" si="215"/>
        <v>17.651672492172121</v>
      </c>
      <c r="O386" s="122">
        <f t="shared" si="215"/>
        <v>11.134172180318501</v>
      </c>
      <c r="P386" s="122">
        <f t="shared" si="215"/>
        <v>3.3673392649750796E-3</v>
      </c>
      <c r="Q386" s="122">
        <f t="shared" si="215"/>
        <v>0.18388071595072042</v>
      </c>
      <c r="R386" s="122">
        <f t="shared" ref="R386:V386" si="216">SUM(R387:R388)</f>
        <v>7.8059644232191641</v>
      </c>
      <c r="S386" s="122">
        <f t="shared" si="216"/>
        <v>10.841389356984291</v>
      </c>
      <c r="T386" s="122">
        <f t="shared" si="216"/>
        <v>0.31218958342041381</v>
      </c>
      <c r="U386" s="122">
        <f t="shared" si="216"/>
        <v>0</v>
      </c>
      <c r="V386" s="122">
        <f t="shared" si="216"/>
        <v>0</v>
      </c>
      <c r="W386" s="122">
        <f t="shared" ref="W386" si="217">SUM(W387:W388)</f>
        <v>0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22.084629560002281</v>
      </c>
      <c r="D387" s="98">
        <v>20.253765469560413</v>
      </c>
      <c r="E387" s="98">
        <v>28.873860990097523</v>
      </c>
      <c r="F387" s="98">
        <v>18.630750045564564</v>
      </c>
      <c r="G387" s="98">
        <v>7.1071263651660832</v>
      </c>
      <c r="H387" s="98">
        <v>1.7582040078096062</v>
      </c>
      <c r="I387" s="98">
        <v>0</v>
      </c>
      <c r="J387" s="98">
        <v>2.3823011350522836</v>
      </c>
      <c r="K387" s="98">
        <v>6.2790382064406511</v>
      </c>
      <c r="L387" s="98">
        <v>19.253106258004223</v>
      </c>
      <c r="M387" s="98">
        <v>25.720375680025466</v>
      </c>
      <c r="N387" s="98">
        <v>17.651672492172121</v>
      </c>
      <c r="O387" s="98">
        <v>11.134172180318501</v>
      </c>
      <c r="P387" s="98">
        <v>3.3673392649750796E-3</v>
      </c>
      <c r="Q387" s="98">
        <v>0.18388071595072042</v>
      </c>
      <c r="R387" s="98">
        <v>7.8059644232191641</v>
      </c>
      <c r="S387" s="98">
        <v>10.841389356984291</v>
      </c>
      <c r="T387" s="98">
        <v>0.31218958342041381</v>
      </c>
      <c r="U387" s="98">
        <v>0</v>
      </c>
      <c r="V387" s="98">
        <v>0</v>
      </c>
      <c r="W387" s="98">
        <v>0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0.39389413404710821</v>
      </c>
      <c r="D391" s="122">
        <v>0.37602348912709838</v>
      </c>
      <c r="E391" s="122">
        <v>0.30787134072001793</v>
      </c>
      <c r="F391" s="122">
        <v>0.15261941312977198</v>
      </c>
      <c r="G391" s="122">
        <v>7.1385894443167772E-2</v>
      </c>
      <c r="H391" s="122">
        <v>1.8843274048825517E-2</v>
      </c>
      <c r="I391" s="122">
        <v>0</v>
      </c>
      <c r="J391" s="122">
        <v>4.1589065328653486E-3</v>
      </c>
      <c r="K391" s="122">
        <v>4.2804133351752878E-2</v>
      </c>
      <c r="L391" s="122">
        <v>0.14466078587879444</v>
      </c>
      <c r="M391" s="122">
        <v>0.1074321190780685</v>
      </c>
      <c r="N391" s="122">
        <v>6.0294777599171845E-2</v>
      </c>
      <c r="O391" s="122">
        <v>5.8372100177091851E-2</v>
      </c>
      <c r="P391" s="122">
        <v>0</v>
      </c>
      <c r="Q391" s="122">
        <v>6.4136937525782192E-4</v>
      </c>
      <c r="R391" s="122">
        <v>3.1891355623349153E-2</v>
      </c>
      <c r="S391" s="122">
        <v>6.8968979085170315E-2</v>
      </c>
      <c r="T391" s="122">
        <v>2.9317615151223486E-3</v>
      </c>
      <c r="U391" s="122">
        <v>0</v>
      </c>
      <c r="V391" s="122">
        <v>0</v>
      </c>
      <c r="W391" s="122">
        <v>0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0.39379893816514305</v>
      </c>
      <c r="D393" s="98">
        <v>0.37602348912709838</v>
      </c>
      <c r="E393" s="98">
        <v>0.30787134072001793</v>
      </c>
      <c r="F393" s="98">
        <v>0.15261941312977198</v>
      </c>
      <c r="G393" s="98">
        <v>7.1385894443167772E-2</v>
      </c>
      <c r="H393" s="98">
        <v>1.8843274048825517E-2</v>
      </c>
      <c r="I393" s="98">
        <v>0</v>
      </c>
      <c r="J393" s="98">
        <v>4.1589065328653486E-3</v>
      </c>
      <c r="K393" s="98">
        <v>4.2804133351752878E-2</v>
      </c>
      <c r="L393" s="98">
        <v>0.14466078587879444</v>
      </c>
      <c r="M393" s="98">
        <v>0.1074321190780685</v>
      </c>
      <c r="N393" s="98">
        <v>6.0294777599171845E-2</v>
      </c>
      <c r="O393" s="98">
        <v>5.8372100177091851E-2</v>
      </c>
      <c r="P393" s="98">
        <v>0</v>
      </c>
      <c r="Q393" s="98">
        <v>6.4136937525782192E-4</v>
      </c>
      <c r="R393" s="98">
        <v>3.1891355623349153E-2</v>
      </c>
      <c r="S393" s="98">
        <v>6.8968979085170315E-2</v>
      </c>
      <c r="T393" s="98">
        <v>2.9317615151223486E-3</v>
      </c>
      <c r="U393" s="98">
        <v>0</v>
      </c>
      <c r="V393" s="98">
        <v>0</v>
      </c>
      <c r="W393" s="98">
        <v>0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9.5195881965164379E-5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9.5195881965164379E-5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0.83034758185620716</v>
      </c>
      <c r="D401" s="122">
        <v>0.77656702368308372</v>
      </c>
      <c r="E401" s="122">
        <v>1.0774716591290268</v>
      </c>
      <c r="F401" s="122">
        <v>0.67946644288892799</v>
      </c>
      <c r="G401" s="122">
        <v>0.19040620411879394</v>
      </c>
      <c r="H401" s="122">
        <v>4.9721182951702123E-2</v>
      </c>
      <c r="I401" s="122">
        <v>0</v>
      </c>
      <c r="J401" s="122">
        <v>7.0058145256456122E-2</v>
      </c>
      <c r="K401" s="122">
        <v>0.16122118147417977</v>
      </c>
      <c r="L401" s="122">
        <v>0.49398974577235938</v>
      </c>
      <c r="M401" s="122">
        <v>0.41933882048037802</v>
      </c>
      <c r="N401" s="122">
        <v>0.25577379100214082</v>
      </c>
      <c r="O401" s="122">
        <v>0.21510010597768459</v>
      </c>
      <c r="P401" s="122">
        <v>0</v>
      </c>
      <c r="Q401" s="122">
        <v>3.1726165152974055E-3</v>
      </c>
      <c r="R401" s="122">
        <v>0.11495313890538547</v>
      </c>
      <c r="S401" s="122">
        <v>0.25106002267644056</v>
      </c>
      <c r="T401" s="122">
        <v>1.0774414949082064E-2</v>
      </c>
      <c r="U401" s="122">
        <v>0</v>
      </c>
      <c r="V401" s="122">
        <v>0</v>
      </c>
      <c r="W401" s="122">
        <v>0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0.83034758185620716</v>
      </c>
      <c r="D403" s="98">
        <v>0.77656702368308372</v>
      </c>
      <c r="E403" s="98">
        <v>1.0774716591290268</v>
      </c>
      <c r="F403" s="98">
        <v>0.67946644288892799</v>
      </c>
      <c r="G403" s="98">
        <v>0.19040620411879394</v>
      </c>
      <c r="H403" s="98">
        <v>4.9721182951702123E-2</v>
      </c>
      <c r="I403" s="98">
        <v>0</v>
      </c>
      <c r="J403" s="98">
        <v>7.0058145256456122E-2</v>
      </c>
      <c r="K403" s="98">
        <v>0.16122118147417977</v>
      </c>
      <c r="L403" s="98">
        <v>0.49398974577235938</v>
      </c>
      <c r="M403" s="98">
        <v>0.41933882048037802</v>
      </c>
      <c r="N403" s="98">
        <v>0.25577379100214082</v>
      </c>
      <c r="O403" s="98">
        <v>0.21510010597768459</v>
      </c>
      <c r="P403" s="98">
        <v>0</v>
      </c>
      <c r="Q403" s="98">
        <v>3.1726165152974055E-3</v>
      </c>
      <c r="R403" s="98">
        <v>0.11495313890538547</v>
      </c>
      <c r="S403" s="98">
        <v>0.25106002267644056</v>
      </c>
      <c r="T403" s="98">
        <v>1.0774414949082064E-2</v>
      </c>
      <c r="U403" s="98">
        <v>0</v>
      </c>
      <c r="V403" s="98">
        <v>0</v>
      </c>
      <c r="W403" s="98">
        <v>0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13559.370024340134</v>
      </c>
      <c r="D406" s="117">
        <f t="shared" si="219"/>
        <v>16326.078986390128</v>
      </c>
      <c r="E406" s="117">
        <f t="shared" si="219"/>
        <v>17115.142970187648</v>
      </c>
      <c r="F406" s="117">
        <f t="shared" si="219"/>
        <v>15882.943021749901</v>
      </c>
      <c r="G406" s="117">
        <f t="shared" si="219"/>
        <v>16244.933163699536</v>
      </c>
      <c r="H406" s="117">
        <f t="shared" si="219"/>
        <v>16057.63176506078</v>
      </c>
      <c r="I406" s="117">
        <f t="shared" si="219"/>
        <v>0</v>
      </c>
      <c r="J406" s="117">
        <f t="shared" si="219"/>
        <v>13119.940551302256</v>
      </c>
      <c r="K406" s="117">
        <f t="shared" si="219"/>
        <v>12195.536175505731</v>
      </c>
      <c r="L406" s="117">
        <f t="shared" si="219"/>
        <v>12868.247116841181</v>
      </c>
      <c r="M406" s="117">
        <f t="shared" si="219"/>
        <v>14517.690754527996</v>
      </c>
      <c r="N406" s="117">
        <f t="shared" si="219"/>
        <v>13615.730790731535</v>
      </c>
      <c r="O406" s="117">
        <f t="shared" si="219"/>
        <v>13146.496513692537</v>
      </c>
      <c r="P406" s="117">
        <f t="shared" si="219"/>
        <v>11030.402805144337</v>
      </c>
      <c r="Q406" s="117">
        <f t="shared" si="219"/>
        <v>10363.22901875762</v>
      </c>
      <c r="R406" s="117">
        <f t="shared" ref="R406:V406" si="220">R407+R410+R412+R422</f>
        <v>11652.551599047561</v>
      </c>
      <c r="S406" s="117">
        <f t="shared" si="220"/>
        <v>12215.597056822642</v>
      </c>
      <c r="T406" s="117">
        <f t="shared" si="220"/>
        <v>8836.9780875006363</v>
      </c>
      <c r="U406" s="117">
        <f t="shared" si="220"/>
        <v>0</v>
      </c>
      <c r="V406" s="117">
        <f t="shared" si="220"/>
        <v>0</v>
      </c>
      <c r="W406" s="117">
        <f t="shared" ref="W406" si="221">W407+W410+W412+W422</f>
        <v>0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11123.11417084321</v>
      </c>
      <c r="D407" s="122">
        <f t="shared" si="222"/>
        <v>13724.277179839828</v>
      </c>
      <c r="E407" s="122">
        <f t="shared" si="222"/>
        <v>14357.994627159787</v>
      </c>
      <c r="F407" s="122">
        <f t="shared" si="222"/>
        <v>13295.069943656883</v>
      </c>
      <c r="G407" s="122">
        <f t="shared" si="222"/>
        <v>13728.515004911233</v>
      </c>
      <c r="H407" s="122">
        <f t="shared" si="222"/>
        <v>13351.259042474985</v>
      </c>
      <c r="I407" s="122">
        <f t="shared" si="222"/>
        <v>0</v>
      </c>
      <c r="J407" s="122">
        <f t="shared" si="222"/>
        <v>10568.583056522637</v>
      </c>
      <c r="K407" s="122">
        <f t="shared" si="222"/>
        <v>9755.6368518447034</v>
      </c>
      <c r="L407" s="122">
        <f t="shared" si="222"/>
        <v>10353.14749342594</v>
      </c>
      <c r="M407" s="122">
        <f t="shared" si="222"/>
        <v>12090.3794813151</v>
      </c>
      <c r="N407" s="122">
        <f t="shared" si="222"/>
        <v>11555.651148796691</v>
      </c>
      <c r="O407" s="122">
        <f t="shared" si="222"/>
        <v>11058.54264751496</v>
      </c>
      <c r="P407" s="122">
        <f t="shared" si="222"/>
        <v>9063.7334783790193</v>
      </c>
      <c r="Q407" s="122">
        <f t="shared" si="222"/>
        <v>8119.8130567377602</v>
      </c>
      <c r="R407" s="122">
        <f t="shared" ref="R407:V407" si="223">SUM(R408:R409)</f>
        <v>9513.3531370558685</v>
      </c>
      <c r="S407" s="122">
        <f t="shared" si="223"/>
        <v>9977.5978561938937</v>
      </c>
      <c r="T407" s="122">
        <f t="shared" si="223"/>
        <v>6546.4778272154845</v>
      </c>
      <c r="U407" s="122">
        <f t="shared" si="223"/>
        <v>0</v>
      </c>
      <c r="V407" s="122">
        <f t="shared" si="223"/>
        <v>0</v>
      </c>
      <c r="W407" s="122">
        <f t="shared" ref="W407" si="224">SUM(W408:W409)</f>
        <v>0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11061.502229195146</v>
      </c>
      <c r="D408" s="98">
        <v>13648.763048905241</v>
      </c>
      <c r="E408" s="98">
        <v>14280.429573741285</v>
      </c>
      <c r="F408" s="98">
        <v>13223.227779778612</v>
      </c>
      <c r="G408" s="98">
        <v>13655.306736016708</v>
      </c>
      <c r="H408" s="98">
        <v>13281.061678935446</v>
      </c>
      <c r="I408" s="98">
        <v>0</v>
      </c>
      <c r="J408" s="98">
        <v>10513.439618017965</v>
      </c>
      <c r="K408" s="98">
        <v>9705.0852167180583</v>
      </c>
      <c r="L408" s="98">
        <v>10299.667512630005</v>
      </c>
      <c r="M408" s="98">
        <v>12028.423773594623</v>
      </c>
      <c r="N408" s="98">
        <v>11497.830420816246</v>
      </c>
      <c r="O408" s="98">
        <v>11003.11875047594</v>
      </c>
      <c r="P408" s="98">
        <v>9017.6823710087501</v>
      </c>
      <c r="Q408" s="98">
        <v>8078.2755587815363</v>
      </c>
      <c r="R408" s="98">
        <v>9463.7502709539658</v>
      </c>
      <c r="S408" s="98">
        <v>9923.8691727300502</v>
      </c>
      <c r="T408" s="98">
        <v>6510.2243847109794</v>
      </c>
      <c r="U408" s="98">
        <v>0</v>
      </c>
      <c r="V408" s="98">
        <v>0</v>
      </c>
      <c r="W408" s="98">
        <v>0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61.61194164806394</v>
      </c>
      <c r="D409" s="98">
        <v>75.514130934586447</v>
      </c>
      <c r="E409" s="98">
        <v>77.565053418502899</v>
      </c>
      <c r="F409" s="98">
        <v>71.842163878270881</v>
      </c>
      <c r="G409" s="98">
        <v>73.208268894524707</v>
      </c>
      <c r="H409" s="98">
        <v>70.197363539539523</v>
      </c>
      <c r="I409" s="98">
        <v>0</v>
      </c>
      <c r="J409" s="98">
        <v>55.143438504672311</v>
      </c>
      <c r="K409" s="98">
        <v>50.551635126645209</v>
      </c>
      <c r="L409" s="98">
        <v>53.479980795935006</v>
      </c>
      <c r="M409" s="98">
        <v>61.955707720476468</v>
      </c>
      <c r="N409" s="98">
        <v>57.820727980443749</v>
      </c>
      <c r="O409" s="98">
        <v>55.423897039019508</v>
      </c>
      <c r="P409" s="98">
        <v>46.051107370268781</v>
      </c>
      <c r="Q409" s="98">
        <v>41.537497956223547</v>
      </c>
      <c r="R409" s="98">
        <v>49.602866101902876</v>
      </c>
      <c r="S409" s="98">
        <v>53.728683463844227</v>
      </c>
      <c r="T409" s="98">
        <v>36.253442504505223</v>
      </c>
      <c r="U409" s="98">
        <v>0</v>
      </c>
      <c r="V409" s="98">
        <v>0</v>
      </c>
      <c r="W409" s="98">
        <v>0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6.6974709812842192</v>
      </c>
      <c r="D410" s="122">
        <f t="shared" si="225"/>
        <v>12.236714272309793</v>
      </c>
      <c r="E410" s="122">
        <f t="shared" si="225"/>
        <v>22.720279167743588</v>
      </c>
      <c r="F410" s="122">
        <f t="shared" si="225"/>
        <v>13.392122482335111</v>
      </c>
      <c r="G410" s="122">
        <f t="shared" si="225"/>
        <v>15.611890681737814</v>
      </c>
      <c r="H410" s="122">
        <f t="shared" si="225"/>
        <v>26.855609904784693</v>
      </c>
      <c r="I410" s="122">
        <f t="shared" si="225"/>
        <v>0</v>
      </c>
      <c r="J410" s="122">
        <f t="shared" si="225"/>
        <v>29.268035029792571</v>
      </c>
      <c r="K410" s="122">
        <f t="shared" si="225"/>
        <v>31.613908070008645</v>
      </c>
      <c r="L410" s="122">
        <f t="shared" si="225"/>
        <v>36.032221361489285</v>
      </c>
      <c r="M410" s="122">
        <f t="shared" si="225"/>
        <v>34.749768693688473</v>
      </c>
      <c r="N410" s="122">
        <f t="shared" si="225"/>
        <v>67.552732189757364</v>
      </c>
      <c r="O410" s="122">
        <f t="shared" si="225"/>
        <v>38.30481238258394</v>
      </c>
      <c r="P410" s="122">
        <f t="shared" si="225"/>
        <v>0</v>
      </c>
      <c r="Q410" s="122">
        <f t="shared" si="225"/>
        <v>31.929466429975005</v>
      </c>
      <c r="R410" s="122">
        <f t="shared" si="225"/>
        <v>31.278428233277005</v>
      </c>
      <c r="S410" s="122">
        <f t="shared" si="225"/>
        <v>44.852501933755455</v>
      </c>
      <c r="T410" s="122">
        <f t="shared" si="225"/>
        <v>94.988707954587539</v>
      </c>
      <c r="U410" s="122">
        <f t="shared" si="225"/>
        <v>0</v>
      </c>
      <c r="V410" s="122">
        <f t="shared" si="225"/>
        <v>0</v>
      </c>
      <c r="W410" s="122">
        <f t="shared" si="225"/>
        <v>0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6.6974709812842192</v>
      </c>
      <c r="D411" s="98">
        <f>RES_hhdet_in_fech!D8</f>
        <v>12.236714272309793</v>
      </c>
      <c r="E411" s="98">
        <f>RES_hhdet_in_fech!E8</f>
        <v>22.720279167743588</v>
      </c>
      <c r="F411" s="98">
        <f>RES_hhdet_in_fech!F8</f>
        <v>13.392122482335111</v>
      </c>
      <c r="G411" s="98">
        <f>RES_hhdet_in_fech!G8</f>
        <v>15.611890681737814</v>
      </c>
      <c r="H411" s="98">
        <f>RES_hhdet_in_fech!H8</f>
        <v>26.855609904784693</v>
      </c>
      <c r="I411" s="98">
        <f>RES_hhdet_in_fech!I8</f>
        <v>0</v>
      </c>
      <c r="J411" s="98">
        <f>RES_hhdet_in_fech!J8</f>
        <v>29.268035029792571</v>
      </c>
      <c r="K411" s="98">
        <f>RES_hhdet_in_fech!K8</f>
        <v>31.613908070008645</v>
      </c>
      <c r="L411" s="98">
        <f>RES_hhdet_in_fech!L8</f>
        <v>36.032221361489285</v>
      </c>
      <c r="M411" s="98">
        <f>RES_hhdet_in_fech!M8</f>
        <v>34.749768693688473</v>
      </c>
      <c r="N411" s="98">
        <f>RES_hhdet_in_fech!N8</f>
        <v>67.552732189757364</v>
      </c>
      <c r="O411" s="98">
        <f>RES_hhdet_in_fech!O8</f>
        <v>38.30481238258394</v>
      </c>
      <c r="P411" s="98">
        <f>RES_hhdet_in_fech!P8</f>
        <v>0</v>
      </c>
      <c r="Q411" s="98">
        <f>RES_hhdet_in_fech!Q8</f>
        <v>31.929466429975005</v>
      </c>
      <c r="R411" s="98">
        <f>RES_hhdet_in_fech!R8</f>
        <v>31.278428233277005</v>
      </c>
      <c r="S411" s="98">
        <f>RES_hhdet_in_fech!S8</f>
        <v>44.852501933755455</v>
      </c>
      <c r="T411" s="98">
        <f>RES_hhdet_in_fech!T8</f>
        <v>94.988707954587539</v>
      </c>
      <c r="U411" s="98">
        <f>RES_hhdet_in_fech!U8</f>
        <v>0</v>
      </c>
      <c r="V411" s="98">
        <f>RES_hhdet_in_fech!V8</f>
        <v>0</v>
      </c>
      <c r="W411" s="98">
        <f>RES_hhdet_in_fech!W8</f>
        <v>0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1694.8937384747444</v>
      </c>
      <c r="D412" s="122">
        <v>1789.1458637352548</v>
      </c>
      <c r="E412" s="122">
        <v>1920.2797732273393</v>
      </c>
      <c r="F412" s="122">
        <v>1809.4901452256681</v>
      </c>
      <c r="G412" s="122">
        <v>1775.8282365136129</v>
      </c>
      <c r="H412" s="122">
        <v>1958.2046964379792</v>
      </c>
      <c r="I412" s="122">
        <v>0</v>
      </c>
      <c r="J412" s="122">
        <v>1899.4834944288884</v>
      </c>
      <c r="K412" s="122">
        <v>1843.2224397163377</v>
      </c>
      <c r="L412" s="122">
        <v>1882.8261097628003</v>
      </c>
      <c r="M412" s="122">
        <v>1878.2596211139846</v>
      </c>
      <c r="N412" s="122">
        <v>1547.3269887219615</v>
      </c>
      <c r="O412" s="122">
        <v>1580.5397212522728</v>
      </c>
      <c r="P412" s="122">
        <v>1600.427397506664</v>
      </c>
      <c r="Q412" s="122">
        <v>1767.6762847878367</v>
      </c>
      <c r="R412" s="122">
        <v>1689.308260700371</v>
      </c>
      <c r="S412" s="122">
        <v>1656.7320111050556</v>
      </c>
      <c r="T412" s="122">
        <v>1640.5168891816681</v>
      </c>
      <c r="U412" s="122">
        <v>0</v>
      </c>
      <c r="V412" s="122">
        <v>0</v>
      </c>
      <c r="W412" s="122">
        <v>0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0</v>
      </c>
      <c r="D413" s="98">
        <v>0</v>
      </c>
      <c r="E413" s="98">
        <v>0</v>
      </c>
      <c r="F413" s="98">
        <v>0</v>
      </c>
      <c r="G413" s="98">
        <v>0</v>
      </c>
      <c r="H413" s="98">
        <v>0</v>
      </c>
      <c r="I413" s="98">
        <v>0</v>
      </c>
      <c r="J413" s="98">
        <v>0</v>
      </c>
      <c r="K413" s="98">
        <v>0</v>
      </c>
      <c r="L413" s="98">
        <v>0</v>
      </c>
      <c r="M413" s="98">
        <v>0</v>
      </c>
      <c r="N413" s="98">
        <v>0</v>
      </c>
      <c r="O413" s="98">
        <v>0</v>
      </c>
      <c r="P413" s="98">
        <v>0</v>
      </c>
      <c r="Q413" s="98">
        <v>0</v>
      </c>
      <c r="R413" s="98">
        <v>0</v>
      </c>
      <c r="S413" s="98">
        <v>0</v>
      </c>
      <c r="T413" s="98">
        <v>0</v>
      </c>
      <c r="U413" s="98">
        <v>0</v>
      </c>
      <c r="V413" s="98">
        <v>0</v>
      </c>
      <c r="W413" s="98">
        <v>0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1822.8971411319797</v>
      </c>
      <c r="D414" s="98">
        <v>2056.3035938611047</v>
      </c>
      <c r="E414" s="98">
        <v>2041.1236912787033</v>
      </c>
      <c r="F414" s="98">
        <v>1772.7141415994488</v>
      </c>
      <c r="G414" s="98">
        <v>2123.336523225913</v>
      </c>
      <c r="H414" s="98">
        <v>2182.9355206190762</v>
      </c>
      <c r="I414" s="98">
        <v>0</v>
      </c>
      <c r="J414" s="98">
        <v>1830.8269646352117</v>
      </c>
      <c r="K414" s="98">
        <v>1903.3499883387881</v>
      </c>
      <c r="L414" s="98">
        <v>2477.9117596674073</v>
      </c>
      <c r="M414" s="98">
        <v>1962.3896271783226</v>
      </c>
      <c r="N414" s="98">
        <v>1534.269792246758</v>
      </c>
      <c r="O414" s="98">
        <v>1679.5078122095233</v>
      </c>
      <c r="P414" s="98">
        <v>0</v>
      </c>
      <c r="Q414" s="98">
        <v>1411.7128351334343</v>
      </c>
      <c r="R414" s="98">
        <v>1179.76133593133</v>
      </c>
      <c r="S414" s="98">
        <v>1533.404548326421</v>
      </c>
      <c r="T414" s="98">
        <v>1613.2690147486069</v>
      </c>
      <c r="U414" s="98">
        <v>0</v>
      </c>
      <c r="V414" s="98">
        <v>0</v>
      </c>
      <c r="W414" s="98">
        <v>0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1153.6542915923328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419.06973923738497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734.58455235494796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1708.6129307301492</v>
      </c>
      <c r="D418" s="101">
        <v>1731.7292941826975</v>
      </c>
      <c r="E418" s="101">
        <v>1907.3805363031895</v>
      </c>
      <c r="F418" s="101">
        <v>1813.771472190881</v>
      </c>
      <c r="G418" s="101">
        <v>1742.6404014731702</v>
      </c>
      <c r="H418" s="101">
        <v>1936.4696929986414</v>
      </c>
      <c r="I418" s="101">
        <v>0</v>
      </c>
      <c r="J418" s="101">
        <v>1954.0918981064087</v>
      </c>
      <c r="K418" s="101">
        <v>1875.8093466097089</v>
      </c>
      <c r="L418" s="101">
        <v>1873.9993473249965</v>
      </c>
      <c r="M418" s="101">
        <v>1911.1152405674929</v>
      </c>
      <c r="N418" s="101">
        <v>1608.5374528099208</v>
      </c>
      <c r="O418" s="101">
        <v>1601.1365261832784</v>
      </c>
      <c r="P418" s="101">
        <v>1600.427397506664</v>
      </c>
      <c r="Q418" s="101">
        <v>1809.8211256021198</v>
      </c>
      <c r="R418" s="101">
        <v>1750.1389909908835</v>
      </c>
      <c r="S418" s="101">
        <v>1696.4839080794115</v>
      </c>
      <c r="T418" s="101">
        <v>1677.7586377479079</v>
      </c>
      <c r="U418" s="101">
        <v>0</v>
      </c>
      <c r="V418" s="101">
        <v>0</v>
      </c>
      <c r="W418" s="101">
        <v>0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1164.3802329748476</v>
      </c>
      <c r="D419" s="104">
        <v>1178.0692016949438</v>
      </c>
      <c r="E419" s="104">
        <v>1338.4430119846543</v>
      </c>
      <c r="F419" s="104">
        <v>1243.7232443525181</v>
      </c>
      <c r="G419" s="104">
        <v>1173.7423898843388</v>
      </c>
      <c r="H419" s="104">
        <v>1361.5346182452308</v>
      </c>
      <c r="I419" s="104">
        <v>0</v>
      </c>
      <c r="J419" s="104">
        <v>1369.9444113834177</v>
      </c>
      <c r="K419" s="104">
        <v>1305.1889006318975</v>
      </c>
      <c r="L419" s="104">
        <v>1302.8702570921428</v>
      </c>
      <c r="M419" s="104">
        <v>1366.3583840149904</v>
      </c>
      <c r="N419" s="104">
        <v>1104.8723226151292</v>
      </c>
      <c r="O419" s="104">
        <v>1124.649134547351</v>
      </c>
      <c r="P419" s="104">
        <v>0</v>
      </c>
      <c r="Q419" s="104">
        <v>1366.1664484186481</v>
      </c>
      <c r="R419" s="104">
        <v>1327.6080661995618</v>
      </c>
      <c r="S419" s="104">
        <v>1291.7745575469999</v>
      </c>
      <c r="T419" s="104">
        <v>1294.6872664826346</v>
      </c>
      <c r="U419" s="104">
        <v>0</v>
      </c>
      <c r="V419" s="104">
        <v>0</v>
      </c>
      <c r="W419" s="104">
        <v>0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393.03960564662873</v>
      </c>
      <c r="D420" s="98">
        <v>388.79711571448979</v>
      </c>
      <c r="E420" s="98">
        <v>522.51339657787935</v>
      </c>
      <c r="F420" s="98">
        <v>421.44588870709043</v>
      </c>
      <c r="G420" s="98">
        <v>347.62080034573751</v>
      </c>
      <c r="H420" s="98">
        <v>520.78559768423747</v>
      </c>
      <c r="I420" s="98">
        <v>0</v>
      </c>
      <c r="J420" s="98">
        <v>495.67142530475172</v>
      </c>
      <c r="K420" s="98">
        <v>440.75166103103362</v>
      </c>
      <c r="L420" s="98">
        <v>428.18979229936798</v>
      </c>
      <c r="M420" s="98">
        <v>514.31829921822532</v>
      </c>
      <c r="N420" s="98">
        <v>288.66226548945963</v>
      </c>
      <c r="O420" s="98">
        <v>310.21678824434366</v>
      </c>
      <c r="P420" s="98">
        <v>0</v>
      </c>
      <c r="Q420" s="98">
        <v>490.27144342275454</v>
      </c>
      <c r="R420" s="98">
        <v>447.76950355249187</v>
      </c>
      <c r="S420" s="98">
        <v>403.41434501627822</v>
      </c>
      <c r="T420" s="98">
        <v>408.20735188479341</v>
      </c>
      <c r="U420" s="98">
        <v>0</v>
      </c>
      <c r="V420" s="98">
        <v>0</v>
      </c>
      <c r="W420" s="98">
        <v>0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771.34062732821894</v>
      </c>
      <c r="D421" s="98">
        <v>789.27208598045388</v>
      </c>
      <c r="E421" s="98">
        <v>815.92961540677481</v>
      </c>
      <c r="F421" s="98">
        <v>822.27735564542752</v>
      </c>
      <c r="G421" s="98">
        <v>826.12158953860137</v>
      </c>
      <c r="H421" s="98">
        <v>840.74902056099347</v>
      </c>
      <c r="I421" s="98">
        <v>0</v>
      </c>
      <c r="J421" s="98">
        <v>874.27298607866612</v>
      </c>
      <c r="K421" s="98">
        <v>864.43723960086379</v>
      </c>
      <c r="L421" s="98">
        <v>874.68046479277461</v>
      </c>
      <c r="M421" s="98">
        <v>852.0400847967652</v>
      </c>
      <c r="N421" s="98">
        <v>816.21005712566955</v>
      </c>
      <c r="O421" s="98">
        <v>814.43234630300742</v>
      </c>
      <c r="P421" s="98">
        <v>0</v>
      </c>
      <c r="Q421" s="98">
        <v>875.89500499589337</v>
      </c>
      <c r="R421" s="98">
        <v>879.83856264706981</v>
      </c>
      <c r="S421" s="98">
        <v>888.36021253072158</v>
      </c>
      <c r="T421" s="98">
        <v>886.47991459784123</v>
      </c>
      <c r="U421" s="98">
        <v>0</v>
      </c>
      <c r="V421" s="98">
        <v>0</v>
      </c>
      <c r="W421" s="98">
        <v>0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734.66464404089709</v>
      </c>
      <c r="D422" s="122">
        <v>800.41922854273491</v>
      </c>
      <c r="E422" s="122">
        <v>814.14829063277807</v>
      </c>
      <c r="F422" s="122">
        <v>764.99081038501527</v>
      </c>
      <c r="G422" s="122">
        <v>724.97803159295245</v>
      </c>
      <c r="H422" s="122">
        <v>721.31241624302982</v>
      </c>
      <c r="I422" s="122">
        <v>0</v>
      </c>
      <c r="J422" s="122">
        <v>622.60596532093825</v>
      </c>
      <c r="K422" s="122">
        <v>565.06297587468146</v>
      </c>
      <c r="L422" s="122">
        <v>596.24129229095149</v>
      </c>
      <c r="M422" s="122">
        <v>514.30188340522398</v>
      </c>
      <c r="N422" s="122">
        <v>445.1999210231254</v>
      </c>
      <c r="O422" s="122">
        <v>469.10933254271924</v>
      </c>
      <c r="P422" s="122">
        <v>366.24192925865344</v>
      </c>
      <c r="Q422" s="122">
        <v>443.81021080204852</v>
      </c>
      <c r="R422" s="122">
        <v>418.61177305804409</v>
      </c>
      <c r="S422" s="122">
        <v>536.4146875899371</v>
      </c>
      <c r="T422" s="122">
        <v>554.99466314889696</v>
      </c>
      <c r="U422" s="122">
        <v>0</v>
      </c>
      <c r="V422" s="122">
        <v>0</v>
      </c>
      <c r="W422" s="122">
        <v>0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0</v>
      </c>
      <c r="K423" s="98">
        <v>0</v>
      </c>
      <c r="L423" s="98">
        <v>0</v>
      </c>
      <c r="M423" s="98">
        <v>0</v>
      </c>
      <c r="N423" s="98">
        <v>0</v>
      </c>
      <c r="O423" s="98">
        <v>0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746.44525423783375</v>
      </c>
      <c r="D424" s="98">
        <v>800.41922854273491</v>
      </c>
      <c r="E424" s="98">
        <v>814.14829063277807</v>
      </c>
      <c r="F424" s="98">
        <v>769.12726977206125</v>
      </c>
      <c r="G424" s="98">
        <v>778.27580950224967</v>
      </c>
      <c r="H424" s="98">
        <v>778.93868450384593</v>
      </c>
      <c r="I424" s="98">
        <v>0</v>
      </c>
      <c r="J424" s="98">
        <v>638.52755672487854</v>
      </c>
      <c r="K424" s="98">
        <v>641.12486196621524</v>
      </c>
      <c r="L424" s="98">
        <v>679.78540156742395</v>
      </c>
      <c r="M424" s="98">
        <v>561.7791933361525</v>
      </c>
      <c r="N424" s="98">
        <v>475.89313530678567</v>
      </c>
      <c r="O424" s="98">
        <v>516.87234373806837</v>
      </c>
      <c r="P424" s="98">
        <v>0</v>
      </c>
      <c r="Q424" s="98">
        <v>517.27555635404724</v>
      </c>
      <c r="R424" s="98">
        <v>457.54503563215457</v>
      </c>
      <c r="S424" s="98">
        <v>599.68110964174343</v>
      </c>
      <c r="T424" s="98">
        <v>640.95880443133683</v>
      </c>
      <c r="U424" s="98">
        <v>0</v>
      </c>
      <c r="V424" s="98">
        <v>0</v>
      </c>
      <c r="W424" s="98">
        <v>0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653.29701620676542</v>
      </c>
      <c r="D425" s="33">
        <v>0</v>
      </c>
      <c r="E425" s="33">
        <v>0</v>
      </c>
      <c r="F425" s="33">
        <v>654.04811689383132</v>
      </c>
      <c r="G425" s="33">
        <v>586.66066578978848</v>
      </c>
      <c r="H425" s="33">
        <v>554.37446385860335</v>
      </c>
      <c r="I425" s="33">
        <v>0</v>
      </c>
      <c r="J425" s="33">
        <v>574.54266127029337</v>
      </c>
      <c r="K425" s="33">
        <v>447.79207350235851</v>
      </c>
      <c r="L425" s="33">
        <v>464.32737048668901</v>
      </c>
      <c r="M425" s="33">
        <v>455.5408888918414</v>
      </c>
      <c r="N425" s="33">
        <v>405.07829395398733</v>
      </c>
      <c r="O425" s="33">
        <v>371.23255792316706</v>
      </c>
      <c r="P425" s="33">
        <v>366.24192925865344</v>
      </c>
      <c r="Q425" s="33">
        <v>385.470083451932</v>
      </c>
      <c r="R425" s="33">
        <v>380.90582874371285</v>
      </c>
      <c r="S425" s="33">
        <v>423.86640975067161</v>
      </c>
      <c r="T425" s="33">
        <v>434.96925833945244</v>
      </c>
      <c r="U425" s="33">
        <v>0</v>
      </c>
      <c r="V425" s="33">
        <v>0</v>
      </c>
      <c r="W425" s="33">
        <v>0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7861.7737796044548</v>
      </c>
      <c r="D427" s="117">
        <f t="shared" si="226"/>
        <v>9500.0975641256809</v>
      </c>
      <c r="E427" s="117">
        <f t="shared" si="226"/>
        <v>10061.544667215829</v>
      </c>
      <c r="F427" s="117">
        <f t="shared" si="226"/>
        <v>9402.4720757105842</v>
      </c>
      <c r="G427" s="117">
        <f t="shared" si="226"/>
        <v>9721.5822717579467</v>
      </c>
      <c r="H427" s="117">
        <f t="shared" si="226"/>
        <v>9704.8748816510015</v>
      </c>
      <c r="I427" s="117">
        <f t="shared" si="226"/>
        <v>0</v>
      </c>
      <c r="J427" s="117">
        <f t="shared" si="226"/>
        <v>8118.790777937651</v>
      </c>
      <c r="K427" s="117">
        <f t="shared" si="226"/>
        <v>7616.7660209053029</v>
      </c>
      <c r="L427" s="117">
        <f t="shared" si="226"/>
        <v>8106.440699209983</v>
      </c>
      <c r="M427" s="117">
        <f t="shared" si="226"/>
        <v>9243.8303769567574</v>
      </c>
      <c r="N427" s="117">
        <f t="shared" si="226"/>
        <v>8862.133057887273</v>
      </c>
      <c r="O427" s="117">
        <f t="shared" si="226"/>
        <v>8555.1524748109823</v>
      </c>
      <c r="P427" s="117">
        <f t="shared" si="226"/>
        <v>7213.9325098814179</v>
      </c>
      <c r="Q427" s="117">
        <f t="shared" si="226"/>
        <v>6961.7244289395576</v>
      </c>
      <c r="R427" s="117">
        <f t="shared" ref="R427:V427" si="227">R428+R431+R433+R443</f>
        <v>7983.5115072445669</v>
      </c>
      <c r="S427" s="117">
        <f t="shared" si="227"/>
        <v>8610.5461966930943</v>
      </c>
      <c r="T427" s="117">
        <f t="shared" si="227"/>
        <v>6579.3168455076357</v>
      </c>
      <c r="U427" s="117">
        <f t="shared" si="227"/>
        <v>0</v>
      </c>
      <c r="V427" s="117">
        <f t="shared" si="227"/>
        <v>0</v>
      </c>
      <c r="W427" s="117">
        <f t="shared" ref="W427" si="228">W428+W431+W433+W443</f>
        <v>0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6410.9287779352944</v>
      </c>
      <c r="D428" s="122">
        <f t="shared" si="229"/>
        <v>7974.6431944308015</v>
      </c>
      <c r="E428" s="122">
        <f t="shared" si="229"/>
        <v>8413.29928731166</v>
      </c>
      <c r="F428" s="122">
        <f t="shared" si="229"/>
        <v>7858.4932442070749</v>
      </c>
      <c r="G428" s="122">
        <f t="shared" si="229"/>
        <v>8187.3377137738098</v>
      </c>
      <c r="H428" s="122">
        <f t="shared" si="229"/>
        <v>8035.4545708392498</v>
      </c>
      <c r="I428" s="122">
        <f t="shared" si="229"/>
        <v>0</v>
      </c>
      <c r="J428" s="122">
        <f t="shared" si="229"/>
        <v>6482.6533999733902</v>
      </c>
      <c r="K428" s="122">
        <f t="shared" si="229"/>
        <v>6042.854053863548</v>
      </c>
      <c r="L428" s="122">
        <f t="shared" si="229"/>
        <v>6476.9701354978388</v>
      </c>
      <c r="M428" s="122">
        <f t="shared" si="229"/>
        <v>7640.0833048219583</v>
      </c>
      <c r="N428" s="122">
        <f t="shared" si="229"/>
        <v>7372.8383773313535</v>
      </c>
      <c r="O428" s="122">
        <f t="shared" si="229"/>
        <v>7120.882415566939</v>
      </c>
      <c r="P428" s="122">
        <f t="shared" si="229"/>
        <v>5892.486170101155</v>
      </c>
      <c r="Q428" s="122">
        <f t="shared" si="229"/>
        <v>5351.9856591859334</v>
      </c>
      <c r="R428" s="122">
        <f t="shared" ref="R428:V428" si="230">SUM(R429:R430)</f>
        <v>6418.4310940173209</v>
      </c>
      <c r="S428" s="122">
        <f t="shared" si="230"/>
        <v>6928.5772910902015</v>
      </c>
      <c r="T428" s="122">
        <f t="shared" si="230"/>
        <v>4681.3627272415852</v>
      </c>
      <c r="U428" s="122">
        <f t="shared" si="230"/>
        <v>0</v>
      </c>
      <c r="V428" s="122">
        <f t="shared" si="230"/>
        <v>0</v>
      </c>
      <c r="W428" s="122">
        <f t="shared" ref="W428" si="231">SUM(W429:W430)</f>
        <v>0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6349.3168362872302</v>
      </c>
      <c r="D429" s="98">
        <v>7899.1290634962152</v>
      </c>
      <c r="E429" s="98">
        <v>8335.7342338931576</v>
      </c>
      <c r="F429" s="98">
        <v>7786.6510803288038</v>
      </c>
      <c r="G429" s="98">
        <v>8114.1294448792851</v>
      </c>
      <c r="H429" s="98">
        <v>7965.25720729971</v>
      </c>
      <c r="I429" s="98">
        <v>0</v>
      </c>
      <c r="J429" s="98">
        <v>6427.5099614687178</v>
      </c>
      <c r="K429" s="98">
        <v>5992.3024187369028</v>
      </c>
      <c r="L429" s="98">
        <v>6423.4901547019035</v>
      </c>
      <c r="M429" s="98">
        <v>7578.127597101482</v>
      </c>
      <c r="N429" s="98">
        <v>7315.0176493509098</v>
      </c>
      <c r="O429" s="98">
        <v>7065.4585185279193</v>
      </c>
      <c r="P429" s="98">
        <v>5846.4350627308859</v>
      </c>
      <c r="Q429" s="98">
        <v>5310.4481612297095</v>
      </c>
      <c r="R429" s="98">
        <v>6368.8282279154182</v>
      </c>
      <c r="S429" s="98">
        <v>6874.8486076263571</v>
      </c>
      <c r="T429" s="98">
        <v>4645.1092847370801</v>
      </c>
      <c r="U429" s="98">
        <v>0</v>
      </c>
      <c r="V429" s="98">
        <v>0</v>
      </c>
      <c r="W429" s="98">
        <v>0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61.61194164806394</v>
      </c>
      <c r="D430" s="98">
        <v>75.514130934586447</v>
      </c>
      <c r="E430" s="98">
        <v>77.565053418502899</v>
      </c>
      <c r="F430" s="98">
        <v>71.842163878270881</v>
      </c>
      <c r="G430" s="98">
        <v>73.208268894524707</v>
      </c>
      <c r="H430" s="98">
        <v>70.197363539539523</v>
      </c>
      <c r="I430" s="98">
        <v>0</v>
      </c>
      <c r="J430" s="98">
        <v>55.143438504672311</v>
      </c>
      <c r="K430" s="98">
        <v>50.551635126645209</v>
      </c>
      <c r="L430" s="98">
        <v>53.479980795935006</v>
      </c>
      <c r="M430" s="98">
        <v>61.955707720476468</v>
      </c>
      <c r="N430" s="98">
        <v>57.820727980443749</v>
      </c>
      <c r="O430" s="98">
        <v>55.423897039019508</v>
      </c>
      <c r="P430" s="98">
        <v>46.051107370268781</v>
      </c>
      <c r="Q430" s="98">
        <v>41.537497956223547</v>
      </c>
      <c r="R430" s="98">
        <v>49.602866101902876</v>
      </c>
      <c r="S430" s="98">
        <v>53.728683463844227</v>
      </c>
      <c r="T430" s="98">
        <v>36.253442504505223</v>
      </c>
      <c r="U430" s="98">
        <v>0</v>
      </c>
      <c r="V430" s="98">
        <v>0</v>
      </c>
      <c r="W430" s="98">
        <v>0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14.543379849936329</v>
      </c>
      <c r="D431" s="122">
        <f t="shared" si="232"/>
        <v>27.412179061762007</v>
      </c>
      <c r="E431" s="122">
        <f t="shared" si="232"/>
        <v>52.474047553014977</v>
      </c>
      <c r="F431" s="122">
        <f t="shared" si="232"/>
        <v>31.860577868587701</v>
      </c>
      <c r="G431" s="122">
        <f t="shared" si="232"/>
        <v>38.23662380637888</v>
      </c>
      <c r="H431" s="122">
        <f t="shared" si="232"/>
        <v>67.674222708947042</v>
      </c>
      <c r="I431" s="122">
        <f t="shared" si="232"/>
        <v>0</v>
      </c>
      <c r="J431" s="122">
        <f t="shared" si="232"/>
        <v>77.974374223899758</v>
      </c>
      <c r="K431" s="122">
        <f t="shared" si="232"/>
        <v>86.581388113356809</v>
      </c>
      <c r="L431" s="122">
        <f t="shared" si="232"/>
        <v>101.43781383832059</v>
      </c>
      <c r="M431" s="122">
        <f t="shared" si="232"/>
        <v>101.00200714475429</v>
      </c>
      <c r="N431" s="122">
        <f t="shared" si="232"/>
        <v>203.80747327693993</v>
      </c>
      <c r="O431" s="122">
        <f t="shared" si="232"/>
        <v>120.61891425167678</v>
      </c>
      <c r="P431" s="122">
        <f t="shared" si="232"/>
        <v>0</v>
      </c>
      <c r="Q431" s="122">
        <f t="shared" si="232"/>
        <v>109.03641767913125</v>
      </c>
      <c r="R431" s="122">
        <f t="shared" si="232"/>
        <v>109.22556426556451</v>
      </c>
      <c r="S431" s="122">
        <f t="shared" si="232"/>
        <v>159.38022659045933</v>
      </c>
      <c r="T431" s="122">
        <f t="shared" si="232"/>
        <v>342.40794167776676</v>
      </c>
      <c r="U431" s="122">
        <f t="shared" si="232"/>
        <v>0</v>
      </c>
      <c r="V431" s="122">
        <f t="shared" si="232"/>
        <v>0</v>
      </c>
      <c r="W431" s="122">
        <f t="shared" si="232"/>
        <v>0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14.543379849936329</v>
      </c>
      <c r="D432" s="98">
        <f>RES_hhdet_in_tesh!D8</f>
        <v>27.412179061762007</v>
      </c>
      <c r="E432" s="98">
        <f>RES_hhdet_in_tesh!E8</f>
        <v>52.474047553014977</v>
      </c>
      <c r="F432" s="98">
        <f>RES_hhdet_in_tesh!F8</f>
        <v>31.860577868587701</v>
      </c>
      <c r="G432" s="98">
        <f>RES_hhdet_in_tesh!G8</f>
        <v>38.23662380637888</v>
      </c>
      <c r="H432" s="98">
        <f>RES_hhdet_in_tesh!H8</f>
        <v>67.674222708947042</v>
      </c>
      <c r="I432" s="98">
        <f>RES_hhdet_in_tesh!I8</f>
        <v>0</v>
      </c>
      <c r="J432" s="98">
        <f>RES_hhdet_in_tesh!J8</f>
        <v>77.974374223899758</v>
      </c>
      <c r="K432" s="98">
        <f>RES_hhdet_in_tesh!K8</f>
        <v>86.581388113356809</v>
      </c>
      <c r="L432" s="98">
        <f>RES_hhdet_in_tesh!L8</f>
        <v>101.43781383832059</v>
      </c>
      <c r="M432" s="98">
        <f>RES_hhdet_in_tesh!M8</f>
        <v>101.00200714475429</v>
      </c>
      <c r="N432" s="98">
        <f>RES_hhdet_in_tesh!N8</f>
        <v>203.80747327693993</v>
      </c>
      <c r="O432" s="98">
        <f>RES_hhdet_in_tesh!O8</f>
        <v>120.61891425167678</v>
      </c>
      <c r="P432" s="98">
        <f>RES_hhdet_in_tesh!P8</f>
        <v>0</v>
      </c>
      <c r="Q432" s="98">
        <f>RES_hhdet_in_tesh!Q8</f>
        <v>109.03641767913125</v>
      </c>
      <c r="R432" s="98">
        <f>RES_hhdet_in_tesh!R8</f>
        <v>109.22556426556451</v>
      </c>
      <c r="S432" s="98">
        <f>RES_hhdet_in_tesh!S8</f>
        <v>159.38022659045933</v>
      </c>
      <c r="T432" s="98">
        <f>RES_hhdet_in_tesh!T8</f>
        <v>342.40794167776676</v>
      </c>
      <c r="U432" s="98">
        <f>RES_hhdet_in_tesh!U8</f>
        <v>0</v>
      </c>
      <c r="V432" s="98">
        <f>RES_hhdet_in_tesh!V8</f>
        <v>0</v>
      </c>
      <c r="W432" s="98">
        <f>RES_hhdet_in_tesh!W8</f>
        <v>0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992.98748853785003</v>
      </c>
      <c r="D433" s="122">
        <v>1029.3776574499268</v>
      </c>
      <c r="E433" s="122">
        <v>1118.6866917783957</v>
      </c>
      <c r="F433" s="122">
        <v>1059.5756240403973</v>
      </c>
      <c r="G433" s="122">
        <v>1043.2266774835789</v>
      </c>
      <c r="H433" s="122">
        <v>1154.1353956975377</v>
      </c>
      <c r="I433" s="122">
        <v>0</v>
      </c>
      <c r="J433" s="122">
        <v>1167.5295076755558</v>
      </c>
      <c r="K433" s="122">
        <v>1124.4102528103313</v>
      </c>
      <c r="L433" s="122">
        <v>1145.582958485295</v>
      </c>
      <c r="M433" s="122">
        <v>1163.8902825243579</v>
      </c>
      <c r="N433" s="122">
        <v>991.6735567190284</v>
      </c>
      <c r="O433" s="122">
        <v>1014.8246379716638</v>
      </c>
      <c r="P433" s="122">
        <v>1036.071404674911</v>
      </c>
      <c r="Q433" s="122">
        <v>1196.6815471793643</v>
      </c>
      <c r="R433" s="122">
        <v>1168.5350459622953</v>
      </c>
      <c r="S433" s="122">
        <v>1171.2814903620747</v>
      </c>
      <c r="T433" s="122">
        <v>1183.3291701162407</v>
      </c>
      <c r="U433" s="122">
        <v>0</v>
      </c>
      <c r="V433" s="122">
        <v>0</v>
      </c>
      <c r="W433" s="122">
        <v>0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953.61449790983397</v>
      </c>
      <c r="D435" s="98">
        <v>1081.7026177072289</v>
      </c>
      <c r="E435" s="98">
        <v>1080.6426792321586</v>
      </c>
      <c r="F435" s="98">
        <v>944.6683582498988</v>
      </c>
      <c r="G435" s="98">
        <v>1139.7989898767712</v>
      </c>
      <c r="H435" s="98">
        <v>1181.1780041037982</v>
      </c>
      <c r="I435" s="98">
        <v>0</v>
      </c>
      <c r="J435" s="98">
        <v>1009.7921473421204</v>
      </c>
      <c r="K435" s="98">
        <v>1062.8488024898325</v>
      </c>
      <c r="L435" s="98">
        <v>1403.8683330799765</v>
      </c>
      <c r="M435" s="98">
        <v>1145.4087198153125</v>
      </c>
      <c r="N435" s="98">
        <v>939.33586005455049</v>
      </c>
      <c r="O435" s="98">
        <v>1098.8361804872713</v>
      </c>
      <c r="P435" s="98">
        <v>0</v>
      </c>
      <c r="Q435" s="98">
        <v>1061.5476307323024</v>
      </c>
      <c r="R435" s="98">
        <v>924.1463357154696</v>
      </c>
      <c r="S435" s="98">
        <v>1247.5295507972148</v>
      </c>
      <c r="T435" s="98">
        <v>1356.6805422537122</v>
      </c>
      <c r="U435" s="98">
        <v>0</v>
      </c>
      <c r="V435" s="98">
        <v>0</v>
      </c>
      <c r="W435" s="98">
        <v>0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953.81303758034119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219.22848522539331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734.58455235494796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1000.9970329366848</v>
      </c>
      <c r="D439" s="101">
        <v>1017.2212543789353</v>
      </c>
      <c r="E439" s="101">
        <v>1123.5796994143257</v>
      </c>
      <c r="F439" s="101">
        <v>1071.4909683037438</v>
      </c>
      <c r="G439" s="101">
        <v>1032.5966310725594</v>
      </c>
      <c r="H439" s="101">
        <v>1151.1176461413488</v>
      </c>
      <c r="I439" s="101">
        <v>0</v>
      </c>
      <c r="J439" s="101">
        <v>1169.9194074673994</v>
      </c>
      <c r="K439" s="101">
        <v>1127.8401723625891</v>
      </c>
      <c r="L439" s="101">
        <v>1132.1756165799911</v>
      </c>
      <c r="M439" s="101">
        <v>1164.6151801903391</v>
      </c>
      <c r="N439" s="101">
        <v>993.84960407289043</v>
      </c>
      <c r="O439" s="101">
        <v>1009.8141345615389</v>
      </c>
      <c r="P439" s="101">
        <v>1036.071404674911</v>
      </c>
      <c r="Q439" s="101">
        <v>1201.2588930716724</v>
      </c>
      <c r="R439" s="101">
        <v>1182.1865211783543</v>
      </c>
      <c r="S439" s="101">
        <v>1165.6587784914047</v>
      </c>
      <c r="T439" s="101">
        <v>1171.6872949515632</v>
      </c>
      <c r="U439" s="101">
        <v>0</v>
      </c>
      <c r="V439" s="101">
        <v>0</v>
      </c>
      <c r="W439" s="101">
        <v>0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1001.6042944249868</v>
      </c>
      <c r="D440" s="104">
        <v>1017.6522901350883</v>
      </c>
      <c r="E440" s="104">
        <v>1123.7263208323204</v>
      </c>
      <c r="F440" s="104">
        <v>1071.2477856593739</v>
      </c>
      <c r="G440" s="104">
        <v>1032.1033095907183</v>
      </c>
      <c r="H440" s="104">
        <v>1150.3255109744771</v>
      </c>
      <c r="I440" s="104">
        <v>0</v>
      </c>
      <c r="J440" s="104">
        <v>1171.0326322104565</v>
      </c>
      <c r="K440" s="104">
        <v>1129.4414791014185</v>
      </c>
      <c r="L440" s="104">
        <v>1133.3710789607003</v>
      </c>
      <c r="M440" s="104">
        <v>1165.4606917829551</v>
      </c>
      <c r="N440" s="104">
        <v>994.56268283937391</v>
      </c>
      <c r="O440" s="104">
        <v>1010.0816818997421</v>
      </c>
      <c r="P440" s="104">
        <v>0</v>
      </c>
      <c r="Q440" s="104">
        <v>1201.3099993836568</v>
      </c>
      <c r="R440" s="104">
        <v>1182.2985812052395</v>
      </c>
      <c r="S440" s="104">
        <v>1165.5473231175513</v>
      </c>
      <c r="T440" s="104">
        <v>1171.557491996731</v>
      </c>
      <c r="U440" s="104">
        <v>0</v>
      </c>
      <c r="V440" s="104">
        <v>0</v>
      </c>
      <c r="W440" s="104">
        <v>0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230.2636670967679</v>
      </c>
      <c r="D441" s="98">
        <v>228.38020415463438</v>
      </c>
      <c r="E441" s="98">
        <v>307.79670542554567</v>
      </c>
      <c r="F441" s="98">
        <v>248.97043001394636</v>
      </c>
      <c r="G441" s="98">
        <v>205.98172005211691</v>
      </c>
      <c r="H441" s="98">
        <v>309.57649041348333</v>
      </c>
      <c r="I441" s="98">
        <v>0</v>
      </c>
      <c r="J441" s="98">
        <v>296.75964613179042</v>
      </c>
      <c r="K441" s="98">
        <v>265.00423950055472</v>
      </c>
      <c r="L441" s="98">
        <v>258.69061416792573</v>
      </c>
      <c r="M441" s="98">
        <v>313.42060698618997</v>
      </c>
      <c r="N441" s="98">
        <v>178.35262571370424</v>
      </c>
      <c r="O441" s="98">
        <v>195.6493355967346</v>
      </c>
      <c r="P441" s="98">
        <v>0</v>
      </c>
      <c r="Q441" s="98">
        <v>325.41499438776327</v>
      </c>
      <c r="R441" s="98">
        <v>302.46001855816974</v>
      </c>
      <c r="S441" s="98">
        <v>277.18711058682976</v>
      </c>
      <c r="T441" s="98">
        <v>285.07757739888956</v>
      </c>
      <c r="U441" s="98">
        <v>0</v>
      </c>
      <c r="V441" s="98">
        <v>0</v>
      </c>
      <c r="W441" s="98">
        <v>0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771.34062732821894</v>
      </c>
      <c r="D442" s="98">
        <v>789.27208598045388</v>
      </c>
      <c r="E442" s="98">
        <v>815.92961540677481</v>
      </c>
      <c r="F442" s="98">
        <v>822.27735564542752</v>
      </c>
      <c r="G442" s="98">
        <v>826.12158953860137</v>
      </c>
      <c r="H442" s="98">
        <v>840.74902056099347</v>
      </c>
      <c r="I442" s="98">
        <v>0</v>
      </c>
      <c r="J442" s="98">
        <v>874.27298607866612</v>
      </c>
      <c r="K442" s="98">
        <v>864.43723960086379</v>
      </c>
      <c r="L442" s="98">
        <v>874.68046479277461</v>
      </c>
      <c r="M442" s="98">
        <v>852.0400847967652</v>
      </c>
      <c r="N442" s="98">
        <v>816.21005712566955</v>
      </c>
      <c r="O442" s="98">
        <v>814.43234630300742</v>
      </c>
      <c r="P442" s="98">
        <v>0</v>
      </c>
      <c r="Q442" s="98">
        <v>875.89500499589337</v>
      </c>
      <c r="R442" s="98">
        <v>879.83856264706981</v>
      </c>
      <c r="S442" s="98">
        <v>888.36021253072158</v>
      </c>
      <c r="T442" s="98">
        <v>886.47991459784123</v>
      </c>
      <c r="U442" s="98">
        <v>0</v>
      </c>
      <c r="V442" s="98">
        <v>0</v>
      </c>
      <c r="W442" s="98">
        <v>0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443.31413328137415</v>
      </c>
      <c r="D443" s="122">
        <v>468.66453318319117</v>
      </c>
      <c r="E443" s="122">
        <v>477.08464057275904</v>
      </c>
      <c r="F443" s="122">
        <v>452.54262959452325</v>
      </c>
      <c r="G443" s="122">
        <v>452.78125669417881</v>
      </c>
      <c r="H443" s="122">
        <v>447.61069240526808</v>
      </c>
      <c r="I443" s="122">
        <v>0</v>
      </c>
      <c r="J443" s="122">
        <v>390.63349606480512</v>
      </c>
      <c r="K443" s="122">
        <v>362.92032611806638</v>
      </c>
      <c r="L443" s="122">
        <v>382.44979138852807</v>
      </c>
      <c r="M443" s="122">
        <v>338.85478246568681</v>
      </c>
      <c r="N443" s="122">
        <v>293.81365055995019</v>
      </c>
      <c r="O443" s="122">
        <v>298.82650702070339</v>
      </c>
      <c r="P443" s="122">
        <v>285.37493510535239</v>
      </c>
      <c r="Q443" s="122">
        <v>304.02080489512883</v>
      </c>
      <c r="R443" s="122">
        <v>287.3198029993867</v>
      </c>
      <c r="S443" s="122">
        <v>351.30718865035789</v>
      </c>
      <c r="T443" s="122">
        <v>372.21700647204278</v>
      </c>
      <c r="U443" s="122">
        <v>0</v>
      </c>
      <c r="V443" s="122">
        <v>0</v>
      </c>
      <c r="W443" s="122">
        <v>0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0</v>
      </c>
      <c r="K444" s="98">
        <v>0</v>
      </c>
      <c r="L444" s="98">
        <v>0</v>
      </c>
      <c r="M444" s="98">
        <v>0</v>
      </c>
      <c r="N444" s="98">
        <v>0</v>
      </c>
      <c r="O444" s="98">
        <v>0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436.70678597307216</v>
      </c>
      <c r="D445" s="98">
        <v>468.66453318319117</v>
      </c>
      <c r="E445" s="98">
        <v>477.08464057275904</v>
      </c>
      <c r="F445" s="98">
        <v>451.06228831551414</v>
      </c>
      <c r="G445" s="98">
        <v>456.78663404057659</v>
      </c>
      <c r="H445" s="98">
        <v>457.53078336927047</v>
      </c>
      <c r="I445" s="98">
        <v>0</v>
      </c>
      <c r="J445" s="98">
        <v>375.62220475407213</v>
      </c>
      <c r="K445" s="98">
        <v>377.41954921909326</v>
      </c>
      <c r="L445" s="98">
        <v>400.45192478560091</v>
      </c>
      <c r="M445" s="98">
        <v>331.057799521194</v>
      </c>
      <c r="N445" s="98">
        <v>280.44494358414948</v>
      </c>
      <c r="O445" s="98">
        <v>304.59408746542357</v>
      </c>
      <c r="P445" s="98">
        <v>0</v>
      </c>
      <c r="Q445" s="98">
        <v>304.83170160807703</v>
      </c>
      <c r="R445" s="98">
        <v>270.25834509753781</v>
      </c>
      <c r="S445" s="98">
        <v>355.55553325231006</v>
      </c>
      <c r="T445" s="98">
        <v>381.70233899253071</v>
      </c>
      <c r="U445" s="98">
        <v>0</v>
      </c>
      <c r="V445" s="98">
        <v>0</v>
      </c>
      <c r="W445" s="98">
        <v>0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488.95049402714938</v>
      </c>
      <c r="D446" s="33">
        <v>0</v>
      </c>
      <c r="E446" s="33">
        <v>0</v>
      </c>
      <c r="F446" s="33">
        <v>492.24640362256883</v>
      </c>
      <c r="G446" s="33">
        <v>442.38657861690092</v>
      </c>
      <c r="H446" s="33">
        <v>418.87310930336452</v>
      </c>
      <c r="I446" s="33">
        <v>0</v>
      </c>
      <c r="J446" s="33">
        <v>435.94883170908042</v>
      </c>
      <c r="K446" s="33">
        <v>340.56567434531354</v>
      </c>
      <c r="L446" s="33">
        <v>354.02490257449233</v>
      </c>
      <c r="M446" s="33">
        <v>348.50483367307038</v>
      </c>
      <c r="N446" s="33">
        <v>311.28898796588646</v>
      </c>
      <c r="O446" s="33">
        <v>287.00748311161232</v>
      </c>
      <c r="P446" s="33">
        <v>285.37493510535239</v>
      </c>
      <c r="Q446" s="33">
        <v>303.37685750543466</v>
      </c>
      <c r="R446" s="33">
        <v>303.84342159784984</v>
      </c>
      <c r="S446" s="33">
        <v>343.74956403510896</v>
      </c>
      <c r="T446" s="33">
        <v>358.97333465098427</v>
      </c>
      <c r="U446" s="33">
        <v>0</v>
      </c>
      <c r="V446" s="33">
        <v>0</v>
      </c>
      <c r="W446" s="33">
        <v>0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4157.8436096870491</v>
      </c>
      <c r="D448" s="117">
        <f t="shared" si="233"/>
        <v>5012.0243461415575</v>
      </c>
      <c r="E448" s="117">
        <f t="shared" si="233"/>
        <v>5193.8214881473687</v>
      </c>
      <c r="F448" s="117">
        <f t="shared" si="233"/>
        <v>4824.6990336101308</v>
      </c>
      <c r="G448" s="117">
        <f t="shared" si="233"/>
        <v>4938.9533939196008</v>
      </c>
      <c r="H448" s="117">
        <f t="shared" si="233"/>
        <v>4832.7208063760145</v>
      </c>
      <c r="I448" s="117">
        <f t="shared" si="233"/>
        <v>0</v>
      </c>
      <c r="J448" s="117">
        <f t="shared" si="233"/>
        <v>3820.4015347458867</v>
      </c>
      <c r="K448" s="117">
        <f t="shared" si="233"/>
        <v>3552.3635732967582</v>
      </c>
      <c r="L448" s="117">
        <f t="shared" si="233"/>
        <v>3807.0347922785409</v>
      </c>
      <c r="M448" s="117">
        <f t="shared" si="233"/>
        <v>4417.9677864978812</v>
      </c>
      <c r="N448" s="117">
        <f t="shared" si="233"/>
        <v>4302.6199858173941</v>
      </c>
      <c r="O448" s="117">
        <f t="shared" si="233"/>
        <v>4184.7558277598237</v>
      </c>
      <c r="P448" s="117">
        <f t="shared" si="233"/>
        <v>3367.3392649750795</v>
      </c>
      <c r="Q448" s="117">
        <f t="shared" si="233"/>
        <v>3076.9623252668134</v>
      </c>
      <c r="R448" s="117">
        <f t="shared" ref="R448:V448" si="234">R449+R452+R454+R464</f>
        <v>3537.7263868985315</v>
      </c>
      <c r="S448" s="117">
        <f t="shared" si="234"/>
        <v>3876.8386101930887</v>
      </c>
      <c r="T448" s="117">
        <f t="shared" si="234"/>
        <v>2566.1083455481748</v>
      </c>
      <c r="U448" s="117">
        <f t="shared" si="234"/>
        <v>0</v>
      </c>
      <c r="V448" s="117">
        <f t="shared" si="234"/>
        <v>0</v>
      </c>
      <c r="W448" s="117">
        <f t="shared" ref="W448" si="235">W449+W452+W454+W464</f>
        <v>0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3939.4629967895617</v>
      </c>
      <c r="D449" s="122">
        <f t="shared" si="236"/>
        <v>4742.1600256521688</v>
      </c>
      <c r="E449" s="122">
        <f t="shared" si="236"/>
        <v>4956.0351853926404</v>
      </c>
      <c r="F449" s="122">
        <f t="shared" si="236"/>
        <v>4618.4308491731699</v>
      </c>
      <c r="G449" s="122">
        <f t="shared" si="236"/>
        <v>4763.4895208887956</v>
      </c>
      <c r="H449" s="122">
        <f t="shared" si="236"/>
        <v>4651.3333539936666</v>
      </c>
      <c r="I449" s="122">
        <f t="shared" si="236"/>
        <v>0</v>
      </c>
      <c r="J449" s="122">
        <f t="shared" si="236"/>
        <v>3704.9784370953089</v>
      </c>
      <c r="K449" s="122">
        <f t="shared" si="236"/>
        <v>3440.5688802414525</v>
      </c>
      <c r="L449" s="122">
        <f t="shared" si="236"/>
        <v>3684.8050254553536</v>
      </c>
      <c r="M449" s="122">
        <f t="shared" si="236"/>
        <v>4329.3007372539078</v>
      </c>
      <c r="N449" s="122">
        <f t="shared" si="236"/>
        <v>4226.9330680488802</v>
      </c>
      <c r="O449" s="122">
        <f t="shared" si="236"/>
        <v>4084.435869522561</v>
      </c>
      <c r="P449" s="122">
        <f t="shared" si="236"/>
        <v>3367.3392649750795</v>
      </c>
      <c r="Q449" s="122">
        <f t="shared" si="236"/>
        <v>3014.4379664052526</v>
      </c>
      <c r="R449" s="122">
        <f t="shared" ref="R449:V449" si="237">SUM(R450:R451)</f>
        <v>3472.4041028554998</v>
      </c>
      <c r="S449" s="122">
        <f t="shared" si="237"/>
        <v>3765.6788318806152</v>
      </c>
      <c r="T449" s="122">
        <f t="shared" si="237"/>
        <v>2458.1856962237307</v>
      </c>
      <c r="U449" s="122">
        <f t="shared" si="237"/>
        <v>0</v>
      </c>
      <c r="V449" s="122">
        <f t="shared" si="237"/>
        <v>0</v>
      </c>
      <c r="W449" s="122">
        <f t="shared" ref="W449" si="238">SUM(W450:W451)</f>
        <v>0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3939.4629967895617</v>
      </c>
      <c r="D450" s="98">
        <v>4742.1600256521688</v>
      </c>
      <c r="E450" s="98">
        <v>4956.0351853926404</v>
      </c>
      <c r="F450" s="98">
        <v>4618.4308491731699</v>
      </c>
      <c r="G450" s="98">
        <v>4763.4895208887956</v>
      </c>
      <c r="H450" s="98">
        <v>4651.3333539936666</v>
      </c>
      <c r="I450" s="98">
        <v>0</v>
      </c>
      <c r="J450" s="98">
        <v>3704.9784370953089</v>
      </c>
      <c r="K450" s="98">
        <v>3440.5688802414525</v>
      </c>
      <c r="L450" s="98">
        <v>3684.8050254553536</v>
      </c>
      <c r="M450" s="98">
        <v>4329.3007372539078</v>
      </c>
      <c r="N450" s="98">
        <v>4226.9330680488802</v>
      </c>
      <c r="O450" s="98">
        <v>4084.435869522561</v>
      </c>
      <c r="P450" s="98">
        <v>3367.3392649750795</v>
      </c>
      <c r="Q450" s="98">
        <v>3014.4379664052526</v>
      </c>
      <c r="R450" s="98">
        <v>3472.4041028554998</v>
      </c>
      <c r="S450" s="98">
        <v>3765.6788318806152</v>
      </c>
      <c r="T450" s="98">
        <v>2458.1856962237307</v>
      </c>
      <c r="U450" s="98">
        <v>0</v>
      </c>
      <c r="V450" s="98">
        <v>0</v>
      </c>
      <c r="W450" s="98">
        <v>0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70.26295648360832</v>
      </c>
      <c r="D454" s="122">
        <v>88.041088533621718</v>
      </c>
      <c r="E454" s="122">
        <v>52.844377054585976</v>
      </c>
      <c r="F454" s="122">
        <v>37.833270483334651</v>
      </c>
      <c r="G454" s="122">
        <v>47.845773755474376</v>
      </c>
      <c r="H454" s="122">
        <v>49.849931346099247</v>
      </c>
      <c r="I454" s="122">
        <v>0</v>
      </c>
      <c r="J454" s="122">
        <v>6.4679728349383341</v>
      </c>
      <c r="K454" s="122">
        <v>23.454319644796097</v>
      </c>
      <c r="L454" s="122">
        <v>27.686274809338649</v>
      </c>
      <c r="M454" s="122">
        <v>18.083171028121274</v>
      </c>
      <c r="N454" s="122">
        <v>14.438404597502837</v>
      </c>
      <c r="O454" s="122">
        <v>21.413096176482703</v>
      </c>
      <c r="P454" s="122">
        <v>0</v>
      </c>
      <c r="Q454" s="122">
        <v>10.514252053406917</v>
      </c>
      <c r="R454" s="122">
        <v>14.186546095795887</v>
      </c>
      <c r="S454" s="122">
        <v>23.955880196307856</v>
      </c>
      <c r="T454" s="122">
        <v>23.084736339546051</v>
      </c>
      <c r="U454" s="122">
        <v>0</v>
      </c>
      <c r="V454" s="122">
        <v>0</v>
      </c>
      <c r="W454" s="122">
        <v>0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0</v>
      </c>
      <c r="D455" s="98">
        <v>0</v>
      </c>
      <c r="E455" s="98">
        <v>0</v>
      </c>
      <c r="F455" s="98">
        <v>0</v>
      </c>
      <c r="G455" s="98">
        <v>0</v>
      </c>
      <c r="H455" s="98">
        <v>0</v>
      </c>
      <c r="I455" s="98">
        <v>0</v>
      </c>
      <c r="J455" s="98">
        <v>0</v>
      </c>
      <c r="K455" s="98">
        <v>0</v>
      </c>
      <c r="L455" s="98">
        <v>0</v>
      </c>
      <c r="M455" s="98">
        <v>0</v>
      </c>
      <c r="N455" s="98">
        <v>0</v>
      </c>
      <c r="O455" s="98">
        <v>0</v>
      </c>
      <c r="P455" s="98">
        <v>0</v>
      </c>
      <c r="Q455" s="98">
        <v>0</v>
      </c>
      <c r="R455" s="98">
        <v>0</v>
      </c>
      <c r="S455" s="98">
        <v>0</v>
      </c>
      <c r="T455" s="98">
        <v>0</v>
      </c>
      <c r="U455" s="98">
        <v>0</v>
      </c>
      <c r="V455" s="98">
        <v>0</v>
      </c>
      <c r="W455" s="98">
        <v>0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414.08931457954054</v>
      </c>
      <c r="D456" s="98">
        <v>467.10992438148861</v>
      </c>
      <c r="E456" s="98">
        <v>463.66165771087032</v>
      </c>
      <c r="F456" s="98">
        <v>402.68974440573078</v>
      </c>
      <c r="G456" s="98">
        <v>482.33712461599845</v>
      </c>
      <c r="H456" s="98">
        <v>495.87563286382937</v>
      </c>
      <c r="I456" s="98">
        <v>0</v>
      </c>
      <c r="J456" s="98">
        <v>415.89065328653487</v>
      </c>
      <c r="K456" s="98">
        <v>432.36498335103914</v>
      </c>
      <c r="L456" s="98">
        <v>562.88243532604838</v>
      </c>
      <c r="M456" s="98">
        <v>445.77642770982777</v>
      </c>
      <c r="N456" s="98">
        <v>348.52472600677368</v>
      </c>
      <c r="O456" s="98">
        <v>381.51699462151538</v>
      </c>
      <c r="P456" s="98">
        <v>0</v>
      </c>
      <c r="Q456" s="98">
        <v>320.68468762891098</v>
      </c>
      <c r="R456" s="98">
        <v>267.99458507016095</v>
      </c>
      <c r="S456" s="98">
        <v>348.32817719782986</v>
      </c>
      <c r="T456" s="98">
        <v>366.47018939029357</v>
      </c>
      <c r="U456" s="98">
        <v>0</v>
      </c>
      <c r="V456" s="98">
        <v>0</v>
      </c>
      <c r="W456" s="98">
        <v>0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95.195881965164375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95.195881965164375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148.11765641387925</v>
      </c>
      <c r="D464" s="122">
        <v>181.82323195576768</v>
      </c>
      <c r="E464" s="122">
        <v>184.94192570014192</v>
      </c>
      <c r="F464" s="122">
        <v>168.43491395362616</v>
      </c>
      <c r="G464" s="122">
        <v>127.61809927533106</v>
      </c>
      <c r="H464" s="122">
        <v>131.53752103624902</v>
      </c>
      <c r="I464" s="122">
        <v>0</v>
      </c>
      <c r="J464" s="122">
        <v>108.95512481563938</v>
      </c>
      <c r="K464" s="122">
        <v>88.340373410509457</v>
      </c>
      <c r="L464" s="122">
        <v>94.543492013848677</v>
      </c>
      <c r="M464" s="122">
        <v>70.583878215852209</v>
      </c>
      <c r="N464" s="122">
        <v>61.248513171010735</v>
      </c>
      <c r="O464" s="122">
        <v>78.906862060779375</v>
      </c>
      <c r="P464" s="122">
        <v>0</v>
      </c>
      <c r="Q464" s="122">
        <v>52.010106808154184</v>
      </c>
      <c r="R464" s="122">
        <v>51.135737947235526</v>
      </c>
      <c r="S464" s="122">
        <v>87.203898116165533</v>
      </c>
      <c r="T464" s="122">
        <v>84.837912984898139</v>
      </c>
      <c r="U464" s="122">
        <v>0</v>
      </c>
      <c r="V464" s="122">
        <v>0</v>
      </c>
      <c r="W464" s="122">
        <v>0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0</v>
      </c>
      <c r="K465" s="98">
        <v>0</v>
      </c>
      <c r="L465" s="98">
        <v>0</v>
      </c>
      <c r="M465" s="98">
        <v>0</v>
      </c>
      <c r="N465" s="98">
        <v>0</v>
      </c>
      <c r="O465" s="98">
        <v>0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169.56250395266636</v>
      </c>
      <c r="D466" s="98">
        <v>181.82323195576768</v>
      </c>
      <c r="E466" s="98">
        <v>184.94192570014192</v>
      </c>
      <c r="F466" s="98">
        <v>174.71495060142144</v>
      </c>
      <c r="G466" s="98">
        <v>176.79313288653105</v>
      </c>
      <c r="H466" s="98">
        <v>176.94371157189369</v>
      </c>
      <c r="I466" s="98">
        <v>0</v>
      </c>
      <c r="J466" s="98">
        <v>145.04791978562344</v>
      </c>
      <c r="K466" s="98">
        <v>145.63792364424549</v>
      </c>
      <c r="L466" s="98">
        <v>154.42005182005607</v>
      </c>
      <c r="M466" s="98">
        <v>127.61376155824041</v>
      </c>
      <c r="N466" s="98">
        <v>108.10388461628943</v>
      </c>
      <c r="O466" s="98">
        <v>117.41272160353962</v>
      </c>
      <c r="P466" s="98">
        <v>0</v>
      </c>
      <c r="Q466" s="98">
        <v>117.50431538138538</v>
      </c>
      <c r="R466" s="98">
        <v>103.93593029420023</v>
      </c>
      <c r="S466" s="98">
        <v>136.22356086621843</v>
      </c>
      <c r="T466" s="98">
        <v>145.60020201462248</v>
      </c>
      <c r="U466" s="98">
        <v>0</v>
      </c>
      <c r="V466" s="98">
        <v>0</v>
      </c>
      <c r="W466" s="98">
        <v>0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145.50338601647252</v>
      </c>
      <c r="D469" s="118">
        <f t="shared" si="240"/>
        <v>169.03179955295309</v>
      </c>
      <c r="E469" s="118">
        <f t="shared" si="240"/>
        <v>177.16232050759112</v>
      </c>
      <c r="F469" s="118">
        <f t="shared" si="240"/>
        <v>170.55039573984948</v>
      </c>
      <c r="G469" s="118">
        <f t="shared" si="240"/>
        <v>183.89419727120128</v>
      </c>
      <c r="H469" s="118">
        <f t="shared" si="240"/>
        <v>192.18134844414715</v>
      </c>
      <c r="I469" s="118">
        <f t="shared" si="240"/>
        <v>0</v>
      </c>
      <c r="J469" s="118">
        <f t="shared" si="240"/>
        <v>167.30470092528907</v>
      </c>
      <c r="K469" s="118">
        <f t="shared" si="240"/>
        <v>155.18815676053231</v>
      </c>
      <c r="L469" s="118">
        <f t="shared" si="240"/>
        <v>160.52919105449797</v>
      </c>
      <c r="M469" s="118">
        <f t="shared" si="240"/>
        <v>174.14291400468679</v>
      </c>
      <c r="N469" s="118">
        <f t="shared" si="240"/>
        <v>152.17133916179088</v>
      </c>
      <c r="O469" s="118">
        <f t="shared" si="240"/>
        <v>140.99643443251199</v>
      </c>
      <c r="P469" s="118">
        <f t="shared" si="240"/>
        <v>114.59913396830761</v>
      </c>
      <c r="Q469" s="118">
        <f t="shared" si="240"/>
        <v>111.24531056833125</v>
      </c>
      <c r="R469" s="118">
        <f t="shared" ref="R469:V469" si="241">R470+R473+R475+R485</f>
        <v>131.24655618083381</v>
      </c>
      <c r="S469" s="118">
        <f t="shared" si="241"/>
        <v>145.63474397709064</v>
      </c>
      <c r="T469" s="118">
        <f t="shared" si="241"/>
        <v>108.8101789176724</v>
      </c>
      <c r="U469" s="118">
        <f t="shared" si="241"/>
        <v>0</v>
      </c>
      <c r="V469" s="118">
        <f t="shared" si="241"/>
        <v>0</v>
      </c>
      <c r="W469" s="118">
        <f t="shared" ref="W469" si="242">W470+W473+W475+W485</f>
        <v>0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119.36032219787857</v>
      </c>
      <c r="D470" s="123">
        <f t="shared" si="243"/>
        <v>142.09408586138389</v>
      </c>
      <c r="E470" s="123">
        <f t="shared" si="243"/>
        <v>148.62251810656448</v>
      </c>
      <c r="F470" s="123">
        <f t="shared" si="243"/>
        <v>142.76191995240441</v>
      </c>
      <c r="G470" s="123">
        <f t="shared" si="243"/>
        <v>155.40810301363254</v>
      </c>
      <c r="H470" s="123">
        <f t="shared" si="243"/>
        <v>159.79087101704027</v>
      </c>
      <c r="I470" s="123">
        <f t="shared" si="243"/>
        <v>0</v>
      </c>
      <c r="J470" s="123">
        <f t="shared" si="243"/>
        <v>134.7699420253922</v>
      </c>
      <c r="K470" s="123">
        <f t="shared" si="243"/>
        <v>124.140446084169</v>
      </c>
      <c r="L470" s="123">
        <f t="shared" si="243"/>
        <v>129.15375162577254</v>
      </c>
      <c r="M470" s="123">
        <f t="shared" si="243"/>
        <v>145.02677801164791</v>
      </c>
      <c r="N470" s="123">
        <f t="shared" si="243"/>
        <v>129.14759679266569</v>
      </c>
      <c r="O470" s="123">
        <f t="shared" si="243"/>
        <v>118.60308803151499</v>
      </c>
      <c r="P470" s="123">
        <f t="shared" si="243"/>
        <v>94.16664336658377</v>
      </c>
      <c r="Q470" s="123">
        <f t="shared" si="243"/>
        <v>87.163095944189877</v>
      </c>
      <c r="R470" s="123">
        <f t="shared" ref="R470:V470" si="244">SUM(R471:R472)</f>
        <v>107.15205389631318</v>
      </c>
      <c r="S470" s="123">
        <f t="shared" si="244"/>
        <v>118.95324498130779</v>
      </c>
      <c r="T470" s="123">
        <f t="shared" si="244"/>
        <v>80.607127980483497</v>
      </c>
      <c r="U470" s="123">
        <f t="shared" si="244"/>
        <v>0</v>
      </c>
      <c r="V470" s="123">
        <f t="shared" si="244"/>
        <v>0</v>
      </c>
      <c r="W470" s="123">
        <f t="shared" ref="W470" si="245">SUM(W471:W472)</f>
        <v>0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118.69917451087319</v>
      </c>
      <c r="D471" s="99">
        <v>141.31225150579911</v>
      </c>
      <c r="E471" s="99">
        <v>147.81962648726261</v>
      </c>
      <c r="F471" s="99">
        <v>141.99048172061907</v>
      </c>
      <c r="G471" s="99">
        <v>154.5793784072392</v>
      </c>
      <c r="H471" s="99">
        <v>158.9507331822939</v>
      </c>
      <c r="I471" s="99">
        <v>0</v>
      </c>
      <c r="J471" s="99">
        <v>134.06675618007978</v>
      </c>
      <c r="K471" s="99">
        <v>123.49717669743293</v>
      </c>
      <c r="L471" s="99">
        <v>128.48659797408786</v>
      </c>
      <c r="M471" s="99">
        <v>144.28360558401499</v>
      </c>
      <c r="N471" s="99">
        <v>128.50138413296159</v>
      </c>
      <c r="O471" s="99">
        <v>118.00866564249922</v>
      </c>
      <c r="P471" s="99">
        <v>93.688200546666707</v>
      </c>
      <c r="Q471" s="99">
        <v>86.717206747684841</v>
      </c>
      <c r="R471" s="99">
        <v>106.59336035205065</v>
      </c>
      <c r="S471" s="99">
        <v>118.31268987588928</v>
      </c>
      <c r="T471" s="99">
        <v>80.160737424092233</v>
      </c>
      <c r="U471" s="99">
        <v>0</v>
      </c>
      <c r="V471" s="99">
        <v>0</v>
      </c>
      <c r="W471" s="99">
        <v>0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0.66114768700538473</v>
      </c>
      <c r="D472" s="99">
        <v>0.78183435558477554</v>
      </c>
      <c r="E472" s="99">
        <v>0.80289161930188513</v>
      </c>
      <c r="F472" s="99">
        <v>0.77143823178535076</v>
      </c>
      <c r="G472" s="99">
        <v>0.82872460639333145</v>
      </c>
      <c r="H472" s="99">
        <v>0.84013783474637127</v>
      </c>
      <c r="I472" s="99">
        <v>0</v>
      </c>
      <c r="J472" s="99">
        <v>0.70318584531242734</v>
      </c>
      <c r="K472" s="99">
        <v>0.64326938673606349</v>
      </c>
      <c r="L472" s="99">
        <v>0.66715365168468665</v>
      </c>
      <c r="M472" s="99">
        <v>0.74317242763291125</v>
      </c>
      <c r="N472" s="99">
        <v>0.64621265970410913</v>
      </c>
      <c r="O472" s="99">
        <v>0.59442238901575484</v>
      </c>
      <c r="P472" s="99">
        <v>0.47844281991706411</v>
      </c>
      <c r="Q472" s="99">
        <v>0.4458891965050365</v>
      </c>
      <c r="R472" s="99">
        <v>0.5586935442625196</v>
      </c>
      <c r="S472" s="99">
        <v>0.64055510541851246</v>
      </c>
      <c r="T472" s="99">
        <v>0.4463905563912578</v>
      </c>
      <c r="U472" s="99">
        <v>0</v>
      </c>
      <c r="V472" s="99">
        <v>0</v>
      </c>
      <c r="W472" s="99">
        <v>0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7.1869467665135481E-2</v>
      </c>
      <c r="D473" s="123">
        <f t="shared" si="246"/>
        <v>0.12669262691844746</v>
      </c>
      <c r="E473" s="123">
        <f t="shared" si="246"/>
        <v>0.23518222354023396</v>
      </c>
      <c r="F473" s="123">
        <f t="shared" si="246"/>
        <v>0.1438040661627423</v>
      </c>
      <c r="G473" s="123">
        <f t="shared" si="246"/>
        <v>0.17672809582370178</v>
      </c>
      <c r="H473" s="123">
        <f t="shared" si="246"/>
        <v>0.32141397936534266</v>
      </c>
      <c r="I473" s="123">
        <f t="shared" si="246"/>
        <v>0</v>
      </c>
      <c r="J473" s="123">
        <f t="shared" si="246"/>
        <v>0.37322424047449637</v>
      </c>
      <c r="K473" s="123">
        <f t="shared" si="246"/>
        <v>0.40228687371985183</v>
      </c>
      <c r="L473" s="123">
        <f t="shared" si="246"/>
        <v>0.44949582445354475</v>
      </c>
      <c r="M473" s="123">
        <f t="shared" si="246"/>
        <v>0.41683116713450713</v>
      </c>
      <c r="N473" s="123">
        <f t="shared" si="246"/>
        <v>0.75497891955609853</v>
      </c>
      <c r="O473" s="123">
        <f t="shared" si="246"/>
        <v>0.41081986839044943</v>
      </c>
      <c r="P473" s="123">
        <f t="shared" si="246"/>
        <v>0</v>
      </c>
      <c r="Q473" s="123">
        <f t="shared" si="246"/>
        <v>0.34275064295640767</v>
      </c>
      <c r="R473" s="123">
        <f t="shared" si="246"/>
        <v>0.35229931860610786</v>
      </c>
      <c r="S473" s="123">
        <f t="shared" si="246"/>
        <v>0.53473298157015969</v>
      </c>
      <c r="T473" s="123">
        <f t="shared" si="246"/>
        <v>1.1696009886362022</v>
      </c>
      <c r="U473" s="123">
        <f t="shared" si="246"/>
        <v>0</v>
      </c>
      <c r="V473" s="123">
        <f t="shared" si="246"/>
        <v>0</v>
      </c>
      <c r="W473" s="123">
        <f t="shared" si="246"/>
        <v>0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7.1869467665135481E-2</v>
      </c>
      <c r="D474" s="99">
        <f>RES_hhdet_in_fecs!D8</f>
        <v>0.12669262691844746</v>
      </c>
      <c r="E474" s="99">
        <f>RES_hhdet_in_fecs!E8</f>
        <v>0.23518222354023396</v>
      </c>
      <c r="F474" s="99">
        <f>RES_hhdet_in_fecs!F8</f>
        <v>0.1438040661627423</v>
      </c>
      <c r="G474" s="99">
        <f>RES_hhdet_in_fecs!G8</f>
        <v>0.17672809582370178</v>
      </c>
      <c r="H474" s="99">
        <f>RES_hhdet_in_fecs!H8</f>
        <v>0.32141397936534266</v>
      </c>
      <c r="I474" s="99">
        <f>RES_hhdet_in_fecs!I8</f>
        <v>0</v>
      </c>
      <c r="J474" s="99">
        <f>RES_hhdet_in_fecs!J8</f>
        <v>0.37322424047449637</v>
      </c>
      <c r="K474" s="99">
        <f>RES_hhdet_in_fecs!K8</f>
        <v>0.40228687371985183</v>
      </c>
      <c r="L474" s="99">
        <f>RES_hhdet_in_fecs!L8</f>
        <v>0.44949582445354475</v>
      </c>
      <c r="M474" s="99">
        <f>RES_hhdet_in_fecs!M8</f>
        <v>0.41683116713450713</v>
      </c>
      <c r="N474" s="99">
        <f>RES_hhdet_in_fecs!N8</f>
        <v>0.75497891955609853</v>
      </c>
      <c r="O474" s="99">
        <f>RES_hhdet_in_fecs!O8</f>
        <v>0.41081986839044943</v>
      </c>
      <c r="P474" s="99">
        <f>RES_hhdet_in_fecs!P8</f>
        <v>0</v>
      </c>
      <c r="Q474" s="99">
        <f>RES_hhdet_in_fecs!Q8</f>
        <v>0.34275064295640767</v>
      </c>
      <c r="R474" s="99">
        <f>RES_hhdet_in_fecs!R8</f>
        <v>0.35229931860610786</v>
      </c>
      <c r="S474" s="99">
        <f>RES_hhdet_in_fecs!S8</f>
        <v>0.53473298157015969</v>
      </c>
      <c r="T474" s="99">
        <f>RES_hhdet_in_fecs!T8</f>
        <v>1.1696009886362022</v>
      </c>
      <c r="U474" s="99">
        <f>RES_hhdet_in_fecs!U8</f>
        <v>0</v>
      </c>
      <c r="V474" s="99">
        <f>RES_hhdet_in_fecs!V8</f>
        <v>0</v>
      </c>
      <c r="W474" s="99">
        <f>RES_hhdet_in_fecs!W8</f>
        <v>0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18.187627997724348</v>
      </c>
      <c r="D475" s="123">
        <v>18.523893291340837</v>
      </c>
      <c r="E475" s="123">
        <v>19.877205889622573</v>
      </c>
      <c r="F475" s="123">
        <v>19.430231534104845</v>
      </c>
      <c r="G475" s="123">
        <v>20.102545498613409</v>
      </c>
      <c r="H475" s="123">
        <v>23.43623422165879</v>
      </c>
      <c r="I475" s="123">
        <v>0</v>
      </c>
      <c r="J475" s="123">
        <v>24.222100451240596</v>
      </c>
      <c r="K475" s="123">
        <v>23.454999337687415</v>
      </c>
      <c r="L475" s="123">
        <v>23.487935035141284</v>
      </c>
      <c r="M475" s="123">
        <v>22.530139896809125</v>
      </c>
      <c r="N475" s="123">
        <v>17.293145965788565</v>
      </c>
      <c r="O475" s="123">
        <v>16.951319687600442</v>
      </c>
      <c r="P475" s="123">
        <v>16.627461115733585</v>
      </c>
      <c r="Q475" s="123">
        <v>18.975330655104198</v>
      </c>
      <c r="R475" s="123">
        <v>19.027239627317346</v>
      </c>
      <c r="S475" s="123">
        <v>19.751612725403142</v>
      </c>
      <c r="T475" s="123">
        <v>20.19977128627318</v>
      </c>
      <c r="U475" s="123">
        <v>0</v>
      </c>
      <c r="V475" s="123">
        <v>0</v>
      </c>
      <c r="W475" s="123">
        <v>0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0</v>
      </c>
      <c r="D476" s="99">
        <v>0</v>
      </c>
      <c r="E476" s="99">
        <v>0</v>
      </c>
      <c r="F476" s="99">
        <v>0</v>
      </c>
      <c r="G476" s="99">
        <v>0</v>
      </c>
      <c r="H476" s="99">
        <v>0</v>
      </c>
      <c r="I476" s="99">
        <v>0</v>
      </c>
      <c r="J476" s="99">
        <v>0</v>
      </c>
      <c r="K476" s="99">
        <v>0</v>
      </c>
      <c r="L476" s="99">
        <v>0</v>
      </c>
      <c r="M476" s="99">
        <v>0</v>
      </c>
      <c r="N476" s="99">
        <v>0</v>
      </c>
      <c r="O476" s="99">
        <v>0</v>
      </c>
      <c r="P476" s="99">
        <v>0</v>
      </c>
      <c r="Q476" s="99">
        <v>0</v>
      </c>
      <c r="R476" s="99">
        <v>0</v>
      </c>
      <c r="S476" s="99">
        <v>0</v>
      </c>
      <c r="T476" s="99">
        <v>0</v>
      </c>
      <c r="U476" s="99">
        <v>0</v>
      </c>
      <c r="V476" s="99">
        <v>0</v>
      </c>
      <c r="W476" s="99">
        <v>0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19.561211613690613</v>
      </c>
      <c r="D477" s="99">
        <v>21.289906608151302</v>
      </c>
      <c r="E477" s="99">
        <v>21.128085825507448</v>
      </c>
      <c r="F477" s="99">
        <v>19.035332303931142</v>
      </c>
      <c r="G477" s="99">
        <v>24.036372544011702</v>
      </c>
      <c r="H477" s="99">
        <v>26.125863269079176</v>
      </c>
      <c r="I477" s="99">
        <v>0</v>
      </c>
      <c r="J477" s="99">
        <v>23.346596470198612</v>
      </c>
      <c r="K477" s="99">
        <v>24.220122191407327</v>
      </c>
      <c r="L477" s="99">
        <v>30.911527162331993</v>
      </c>
      <c r="M477" s="99">
        <v>23.539297941225129</v>
      </c>
      <c r="N477" s="99">
        <v>17.147216885383799</v>
      </c>
      <c r="O477" s="99">
        <v>18.012754415326654</v>
      </c>
      <c r="P477" s="99">
        <v>0</v>
      </c>
      <c r="Q477" s="99">
        <v>15.154198801692177</v>
      </c>
      <c r="R477" s="99">
        <v>13.288043493318913</v>
      </c>
      <c r="S477" s="99">
        <v>18.281298717535698</v>
      </c>
      <c r="T477" s="99">
        <v>19.864266766195072</v>
      </c>
      <c r="U477" s="99">
        <v>0</v>
      </c>
      <c r="V477" s="99">
        <v>0</v>
      </c>
      <c r="W477" s="99">
        <v>0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12.379675856459139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4.4969689540607618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7.8827069023983789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18.334846410009657</v>
      </c>
      <c r="D481" s="102">
        <v>17.929431750163889</v>
      </c>
      <c r="E481" s="102">
        <v>19.743683268734145</v>
      </c>
      <c r="F481" s="102">
        <v>19.476204248809474</v>
      </c>
      <c r="G481" s="102">
        <v>19.726856031477347</v>
      </c>
      <c r="H481" s="102">
        <v>23.176104812134103</v>
      </c>
      <c r="I481" s="102">
        <v>0</v>
      </c>
      <c r="J481" s="102">
        <v>24.918463564285961</v>
      </c>
      <c r="K481" s="102">
        <v>23.869667618157639</v>
      </c>
      <c r="L481" s="102">
        <v>23.377822677109517</v>
      </c>
      <c r="M481" s="102">
        <v>22.924250324549053</v>
      </c>
      <c r="N481" s="102">
        <v>17.977242797177155</v>
      </c>
      <c r="O481" s="102">
        <v>17.172220826770797</v>
      </c>
      <c r="P481" s="102">
        <v>16.627461115733585</v>
      </c>
      <c r="Q481" s="102">
        <v>19.427739445525763</v>
      </c>
      <c r="R481" s="102">
        <v>19.712396332501768</v>
      </c>
      <c r="S481" s="102">
        <v>20.225536129354207</v>
      </c>
      <c r="T481" s="102">
        <v>20.658330907511939</v>
      </c>
      <c r="U481" s="102">
        <v>0</v>
      </c>
      <c r="V481" s="102">
        <v>0</v>
      </c>
      <c r="W481" s="102">
        <v>0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12.494774182308245</v>
      </c>
      <c r="D482" s="105">
        <v>12.197120773849523</v>
      </c>
      <c r="E482" s="105">
        <v>13.854495418671409</v>
      </c>
      <c r="F482" s="105">
        <v>13.355049578954008</v>
      </c>
      <c r="G482" s="105">
        <v>13.28687612413707</v>
      </c>
      <c r="H482" s="105">
        <v>16.295152530343579</v>
      </c>
      <c r="I482" s="105">
        <v>0</v>
      </c>
      <c r="J482" s="105">
        <v>17.469449585884302</v>
      </c>
      <c r="K482" s="105">
        <v>16.608524364856002</v>
      </c>
      <c r="L482" s="105">
        <v>16.25308455152733</v>
      </c>
      <c r="M482" s="105">
        <v>16.389771251525829</v>
      </c>
      <c r="N482" s="105">
        <v>12.348209840458319</v>
      </c>
      <c r="O482" s="105">
        <v>12.061884152453024</v>
      </c>
      <c r="P482" s="105">
        <v>0</v>
      </c>
      <c r="Q482" s="105">
        <v>14.665275713513706</v>
      </c>
      <c r="R482" s="105">
        <v>14.953290287153159</v>
      </c>
      <c r="S482" s="105">
        <v>15.400578137063242</v>
      </c>
      <c r="T482" s="105">
        <v>15.941552837804014</v>
      </c>
      <c r="U482" s="105">
        <v>0</v>
      </c>
      <c r="V482" s="105">
        <v>0</v>
      </c>
      <c r="W482" s="105">
        <v>0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4.2176438402009477</v>
      </c>
      <c r="D483" s="99">
        <v>4.0254047640589752</v>
      </c>
      <c r="E483" s="99">
        <v>5.4086422763329924</v>
      </c>
      <c r="F483" s="99">
        <v>4.5254688003034662</v>
      </c>
      <c r="G483" s="99">
        <v>3.9351007104909432</v>
      </c>
      <c r="H483" s="99">
        <v>6.2328791616096098</v>
      </c>
      <c r="I483" s="99">
        <v>0</v>
      </c>
      <c r="J483" s="99">
        <v>6.3207725098717757</v>
      </c>
      <c r="K483" s="99">
        <v>5.6085634022329174</v>
      </c>
      <c r="L483" s="99">
        <v>5.3415947293747799</v>
      </c>
      <c r="M483" s="99">
        <v>6.1693618404057355</v>
      </c>
      <c r="N483" s="99">
        <v>3.2261304354598996</v>
      </c>
      <c r="O483" s="99">
        <v>3.3270811731476808</v>
      </c>
      <c r="P483" s="99">
        <v>0</v>
      </c>
      <c r="Q483" s="99">
        <v>5.2628769361006427</v>
      </c>
      <c r="R483" s="99">
        <v>5.0433765347041835</v>
      </c>
      <c r="S483" s="99">
        <v>4.8095188945609308</v>
      </c>
      <c r="T483" s="99">
        <v>5.0262787294809419</v>
      </c>
      <c r="U483" s="99">
        <v>0</v>
      </c>
      <c r="V483" s="99">
        <v>0</v>
      </c>
      <c r="W483" s="99">
        <v>0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8.2771303421072986</v>
      </c>
      <c r="D484" s="99">
        <v>8.171716009790547</v>
      </c>
      <c r="E484" s="99">
        <v>8.4458531423384162</v>
      </c>
      <c r="F484" s="99">
        <v>8.8295807786505378</v>
      </c>
      <c r="G484" s="99">
        <v>9.3517754136461289</v>
      </c>
      <c r="H484" s="99">
        <v>10.062273368733969</v>
      </c>
      <c r="I484" s="99">
        <v>0</v>
      </c>
      <c r="J484" s="99">
        <v>11.148677076012529</v>
      </c>
      <c r="K484" s="99">
        <v>10.999960962623085</v>
      </c>
      <c r="L484" s="99">
        <v>10.911489822152548</v>
      </c>
      <c r="M484" s="99">
        <v>10.220409411120093</v>
      </c>
      <c r="N484" s="99">
        <v>9.12207940499842</v>
      </c>
      <c r="O484" s="99">
        <v>8.7348029793053446</v>
      </c>
      <c r="P484" s="99">
        <v>0</v>
      </c>
      <c r="Q484" s="99">
        <v>9.4023987774130617</v>
      </c>
      <c r="R484" s="99">
        <v>9.9099137524489738</v>
      </c>
      <c r="S484" s="99">
        <v>10.591059242502311</v>
      </c>
      <c r="T484" s="99">
        <v>10.915274108323073</v>
      </c>
      <c r="U484" s="99">
        <v>0</v>
      </c>
      <c r="V484" s="99">
        <v>0</v>
      </c>
      <c r="W484" s="99">
        <v>0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7.8835663532044595</v>
      </c>
      <c r="D485" s="123">
        <v>8.2871277733099085</v>
      </c>
      <c r="E485" s="123">
        <v>8.4274142878638365</v>
      </c>
      <c r="F485" s="123">
        <v>8.2144401871774804</v>
      </c>
      <c r="G485" s="123">
        <v>8.2068206631316283</v>
      </c>
      <c r="H485" s="123">
        <v>8.6328292260827482</v>
      </c>
      <c r="I485" s="123">
        <v>0</v>
      </c>
      <c r="J485" s="123">
        <v>7.9394342081817815</v>
      </c>
      <c r="K485" s="123">
        <v>7.1904244649560498</v>
      </c>
      <c r="L485" s="123">
        <v>7.4380085691306066</v>
      </c>
      <c r="M485" s="123">
        <v>6.1691649290952419</v>
      </c>
      <c r="N485" s="123">
        <v>4.9756174837805158</v>
      </c>
      <c r="O485" s="123">
        <v>5.0312068450061194</v>
      </c>
      <c r="P485" s="123">
        <v>3.8050294859902594</v>
      </c>
      <c r="Q485" s="123">
        <v>4.7641333260807652</v>
      </c>
      <c r="R485" s="123">
        <v>4.7149633385971663</v>
      </c>
      <c r="S485" s="123">
        <v>6.3951532888095475</v>
      </c>
      <c r="T485" s="123">
        <v>6.8336786622795218</v>
      </c>
      <c r="U485" s="123">
        <v>0</v>
      </c>
      <c r="V485" s="123">
        <v>0</v>
      </c>
      <c r="W485" s="123">
        <v>0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0</v>
      </c>
      <c r="M486" s="99">
        <v>0</v>
      </c>
      <c r="N486" s="99">
        <v>0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8.0099821579149655</v>
      </c>
      <c r="D487" s="99">
        <v>8.2871277733099085</v>
      </c>
      <c r="E487" s="99">
        <v>8.4274142878638365</v>
      </c>
      <c r="F487" s="99">
        <v>8.2588573197237878</v>
      </c>
      <c r="G487" s="99">
        <v>8.8101566070966264</v>
      </c>
      <c r="H487" s="99">
        <v>9.3225133652012477</v>
      </c>
      <c r="I487" s="99">
        <v>0</v>
      </c>
      <c r="J487" s="99">
        <v>8.1424653940072762</v>
      </c>
      <c r="K487" s="99">
        <v>8.1583117093055346</v>
      </c>
      <c r="L487" s="99">
        <v>8.4802071030683681</v>
      </c>
      <c r="M487" s="99">
        <v>6.7386657705356656</v>
      </c>
      <c r="N487" s="99">
        <v>5.3186492014686895</v>
      </c>
      <c r="O487" s="99">
        <v>5.5434660822325741</v>
      </c>
      <c r="P487" s="99">
        <v>0</v>
      </c>
      <c r="Q487" s="99">
        <v>5.5527557879745624</v>
      </c>
      <c r="R487" s="99">
        <v>5.1534815970491437</v>
      </c>
      <c r="S487" s="99">
        <v>7.1494176227591764</v>
      </c>
      <c r="T487" s="99">
        <v>7.8921596838265469</v>
      </c>
      <c r="U487" s="99">
        <v>0</v>
      </c>
      <c r="V487" s="99">
        <v>0</v>
      </c>
      <c r="W487" s="99">
        <v>0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7.0104236230671502</v>
      </c>
      <c r="D488" s="110">
        <v>0</v>
      </c>
      <c r="E488" s="110">
        <v>0</v>
      </c>
      <c r="F488" s="110">
        <v>7.0231420597803336</v>
      </c>
      <c r="G488" s="110">
        <v>6.6410548519260777</v>
      </c>
      <c r="H488" s="110">
        <v>6.6348782663683314</v>
      </c>
      <c r="I488" s="110">
        <v>0</v>
      </c>
      <c r="J488" s="110">
        <v>7.3265338159710698</v>
      </c>
      <c r="K488" s="110">
        <v>5.6981526272194492</v>
      </c>
      <c r="L488" s="110">
        <v>5.7924048622861335</v>
      </c>
      <c r="M488" s="110">
        <v>5.4643137935121064</v>
      </c>
      <c r="N488" s="110">
        <v>4.5272124870676898</v>
      </c>
      <c r="O488" s="110">
        <v>3.9814765065286424</v>
      </c>
      <c r="P488" s="110">
        <v>3.8050294859902594</v>
      </c>
      <c r="Q488" s="110">
        <v>4.1378743122239277</v>
      </c>
      <c r="R488" s="110">
        <v>4.2902687730561082</v>
      </c>
      <c r="S488" s="110">
        <v>5.0533490731057196</v>
      </c>
      <c r="T488" s="110">
        <v>5.3557995001195229</v>
      </c>
      <c r="U488" s="110">
        <v>0</v>
      </c>
      <c r="V488" s="110">
        <v>0</v>
      </c>
      <c r="W488" s="110">
        <v>0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84.363410908807126</v>
      </c>
      <c r="D490" s="118">
        <f t="shared" si="247"/>
        <v>98.359109283462686</v>
      </c>
      <c r="E490" s="118">
        <f t="shared" si="247"/>
        <v>104.14909207826453</v>
      </c>
      <c r="F490" s="118">
        <f t="shared" si="247"/>
        <v>100.96336247315003</v>
      </c>
      <c r="G490" s="118">
        <f t="shared" si="247"/>
        <v>110.04924120375624</v>
      </c>
      <c r="H490" s="118">
        <f t="shared" si="247"/>
        <v>116.15012528158837</v>
      </c>
      <c r="I490" s="118">
        <f t="shared" si="247"/>
        <v>0</v>
      </c>
      <c r="J490" s="118">
        <f t="shared" si="247"/>
        <v>103.53033671658144</v>
      </c>
      <c r="K490" s="118">
        <f t="shared" si="247"/>
        <v>96.923321963868545</v>
      </c>
      <c r="L490" s="118">
        <f t="shared" si="247"/>
        <v>101.12646702846949</v>
      </c>
      <c r="M490" s="118">
        <f t="shared" si="247"/>
        <v>110.88179143822991</v>
      </c>
      <c r="N490" s="118">
        <f t="shared" si="247"/>
        <v>99.044456443474431</v>
      </c>
      <c r="O490" s="118">
        <f t="shared" si="247"/>
        <v>91.754179048272064</v>
      </c>
      <c r="P490" s="118">
        <f t="shared" si="247"/>
        <v>74.948343477780412</v>
      </c>
      <c r="Q490" s="118">
        <f t="shared" si="247"/>
        <v>74.731456265873831</v>
      </c>
      <c r="R490" s="118">
        <f t="shared" ref="R490:V490" si="248">R491+R494+R496+R506</f>
        <v>89.920939860206374</v>
      </c>
      <c r="S490" s="118">
        <f t="shared" si="248"/>
        <v>102.65521079527835</v>
      </c>
      <c r="T490" s="118">
        <f t="shared" si="248"/>
        <v>81.011476550828348</v>
      </c>
      <c r="U490" s="118">
        <f t="shared" si="248"/>
        <v>0</v>
      </c>
      <c r="V490" s="118">
        <f t="shared" si="248"/>
        <v>0</v>
      </c>
      <c r="W490" s="118">
        <f t="shared" ref="W490" si="249">W491+W494+W496+W506</f>
        <v>0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68.794630062131262</v>
      </c>
      <c r="D491" s="123">
        <f t="shared" si="250"/>
        <v>82.565341688659757</v>
      </c>
      <c r="E491" s="123">
        <f t="shared" si="250"/>
        <v>87.087769436766479</v>
      </c>
      <c r="F491" s="123">
        <f t="shared" si="250"/>
        <v>84.384180619618334</v>
      </c>
      <c r="G491" s="123">
        <f t="shared" si="250"/>
        <v>92.681446054025429</v>
      </c>
      <c r="H491" s="123">
        <f t="shared" si="250"/>
        <v>96.170127536844006</v>
      </c>
      <c r="I491" s="123">
        <f t="shared" si="250"/>
        <v>0</v>
      </c>
      <c r="J491" s="123">
        <f t="shared" si="250"/>
        <v>82.666410266409599</v>
      </c>
      <c r="K491" s="123">
        <f t="shared" si="250"/>
        <v>76.895297483967013</v>
      </c>
      <c r="L491" s="123">
        <f t="shared" si="250"/>
        <v>80.799099278631189</v>
      </c>
      <c r="M491" s="123">
        <f t="shared" si="250"/>
        <v>91.644490328138971</v>
      </c>
      <c r="N491" s="123">
        <f t="shared" si="250"/>
        <v>82.399887787563912</v>
      </c>
      <c r="O491" s="123">
        <f t="shared" si="250"/>
        <v>76.371604370973714</v>
      </c>
      <c r="P491" s="123">
        <f t="shared" si="250"/>
        <v>61.219324800984538</v>
      </c>
      <c r="Q491" s="123">
        <f t="shared" si="250"/>
        <v>57.451524591007328</v>
      </c>
      <c r="R491" s="123">
        <f t="shared" ref="R491:V491" si="251">SUM(R492:R493)</f>
        <v>72.292919710615962</v>
      </c>
      <c r="S491" s="123">
        <f t="shared" si="251"/>
        <v>82.602722995830717</v>
      </c>
      <c r="T491" s="123">
        <f t="shared" si="251"/>
        <v>57.641867037122829</v>
      </c>
      <c r="U491" s="123">
        <f t="shared" si="251"/>
        <v>0</v>
      </c>
      <c r="V491" s="123">
        <f t="shared" si="251"/>
        <v>0</v>
      </c>
      <c r="W491" s="123">
        <f t="shared" ref="W491" si="252">SUM(W492:W493)</f>
        <v>0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68.13348237512588</v>
      </c>
      <c r="D492" s="99">
        <v>81.783507333074979</v>
      </c>
      <c r="E492" s="99">
        <v>86.28487781746459</v>
      </c>
      <c r="F492" s="99">
        <v>83.612742387832981</v>
      </c>
      <c r="G492" s="99">
        <v>91.852721447632092</v>
      </c>
      <c r="H492" s="99">
        <v>95.329989702097635</v>
      </c>
      <c r="I492" s="99">
        <v>0</v>
      </c>
      <c r="J492" s="99">
        <v>81.963224421097166</v>
      </c>
      <c r="K492" s="99">
        <v>76.252028097230948</v>
      </c>
      <c r="L492" s="99">
        <v>80.131945626946504</v>
      </c>
      <c r="M492" s="99">
        <v>90.901317900506058</v>
      </c>
      <c r="N492" s="99">
        <v>81.753675127859808</v>
      </c>
      <c r="O492" s="99">
        <v>75.777181981957952</v>
      </c>
      <c r="P492" s="99">
        <v>60.740881981067474</v>
      </c>
      <c r="Q492" s="99">
        <v>57.005635394502292</v>
      </c>
      <c r="R492" s="99">
        <v>71.734226166353437</v>
      </c>
      <c r="S492" s="99">
        <v>81.962167890412204</v>
      </c>
      <c r="T492" s="99">
        <v>57.195476480731571</v>
      </c>
      <c r="U492" s="99">
        <v>0</v>
      </c>
      <c r="V492" s="99">
        <v>0</v>
      </c>
      <c r="W492" s="99">
        <v>0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0.66114768700538473</v>
      </c>
      <c r="D493" s="99">
        <v>0.78183435558477554</v>
      </c>
      <c r="E493" s="99">
        <v>0.80289161930188513</v>
      </c>
      <c r="F493" s="99">
        <v>0.77143823178535076</v>
      </c>
      <c r="G493" s="99">
        <v>0.82872460639333145</v>
      </c>
      <c r="H493" s="99">
        <v>0.84013783474637127</v>
      </c>
      <c r="I493" s="99">
        <v>0</v>
      </c>
      <c r="J493" s="99">
        <v>0.70318584531242734</v>
      </c>
      <c r="K493" s="99">
        <v>0.64326938673606349</v>
      </c>
      <c r="L493" s="99">
        <v>0.66715365168468665</v>
      </c>
      <c r="M493" s="99">
        <v>0.74317242763291125</v>
      </c>
      <c r="N493" s="99">
        <v>0.64621265970410913</v>
      </c>
      <c r="O493" s="99">
        <v>0.59442238901575484</v>
      </c>
      <c r="P493" s="99">
        <v>0.47844281991706411</v>
      </c>
      <c r="Q493" s="99">
        <v>0.4458891965050365</v>
      </c>
      <c r="R493" s="99">
        <v>0.5586935442625196</v>
      </c>
      <c r="S493" s="99">
        <v>0.64055510541851246</v>
      </c>
      <c r="T493" s="99">
        <v>0.4463905563912578</v>
      </c>
      <c r="U493" s="99">
        <v>0</v>
      </c>
      <c r="V493" s="99">
        <v>0</v>
      </c>
      <c r="W493" s="99">
        <v>0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0.15606263480463237</v>
      </c>
      <c r="D494" s="123">
        <f t="shared" si="253"/>
        <v>0.28381156065336033</v>
      </c>
      <c r="E494" s="123">
        <f t="shared" si="253"/>
        <v>0.5431695222827515</v>
      </c>
      <c r="F494" s="123">
        <f t="shared" si="253"/>
        <v>0.34211758844358375</v>
      </c>
      <c r="G494" s="123">
        <f t="shared" si="253"/>
        <v>0.43284223889251344</v>
      </c>
      <c r="H494" s="123">
        <f t="shared" si="253"/>
        <v>0.80994031781284526</v>
      </c>
      <c r="I494" s="123">
        <f t="shared" si="253"/>
        <v>0</v>
      </c>
      <c r="J494" s="123">
        <f t="shared" si="253"/>
        <v>0.9943245785569701</v>
      </c>
      <c r="K494" s="123">
        <f t="shared" si="253"/>
        <v>1.1017478721490419</v>
      </c>
      <c r="L494" s="123">
        <f t="shared" si="253"/>
        <v>1.2654194506795886</v>
      </c>
      <c r="M494" s="123">
        <f t="shared" si="253"/>
        <v>1.2115414318922484</v>
      </c>
      <c r="N494" s="123">
        <f t="shared" si="253"/>
        <v>2.2777812382163427</v>
      </c>
      <c r="O494" s="123">
        <f t="shared" si="253"/>
        <v>1.2936402346354496</v>
      </c>
      <c r="P494" s="123">
        <f t="shared" si="253"/>
        <v>0</v>
      </c>
      <c r="Q494" s="123">
        <f t="shared" si="253"/>
        <v>1.1704643529558321</v>
      </c>
      <c r="R494" s="123">
        <f t="shared" si="253"/>
        <v>1.2302437826523265</v>
      </c>
      <c r="S494" s="123">
        <f t="shared" si="253"/>
        <v>1.9001362263785779</v>
      </c>
      <c r="T494" s="123">
        <f t="shared" si="253"/>
        <v>4.2160871089505294</v>
      </c>
      <c r="U494" s="123">
        <f t="shared" si="253"/>
        <v>0</v>
      </c>
      <c r="V494" s="123">
        <f t="shared" si="253"/>
        <v>0</v>
      </c>
      <c r="W494" s="123">
        <f t="shared" si="253"/>
        <v>0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0.15606263480463237</v>
      </c>
      <c r="D495" s="99">
        <f>RES_hhdet_in_tess!D8</f>
        <v>0.28381156065336033</v>
      </c>
      <c r="E495" s="99">
        <f>RES_hhdet_in_tess!E8</f>
        <v>0.5431695222827515</v>
      </c>
      <c r="F495" s="99">
        <f>RES_hhdet_in_tess!F8</f>
        <v>0.34211758844358375</v>
      </c>
      <c r="G495" s="99">
        <f>RES_hhdet_in_tess!G8</f>
        <v>0.43284223889251344</v>
      </c>
      <c r="H495" s="99">
        <f>RES_hhdet_in_tess!H8</f>
        <v>0.80994031781284526</v>
      </c>
      <c r="I495" s="99">
        <f>RES_hhdet_in_tess!I8</f>
        <v>0</v>
      </c>
      <c r="J495" s="99">
        <f>RES_hhdet_in_tess!J8</f>
        <v>0.9943245785569701</v>
      </c>
      <c r="K495" s="99">
        <f>RES_hhdet_in_tess!K8</f>
        <v>1.1017478721490419</v>
      </c>
      <c r="L495" s="99">
        <f>RES_hhdet_in_tess!L8</f>
        <v>1.2654194506795886</v>
      </c>
      <c r="M495" s="99">
        <f>RES_hhdet_in_tess!M8</f>
        <v>1.2115414318922484</v>
      </c>
      <c r="N495" s="99">
        <f>RES_hhdet_in_tess!N8</f>
        <v>2.2777812382163427</v>
      </c>
      <c r="O495" s="99">
        <f>RES_hhdet_in_tess!O8</f>
        <v>1.2936402346354496</v>
      </c>
      <c r="P495" s="99">
        <f>RES_hhdet_in_tess!P8</f>
        <v>0</v>
      </c>
      <c r="Q495" s="99">
        <f>RES_hhdet_in_tess!Q8</f>
        <v>1.1704643529558321</v>
      </c>
      <c r="R495" s="99">
        <f>RES_hhdet_in_tess!R8</f>
        <v>1.2302437826523265</v>
      </c>
      <c r="S495" s="99">
        <f>RES_hhdet_in_tess!S8</f>
        <v>1.9001362263785779</v>
      </c>
      <c r="T495" s="99">
        <f>RES_hhdet_in_tess!T8</f>
        <v>4.2160871089505294</v>
      </c>
      <c r="U495" s="99">
        <f>RES_hhdet_in_tess!U8</f>
        <v>0</v>
      </c>
      <c r="V495" s="99">
        <f>RES_hhdet_in_tess!V8</f>
        <v>0</v>
      </c>
      <c r="W495" s="99">
        <f>RES_hhdet_in_tess!W8</f>
        <v>0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10.6555866234856</v>
      </c>
      <c r="D496" s="123">
        <v>10.657645231498245</v>
      </c>
      <c r="E496" s="123">
        <v>11.579753121644419</v>
      </c>
      <c r="F496" s="123">
        <v>11.377679926756921</v>
      </c>
      <c r="G496" s="123">
        <v>11.809425775689418</v>
      </c>
      <c r="H496" s="123">
        <v>13.812951989276893</v>
      </c>
      <c r="I496" s="123">
        <v>0</v>
      </c>
      <c r="J496" s="123">
        <v>14.888266782864386</v>
      </c>
      <c r="K496" s="123">
        <v>14.308116680162559</v>
      </c>
      <c r="L496" s="123">
        <v>14.290952290680401</v>
      </c>
      <c r="M496" s="123">
        <v>13.961121559040919</v>
      </c>
      <c r="N496" s="123">
        <v>11.083084371791042</v>
      </c>
      <c r="O496" s="123">
        <v>10.884014260319445</v>
      </c>
      <c r="P496" s="123">
        <v>10.764147765274572</v>
      </c>
      <c r="Q496" s="123">
        <v>12.845919946997277</v>
      </c>
      <c r="R496" s="123">
        <v>13.161598063354571</v>
      </c>
      <c r="S496" s="123">
        <v>13.964055885317054</v>
      </c>
      <c r="T496" s="123">
        <v>14.570394703249248</v>
      </c>
      <c r="U496" s="123">
        <v>0</v>
      </c>
      <c r="V496" s="123">
        <v>0</v>
      </c>
      <c r="W496" s="123">
        <v>0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0</v>
      </c>
      <c r="D497" s="99">
        <v>0</v>
      </c>
      <c r="E497" s="99">
        <v>0</v>
      </c>
      <c r="F497" s="99">
        <v>0</v>
      </c>
      <c r="G497" s="99">
        <v>0</v>
      </c>
      <c r="H497" s="99">
        <v>0</v>
      </c>
      <c r="I497" s="99">
        <v>0</v>
      </c>
      <c r="J497" s="99">
        <v>0</v>
      </c>
      <c r="K497" s="99">
        <v>0</v>
      </c>
      <c r="L497" s="99">
        <v>0</v>
      </c>
      <c r="M497" s="99">
        <v>0</v>
      </c>
      <c r="N497" s="99">
        <v>0</v>
      </c>
      <c r="O497" s="99">
        <v>0</v>
      </c>
      <c r="P497" s="99">
        <v>0</v>
      </c>
      <c r="Q497" s="99">
        <v>0</v>
      </c>
      <c r="R497" s="99">
        <v>0</v>
      </c>
      <c r="S497" s="99">
        <v>0</v>
      </c>
      <c r="T497" s="99">
        <v>0</v>
      </c>
      <c r="U497" s="99">
        <v>0</v>
      </c>
      <c r="V497" s="99">
        <v>0</v>
      </c>
      <c r="W497" s="99">
        <v>0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10.233081489125572</v>
      </c>
      <c r="D498" s="99">
        <v>11.199390876683571</v>
      </c>
      <c r="E498" s="99">
        <v>11.185951822067112</v>
      </c>
      <c r="F498" s="99">
        <v>10.143810383365809</v>
      </c>
      <c r="G498" s="99">
        <v>12.902633589301956</v>
      </c>
      <c r="H498" s="99">
        <v>14.136604008765243</v>
      </c>
      <c r="I498" s="99">
        <v>0</v>
      </c>
      <c r="J498" s="99">
        <v>12.87680935345473</v>
      </c>
      <c r="K498" s="99">
        <v>13.524747432164151</v>
      </c>
      <c r="L498" s="99">
        <v>17.513018347418527</v>
      </c>
      <c r="M498" s="99">
        <v>13.739431123562419</v>
      </c>
      <c r="N498" s="99">
        <v>10.498150848024647</v>
      </c>
      <c r="O498" s="99">
        <v>11.78503971098143</v>
      </c>
      <c r="P498" s="99">
        <v>0</v>
      </c>
      <c r="Q498" s="99">
        <v>11.395308899392489</v>
      </c>
      <c r="R498" s="99">
        <v>10.408966906416101</v>
      </c>
      <c r="S498" s="99">
        <v>14.873087732763215</v>
      </c>
      <c r="T498" s="99">
        <v>16.704879323572339</v>
      </c>
      <c r="U498" s="99">
        <v>0</v>
      </c>
      <c r="V498" s="99">
        <v>0</v>
      </c>
      <c r="W498" s="99">
        <v>0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10.235211985916022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2.3525050835176451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7.8827069023983789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10.741535736784206</v>
      </c>
      <c r="D502" s="102">
        <v>10.53178410532743</v>
      </c>
      <c r="E502" s="102">
        <v>11.630401637321597</v>
      </c>
      <c r="F502" s="102">
        <v>11.505626408508284</v>
      </c>
      <c r="G502" s="102">
        <v>11.689092633532933</v>
      </c>
      <c r="H502" s="102">
        <v>13.776834883874278</v>
      </c>
      <c r="I502" s="102">
        <v>0</v>
      </c>
      <c r="J502" s="102">
        <v>14.918742642747466</v>
      </c>
      <c r="K502" s="102">
        <v>14.351762394913573</v>
      </c>
      <c r="L502" s="102">
        <v>14.123697983958802</v>
      </c>
      <c r="M502" s="102">
        <v>13.969816866996132</v>
      </c>
      <c r="N502" s="102">
        <v>11.107404185762544</v>
      </c>
      <c r="O502" s="102">
        <v>10.830276512410428</v>
      </c>
      <c r="P502" s="102">
        <v>10.764147765274572</v>
      </c>
      <c r="Q502" s="102">
        <v>12.895056009169291</v>
      </c>
      <c r="R502" s="102">
        <v>13.315359159683224</v>
      </c>
      <c r="S502" s="102">
        <v>13.897021732182099</v>
      </c>
      <c r="T502" s="102">
        <v>14.427047678161847</v>
      </c>
      <c r="U502" s="102">
        <v>0</v>
      </c>
      <c r="V502" s="102">
        <v>0</v>
      </c>
      <c r="W502" s="102">
        <v>0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10.748052160673129</v>
      </c>
      <c r="D503" s="105">
        <v>10.536246827184584</v>
      </c>
      <c r="E503" s="105">
        <v>11.631919345394111</v>
      </c>
      <c r="F503" s="105">
        <v>11.503015123170451</v>
      </c>
      <c r="G503" s="105">
        <v>11.683508187171372</v>
      </c>
      <c r="H503" s="105">
        <v>13.767354432040111</v>
      </c>
      <c r="I503" s="105">
        <v>0</v>
      </c>
      <c r="J503" s="105">
        <v>14.932938418404492</v>
      </c>
      <c r="K503" s="105">
        <v>14.372139017772211</v>
      </c>
      <c r="L503" s="105">
        <v>14.138611173546231</v>
      </c>
      <c r="M503" s="105">
        <v>13.979958965698501</v>
      </c>
      <c r="N503" s="105">
        <v>11.115373655230719</v>
      </c>
      <c r="O503" s="105">
        <v>10.833145962890203</v>
      </c>
      <c r="P503" s="105">
        <v>0</v>
      </c>
      <c r="Q503" s="105">
        <v>12.895604615934461</v>
      </c>
      <c r="R503" s="105">
        <v>13.31662132895913</v>
      </c>
      <c r="S503" s="105">
        <v>13.895692957603131</v>
      </c>
      <c r="T503" s="105">
        <v>14.425449407508747</v>
      </c>
      <c r="U503" s="105">
        <v>0</v>
      </c>
      <c r="V503" s="105">
        <v>0</v>
      </c>
      <c r="W503" s="105">
        <v>0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2.4709218185658308</v>
      </c>
      <c r="D504" s="99">
        <v>2.3645308173940371</v>
      </c>
      <c r="E504" s="99">
        <v>3.1860662030556952</v>
      </c>
      <c r="F504" s="99">
        <v>2.6734343445199116</v>
      </c>
      <c r="G504" s="99">
        <v>2.3317327735252444</v>
      </c>
      <c r="H504" s="99">
        <v>3.7050810633061384</v>
      </c>
      <c r="I504" s="99">
        <v>0</v>
      </c>
      <c r="J504" s="99">
        <v>3.7842613423919618</v>
      </c>
      <c r="K504" s="99">
        <v>3.3721780551491265</v>
      </c>
      <c r="L504" s="99">
        <v>3.2271213513936829</v>
      </c>
      <c r="M504" s="99">
        <v>3.7595495545784083</v>
      </c>
      <c r="N504" s="99">
        <v>1.9932942502322986</v>
      </c>
      <c r="O504" s="99">
        <v>2.0983429835848577</v>
      </c>
      <c r="P504" s="99">
        <v>0</v>
      </c>
      <c r="Q504" s="99">
        <v>3.4932058385213978</v>
      </c>
      <c r="R504" s="99">
        <v>3.406707576510156</v>
      </c>
      <c r="S504" s="99">
        <v>3.3046337151008212</v>
      </c>
      <c r="T504" s="99">
        <v>3.5101752991856716</v>
      </c>
      <c r="U504" s="99">
        <v>0</v>
      </c>
      <c r="V504" s="99">
        <v>0</v>
      </c>
      <c r="W504" s="99">
        <v>0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8.2771303421072986</v>
      </c>
      <c r="D505" s="99">
        <v>8.171716009790547</v>
      </c>
      <c r="E505" s="99">
        <v>8.4458531423384162</v>
      </c>
      <c r="F505" s="99">
        <v>8.8295807786505378</v>
      </c>
      <c r="G505" s="99">
        <v>9.3517754136461289</v>
      </c>
      <c r="H505" s="99">
        <v>10.062273368733969</v>
      </c>
      <c r="I505" s="99">
        <v>0</v>
      </c>
      <c r="J505" s="99">
        <v>11.148677076012529</v>
      </c>
      <c r="K505" s="99">
        <v>10.999960962623085</v>
      </c>
      <c r="L505" s="99">
        <v>10.911489822152548</v>
      </c>
      <c r="M505" s="99">
        <v>10.220409411120093</v>
      </c>
      <c r="N505" s="99">
        <v>9.12207940499842</v>
      </c>
      <c r="O505" s="99">
        <v>8.7348029793053446</v>
      </c>
      <c r="P505" s="99">
        <v>0</v>
      </c>
      <c r="Q505" s="99">
        <v>9.4023987774130617</v>
      </c>
      <c r="R505" s="99">
        <v>9.9099137524489738</v>
      </c>
      <c r="S505" s="99">
        <v>10.591059242502311</v>
      </c>
      <c r="T505" s="99">
        <v>10.915274108323073</v>
      </c>
      <c r="U505" s="99">
        <v>0</v>
      </c>
      <c r="V505" s="99">
        <v>0</v>
      </c>
      <c r="W505" s="99">
        <v>0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4.7571315883856329</v>
      </c>
      <c r="D506" s="123">
        <v>4.852310802651318</v>
      </c>
      <c r="E506" s="123">
        <v>4.9383999975708859</v>
      </c>
      <c r="F506" s="123">
        <v>4.8593843383311857</v>
      </c>
      <c r="G506" s="123">
        <v>5.1255271351488698</v>
      </c>
      <c r="H506" s="123">
        <v>5.3571054376546288</v>
      </c>
      <c r="I506" s="123">
        <v>0</v>
      </c>
      <c r="J506" s="123">
        <v>4.9813350887504848</v>
      </c>
      <c r="K506" s="123">
        <v>4.6181599275899359</v>
      </c>
      <c r="L506" s="123">
        <v>4.7709960084783196</v>
      </c>
      <c r="M506" s="123">
        <v>4.0646381191577783</v>
      </c>
      <c r="N506" s="123">
        <v>3.283703045903124</v>
      </c>
      <c r="O506" s="123">
        <v>3.2049201823434634</v>
      </c>
      <c r="P506" s="123">
        <v>2.9648709115212979</v>
      </c>
      <c r="Q506" s="123">
        <v>3.2635473749133852</v>
      </c>
      <c r="R506" s="123">
        <v>3.2361783035835145</v>
      </c>
      <c r="S506" s="123">
        <v>4.1882956877520048</v>
      </c>
      <c r="T506" s="123">
        <v>4.5831277015057417</v>
      </c>
      <c r="U506" s="123">
        <v>0</v>
      </c>
      <c r="V506" s="123">
        <v>0</v>
      </c>
      <c r="W506" s="123">
        <v>0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0</v>
      </c>
      <c r="K507" s="99">
        <v>0</v>
      </c>
      <c r="L507" s="99">
        <v>0</v>
      </c>
      <c r="M507" s="99">
        <v>0</v>
      </c>
      <c r="N507" s="99">
        <v>0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4.6862292231415994</v>
      </c>
      <c r="D508" s="99">
        <v>4.852310802651318</v>
      </c>
      <c r="E508" s="99">
        <v>4.9383999975708859</v>
      </c>
      <c r="F508" s="99">
        <v>4.8434884939263227</v>
      </c>
      <c r="G508" s="99">
        <v>5.1708683898318979</v>
      </c>
      <c r="H508" s="99">
        <v>5.4758313174134834</v>
      </c>
      <c r="I508" s="99">
        <v>0</v>
      </c>
      <c r="J508" s="99">
        <v>4.7899119955265377</v>
      </c>
      <c r="K508" s="99">
        <v>4.8026624927192447</v>
      </c>
      <c r="L508" s="99">
        <v>4.9955695564719065</v>
      </c>
      <c r="M508" s="99">
        <v>3.9711115829229895</v>
      </c>
      <c r="N508" s="99">
        <v>3.1342924799455498</v>
      </c>
      <c r="O508" s="99">
        <v>3.2667775963823478</v>
      </c>
      <c r="P508" s="99">
        <v>0</v>
      </c>
      <c r="Q508" s="99">
        <v>3.2722520418186019</v>
      </c>
      <c r="R508" s="99">
        <v>3.0440094404801776</v>
      </c>
      <c r="S508" s="99">
        <v>4.2389445897707727</v>
      </c>
      <c r="T508" s="99">
        <v>4.6999211028730885</v>
      </c>
      <c r="U508" s="99">
        <v>0</v>
      </c>
      <c r="V508" s="99">
        <v>0</v>
      </c>
      <c r="W508" s="99">
        <v>0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5.2468479249160005</v>
      </c>
      <c r="D509" s="110">
        <v>0</v>
      </c>
      <c r="E509" s="110">
        <v>0</v>
      </c>
      <c r="F509" s="110">
        <v>5.285721847920934</v>
      </c>
      <c r="G509" s="110">
        <v>5.0078583850437601</v>
      </c>
      <c r="H509" s="110">
        <v>5.0131675797965052</v>
      </c>
      <c r="I509" s="110">
        <v>0</v>
      </c>
      <c r="J509" s="110">
        <v>5.5591935514202753</v>
      </c>
      <c r="K509" s="110">
        <v>4.3336970590688466</v>
      </c>
      <c r="L509" s="110">
        <v>4.4164003618685035</v>
      </c>
      <c r="M509" s="110">
        <v>4.1803926193715322</v>
      </c>
      <c r="N509" s="110">
        <v>3.4790098962100982</v>
      </c>
      <c r="O509" s="110">
        <v>3.0781609177805591</v>
      </c>
      <c r="P509" s="110">
        <v>2.9648709115212979</v>
      </c>
      <c r="Q509" s="110">
        <v>3.2566348453121834</v>
      </c>
      <c r="R509" s="110">
        <v>3.4222893041021583</v>
      </c>
      <c r="S509" s="110">
        <v>4.0981934421722848</v>
      </c>
      <c r="T509" s="110">
        <v>4.4200576694079388</v>
      </c>
      <c r="U509" s="110">
        <v>0</v>
      </c>
      <c r="V509" s="110">
        <v>0</v>
      </c>
      <c r="W509" s="110">
        <v>0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44.617140962333124</v>
      </c>
      <c r="D511" s="118">
        <f t="shared" si="254"/>
        <v>51.891914484657519</v>
      </c>
      <c r="E511" s="118">
        <f t="shared" si="254"/>
        <v>53.762300948648729</v>
      </c>
      <c r="F511" s="118">
        <f t="shared" si="254"/>
        <v>51.807421860109365</v>
      </c>
      <c r="G511" s="118">
        <f t="shared" si="254"/>
        <v>55.909424839263622</v>
      </c>
      <c r="H511" s="118">
        <f t="shared" si="254"/>
        <v>57.839089525286127</v>
      </c>
      <c r="I511" s="118">
        <f t="shared" si="254"/>
        <v>0</v>
      </c>
      <c r="J511" s="118">
        <f t="shared" si="254"/>
        <v>48.717532955721602</v>
      </c>
      <c r="K511" s="118">
        <f t="shared" si="254"/>
        <v>45.203814506361461</v>
      </c>
      <c r="L511" s="118">
        <f t="shared" si="254"/>
        <v>47.492110617069187</v>
      </c>
      <c r="M511" s="118">
        <f t="shared" si="254"/>
        <v>52.99450148981979</v>
      </c>
      <c r="N511" s="118">
        <f t="shared" si="254"/>
        <v>48.086691431341201</v>
      </c>
      <c r="O511" s="118">
        <f t="shared" si="254"/>
        <v>44.881588799743533</v>
      </c>
      <c r="P511" s="118">
        <f t="shared" si="254"/>
        <v>34.984593977261568</v>
      </c>
      <c r="Q511" s="118">
        <f t="shared" si="254"/>
        <v>33.030016885837114</v>
      </c>
      <c r="R511" s="118">
        <f t="shared" ref="R511:V511" si="255">R512+R515+R517+R527</f>
        <v>39.846586478831618</v>
      </c>
      <c r="S511" s="118">
        <f t="shared" si="255"/>
        <v>46.219795545779668</v>
      </c>
      <c r="T511" s="118">
        <f t="shared" si="255"/>
        <v>31.596627878501469</v>
      </c>
      <c r="U511" s="118">
        <f t="shared" si="255"/>
        <v>0</v>
      </c>
      <c r="V511" s="118">
        <f t="shared" si="255"/>
        <v>0</v>
      </c>
      <c r="W511" s="118">
        <f t="shared" ref="W511" si="256">W512+W515+W517+W527</f>
        <v>0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42.273734258341854</v>
      </c>
      <c r="D512" s="123">
        <f t="shared" si="257"/>
        <v>49.097878527494572</v>
      </c>
      <c r="E512" s="123">
        <f t="shared" si="257"/>
        <v>51.300926640860148</v>
      </c>
      <c r="F512" s="123">
        <f t="shared" si="257"/>
        <v>49.592522490635446</v>
      </c>
      <c r="G512" s="123">
        <f t="shared" si="257"/>
        <v>53.92315701310855</v>
      </c>
      <c r="H512" s="123">
        <f t="shared" si="257"/>
        <v>55.668203699797381</v>
      </c>
      <c r="I512" s="123">
        <f t="shared" si="257"/>
        <v>0</v>
      </c>
      <c r="J512" s="123">
        <f t="shared" si="257"/>
        <v>47.245664485221283</v>
      </c>
      <c r="K512" s="123">
        <f t="shared" si="257"/>
        <v>43.781227413740837</v>
      </c>
      <c r="L512" s="123">
        <f t="shared" si="257"/>
        <v>45.967315094202142</v>
      </c>
      <c r="M512" s="123">
        <f t="shared" si="257"/>
        <v>51.930920608216653</v>
      </c>
      <c r="N512" s="123">
        <f t="shared" si="257"/>
        <v>47.24080369965197</v>
      </c>
      <c r="O512" s="123">
        <f t="shared" si="257"/>
        <v>43.805655268772739</v>
      </c>
      <c r="P512" s="123">
        <f t="shared" si="257"/>
        <v>34.984593977261568</v>
      </c>
      <c r="Q512" s="123">
        <f t="shared" si="257"/>
        <v>32.358841742737361</v>
      </c>
      <c r="R512" s="123">
        <f t="shared" ref="R512:V512" si="258">SUM(R513:R514)</f>
        <v>39.110839912970896</v>
      </c>
      <c r="S512" s="123">
        <f t="shared" si="258"/>
        <v>44.894545066430766</v>
      </c>
      <c r="T512" s="123">
        <f t="shared" si="258"/>
        <v>30.26777058520662</v>
      </c>
      <c r="U512" s="123">
        <f t="shared" si="258"/>
        <v>0</v>
      </c>
      <c r="V512" s="123">
        <f t="shared" si="258"/>
        <v>0</v>
      </c>
      <c r="W512" s="123">
        <f t="shared" ref="W512" si="259">SUM(W513:W514)</f>
        <v>0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42.273734258341854</v>
      </c>
      <c r="D513" s="99">
        <v>49.097878527494572</v>
      </c>
      <c r="E513" s="99">
        <v>51.300926640860148</v>
      </c>
      <c r="F513" s="99">
        <v>49.592522490635446</v>
      </c>
      <c r="G513" s="99">
        <v>53.92315701310855</v>
      </c>
      <c r="H513" s="99">
        <v>55.668203699797381</v>
      </c>
      <c r="I513" s="99">
        <v>0</v>
      </c>
      <c r="J513" s="99">
        <v>47.245664485221283</v>
      </c>
      <c r="K513" s="99">
        <v>43.781227413740837</v>
      </c>
      <c r="L513" s="99">
        <v>45.967315094202142</v>
      </c>
      <c r="M513" s="99">
        <v>51.930920608216653</v>
      </c>
      <c r="N513" s="99">
        <v>47.24080369965197</v>
      </c>
      <c r="O513" s="99">
        <v>43.805655268772739</v>
      </c>
      <c r="P513" s="99">
        <v>34.984593977261568</v>
      </c>
      <c r="Q513" s="99">
        <v>32.358841742737361</v>
      </c>
      <c r="R513" s="99">
        <v>39.110839912970896</v>
      </c>
      <c r="S513" s="99">
        <v>44.894545066430766</v>
      </c>
      <c r="T513" s="99">
        <v>30.26777058520662</v>
      </c>
      <c r="U513" s="99">
        <v>0</v>
      </c>
      <c r="V513" s="99">
        <v>0</v>
      </c>
      <c r="W513" s="99">
        <v>0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0.75398031483329153</v>
      </c>
      <c r="D517" s="123">
        <v>0.91153201217786439</v>
      </c>
      <c r="E517" s="123">
        <v>0.54700287815743032</v>
      </c>
      <c r="F517" s="123">
        <v>0.40625211865518551</v>
      </c>
      <c r="G517" s="123">
        <v>0.54161873544936956</v>
      </c>
      <c r="H517" s="123">
        <v>0.59661518996760043</v>
      </c>
      <c r="I517" s="123">
        <v>0</v>
      </c>
      <c r="J517" s="123">
        <v>8.2479204574966075E-2</v>
      </c>
      <c r="K517" s="123">
        <v>0.2984561384893199</v>
      </c>
      <c r="L517" s="123">
        <v>0.34538156270243098</v>
      </c>
      <c r="M517" s="123">
        <v>0.21691163908419742</v>
      </c>
      <c r="N517" s="123">
        <v>0.16136565834992692</v>
      </c>
      <c r="O517" s="123">
        <v>0.22965587887996969</v>
      </c>
      <c r="P517" s="123">
        <v>0</v>
      </c>
      <c r="Q517" s="123">
        <v>0.11286648523909493</v>
      </c>
      <c r="R517" s="123">
        <v>0.15978777723893978</v>
      </c>
      <c r="S517" s="123">
        <v>0.28560278002838879</v>
      </c>
      <c r="T517" s="123">
        <v>0.28424358038481085</v>
      </c>
      <c r="U517" s="123">
        <v>0</v>
      </c>
      <c r="V517" s="123">
        <v>0</v>
      </c>
      <c r="W517" s="123">
        <v>0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0</v>
      </c>
      <c r="D518" s="99">
        <v>0</v>
      </c>
      <c r="E518" s="99">
        <v>0</v>
      </c>
      <c r="F518" s="99">
        <v>0</v>
      </c>
      <c r="G518" s="99">
        <v>0</v>
      </c>
      <c r="H518" s="99">
        <v>0</v>
      </c>
      <c r="I518" s="99">
        <v>0</v>
      </c>
      <c r="J518" s="99">
        <v>0</v>
      </c>
      <c r="K518" s="99">
        <v>0</v>
      </c>
      <c r="L518" s="99">
        <v>0</v>
      </c>
      <c r="M518" s="99">
        <v>0</v>
      </c>
      <c r="N518" s="99">
        <v>0</v>
      </c>
      <c r="O518" s="99">
        <v>0</v>
      </c>
      <c r="P518" s="99">
        <v>0</v>
      </c>
      <c r="Q518" s="99">
        <v>0</v>
      </c>
      <c r="R518" s="99">
        <v>0</v>
      </c>
      <c r="S518" s="99">
        <v>0</v>
      </c>
      <c r="T518" s="99">
        <v>0</v>
      </c>
      <c r="U518" s="99">
        <v>0</v>
      </c>
      <c r="V518" s="99">
        <v>0</v>
      </c>
      <c r="W518" s="99">
        <v>0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4.44352483016596</v>
      </c>
      <c r="D519" s="99">
        <v>4.8362151851076502</v>
      </c>
      <c r="E519" s="99">
        <v>4.7994559761222728</v>
      </c>
      <c r="F519" s="99">
        <v>4.3240660861609976</v>
      </c>
      <c r="G519" s="99">
        <v>5.4601023870976988</v>
      </c>
      <c r="H519" s="99">
        <v>5.9347511002040259</v>
      </c>
      <c r="I519" s="99">
        <v>0</v>
      </c>
      <c r="J519" s="99">
        <v>5.3034128541703192</v>
      </c>
      <c r="K519" s="99">
        <v>5.5018429570000889</v>
      </c>
      <c r="L519" s="99">
        <v>7.0218625101953371</v>
      </c>
      <c r="M519" s="99">
        <v>5.3471869203287001</v>
      </c>
      <c r="N519" s="99">
        <v>3.8951617876837852</v>
      </c>
      <c r="O519" s="99">
        <v>4.0917772929856033</v>
      </c>
      <c r="P519" s="99">
        <v>0</v>
      </c>
      <c r="Q519" s="99">
        <v>3.4424277997923953</v>
      </c>
      <c r="R519" s="99">
        <v>3.0185119599423245</v>
      </c>
      <c r="S519" s="99">
        <v>4.1527798166754106</v>
      </c>
      <c r="T519" s="99">
        <v>4.5123668386088722</v>
      </c>
      <c r="U519" s="99">
        <v>0</v>
      </c>
      <c r="V519" s="99">
        <v>0</v>
      </c>
      <c r="W519" s="99">
        <v>0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1.0215314676044427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1.0215314676044427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1.5894263891579818</v>
      </c>
      <c r="D527" s="123">
        <v>1.8825039449850791</v>
      </c>
      <c r="E527" s="123">
        <v>1.9143714296311496</v>
      </c>
      <c r="F527" s="123">
        <v>1.8086472508187268</v>
      </c>
      <c r="G527" s="123">
        <v>1.4446490907057046</v>
      </c>
      <c r="H527" s="123">
        <v>1.5742706355211418</v>
      </c>
      <c r="I527" s="123">
        <v>0</v>
      </c>
      <c r="J527" s="123">
        <v>1.3893892659253511</v>
      </c>
      <c r="K527" s="123">
        <v>1.1241309541313049</v>
      </c>
      <c r="L527" s="123">
        <v>1.179413960164613</v>
      </c>
      <c r="M527" s="123">
        <v>0.84666924251893982</v>
      </c>
      <c r="N527" s="123">
        <v>0.6845220733392996</v>
      </c>
      <c r="O527" s="123">
        <v>0.84627765209082584</v>
      </c>
      <c r="P527" s="123">
        <v>0</v>
      </c>
      <c r="Q527" s="123">
        <v>0.55830865786065809</v>
      </c>
      <c r="R527" s="123">
        <v>0.57595878862178207</v>
      </c>
      <c r="S527" s="123">
        <v>1.0396476993205108</v>
      </c>
      <c r="T527" s="123">
        <v>1.0446137129100381</v>
      </c>
      <c r="U527" s="123">
        <v>0</v>
      </c>
      <c r="V527" s="123">
        <v>0</v>
      </c>
      <c r="W527" s="123">
        <v>0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0</v>
      </c>
      <c r="K528" s="99">
        <v>0</v>
      </c>
      <c r="L528" s="99">
        <v>0</v>
      </c>
      <c r="M528" s="99">
        <v>0</v>
      </c>
      <c r="N528" s="99">
        <v>0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1.819547546991964</v>
      </c>
      <c r="D529" s="99">
        <v>1.8825039449850791</v>
      </c>
      <c r="E529" s="99">
        <v>1.9143714296311496</v>
      </c>
      <c r="F529" s="99">
        <v>1.8760820287484556</v>
      </c>
      <c r="G529" s="99">
        <v>2.0013151748680698</v>
      </c>
      <c r="H529" s="99">
        <v>2.1177021360391159</v>
      </c>
      <c r="I529" s="99">
        <v>0</v>
      </c>
      <c r="J529" s="99">
        <v>1.8496424389026931</v>
      </c>
      <c r="K529" s="99">
        <v>1.8532420878858458</v>
      </c>
      <c r="L529" s="99">
        <v>1.9263638455330112</v>
      </c>
      <c r="M529" s="99">
        <v>1.5307553164348819</v>
      </c>
      <c r="N529" s="99">
        <v>1.2081843526056275</v>
      </c>
      <c r="O529" s="99">
        <v>1.2592537552399516</v>
      </c>
      <c r="P529" s="99">
        <v>0</v>
      </c>
      <c r="Q529" s="99">
        <v>1.2613640047963017</v>
      </c>
      <c r="R529" s="99">
        <v>1.1706648795856835</v>
      </c>
      <c r="S529" s="99">
        <v>1.6240617071859744</v>
      </c>
      <c r="T529" s="99">
        <v>1.7927829937780384</v>
      </c>
      <c r="U529" s="99">
        <v>0</v>
      </c>
      <c r="V529" s="99">
        <v>0</v>
      </c>
      <c r="W529" s="99">
        <v>0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123841</v>
      </c>
      <c r="C5" s="120">
        <v>108950</v>
      </c>
      <c r="D5" s="120">
        <v>93324</v>
      </c>
      <c r="E5" s="120">
        <v>72912</v>
      </c>
      <c r="F5" s="120">
        <v>55358</v>
      </c>
      <c r="G5" s="120">
        <v>42675</v>
      </c>
      <c r="H5" s="120">
        <v>31227</v>
      </c>
      <c r="I5" s="120">
        <v>20346</v>
      </c>
      <c r="J5" s="120">
        <v>15437</v>
      </c>
      <c r="K5" s="120">
        <v>14101</v>
      </c>
      <c r="L5" s="120">
        <v>13898</v>
      </c>
      <c r="M5" s="120">
        <v>13758</v>
      </c>
      <c r="N5" s="120">
        <v>11041</v>
      </c>
      <c r="O5" s="120">
        <v>9664</v>
      </c>
      <c r="P5" s="120">
        <v>8716</v>
      </c>
      <c r="Q5" s="120">
        <v>8292</v>
      </c>
      <c r="R5" s="120">
        <v>7688</v>
      </c>
      <c r="S5" s="120">
        <v>8015</v>
      </c>
      <c r="T5" s="120">
        <v>7782</v>
      </c>
      <c r="U5" s="120">
        <v>6693</v>
      </c>
      <c r="V5" s="120">
        <v>3662</v>
      </c>
      <c r="W5" s="120">
        <v>1823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123841</v>
      </c>
      <c r="C7" s="52">
        <v>108950</v>
      </c>
      <c r="D7" s="52">
        <v>93324</v>
      </c>
      <c r="E7" s="52">
        <v>72912</v>
      </c>
      <c r="F7" s="52">
        <v>55358</v>
      </c>
      <c r="G7" s="52">
        <v>42675</v>
      </c>
      <c r="H7" s="52">
        <v>31227</v>
      </c>
      <c r="I7" s="52">
        <v>20346</v>
      </c>
      <c r="J7" s="52">
        <v>15437</v>
      </c>
      <c r="K7" s="52">
        <v>14101</v>
      </c>
      <c r="L7" s="52">
        <v>13898</v>
      </c>
      <c r="M7" s="52">
        <v>13758</v>
      </c>
      <c r="N7" s="52">
        <v>11041</v>
      </c>
      <c r="O7" s="52">
        <v>9664</v>
      </c>
      <c r="P7" s="52">
        <v>8716</v>
      </c>
      <c r="Q7" s="52">
        <v>8292</v>
      </c>
      <c r="R7" s="52">
        <v>7688</v>
      </c>
      <c r="S7" s="52">
        <v>8015</v>
      </c>
      <c r="T7" s="52">
        <v>7782</v>
      </c>
      <c r="U7" s="52">
        <v>6693</v>
      </c>
      <c r="V7" s="52">
        <v>3662</v>
      </c>
      <c r="W7" s="52">
        <v>1823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246</v>
      </c>
      <c r="C9" s="52">
        <v>424</v>
      </c>
      <c r="D9" s="52">
        <v>532</v>
      </c>
      <c r="E9" s="52">
        <v>492</v>
      </c>
      <c r="F9" s="52">
        <v>444</v>
      </c>
      <c r="G9" s="52">
        <v>385</v>
      </c>
      <c r="H9" s="52">
        <v>311</v>
      </c>
      <c r="I9" s="52">
        <v>241</v>
      </c>
      <c r="J9" s="52">
        <v>162</v>
      </c>
      <c r="K9" s="52">
        <v>56</v>
      </c>
      <c r="L9" s="52">
        <v>6</v>
      </c>
      <c r="M9" s="52">
        <v>5</v>
      </c>
      <c r="N9" s="52">
        <v>148</v>
      </c>
      <c r="O9" s="52">
        <v>568</v>
      </c>
      <c r="P9" s="52">
        <v>935</v>
      </c>
      <c r="Q9" s="52">
        <v>1148</v>
      </c>
      <c r="R9" s="52">
        <v>1119</v>
      </c>
      <c r="S9" s="52">
        <v>1079</v>
      </c>
      <c r="T9" s="52">
        <v>997</v>
      </c>
      <c r="U9" s="52">
        <v>848</v>
      </c>
      <c r="V9" s="52">
        <v>579</v>
      </c>
      <c r="W9" s="52">
        <v>298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34989</v>
      </c>
      <c r="C11" s="52">
        <v>30278</v>
      </c>
      <c r="D11" s="52">
        <v>25513</v>
      </c>
      <c r="E11" s="52">
        <v>19765</v>
      </c>
      <c r="F11" s="52">
        <v>14625</v>
      </c>
      <c r="G11" s="52">
        <v>9785</v>
      </c>
      <c r="H11" s="52">
        <v>5053</v>
      </c>
      <c r="I11" s="52">
        <v>2424</v>
      </c>
      <c r="J11" s="52">
        <v>1778</v>
      </c>
      <c r="K11" s="52">
        <v>1497</v>
      </c>
      <c r="L11" s="52">
        <v>1310</v>
      </c>
      <c r="M11" s="52">
        <v>1224</v>
      </c>
      <c r="N11" s="52">
        <v>796</v>
      </c>
      <c r="O11" s="52">
        <v>492</v>
      </c>
      <c r="P11" s="52">
        <v>446</v>
      </c>
      <c r="Q11" s="52">
        <v>426</v>
      </c>
      <c r="R11" s="52">
        <v>397</v>
      </c>
      <c r="S11" s="52">
        <v>419</v>
      </c>
      <c r="T11" s="52">
        <v>415</v>
      </c>
      <c r="U11" s="52">
        <v>359</v>
      </c>
      <c r="V11" s="52">
        <v>203</v>
      </c>
      <c r="W11" s="52">
        <v>74</v>
      </c>
      <c r="DA11" s="63" t="s">
        <v>1070</v>
      </c>
    </row>
    <row r="12" spans="1:105" ht="12" customHeight="1" x14ac:dyDescent="0.25">
      <c r="A12" s="97" t="s">
        <v>140</v>
      </c>
      <c r="B12" s="52">
        <v>0</v>
      </c>
      <c r="C12" s="52">
        <v>1</v>
      </c>
      <c r="D12" s="52">
        <v>1</v>
      </c>
      <c r="E12" s="52">
        <v>1</v>
      </c>
      <c r="F12" s="52">
        <v>1</v>
      </c>
      <c r="G12" s="52">
        <v>1</v>
      </c>
      <c r="H12" s="52">
        <v>1</v>
      </c>
      <c r="I12" s="52">
        <v>1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1071</v>
      </c>
    </row>
    <row r="13" spans="1:105" ht="12" customHeight="1" x14ac:dyDescent="0.25">
      <c r="A13" s="97" t="s">
        <v>122</v>
      </c>
      <c r="B13" s="52">
        <v>88852</v>
      </c>
      <c r="C13" s="52">
        <v>78401</v>
      </c>
      <c r="D13" s="52">
        <v>67515</v>
      </c>
      <c r="E13" s="52">
        <v>52858</v>
      </c>
      <c r="F13" s="52">
        <v>40449</v>
      </c>
      <c r="G13" s="52">
        <v>32569</v>
      </c>
      <c r="H13" s="52">
        <v>25830</v>
      </c>
      <c r="I13" s="52">
        <v>17654</v>
      </c>
      <c r="J13" s="52">
        <v>13490</v>
      </c>
      <c r="K13" s="52">
        <v>12487</v>
      </c>
      <c r="L13" s="52">
        <v>12438</v>
      </c>
      <c r="M13" s="52">
        <v>12313</v>
      </c>
      <c r="N13" s="52">
        <v>9717</v>
      </c>
      <c r="O13" s="52">
        <v>8460</v>
      </c>
      <c r="P13" s="52">
        <v>7626</v>
      </c>
      <c r="Q13" s="52">
        <v>7250</v>
      </c>
      <c r="R13" s="52">
        <v>6718</v>
      </c>
      <c r="S13" s="52">
        <v>7009</v>
      </c>
      <c r="T13" s="52">
        <v>6808</v>
      </c>
      <c r="U13" s="52">
        <v>5847</v>
      </c>
      <c r="V13" s="52">
        <v>3194</v>
      </c>
      <c r="W13" s="52">
        <v>1569</v>
      </c>
      <c r="DA13" s="63" t="s">
        <v>1072</v>
      </c>
    </row>
    <row r="14" spans="1:105" ht="12" customHeight="1" x14ac:dyDescent="0.25">
      <c r="A14" s="97" t="s">
        <v>121</v>
      </c>
      <c r="B14" s="52">
        <v>0</v>
      </c>
      <c r="C14" s="52">
        <v>270</v>
      </c>
      <c r="D14" s="52">
        <v>295</v>
      </c>
      <c r="E14" s="52">
        <v>288</v>
      </c>
      <c r="F14" s="52">
        <v>283</v>
      </c>
      <c r="G14" s="52">
        <v>320</v>
      </c>
      <c r="H14" s="52">
        <v>343</v>
      </c>
      <c r="I14" s="52">
        <v>267</v>
      </c>
      <c r="J14" s="52">
        <v>169</v>
      </c>
      <c r="K14" s="52">
        <v>117</v>
      </c>
      <c r="L14" s="52">
        <v>150</v>
      </c>
      <c r="M14" s="52">
        <v>221</v>
      </c>
      <c r="N14" s="52">
        <v>528</v>
      </c>
      <c r="O14" s="52">
        <v>712</v>
      </c>
      <c r="P14" s="52">
        <v>644</v>
      </c>
      <c r="Q14" s="52">
        <v>616</v>
      </c>
      <c r="R14" s="52">
        <v>573</v>
      </c>
      <c r="S14" s="52">
        <v>587</v>
      </c>
      <c r="T14" s="52">
        <v>559</v>
      </c>
      <c r="U14" s="52">
        <v>487</v>
      </c>
      <c r="V14" s="52">
        <v>265</v>
      </c>
      <c r="W14" s="52">
        <v>180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110979</v>
      </c>
      <c r="C16" s="52">
        <v>97534</v>
      </c>
      <c r="D16" s="52">
        <v>83918</v>
      </c>
      <c r="E16" s="52">
        <v>66160</v>
      </c>
      <c r="F16" s="52">
        <v>49990</v>
      </c>
      <c r="G16" s="52">
        <v>37353</v>
      </c>
      <c r="H16" s="52">
        <v>25749</v>
      </c>
      <c r="I16" s="52">
        <v>16164</v>
      </c>
      <c r="J16" s="52">
        <v>12132</v>
      </c>
      <c r="K16" s="52">
        <v>10797</v>
      </c>
      <c r="L16" s="52">
        <v>10147</v>
      </c>
      <c r="M16" s="52">
        <v>9773</v>
      </c>
      <c r="N16" s="52">
        <v>7254</v>
      </c>
      <c r="O16" s="52">
        <v>6146</v>
      </c>
      <c r="P16" s="52">
        <v>5543</v>
      </c>
      <c r="Q16" s="52">
        <v>5272</v>
      </c>
      <c r="R16" s="52">
        <v>4887</v>
      </c>
      <c r="S16" s="52">
        <v>5112</v>
      </c>
      <c r="T16" s="52">
        <v>4959</v>
      </c>
      <c r="U16" s="52">
        <v>4196</v>
      </c>
      <c r="V16" s="52">
        <v>2258</v>
      </c>
      <c r="W16" s="52">
        <v>986</v>
      </c>
      <c r="DA16" s="63" t="s">
        <v>1074</v>
      </c>
    </row>
    <row r="17" spans="1:105" ht="12" customHeight="1" x14ac:dyDescent="0.25">
      <c r="A17" s="109" t="s">
        <v>120</v>
      </c>
      <c r="B17" s="36">
        <v>12862</v>
      </c>
      <c r="C17" s="36">
        <v>11416</v>
      </c>
      <c r="D17" s="36">
        <v>9406</v>
      </c>
      <c r="E17" s="36">
        <v>6752</v>
      </c>
      <c r="F17" s="36">
        <v>5368</v>
      </c>
      <c r="G17" s="36">
        <v>5322</v>
      </c>
      <c r="H17" s="36">
        <v>5478</v>
      </c>
      <c r="I17" s="36">
        <v>4182</v>
      </c>
      <c r="J17" s="36">
        <v>3305</v>
      </c>
      <c r="K17" s="36">
        <v>3304</v>
      </c>
      <c r="L17" s="36">
        <v>3751</v>
      </c>
      <c r="M17" s="36">
        <v>3985</v>
      </c>
      <c r="N17" s="36">
        <v>3787</v>
      </c>
      <c r="O17" s="36">
        <v>3518</v>
      </c>
      <c r="P17" s="36">
        <v>3173</v>
      </c>
      <c r="Q17" s="36">
        <v>3020</v>
      </c>
      <c r="R17" s="36">
        <v>2801</v>
      </c>
      <c r="S17" s="36">
        <v>2903</v>
      </c>
      <c r="T17" s="36">
        <v>2823</v>
      </c>
      <c r="U17" s="36">
        <v>2497</v>
      </c>
      <c r="V17" s="36">
        <v>1404</v>
      </c>
      <c r="W17" s="36">
        <v>837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14891</v>
      </c>
      <c r="D21" s="52">
        <v>15626</v>
      </c>
      <c r="E21" s="52">
        <v>20412</v>
      </c>
      <c r="F21" s="52">
        <v>17554</v>
      </c>
      <c r="G21" s="52">
        <v>12683</v>
      </c>
      <c r="H21" s="52">
        <v>11448</v>
      </c>
      <c r="I21" s="52">
        <v>10881</v>
      </c>
      <c r="J21" s="52">
        <v>4909</v>
      </c>
      <c r="K21" s="52">
        <v>1336</v>
      </c>
      <c r="L21" s="52">
        <v>203</v>
      </c>
      <c r="M21" s="52">
        <v>140</v>
      </c>
      <c r="N21" s="52">
        <v>6018</v>
      </c>
      <c r="O21" s="52">
        <v>7741</v>
      </c>
      <c r="P21" s="52">
        <v>949</v>
      </c>
      <c r="Q21" s="52">
        <v>424</v>
      </c>
      <c r="R21" s="52">
        <v>604</v>
      </c>
      <c r="S21" s="52">
        <v>0</v>
      </c>
      <c r="T21" s="52">
        <v>233</v>
      </c>
      <c r="U21" s="52">
        <v>1089</v>
      </c>
      <c r="V21" s="52">
        <v>3031</v>
      </c>
      <c r="W21" s="52">
        <v>1846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38</v>
      </c>
      <c r="D23" s="52">
        <v>39</v>
      </c>
      <c r="E23" s="52">
        <v>41</v>
      </c>
      <c r="F23" s="52">
        <v>49</v>
      </c>
      <c r="G23" s="52">
        <v>60</v>
      </c>
      <c r="H23" s="52">
        <v>75</v>
      </c>
      <c r="I23" s="52">
        <v>71</v>
      </c>
      <c r="J23" s="52">
        <v>80</v>
      </c>
      <c r="K23" s="52">
        <v>107</v>
      </c>
      <c r="L23" s="52">
        <v>50</v>
      </c>
      <c r="M23" s="52">
        <v>1</v>
      </c>
      <c r="N23" s="52">
        <v>1</v>
      </c>
      <c r="O23" s="52">
        <v>4</v>
      </c>
      <c r="P23" s="52">
        <v>3</v>
      </c>
      <c r="Q23" s="52">
        <v>13</v>
      </c>
      <c r="R23" s="52">
        <v>31</v>
      </c>
      <c r="S23" s="52">
        <v>63</v>
      </c>
      <c r="T23" s="52">
        <v>113</v>
      </c>
      <c r="U23" s="52">
        <v>171</v>
      </c>
      <c r="V23" s="52">
        <v>272</v>
      </c>
      <c r="W23" s="52">
        <v>292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5467</v>
      </c>
      <c r="D25" s="52">
        <v>5468</v>
      </c>
      <c r="E25" s="52">
        <v>5748</v>
      </c>
      <c r="F25" s="52">
        <v>5236</v>
      </c>
      <c r="G25" s="52">
        <v>5547</v>
      </c>
      <c r="H25" s="52">
        <v>5611</v>
      </c>
      <c r="I25" s="52">
        <v>2629</v>
      </c>
      <c r="J25" s="52">
        <v>646</v>
      </c>
      <c r="K25" s="52">
        <v>301</v>
      </c>
      <c r="L25" s="52">
        <v>244</v>
      </c>
      <c r="M25" s="52">
        <v>136</v>
      </c>
      <c r="N25" s="52">
        <v>564</v>
      </c>
      <c r="O25" s="52">
        <v>660</v>
      </c>
      <c r="P25" s="52">
        <v>46</v>
      </c>
      <c r="Q25" s="52">
        <v>20</v>
      </c>
      <c r="R25" s="52">
        <v>29</v>
      </c>
      <c r="S25" s="52">
        <v>6</v>
      </c>
      <c r="T25" s="52">
        <v>42</v>
      </c>
      <c r="U25" s="52">
        <v>98</v>
      </c>
      <c r="V25" s="52">
        <v>159</v>
      </c>
      <c r="W25" s="52">
        <v>144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1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13883</v>
      </c>
      <c r="D27" s="52">
        <v>13890</v>
      </c>
      <c r="E27" s="52">
        <v>14657</v>
      </c>
      <c r="F27" s="52">
        <v>13330</v>
      </c>
      <c r="G27" s="52">
        <v>14245</v>
      </c>
      <c r="H27" s="52">
        <v>14533</v>
      </c>
      <c r="I27" s="52">
        <v>8176</v>
      </c>
      <c r="J27" s="52">
        <v>4165</v>
      </c>
      <c r="K27" s="52">
        <v>1339</v>
      </c>
      <c r="L27" s="52">
        <v>1113</v>
      </c>
      <c r="M27" s="52">
        <v>1241</v>
      </c>
      <c r="N27" s="52">
        <v>5381</v>
      </c>
      <c r="O27" s="52">
        <v>6937</v>
      </c>
      <c r="P27" s="52">
        <v>836</v>
      </c>
      <c r="Q27" s="52">
        <v>376</v>
      </c>
      <c r="R27" s="52">
        <v>534</v>
      </c>
      <c r="S27" s="52">
        <v>99</v>
      </c>
      <c r="T27" s="52">
        <v>720</v>
      </c>
      <c r="U27" s="52">
        <v>1742</v>
      </c>
      <c r="V27" s="52">
        <v>2751</v>
      </c>
      <c r="W27" s="52">
        <v>2227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1</v>
      </c>
      <c r="E28" s="52">
        <v>7</v>
      </c>
      <c r="F28" s="52">
        <v>6</v>
      </c>
      <c r="G28" s="52">
        <v>21</v>
      </c>
      <c r="H28" s="52">
        <v>34</v>
      </c>
      <c r="I28" s="52">
        <v>76</v>
      </c>
      <c r="J28" s="52">
        <v>98</v>
      </c>
      <c r="K28" s="52">
        <v>75</v>
      </c>
      <c r="L28" s="52">
        <v>9</v>
      </c>
      <c r="M28" s="52">
        <v>9</v>
      </c>
      <c r="N28" s="52">
        <v>73</v>
      </c>
      <c r="O28" s="52">
        <v>148</v>
      </c>
      <c r="P28" s="52">
        <v>68</v>
      </c>
      <c r="Q28" s="52">
        <v>28</v>
      </c>
      <c r="R28" s="52">
        <v>43</v>
      </c>
      <c r="S28" s="52">
        <v>17</v>
      </c>
      <c r="T28" s="52">
        <v>82</v>
      </c>
      <c r="U28" s="52">
        <v>159</v>
      </c>
      <c r="V28" s="52">
        <v>233</v>
      </c>
      <c r="W28" s="52">
        <v>160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17340</v>
      </c>
      <c r="D30" s="52">
        <v>17349</v>
      </c>
      <c r="E30" s="52">
        <v>17759</v>
      </c>
      <c r="F30" s="52">
        <v>17177</v>
      </c>
      <c r="G30" s="52">
        <v>17763</v>
      </c>
      <c r="H30" s="52">
        <v>18099</v>
      </c>
      <c r="I30" s="52">
        <v>9585</v>
      </c>
      <c r="J30" s="52">
        <v>4032</v>
      </c>
      <c r="K30" s="52">
        <v>1566</v>
      </c>
      <c r="L30" s="52">
        <v>1364</v>
      </c>
      <c r="M30" s="52">
        <v>1066</v>
      </c>
      <c r="N30" s="52">
        <v>4390</v>
      </c>
      <c r="O30" s="52">
        <v>5387</v>
      </c>
      <c r="P30" s="52">
        <v>603</v>
      </c>
      <c r="Q30" s="52">
        <v>271</v>
      </c>
      <c r="R30" s="52">
        <v>385</v>
      </c>
      <c r="S30" s="52">
        <v>66</v>
      </c>
      <c r="T30" s="52">
        <v>511</v>
      </c>
      <c r="U30" s="52">
        <v>1255</v>
      </c>
      <c r="V30" s="52">
        <v>1988</v>
      </c>
      <c r="W30" s="52">
        <v>1624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2010</v>
      </c>
      <c r="D31" s="36">
        <v>2010</v>
      </c>
      <c r="E31" s="36">
        <v>2654</v>
      </c>
      <c r="F31" s="36">
        <v>1422</v>
      </c>
      <c r="G31" s="36">
        <v>2022</v>
      </c>
      <c r="H31" s="36">
        <v>2083</v>
      </c>
      <c r="I31" s="36">
        <v>1296</v>
      </c>
      <c r="J31" s="36">
        <v>877</v>
      </c>
      <c r="K31" s="36">
        <v>151</v>
      </c>
      <c r="L31" s="36">
        <v>5</v>
      </c>
      <c r="M31" s="36">
        <v>325</v>
      </c>
      <c r="N31" s="36">
        <v>1629</v>
      </c>
      <c r="O31" s="36">
        <v>2359</v>
      </c>
      <c r="P31" s="36">
        <v>346</v>
      </c>
      <c r="Q31" s="36">
        <v>153</v>
      </c>
      <c r="R31" s="36">
        <v>219</v>
      </c>
      <c r="S31" s="36">
        <v>56</v>
      </c>
      <c r="T31" s="36">
        <v>337</v>
      </c>
      <c r="U31" s="36">
        <v>743</v>
      </c>
      <c r="V31" s="36">
        <v>1156</v>
      </c>
      <c r="W31" s="36">
        <v>898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3301</v>
      </c>
      <c r="O35" s="52">
        <v>6364</v>
      </c>
      <c r="P35" s="52">
        <v>1</v>
      </c>
      <c r="Q35" s="52">
        <v>0</v>
      </c>
      <c r="R35" s="52">
        <v>0</v>
      </c>
      <c r="S35" s="52">
        <v>327</v>
      </c>
      <c r="T35" s="52">
        <v>0</v>
      </c>
      <c r="U35" s="52">
        <v>0</v>
      </c>
      <c r="V35" s="52">
        <v>0</v>
      </c>
      <c r="W35" s="52">
        <v>7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216</v>
      </c>
      <c r="D37" s="52">
        <v>147</v>
      </c>
      <c r="E37" s="52">
        <v>1</v>
      </c>
      <c r="F37" s="52">
        <v>1</v>
      </c>
      <c r="G37" s="52">
        <v>1</v>
      </c>
      <c r="H37" s="52">
        <v>1</v>
      </c>
      <c r="I37" s="52">
        <v>1</v>
      </c>
      <c r="J37" s="52">
        <v>1</v>
      </c>
      <c r="K37" s="52">
        <v>1</v>
      </c>
      <c r="L37" s="52">
        <v>0</v>
      </c>
      <c r="M37" s="52">
        <v>0</v>
      </c>
      <c r="N37" s="52">
        <v>144</v>
      </c>
      <c r="O37" s="52">
        <v>424</v>
      </c>
      <c r="P37" s="52">
        <v>370</v>
      </c>
      <c r="Q37" s="52">
        <v>226</v>
      </c>
      <c r="R37" s="52">
        <v>2</v>
      </c>
      <c r="S37" s="52">
        <v>23</v>
      </c>
      <c r="T37" s="52">
        <v>31</v>
      </c>
      <c r="U37" s="52">
        <v>22</v>
      </c>
      <c r="V37" s="52">
        <v>3</v>
      </c>
      <c r="W37" s="52">
        <v>11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756</v>
      </c>
      <c r="D39" s="52">
        <v>703</v>
      </c>
      <c r="E39" s="52">
        <v>0</v>
      </c>
      <c r="F39" s="52">
        <v>96</v>
      </c>
      <c r="G39" s="52">
        <v>707</v>
      </c>
      <c r="H39" s="52">
        <v>879</v>
      </c>
      <c r="I39" s="52">
        <v>0</v>
      </c>
      <c r="J39" s="52">
        <v>0</v>
      </c>
      <c r="K39" s="52">
        <v>20</v>
      </c>
      <c r="L39" s="52">
        <v>57</v>
      </c>
      <c r="M39" s="52">
        <v>50</v>
      </c>
      <c r="N39" s="52">
        <v>136</v>
      </c>
      <c r="O39" s="52">
        <v>356</v>
      </c>
      <c r="P39" s="52">
        <v>0</v>
      </c>
      <c r="Q39" s="52">
        <v>0</v>
      </c>
      <c r="R39" s="52">
        <v>0</v>
      </c>
      <c r="S39" s="52">
        <v>28</v>
      </c>
      <c r="T39" s="52">
        <v>38</v>
      </c>
      <c r="U39" s="52">
        <v>42</v>
      </c>
      <c r="V39" s="52">
        <v>3</v>
      </c>
      <c r="W39" s="52">
        <v>15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1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3432</v>
      </c>
      <c r="D41" s="52">
        <v>3004</v>
      </c>
      <c r="E41" s="52">
        <v>0</v>
      </c>
      <c r="F41" s="52">
        <v>921</v>
      </c>
      <c r="G41" s="52">
        <v>6365</v>
      </c>
      <c r="H41" s="52">
        <v>7794</v>
      </c>
      <c r="I41" s="52">
        <v>0</v>
      </c>
      <c r="J41" s="52">
        <v>1</v>
      </c>
      <c r="K41" s="52">
        <v>336</v>
      </c>
      <c r="L41" s="52">
        <v>1064</v>
      </c>
      <c r="M41" s="52">
        <v>1116</v>
      </c>
      <c r="N41" s="52">
        <v>2785</v>
      </c>
      <c r="O41" s="52">
        <v>5680</v>
      </c>
      <c r="P41" s="52">
        <v>2</v>
      </c>
      <c r="Q41" s="52">
        <v>0</v>
      </c>
      <c r="R41" s="52">
        <v>2</v>
      </c>
      <c r="S41" s="52">
        <v>390</v>
      </c>
      <c r="T41" s="52">
        <v>519</v>
      </c>
      <c r="U41" s="52">
        <v>781</v>
      </c>
      <c r="V41" s="52">
        <v>98</v>
      </c>
      <c r="W41" s="52">
        <v>602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270</v>
      </c>
      <c r="D42" s="52">
        <v>26</v>
      </c>
      <c r="E42" s="52">
        <v>0</v>
      </c>
      <c r="F42" s="52">
        <v>1</v>
      </c>
      <c r="G42" s="52">
        <v>58</v>
      </c>
      <c r="H42" s="52">
        <v>57</v>
      </c>
      <c r="I42" s="52">
        <v>0</v>
      </c>
      <c r="J42" s="52">
        <v>0</v>
      </c>
      <c r="K42" s="52">
        <v>23</v>
      </c>
      <c r="L42" s="52">
        <v>42</v>
      </c>
      <c r="M42" s="52">
        <v>80</v>
      </c>
      <c r="N42" s="52">
        <v>380</v>
      </c>
      <c r="O42" s="52">
        <v>332</v>
      </c>
      <c r="P42" s="52">
        <v>0</v>
      </c>
      <c r="Q42" s="52">
        <v>0</v>
      </c>
      <c r="R42" s="52">
        <v>0</v>
      </c>
      <c r="S42" s="52">
        <v>31</v>
      </c>
      <c r="T42" s="52">
        <v>54</v>
      </c>
      <c r="U42" s="52">
        <v>87</v>
      </c>
      <c r="V42" s="52">
        <v>11</v>
      </c>
      <c r="W42" s="52">
        <v>75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3895</v>
      </c>
      <c r="D44" s="52">
        <v>3733</v>
      </c>
      <c r="E44" s="52">
        <v>1</v>
      </c>
      <c r="F44" s="52">
        <v>1007</v>
      </c>
      <c r="G44" s="52">
        <v>5126</v>
      </c>
      <c r="H44" s="52">
        <v>6495</v>
      </c>
      <c r="I44" s="52">
        <v>0</v>
      </c>
      <c r="J44" s="52">
        <v>0</v>
      </c>
      <c r="K44" s="52">
        <v>231</v>
      </c>
      <c r="L44" s="52">
        <v>714</v>
      </c>
      <c r="M44" s="52">
        <v>692</v>
      </c>
      <c r="N44" s="52">
        <v>1871</v>
      </c>
      <c r="O44" s="52">
        <v>4279</v>
      </c>
      <c r="P44" s="52">
        <v>0</v>
      </c>
      <c r="Q44" s="52">
        <v>0</v>
      </c>
      <c r="R44" s="52">
        <v>0</v>
      </c>
      <c r="S44" s="52">
        <v>291</v>
      </c>
      <c r="T44" s="52">
        <v>358</v>
      </c>
      <c r="U44" s="52">
        <v>492</v>
      </c>
      <c r="V44" s="52">
        <v>50</v>
      </c>
      <c r="W44" s="52">
        <v>352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564</v>
      </c>
      <c r="D45" s="36">
        <v>0</v>
      </c>
      <c r="E45" s="36">
        <v>0</v>
      </c>
      <c r="F45" s="36">
        <v>38</v>
      </c>
      <c r="G45" s="36">
        <v>1976</v>
      </c>
      <c r="H45" s="36">
        <v>2239</v>
      </c>
      <c r="I45" s="36">
        <v>0</v>
      </c>
      <c r="J45" s="36">
        <v>0</v>
      </c>
      <c r="K45" s="36">
        <v>150</v>
      </c>
      <c r="L45" s="36">
        <v>452</v>
      </c>
      <c r="M45" s="36">
        <v>559</v>
      </c>
      <c r="N45" s="36">
        <v>1431</v>
      </c>
      <c r="O45" s="36">
        <v>2090</v>
      </c>
      <c r="P45" s="36">
        <v>1</v>
      </c>
      <c r="Q45" s="36">
        <v>0</v>
      </c>
      <c r="R45" s="36">
        <v>0</v>
      </c>
      <c r="S45" s="36">
        <v>158</v>
      </c>
      <c r="T45" s="36">
        <v>257</v>
      </c>
      <c r="U45" s="36">
        <v>417</v>
      </c>
      <c r="V45" s="36">
        <v>63</v>
      </c>
      <c r="W45" s="36">
        <v>331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848</v>
      </c>
      <c r="O49" s="52">
        <v>1870</v>
      </c>
      <c r="P49" s="52">
        <v>0</v>
      </c>
      <c r="Q49" s="52">
        <v>0</v>
      </c>
      <c r="R49" s="52">
        <v>0</v>
      </c>
      <c r="S49" s="52">
        <v>92</v>
      </c>
      <c r="T49" s="52">
        <v>0</v>
      </c>
      <c r="U49" s="52">
        <v>0</v>
      </c>
      <c r="V49" s="52">
        <v>0</v>
      </c>
      <c r="W49" s="52">
        <v>2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144</v>
      </c>
      <c r="O51" s="52">
        <v>298</v>
      </c>
      <c r="P51" s="52">
        <v>0</v>
      </c>
      <c r="Q51" s="52">
        <v>0</v>
      </c>
      <c r="R51" s="52">
        <v>0</v>
      </c>
      <c r="S51" s="52">
        <v>22</v>
      </c>
      <c r="T51" s="52">
        <v>0</v>
      </c>
      <c r="U51" s="52">
        <v>0</v>
      </c>
      <c r="V51" s="52">
        <v>0</v>
      </c>
      <c r="W51" s="52">
        <v>1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35</v>
      </c>
      <c r="O53" s="52">
        <v>105</v>
      </c>
      <c r="P53" s="52">
        <v>0</v>
      </c>
      <c r="Q53" s="52">
        <v>0</v>
      </c>
      <c r="R53" s="52">
        <v>0</v>
      </c>
      <c r="S53" s="52">
        <v>6</v>
      </c>
      <c r="T53" s="52">
        <v>0</v>
      </c>
      <c r="U53" s="52">
        <v>0</v>
      </c>
      <c r="V53" s="52">
        <v>0</v>
      </c>
      <c r="W53" s="52">
        <v>0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715</v>
      </c>
      <c r="O55" s="52">
        <v>1667</v>
      </c>
      <c r="P55" s="52">
        <v>0</v>
      </c>
      <c r="Q55" s="52">
        <v>0</v>
      </c>
      <c r="R55" s="52">
        <v>0</v>
      </c>
      <c r="S55" s="52">
        <v>79</v>
      </c>
      <c r="T55" s="52">
        <v>0</v>
      </c>
      <c r="U55" s="52">
        <v>0</v>
      </c>
      <c r="V55" s="52">
        <v>0</v>
      </c>
      <c r="W55" s="52">
        <v>2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98</v>
      </c>
      <c r="O56" s="52">
        <v>98</v>
      </c>
      <c r="P56" s="52">
        <v>0</v>
      </c>
      <c r="Q56" s="52">
        <v>0</v>
      </c>
      <c r="R56" s="52">
        <v>0</v>
      </c>
      <c r="S56" s="52">
        <v>7</v>
      </c>
      <c r="T56" s="52">
        <v>0</v>
      </c>
      <c r="U56" s="52">
        <v>0</v>
      </c>
      <c r="V56" s="52">
        <v>0</v>
      </c>
      <c r="W56" s="52">
        <v>0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480</v>
      </c>
      <c r="O58" s="52">
        <v>1257</v>
      </c>
      <c r="P58" s="52">
        <v>0</v>
      </c>
      <c r="Q58" s="52">
        <v>0</v>
      </c>
      <c r="R58" s="52">
        <v>0</v>
      </c>
      <c r="S58" s="52">
        <v>59</v>
      </c>
      <c r="T58" s="52">
        <v>0</v>
      </c>
      <c r="U58" s="52">
        <v>0</v>
      </c>
      <c r="V58" s="52">
        <v>0</v>
      </c>
      <c r="W58" s="52">
        <v>1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368</v>
      </c>
      <c r="O59" s="36">
        <v>613</v>
      </c>
      <c r="P59" s="36">
        <v>0</v>
      </c>
      <c r="Q59" s="36">
        <v>0</v>
      </c>
      <c r="R59" s="36">
        <v>0</v>
      </c>
      <c r="S59" s="36">
        <v>33</v>
      </c>
      <c r="T59" s="36">
        <v>0</v>
      </c>
      <c r="U59" s="36">
        <v>0</v>
      </c>
      <c r="V59" s="36">
        <v>0</v>
      </c>
      <c r="W59" s="36">
        <v>1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2453</v>
      </c>
      <c r="O63" s="52">
        <v>4494</v>
      </c>
      <c r="P63" s="52">
        <v>1</v>
      </c>
      <c r="Q63" s="52">
        <v>0</v>
      </c>
      <c r="R63" s="52">
        <v>0</v>
      </c>
      <c r="S63" s="52">
        <v>235</v>
      </c>
      <c r="T63" s="52">
        <v>0</v>
      </c>
      <c r="U63" s="52">
        <v>0</v>
      </c>
      <c r="V63" s="52">
        <v>0</v>
      </c>
      <c r="W63" s="52">
        <v>5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216</v>
      </c>
      <c r="D65" s="52">
        <v>147</v>
      </c>
      <c r="E65" s="52">
        <v>1</v>
      </c>
      <c r="F65" s="52">
        <v>1</v>
      </c>
      <c r="G65" s="52">
        <v>1</v>
      </c>
      <c r="H65" s="52">
        <v>1</v>
      </c>
      <c r="I65" s="52">
        <v>1</v>
      </c>
      <c r="J65" s="52">
        <v>1</v>
      </c>
      <c r="K65" s="52">
        <v>1</v>
      </c>
      <c r="L65" s="52">
        <v>0</v>
      </c>
      <c r="M65" s="52">
        <v>0</v>
      </c>
      <c r="N65" s="52">
        <v>0</v>
      </c>
      <c r="O65" s="52">
        <v>126</v>
      </c>
      <c r="P65" s="52">
        <v>370</v>
      </c>
      <c r="Q65" s="52">
        <v>226</v>
      </c>
      <c r="R65" s="52">
        <v>2</v>
      </c>
      <c r="S65" s="52">
        <v>1</v>
      </c>
      <c r="T65" s="52">
        <v>31</v>
      </c>
      <c r="U65" s="52">
        <v>22</v>
      </c>
      <c r="V65" s="52">
        <v>3</v>
      </c>
      <c r="W65" s="52">
        <v>10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756</v>
      </c>
      <c r="D67" s="52">
        <f t="shared" si="0"/>
        <v>703</v>
      </c>
      <c r="E67" s="52">
        <f t="shared" si="0"/>
        <v>0</v>
      </c>
      <c r="F67" s="52">
        <f t="shared" si="0"/>
        <v>96</v>
      </c>
      <c r="G67" s="52">
        <f t="shared" si="0"/>
        <v>707</v>
      </c>
      <c r="H67" s="52">
        <f t="shared" si="0"/>
        <v>879</v>
      </c>
      <c r="I67" s="52">
        <f t="shared" si="0"/>
        <v>0</v>
      </c>
      <c r="J67" s="52">
        <f t="shared" si="0"/>
        <v>0</v>
      </c>
      <c r="K67" s="52">
        <f t="shared" si="0"/>
        <v>20</v>
      </c>
      <c r="L67" s="52">
        <f t="shared" si="0"/>
        <v>57</v>
      </c>
      <c r="M67" s="52">
        <f t="shared" si="0"/>
        <v>50</v>
      </c>
      <c r="N67" s="52">
        <f t="shared" si="0"/>
        <v>101</v>
      </c>
      <c r="O67" s="52">
        <f t="shared" si="0"/>
        <v>251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22</v>
      </c>
      <c r="T67" s="52">
        <f t="shared" si="1"/>
        <v>38</v>
      </c>
      <c r="U67" s="52">
        <f t="shared" si="1"/>
        <v>42</v>
      </c>
      <c r="V67" s="52">
        <f t="shared" si="1"/>
        <v>3</v>
      </c>
      <c r="W67" s="52">
        <f t="shared" ref="W67" si="2">W39-W53</f>
        <v>15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1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3432</v>
      </c>
      <c r="D69" s="52">
        <f t="shared" si="6"/>
        <v>3004</v>
      </c>
      <c r="E69" s="52">
        <f t="shared" si="6"/>
        <v>0</v>
      </c>
      <c r="F69" s="52">
        <f t="shared" si="6"/>
        <v>921</v>
      </c>
      <c r="G69" s="52">
        <f t="shared" si="6"/>
        <v>6365</v>
      </c>
      <c r="H69" s="52">
        <f t="shared" si="6"/>
        <v>7794</v>
      </c>
      <c r="I69" s="52">
        <f t="shared" si="6"/>
        <v>0</v>
      </c>
      <c r="J69" s="52">
        <f t="shared" si="6"/>
        <v>1</v>
      </c>
      <c r="K69" s="52">
        <f t="shared" si="6"/>
        <v>336</v>
      </c>
      <c r="L69" s="52">
        <f t="shared" si="6"/>
        <v>1064</v>
      </c>
      <c r="M69" s="52">
        <f t="shared" si="6"/>
        <v>1116</v>
      </c>
      <c r="N69" s="52">
        <f t="shared" si="6"/>
        <v>2070</v>
      </c>
      <c r="O69" s="52">
        <f t="shared" si="6"/>
        <v>4013</v>
      </c>
      <c r="P69" s="52">
        <f t="shared" si="6"/>
        <v>2</v>
      </c>
      <c r="Q69" s="52">
        <f t="shared" si="6"/>
        <v>0</v>
      </c>
      <c r="R69" s="52">
        <f t="shared" ref="R69:V69" si="7">R41-R55</f>
        <v>2</v>
      </c>
      <c r="S69" s="52">
        <f t="shared" si="7"/>
        <v>311</v>
      </c>
      <c r="T69" s="52">
        <f t="shared" si="7"/>
        <v>519</v>
      </c>
      <c r="U69" s="52">
        <f t="shared" si="7"/>
        <v>781</v>
      </c>
      <c r="V69" s="52">
        <f t="shared" si="7"/>
        <v>98</v>
      </c>
      <c r="W69" s="52">
        <f t="shared" ref="W69" si="8">W41-W55</f>
        <v>600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270</v>
      </c>
      <c r="D70" s="52">
        <f t="shared" si="9"/>
        <v>26</v>
      </c>
      <c r="E70" s="52">
        <f t="shared" si="9"/>
        <v>0</v>
      </c>
      <c r="F70" s="52">
        <f t="shared" si="9"/>
        <v>1</v>
      </c>
      <c r="G70" s="52">
        <f t="shared" si="9"/>
        <v>58</v>
      </c>
      <c r="H70" s="52">
        <f t="shared" si="9"/>
        <v>57</v>
      </c>
      <c r="I70" s="52">
        <f t="shared" si="9"/>
        <v>0</v>
      </c>
      <c r="J70" s="52">
        <f t="shared" si="9"/>
        <v>0</v>
      </c>
      <c r="K70" s="52">
        <f t="shared" si="9"/>
        <v>23</v>
      </c>
      <c r="L70" s="52">
        <f t="shared" si="9"/>
        <v>42</v>
      </c>
      <c r="M70" s="52">
        <f t="shared" si="9"/>
        <v>80</v>
      </c>
      <c r="N70" s="52">
        <f t="shared" si="9"/>
        <v>282</v>
      </c>
      <c r="O70" s="52">
        <f t="shared" si="9"/>
        <v>234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24</v>
      </c>
      <c r="T70" s="52">
        <f t="shared" si="10"/>
        <v>54</v>
      </c>
      <c r="U70" s="52">
        <f t="shared" si="10"/>
        <v>87</v>
      </c>
      <c r="V70" s="52">
        <f t="shared" si="10"/>
        <v>11</v>
      </c>
      <c r="W70" s="52">
        <f t="shared" ref="W70" si="11">W42-W56</f>
        <v>75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3895</v>
      </c>
      <c r="D72" s="52">
        <v>3733</v>
      </c>
      <c r="E72" s="52">
        <v>1</v>
      </c>
      <c r="F72" s="52">
        <v>1007</v>
      </c>
      <c r="G72" s="52">
        <v>5126</v>
      </c>
      <c r="H72" s="52">
        <v>6495</v>
      </c>
      <c r="I72" s="52">
        <v>0</v>
      </c>
      <c r="J72" s="52">
        <v>0</v>
      </c>
      <c r="K72" s="52">
        <v>231</v>
      </c>
      <c r="L72" s="52">
        <v>714</v>
      </c>
      <c r="M72" s="52">
        <v>692</v>
      </c>
      <c r="N72" s="52">
        <v>1391</v>
      </c>
      <c r="O72" s="52">
        <v>3022</v>
      </c>
      <c r="P72" s="52">
        <v>0</v>
      </c>
      <c r="Q72" s="52">
        <v>0</v>
      </c>
      <c r="R72" s="52">
        <v>0</v>
      </c>
      <c r="S72" s="52">
        <v>232</v>
      </c>
      <c r="T72" s="52">
        <v>358</v>
      </c>
      <c r="U72" s="52">
        <v>492</v>
      </c>
      <c r="V72" s="52">
        <v>50</v>
      </c>
      <c r="W72" s="52">
        <v>351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564</v>
      </c>
      <c r="D73" s="36">
        <v>0</v>
      </c>
      <c r="E73" s="36">
        <v>0</v>
      </c>
      <c r="F73" s="36">
        <v>38</v>
      </c>
      <c r="G73" s="36">
        <v>1976</v>
      </c>
      <c r="H73" s="36">
        <v>2239</v>
      </c>
      <c r="I73" s="36">
        <v>0</v>
      </c>
      <c r="J73" s="36">
        <v>0</v>
      </c>
      <c r="K73" s="36">
        <v>150</v>
      </c>
      <c r="L73" s="36">
        <v>452</v>
      </c>
      <c r="M73" s="36">
        <v>559</v>
      </c>
      <c r="N73" s="36">
        <v>1063</v>
      </c>
      <c r="O73" s="36">
        <v>1477</v>
      </c>
      <c r="P73" s="36">
        <v>1</v>
      </c>
      <c r="Q73" s="36">
        <v>0</v>
      </c>
      <c r="R73" s="36">
        <v>0</v>
      </c>
      <c r="S73" s="36">
        <v>125</v>
      </c>
      <c r="T73" s="36">
        <v>257</v>
      </c>
      <c r="U73" s="36">
        <v>417</v>
      </c>
      <c r="V73" s="36">
        <v>63</v>
      </c>
      <c r="W73" s="36">
        <v>330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0</v>
      </c>
      <c r="I79" s="52">
        <f>RES_hhdet_numvin!I26</f>
        <v>0</v>
      </c>
      <c r="J79" s="52">
        <f>RES_hhdet_numvin!J26</f>
        <v>0</v>
      </c>
      <c r="K79" s="52">
        <f>RES_hhdet_numvin!K26</f>
        <v>0</v>
      </c>
      <c r="L79" s="52">
        <f>RES_hhdet_numvin!L26</f>
        <v>0</v>
      </c>
      <c r="M79" s="52">
        <f>RES_hhdet_numvin!M26</f>
        <v>0</v>
      </c>
      <c r="N79" s="52">
        <f>RES_hhdet_numvin!N26</f>
        <v>595</v>
      </c>
      <c r="O79" s="52">
        <f>RES_hhdet_numvin!O26</f>
        <v>1150</v>
      </c>
      <c r="P79" s="52">
        <f>RES_hhdet_numvin!P26</f>
        <v>0</v>
      </c>
      <c r="Q79" s="52">
        <f>RES_hhdet_numvin!Q26</f>
        <v>0</v>
      </c>
      <c r="R79" s="52">
        <f>RES_hhdet_numvin!R26</f>
        <v>0</v>
      </c>
      <c r="S79" s="52">
        <f>RES_hhdet_numvin!S26</f>
        <v>71</v>
      </c>
      <c r="T79" s="52">
        <f>RES_hhdet_numvin!T26</f>
        <v>0</v>
      </c>
      <c r="U79" s="52">
        <f>RES_hhdet_numvin!U26</f>
        <v>0</v>
      </c>
      <c r="V79" s="52">
        <f>RES_hhdet_numvin!V26</f>
        <v>0</v>
      </c>
      <c r="W79" s="52">
        <f>RES_hhdet_numvin!W26</f>
        <v>7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122</v>
      </c>
      <c r="Q82" s="138">
        <f>RES_hhdet_numvin!Q29</f>
        <v>132</v>
      </c>
      <c r="R82" s="138">
        <f>RES_hhdet_numvin!R29</f>
        <v>2</v>
      </c>
      <c r="S82" s="138">
        <f>RES_hhdet_numvin!S29</f>
        <v>8</v>
      </c>
      <c r="T82" s="138">
        <f>RES_hhdet_numvin!T29</f>
        <v>10</v>
      </c>
      <c r="U82" s="138">
        <f>RES_hhdet_numvin!U29</f>
        <v>10</v>
      </c>
      <c r="V82" s="138">
        <f>RES_hhdet_numvin!V29</f>
        <v>3</v>
      </c>
      <c r="W82" s="138">
        <f>RES_hhdet_numvin!W29</f>
        <v>11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0</v>
      </c>
      <c r="R84" s="138">
        <f>RES_hhdet_numvin!R31</f>
        <v>0</v>
      </c>
      <c r="S84" s="138">
        <f>RES_hhdet_numvin!S31</f>
        <v>9</v>
      </c>
      <c r="T84" s="138">
        <f>RES_hhdet_numvin!T31</f>
        <v>20</v>
      </c>
      <c r="U84" s="138">
        <f>RES_hhdet_numvin!U31</f>
        <v>28</v>
      </c>
      <c r="V84" s="138">
        <f>RES_hhdet_numvin!V31</f>
        <v>2</v>
      </c>
      <c r="W84" s="138">
        <f>RES_hhdet_numvin!W31</f>
        <v>15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0</v>
      </c>
      <c r="V85" s="138">
        <f>RES_hhdet_numvin!V32</f>
        <v>0</v>
      </c>
      <c r="W85" s="138">
        <f>RES_hhdet_numvin!W32</f>
        <v>0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0</v>
      </c>
      <c r="Q88" s="138">
        <f>RES_hhdet_numvin!Q35</f>
        <v>0</v>
      </c>
      <c r="R88" s="138">
        <f>RES_hhdet_numvin!R35</f>
        <v>2</v>
      </c>
      <c r="S88" s="138">
        <f>RES_hhdet_numvin!S35</f>
        <v>104</v>
      </c>
      <c r="T88" s="138">
        <f>RES_hhdet_numvin!T35</f>
        <v>277</v>
      </c>
      <c r="U88" s="138">
        <f>RES_hhdet_numvin!U35</f>
        <v>533</v>
      </c>
      <c r="V88" s="138">
        <f>RES_hhdet_numvin!V35</f>
        <v>51</v>
      </c>
      <c r="W88" s="138">
        <f>RES_hhdet_numvin!W35</f>
        <v>602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0</v>
      </c>
      <c r="Q89" s="138">
        <f>RES_hhdet_numvin!Q36</f>
        <v>0</v>
      </c>
      <c r="R89" s="138">
        <f>RES_hhdet_numvin!R36</f>
        <v>0</v>
      </c>
      <c r="S89" s="138">
        <f>RES_hhdet_numvin!S36</f>
        <v>11</v>
      </c>
      <c r="T89" s="138">
        <f>RES_hhdet_numvin!T36</f>
        <v>28</v>
      </c>
      <c r="U89" s="138">
        <f>RES_hhdet_numvin!U36</f>
        <v>60</v>
      </c>
      <c r="V89" s="138">
        <f>RES_hhdet_numvin!V36</f>
        <v>6</v>
      </c>
      <c r="W89" s="138">
        <f>RES_hhdet_numvin!W36</f>
        <v>75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0</v>
      </c>
      <c r="Q93" s="138">
        <f>RES_hhdet_numvin!Q40</f>
        <v>0</v>
      </c>
      <c r="R93" s="138">
        <f>RES_hhdet_numvin!R40</f>
        <v>0</v>
      </c>
      <c r="S93" s="138">
        <f>RES_hhdet_numvin!S40</f>
        <v>79</v>
      </c>
      <c r="T93" s="138">
        <f>RES_hhdet_numvin!T40</f>
        <v>193</v>
      </c>
      <c r="U93" s="138">
        <f>RES_hhdet_numvin!U40</f>
        <v>337</v>
      </c>
      <c r="V93" s="138">
        <f>RES_hhdet_numvin!V40</f>
        <v>25</v>
      </c>
      <c r="W93" s="138">
        <f>RES_hhdet_numvin!W40</f>
        <v>352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0</v>
      </c>
      <c r="Q94" s="39">
        <f>RES_hhdet_numvin!Q41</f>
        <v>0</v>
      </c>
      <c r="R94" s="39">
        <f>RES_hhdet_numvin!R41</f>
        <v>0</v>
      </c>
      <c r="S94" s="39">
        <f>RES_hhdet_numvin!S41</f>
        <v>47</v>
      </c>
      <c r="T94" s="39">
        <f>RES_hhdet_numvin!T41</f>
        <v>142</v>
      </c>
      <c r="U94" s="39">
        <f>RES_hhdet_numvin!U41</f>
        <v>285</v>
      </c>
      <c r="V94" s="39">
        <f>RES_hhdet_numvin!V41</f>
        <v>32</v>
      </c>
      <c r="W94" s="39">
        <f>RES_hhdet_numvin!W41</f>
        <v>331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186.6941654217251</v>
      </c>
      <c r="C98" s="117">
        <f t="shared" si="12"/>
        <v>150.70447931437153</v>
      </c>
      <c r="D98" s="117">
        <f t="shared" si="12"/>
        <v>152.29470092569542</v>
      </c>
      <c r="E98" s="117">
        <f t="shared" si="12"/>
        <v>123.03310563361714</v>
      </c>
      <c r="F98" s="117">
        <f t="shared" si="12"/>
        <v>72.807648945327713</v>
      </c>
      <c r="G98" s="117">
        <f t="shared" si="12"/>
        <v>81.651877657512273</v>
      </c>
      <c r="H98" s="117">
        <f t="shared" si="12"/>
        <v>59.93024794875511</v>
      </c>
      <c r="I98" s="117">
        <f t="shared" si="12"/>
        <v>23.199848111407643</v>
      </c>
      <c r="J98" s="117">
        <f t="shared" si="12"/>
        <v>20.122725965013593</v>
      </c>
      <c r="K98" s="117">
        <f t="shared" si="12"/>
        <v>19.834549257101681</v>
      </c>
      <c r="L98" s="117">
        <f t="shared" si="12"/>
        <v>38.997483680763793</v>
      </c>
      <c r="M98" s="117">
        <f t="shared" si="12"/>
        <v>26.192024913104984</v>
      </c>
      <c r="N98" s="117">
        <f t="shared" si="12"/>
        <v>13.642758645839528</v>
      </c>
      <c r="O98" s="117">
        <f t="shared" si="12"/>
        <v>13.753183417062628</v>
      </c>
      <c r="P98" s="117">
        <f t="shared" si="12"/>
        <v>10.468964360029378</v>
      </c>
      <c r="Q98" s="117">
        <f t="shared" si="12"/>
        <v>11.16119863639827</v>
      </c>
      <c r="R98" s="117">
        <f t="shared" ref="R98:V98" si="13">R99+R102+R104+R113</f>
        <v>9.2600697262379352</v>
      </c>
      <c r="S98" s="117">
        <f t="shared" si="13"/>
        <v>11.393306728243696</v>
      </c>
      <c r="T98" s="117">
        <f t="shared" si="13"/>
        <v>11.523339060695731</v>
      </c>
      <c r="U98" s="117">
        <f t="shared" si="13"/>
        <v>11.011063096463864</v>
      </c>
      <c r="V98" s="117">
        <f t="shared" si="13"/>
        <v>3.2755689024587018</v>
      </c>
      <c r="W98" s="117">
        <f t="shared" ref="W98" si="14">W99+W102+W104+W113</f>
        <v>2.5841805086660594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159.75915858329117</v>
      </c>
      <c r="C99" s="122">
        <f t="shared" si="15"/>
        <v>126.81528865921194</v>
      </c>
      <c r="D99" s="122">
        <f t="shared" si="15"/>
        <v>130.85613555290968</v>
      </c>
      <c r="E99" s="122">
        <f t="shared" si="15"/>
        <v>105.30320722493087</v>
      </c>
      <c r="F99" s="122">
        <f t="shared" si="15"/>
        <v>60.133527122721247</v>
      </c>
      <c r="G99" s="122">
        <f t="shared" si="15"/>
        <v>71.81384836861443</v>
      </c>
      <c r="H99" s="122">
        <f t="shared" si="15"/>
        <v>52.446036416621396</v>
      </c>
      <c r="I99" s="122">
        <f t="shared" si="15"/>
        <v>18.683930096705652</v>
      </c>
      <c r="J99" s="122">
        <f t="shared" si="15"/>
        <v>16.623650570524834</v>
      </c>
      <c r="K99" s="122">
        <f t="shared" si="15"/>
        <v>16.731639429556644</v>
      </c>
      <c r="L99" s="122">
        <f t="shared" si="15"/>
        <v>35.825294581777172</v>
      </c>
      <c r="M99" s="122">
        <f t="shared" si="15"/>
        <v>23.152138051839987</v>
      </c>
      <c r="N99" s="122">
        <f t="shared" si="15"/>
        <v>11.598832989409422</v>
      </c>
      <c r="O99" s="122">
        <f t="shared" si="15"/>
        <v>11.992689457702287</v>
      </c>
      <c r="P99" s="122">
        <f t="shared" si="15"/>
        <v>8.8593323948885931</v>
      </c>
      <c r="Q99" s="122">
        <f t="shared" si="15"/>
        <v>9.4014640169201904</v>
      </c>
      <c r="R99" s="122">
        <f t="shared" ref="R99:V99" si="16">SUM(R100:R101)</f>
        <v>7.6707494620601153</v>
      </c>
      <c r="S99" s="122">
        <f t="shared" si="16"/>
        <v>9.6556376696098152</v>
      </c>
      <c r="T99" s="122">
        <f t="shared" si="16"/>
        <v>9.7970850162801213</v>
      </c>
      <c r="U99" s="122">
        <f t="shared" si="16"/>
        <v>9.5138062416794131</v>
      </c>
      <c r="V99" s="122">
        <f t="shared" si="16"/>
        <v>2.3434556353503586</v>
      </c>
      <c r="W99" s="122">
        <f t="shared" ref="W99" si="17">SUM(W100:W101)</f>
        <v>2.1807028707655851</v>
      </c>
      <c r="DA99" s="130" t="s">
        <v>1592</v>
      </c>
    </row>
    <row r="100" spans="1:105" ht="12" customHeight="1" x14ac:dyDescent="0.25">
      <c r="A100" s="97" t="s">
        <v>74</v>
      </c>
      <c r="B100" s="98">
        <v>158.10790990120947</v>
      </c>
      <c r="C100" s="98">
        <v>125.52729250020771</v>
      </c>
      <c r="D100" s="98">
        <v>129.54661118082385</v>
      </c>
      <c r="E100" s="98">
        <v>104.277200728598</v>
      </c>
      <c r="F100" s="98">
        <v>59.552538697176317</v>
      </c>
      <c r="G100" s="98">
        <v>71.135205474288654</v>
      </c>
      <c r="H100" s="98">
        <v>51.961815192669576</v>
      </c>
      <c r="I100" s="98">
        <v>18.514062265611429</v>
      </c>
      <c r="J100" s="98">
        <v>16.47420124411525</v>
      </c>
      <c r="K100" s="98">
        <v>16.583707600680327</v>
      </c>
      <c r="L100" s="98">
        <v>35.512656519142809</v>
      </c>
      <c r="M100" s="98">
        <v>22.953706493506928</v>
      </c>
      <c r="N100" s="98">
        <v>11.494816479585442</v>
      </c>
      <c r="O100" s="98">
        <v>11.856393162606693</v>
      </c>
      <c r="P100" s="98">
        <v>8.758232328045338</v>
      </c>
      <c r="Q100" s="98">
        <v>9.2949173593197578</v>
      </c>
      <c r="R100" s="98">
        <v>7.5841845801089018</v>
      </c>
      <c r="S100" s="98">
        <v>9.5457982229865177</v>
      </c>
      <c r="T100" s="98">
        <v>9.6857853253081192</v>
      </c>
      <c r="U100" s="98">
        <v>9.4058971051877176</v>
      </c>
      <c r="V100" s="98">
        <v>2.3164775007165299</v>
      </c>
      <c r="W100" s="98">
        <v>2.1556090570364006</v>
      </c>
      <c r="DA100" s="63" t="s">
        <v>1593</v>
      </c>
    </row>
    <row r="101" spans="1:105" ht="12" customHeight="1" x14ac:dyDescent="0.25">
      <c r="A101" s="97" t="s">
        <v>53</v>
      </c>
      <c r="B101" s="98">
        <v>1.651248682081695</v>
      </c>
      <c r="C101" s="98">
        <v>1.2879961590042421</v>
      </c>
      <c r="D101" s="98">
        <v>1.3095243720858372</v>
      </c>
      <c r="E101" s="98">
        <v>1.0260064963328637</v>
      </c>
      <c r="F101" s="98">
        <v>0.58098842554493169</v>
      </c>
      <c r="G101" s="98">
        <v>0.67864289432577929</v>
      </c>
      <c r="H101" s="98">
        <v>0.48422122395181932</v>
      </c>
      <c r="I101" s="98">
        <v>0.16986783109422318</v>
      </c>
      <c r="J101" s="98">
        <v>0.14944932640958525</v>
      </c>
      <c r="K101" s="98">
        <v>0.14793182887631501</v>
      </c>
      <c r="L101" s="98">
        <v>0.3126380626343635</v>
      </c>
      <c r="M101" s="98">
        <v>0.19843155833305801</v>
      </c>
      <c r="N101" s="98">
        <v>0.10401650982398006</v>
      </c>
      <c r="O101" s="98">
        <v>0.13629629509559432</v>
      </c>
      <c r="P101" s="98">
        <v>0.1011000668432548</v>
      </c>
      <c r="Q101" s="98">
        <v>0.10654665760043319</v>
      </c>
      <c r="R101" s="98">
        <v>8.6564881951213146E-2</v>
      </c>
      <c r="S101" s="98">
        <v>0.10983944662329802</v>
      </c>
      <c r="T101" s="98">
        <v>0.11129969097200131</v>
      </c>
      <c r="U101" s="98">
        <v>0.10790913649169592</v>
      </c>
      <c r="V101" s="98">
        <v>2.6978134633828858E-2</v>
      </c>
      <c r="W101" s="98">
        <v>2.5093813729184684E-2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1.0219179587059262E-2</v>
      </c>
      <c r="C102" s="122">
        <f t="shared" si="18"/>
        <v>1.0606192685846498E-2</v>
      </c>
      <c r="D102" s="122">
        <f t="shared" si="18"/>
        <v>1.5430574929369827E-2</v>
      </c>
      <c r="E102" s="122">
        <f t="shared" si="18"/>
        <v>1.9846334454587347E-2</v>
      </c>
      <c r="F102" s="122">
        <f t="shared" si="18"/>
        <v>8.4994754792552373E-3</v>
      </c>
      <c r="G102" s="122">
        <f t="shared" si="18"/>
        <v>7.1299122076627407E-3</v>
      </c>
      <c r="H102" s="122">
        <f t="shared" si="18"/>
        <v>8.2017001969299785E-3</v>
      </c>
      <c r="I102" s="122">
        <f t="shared" si="18"/>
        <v>8.2402314124738561E-3</v>
      </c>
      <c r="J102" s="122">
        <f t="shared" si="18"/>
        <v>3.4270397144054035E-3</v>
      </c>
      <c r="K102" s="122">
        <f t="shared" si="18"/>
        <v>1.2085206052781128E-3</v>
      </c>
      <c r="L102" s="122">
        <f t="shared" si="18"/>
        <v>1.3904823831404093E-4</v>
      </c>
      <c r="M102" s="122">
        <f t="shared" si="18"/>
        <v>1.1170675197021211E-4</v>
      </c>
      <c r="N102" s="122">
        <f t="shared" si="18"/>
        <v>5.0860542517739806E-3</v>
      </c>
      <c r="O102" s="122">
        <f t="shared" si="18"/>
        <v>1.1855150917795876E-2</v>
      </c>
      <c r="P102" s="122">
        <f t="shared" si="18"/>
        <v>1.3046815081886241E-2</v>
      </c>
      <c r="Q102" s="122">
        <f t="shared" si="18"/>
        <v>2.4193519559620697E-2</v>
      </c>
      <c r="R102" s="122">
        <f t="shared" si="18"/>
        <v>2.2723050475430946E-2</v>
      </c>
      <c r="S102" s="122">
        <f t="shared" si="18"/>
        <v>2.3763776824505662E-2</v>
      </c>
      <c r="T102" s="122">
        <f t="shared" si="18"/>
        <v>2.6314533990587773E-2</v>
      </c>
      <c r="U102" s="122">
        <f t="shared" si="18"/>
        <v>2.8122862346090016E-2</v>
      </c>
      <c r="V102" s="122">
        <f t="shared" si="18"/>
        <v>9.7512950817692807E-3</v>
      </c>
      <c r="W102" s="122">
        <f t="shared" si="18"/>
        <v>1.1944643376917185E-2</v>
      </c>
      <c r="DA102" s="130" t="s">
        <v>1595</v>
      </c>
    </row>
    <row r="103" spans="1:105" ht="12" customHeight="1" x14ac:dyDescent="0.25">
      <c r="A103" s="97" t="s">
        <v>53</v>
      </c>
      <c r="B103" s="98">
        <v>1.0219179587059262E-2</v>
      </c>
      <c r="C103" s="98">
        <v>1.0606192685846498E-2</v>
      </c>
      <c r="D103" s="98">
        <v>1.5430574929369827E-2</v>
      </c>
      <c r="E103" s="98">
        <v>1.9846334454587347E-2</v>
      </c>
      <c r="F103" s="98">
        <v>8.4994754792552373E-3</v>
      </c>
      <c r="G103" s="98">
        <v>7.1299122076627407E-3</v>
      </c>
      <c r="H103" s="98">
        <v>8.2017001969299785E-3</v>
      </c>
      <c r="I103" s="98">
        <v>8.2402314124738561E-3</v>
      </c>
      <c r="J103" s="98">
        <v>3.4270397144054035E-3</v>
      </c>
      <c r="K103" s="98">
        <v>1.2085206052781128E-3</v>
      </c>
      <c r="L103" s="98">
        <v>1.3904823831404093E-4</v>
      </c>
      <c r="M103" s="98">
        <v>1.1170675197021211E-4</v>
      </c>
      <c r="N103" s="98">
        <v>5.0860542517739806E-3</v>
      </c>
      <c r="O103" s="98">
        <v>1.1855150917795876E-2</v>
      </c>
      <c r="P103" s="98">
        <v>1.3046815081886241E-2</v>
      </c>
      <c r="Q103" s="98">
        <v>2.4193519559620697E-2</v>
      </c>
      <c r="R103" s="98">
        <v>2.2723050475430946E-2</v>
      </c>
      <c r="S103" s="98">
        <v>2.3763776824505662E-2</v>
      </c>
      <c r="T103" s="98">
        <v>2.6314533990587773E-2</v>
      </c>
      <c r="U103" s="98">
        <v>2.8122862346090016E-2</v>
      </c>
      <c r="V103" s="98">
        <v>9.7512950817692807E-3</v>
      </c>
      <c r="W103" s="98">
        <v>1.1944643376917185E-2</v>
      </c>
      <c r="DA103" s="63" t="s">
        <v>1596</v>
      </c>
    </row>
    <row r="104" spans="1:105" ht="12" customHeight="1" x14ac:dyDescent="0.25">
      <c r="A104" s="121" t="s">
        <v>55</v>
      </c>
      <c r="B104" s="122">
        <v>19.211782722198045</v>
      </c>
      <c r="C104" s="122">
        <v>16.899972047783184</v>
      </c>
      <c r="D104" s="122">
        <v>15.201304409926012</v>
      </c>
      <c r="E104" s="122">
        <v>12.747269732198989</v>
      </c>
      <c r="F104" s="122">
        <v>9.0130900078184251</v>
      </c>
      <c r="G104" s="122">
        <v>7.0344332722818903</v>
      </c>
      <c r="H104" s="122">
        <v>5.4800179964400373</v>
      </c>
      <c r="I104" s="122">
        <v>3.3053597356659048</v>
      </c>
      <c r="J104" s="122">
        <v>2.6636137656435159</v>
      </c>
      <c r="K104" s="122">
        <v>2.3766334342768496</v>
      </c>
      <c r="L104" s="122">
        <v>2.4261117329136899</v>
      </c>
      <c r="M104" s="122">
        <v>2.4085844999640007</v>
      </c>
      <c r="N104" s="122">
        <v>1.6083780722702419</v>
      </c>
      <c r="O104" s="122">
        <v>1.3629204728637943</v>
      </c>
      <c r="P104" s="122">
        <v>1.264298279258468</v>
      </c>
      <c r="Q104" s="122">
        <v>1.398907174478198</v>
      </c>
      <c r="R104" s="122">
        <v>1.2790017097736959</v>
      </c>
      <c r="S104" s="122">
        <v>1.3378401822528916</v>
      </c>
      <c r="T104" s="122">
        <v>1.3120915900740562</v>
      </c>
      <c r="U104" s="122">
        <v>1.1304726061935697</v>
      </c>
      <c r="V104" s="122">
        <v>0.65376533465746445</v>
      </c>
      <c r="W104" s="122">
        <v>0.27159303433499227</v>
      </c>
      <c r="DA104" s="130" t="s">
        <v>1597</v>
      </c>
    </row>
    <row r="105" spans="1:105" ht="12" customHeight="1" x14ac:dyDescent="0.25">
      <c r="A105" s="97" t="s">
        <v>141</v>
      </c>
      <c r="B105" s="98">
        <v>6.2058277925027907</v>
      </c>
      <c r="C105" s="98">
        <v>4.9270686350713646</v>
      </c>
      <c r="D105" s="98">
        <v>4.7138928606600778</v>
      </c>
      <c r="E105" s="98">
        <v>3.6554752077381729</v>
      </c>
      <c r="F105" s="98">
        <v>2.3681854356253269</v>
      </c>
      <c r="G105" s="98">
        <v>1.9061054012437164</v>
      </c>
      <c r="H105" s="98">
        <v>1.0027441331340399</v>
      </c>
      <c r="I105" s="98">
        <v>0.40430622106383829</v>
      </c>
      <c r="J105" s="98">
        <v>0.29584002775244755</v>
      </c>
      <c r="K105" s="98">
        <v>0.26214338148870414</v>
      </c>
      <c r="L105" s="98">
        <v>0.30264691856591563</v>
      </c>
      <c r="M105" s="98">
        <v>0.23104013669198128</v>
      </c>
      <c r="N105" s="98">
        <v>0.12097464064825182</v>
      </c>
      <c r="O105" s="98">
        <v>7.5073880440816046E-2</v>
      </c>
      <c r="P105" s="98">
        <v>6.4960772421386759E-2</v>
      </c>
      <c r="Q105" s="98">
        <v>6.3686669635631049E-2</v>
      </c>
      <c r="R105" s="98">
        <v>5.2080207388922321E-2</v>
      </c>
      <c r="S105" s="98">
        <v>7.370614365498375E-2</v>
      </c>
      <c r="T105" s="98">
        <v>7.816984212938706E-2</v>
      </c>
      <c r="U105" s="98">
        <v>6.893910018810967E-2</v>
      </c>
      <c r="V105" s="98">
        <v>2.9440878943665764E-2</v>
      </c>
      <c r="W105" s="98">
        <v>9.8774197231559727E-3</v>
      </c>
      <c r="DA105" s="63" t="s">
        <v>1598</v>
      </c>
    </row>
    <row r="106" spans="1:105" ht="12" customHeight="1" x14ac:dyDescent="0.25">
      <c r="A106" s="97" t="s">
        <v>140</v>
      </c>
      <c r="B106" s="98">
        <v>0</v>
      </c>
      <c r="C106" s="98">
        <v>9.9395204130732045E-5</v>
      </c>
      <c r="D106" s="98">
        <v>1.1254102911716684E-4</v>
      </c>
      <c r="E106" s="98">
        <v>1.1693648632464651E-4</v>
      </c>
      <c r="F106" s="98">
        <v>9.93918849884393E-5</v>
      </c>
      <c r="G106" s="98">
        <v>1.1721877509698346E-4</v>
      </c>
      <c r="H106" s="98">
        <v>1.2829693840824753E-4</v>
      </c>
      <c r="I106" s="98">
        <v>1.0665915440433179E-4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1599</v>
      </c>
    </row>
    <row r="107" spans="1:105" ht="12" customHeight="1" x14ac:dyDescent="0.25">
      <c r="A107" s="100" t="s">
        <v>50</v>
      </c>
      <c r="B107" s="101">
        <v>0</v>
      </c>
      <c r="C107" s="101">
        <v>3.6105722988314115E-5</v>
      </c>
      <c r="D107" s="101">
        <v>4.009042853828166E-5</v>
      </c>
      <c r="E107" s="101">
        <v>4.9017693583615036E-5</v>
      </c>
      <c r="F107" s="101">
        <v>3.6457188134650227E-5</v>
      </c>
      <c r="G107" s="101">
        <v>3.7770817394194837E-5</v>
      </c>
      <c r="H107" s="101">
        <v>5.2829045493254399E-5</v>
      </c>
      <c r="I107" s="101">
        <v>3.7341505003812653E-5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1600</v>
      </c>
    </row>
    <row r="108" spans="1:105" ht="12" customHeight="1" x14ac:dyDescent="0.25">
      <c r="A108" s="103" t="s">
        <v>52</v>
      </c>
      <c r="B108" s="104">
        <v>0</v>
      </c>
      <c r="C108" s="104">
        <v>6.3289481142417923E-5</v>
      </c>
      <c r="D108" s="104">
        <v>7.245060057888518E-5</v>
      </c>
      <c r="E108" s="104">
        <v>6.7918792741031466E-5</v>
      </c>
      <c r="F108" s="104">
        <v>6.2934696853789073E-5</v>
      </c>
      <c r="G108" s="104">
        <v>7.9447957702788628E-5</v>
      </c>
      <c r="H108" s="104">
        <v>7.5467892914993139E-5</v>
      </c>
      <c r="I108" s="104">
        <v>6.9317649400519145E-5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1601</v>
      </c>
    </row>
    <row r="109" spans="1:105" ht="12" customHeight="1" x14ac:dyDescent="0.25">
      <c r="A109" s="106" t="s">
        <v>122</v>
      </c>
      <c r="B109" s="101">
        <v>13.005954929695255</v>
      </c>
      <c r="C109" s="101">
        <v>11.945717801834448</v>
      </c>
      <c r="D109" s="101">
        <v>10.45726498647811</v>
      </c>
      <c r="E109" s="101">
        <v>9.0582378349098249</v>
      </c>
      <c r="F109" s="101">
        <v>6.6141635404644754</v>
      </c>
      <c r="G109" s="101">
        <v>5.0954109645624062</v>
      </c>
      <c r="H109" s="101">
        <v>4.4361752520957154</v>
      </c>
      <c r="I109" s="101">
        <v>2.8712897191193565</v>
      </c>
      <c r="J109" s="101">
        <v>2.347267826833451</v>
      </c>
      <c r="K109" s="101">
        <v>2.1009258840443561</v>
      </c>
      <c r="L109" s="101">
        <v>2.1060246512565586</v>
      </c>
      <c r="M109" s="101">
        <v>2.150426502939812</v>
      </c>
      <c r="N109" s="101">
        <v>1.4353071022132724</v>
      </c>
      <c r="O109" s="101">
        <v>1.216167839417106</v>
      </c>
      <c r="P109" s="101">
        <v>1.132377630056068</v>
      </c>
      <c r="Q109" s="101">
        <v>1.2573095890135015</v>
      </c>
      <c r="R109" s="101">
        <v>1.1555959198292367</v>
      </c>
      <c r="S109" s="101">
        <v>1.192325002153505</v>
      </c>
      <c r="T109" s="101">
        <v>1.1646267185191332</v>
      </c>
      <c r="U109" s="101">
        <v>1.0006492020128843</v>
      </c>
      <c r="V109" s="101">
        <v>0.58788551041077763</v>
      </c>
      <c r="W109" s="101">
        <v>0.24048734062009294</v>
      </c>
      <c r="DA109" s="131" t="s">
        <v>1602</v>
      </c>
    </row>
    <row r="110" spans="1:105" ht="12" customHeight="1" x14ac:dyDescent="0.25">
      <c r="A110" s="107" t="s">
        <v>121</v>
      </c>
      <c r="B110" s="104">
        <v>0</v>
      </c>
      <c r="C110" s="104">
        <v>2.7086215673238906E-2</v>
      </c>
      <c r="D110" s="104">
        <v>3.0034021758707417E-2</v>
      </c>
      <c r="E110" s="104">
        <v>3.343975306466701E-2</v>
      </c>
      <c r="F110" s="104">
        <v>3.0641639843634657E-2</v>
      </c>
      <c r="G110" s="104">
        <v>3.2799687700670072E-2</v>
      </c>
      <c r="H110" s="104">
        <v>4.097031427187401E-2</v>
      </c>
      <c r="I110" s="104">
        <v>2.9657136328305897E-2</v>
      </c>
      <c r="J110" s="104">
        <v>2.0505911057617347E-2</v>
      </c>
      <c r="K110" s="104">
        <v>1.356416874378915E-2</v>
      </c>
      <c r="L110" s="104">
        <v>1.744016309121587E-2</v>
      </c>
      <c r="M110" s="104">
        <v>2.711786033220747E-2</v>
      </c>
      <c r="N110" s="104">
        <v>5.209632940871764E-2</v>
      </c>
      <c r="O110" s="104">
        <v>7.1678753005872342E-2</v>
      </c>
      <c r="P110" s="104">
        <v>6.6959876781013339E-2</v>
      </c>
      <c r="Q110" s="104">
        <v>7.791091582906548E-2</v>
      </c>
      <c r="R110" s="104">
        <v>7.1325582555536809E-2</v>
      </c>
      <c r="S110" s="104">
        <v>7.1809036444402757E-2</v>
      </c>
      <c r="T110" s="104">
        <v>6.9295029425535934E-2</v>
      </c>
      <c r="U110" s="104">
        <v>6.0884303992575613E-2</v>
      </c>
      <c r="V110" s="104">
        <v>3.6438945303021004E-2</v>
      </c>
      <c r="W110" s="104">
        <v>2.1228273991743402E-2</v>
      </c>
      <c r="DA110" s="132" t="s">
        <v>1603</v>
      </c>
    </row>
    <row r="111" spans="1:105" ht="12" customHeight="1" x14ac:dyDescent="0.25">
      <c r="A111" s="108" t="s">
        <v>53</v>
      </c>
      <c r="B111" s="98">
        <v>0</v>
      </c>
      <c r="C111" s="98">
        <v>9.1430232368942318E-3</v>
      </c>
      <c r="D111" s="98">
        <v>9.9280930681852342E-3</v>
      </c>
      <c r="E111" s="98">
        <v>1.3096205739213607E-2</v>
      </c>
      <c r="F111" s="98">
        <v>1.043855058049252E-2</v>
      </c>
      <c r="G111" s="98">
        <v>9.7762888574560482E-3</v>
      </c>
      <c r="H111" s="98">
        <v>1.5768276949708723E-2</v>
      </c>
      <c r="I111" s="98">
        <v>9.6203652884976187E-3</v>
      </c>
      <c r="J111" s="98">
        <v>7.4907746777093873E-3</v>
      </c>
      <c r="K111" s="98">
        <v>4.6148296161087681E-3</v>
      </c>
      <c r="L111" s="98">
        <v>5.7736930060196326E-3</v>
      </c>
      <c r="M111" s="98">
        <v>1.0284938323760004E-2</v>
      </c>
      <c r="N111" s="98">
        <v>1.3679934758268626E-2</v>
      </c>
      <c r="O111" s="98">
        <v>1.9929888372412555E-2</v>
      </c>
      <c r="P111" s="98">
        <v>1.8595734461068228E-2</v>
      </c>
      <c r="Q111" s="98">
        <v>2.9082342544578595E-2</v>
      </c>
      <c r="R111" s="98">
        <v>2.5341226755901128E-2</v>
      </c>
      <c r="S111" s="98">
        <v>2.3861415343461968E-2</v>
      </c>
      <c r="T111" s="98">
        <v>2.3313135459802917E-2</v>
      </c>
      <c r="U111" s="98">
        <v>1.9827607390625696E-2</v>
      </c>
      <c r="V111" s="98">
        <v>1.2290673714292096E-2</v>
      </c>
      <c r="W111" s="98">
        <v>5.4324521247357416E-3</v>
      </c>
      <c r="DA111" s="63" t="s">
        <v>1604</v>
      </c>
    </row>
    <row r="112" spans="1:105" ht="12" customHeight="1" x14ac:dyDescent="0.25">
      <c r="A112" s="108" t="s">
        <v>52</v>
      </c>
      <c r="B112" s="98">
        <v>0</v>
      </c>
      <c r="C112" s="98">
        <v>1.7943192436344672E-2</v>
      </c>
      <c r="D112" s="98">
        <v>2.0105928690522183E-2</v>
      </c>
      <c r="E112" s="98">
        <v>2.0343547325453404E-2</v>
      </c>
      <c r="F112" s="98">
        <v>2.0203089263142137E-2</v>
      </c>
      <c r="G112" s="98">
        <v>2.302339884321402E-2</v>
      </c>
      <c r="H112" s="98">
        <v>2.5202037322165288E-2</v>
      </c>
      <c r="I112" s="98">
        <v>2.003677103980828E-2</v>
      </c>
      <c r="J112" s="98">
        <v>1.3015136379907959E-2</v>
      </c>
      <c r="K112" s="98">
        <v>8.9493391276803808E-3</v>
      </c>
      <c r="L112" s="98">
        <v>1.1666470085196235E-2</v>
      </c>
      <c r="M112" s="98">
        <v>1.6832922008447469E-2</v>
      </c>
      <c r="N112" s="98">
        <v>3.8416394650449014E-2</v>
      </c>
      <c r="O112" s="98">
        <v>5.174886463345979E-2</v>
      </c>
      <c r="P112" s="98">
        <v>4.8364142319945104E-2</v>
      </c>
      <c r="Q112" s="98">
        <v>4.8828573284486879E-2</v>
      </c>
      <c r="R112" s="98">
        <v>4.5984355799635675E-2</v>
      </c>
      <c r="S112" s="98">
        <v>4.7947621100940793E-2</v>
      </c>
      <c r="T112" s="98">
        <v>4.5981893965733017E-2</v>
      </c>
      <c r="U112" s="98">
        <v>4.1056696601949917E-2</v>
      </c>
      <c r="V112" s="98">
        <v>2.4148271588728908E-2</v>
      </c>
      <c r="W112" s="98">
        <v>1.5795821867007658E-2</v>
      </c>
      <c r="DA112" s="63" t="s">
        <v>1605</v>
      </c>
    </row>
    <row r="113" spans="1:105" ht="12" customHeight="1" x14ac:dyDescent="0.25">
      <c r="A113" s="121" t="s">
        <v>54</v>
      </c>
      <c r="B113" s="122">
        <v>7.7130049366488018</v>
      </c>
      <c r="C113" s="122">
        <v>6.9786124146905575</v>
      </c>
      <c r="D113" s="122">
        <v>6.2218303879303436</v>
      </c>
      <c r="E113" s="122">
        <v>4.9627823420326997</v>
      </c>
      <c r="F113" s="122">
        <v>3.6525323393087872</v>
      </c>
      <c r="G113" s="122">
        <v>2.7964661044082959</v>
      </c>
      <c r="H113" s="122">
        <v>1.995991835496745</v>
      </c>
      <c r="I113" s="122">
        <v>1.2023180476236133</v>
      </c>
      <c r="J113" s="122">
        <v>0.83203458913083872</v>
      </c>
      <c r="K113" s="122">
        <v>0.72506787266290895</v>
      </c>
      <c r="L113" s="122">
        <v>0.7459383178346175</v>
      </c>
      <c r="M113" s="122">
        <v>0.63119065454902512</v>
      </c>
      <c r="N113" s="122">
        <v>0.43046152990809161</v>
      </c>
      <c r="O113" s="122">
        <v>0.38571833557874941</v>
      </c>
      <c r="P113" s="122">
        <v>0.33228687080043151</v>
      </c>
      <c r="Q113" s="122">
        <v>0.33663392544026083</v>
      </c>
      <c r="R113" s="122">
        <v>0.28759550392869415</v>
      </c>
      <c r="S113" s="122">
        <v>0.37606509955648199</v>
      </c>
      <c r="T113" s="122">
        <v>0.38784792035096605</v>
      </c>
      <c r="U113" s="122">
        <v>0.33866138624479247</v>
      </c>
      <c r="V113" s="122">
        <v>0.26859663736910944</v>
      </c>
      <c r="W113" s="122">
        <v>0.11993996018856468</v>
      </c>
      <c r="DA113" s="130" t="s">
        <v>1606</v>
      </c>
    </row>
    <row r="114" spans="1:105" ht="12" customHeight="1" x14ac:dyDescent="0.25">
      <c r="A114" s="97" t="s">
        <v>50</v>
      </c>
      <c r="B114" s="98">
        <v>7.1251394957669518</v>
      </c>
      <c r="C114" s="98">
        <v>6.3256411315729482</v>
      </c>
      <c r="D114" s="98">
        <v>5.8374263329691924</v>
      </c>
      <c r="E114" s="98">
        <v>4.6836421424444801</v>
      </c>
      <c r="F114" s="98">
        <v>3.3437398159583411</v>
      </c>
      <c r="G114" s="98">
        <v>2.5239993417418169</v>
      </c>
      <c r="H114" s="98">
        <v>1.7333725458679161</v>
      </c>
      <c r="I114" s="98">
        <v>0.99535567857233564</v>
      </c>
      <c r="J114" s="98">
        <v>0.66785021565471103</v>
      </c>
      <c r="K114" s="98">
        <v>0.59693868667627459</v>
      </c>
      <c r="L114" s="98">
        <v>0.59490158642538071</v>
      </c>
      <c r="M114" s="98">
        <v>0.47352787764872795</v>
      </c>
      <c r="N114" s="98">
        <v>0.29744302437988895</v>
      </c>
      <c r="O114" s="98">
        <v>0.27314681209064218</v>
      </c>
      <c r="P114" s="98">
        <v>0.23133287173223649</v>
      </c>
      <c r="Q114" s="98">
        <v>0.23448639149600492</v>
      </c>
      <c r="R114" s="98">
        <v>0.19270969474668637</v>
      </c>
      <c r="S114" s="98">
        <v>0.26511240090849736</v>
      </c>
      <c r="T114" s="98">
        <v>0.27588133069785831</v>
      </c>
      <c r="U114" s="98">
        <v>0.23935600632230664</v>
      </c>
      <c r="V114" s="98">
        <v>0.17933825633436676</v>
      </c>
      <c r="W114" s="98">
        <v>7.5332316660413803E-2</v>
      </c>
      <c r="DA114" s="63" t="s">
        <v>1607</v>
      </c>
    </row>
    <row r="115" spans="1:105" ht="12" customHeight="1" x14ac:dyDescent="0.25">
      <c r="A115" s="109" t="s">
        <v>120</v>
      </c>
      <c r="B115" s="33">
        <v>0.58786544088184989</v>
      </c>
      <c r="C115" s="33">
        <v>0.65297128311760955</v>
      </c>
      <c r="D115" s="33">
        <v>0.38440405496115143</v>
      </c>
      <c r="E115" s="33">
        <v>0.27914019958821984</v>
      </c>
      <c r="F115" s="33">
        <v>0.30879252335044627</v>
      </c>
      <c r="G115" s="33">
        <v>0.27246676266647885</v>
      </c>
      <c r="H115" s="33">
        <v>0.26261928962882886</v>
      </c>
      <c r="I115" s="33">
        <v>0.20696236905127771</v>
      </c>
      <c r="J115" s="33">
        <v>0.16418437347612774</v>
      </c>
      <c r="K115" s="33">
        <v>0.12812918598663439</v>
      </c>
      <c r="L115" s="33">
        <v>0.15103673140923682</v>
      </c>
      <c r="M115" s="33">
        <v>0.15766277690029723</v>
      </c>
      <c r="N115" s="33">
        <v>0.13301850552820263</v>
      </c>
      <c r="O115" s="33">
        <v>0.11257152348810723</v>
      </c>
      <c r="P115" s="33">
        <v>0.10095399906819499</v>
      </c>
      <c r="Q115" s="33">
        <v>0.10214753394425588</v>
      </c>
      <c r="R115" s="33">
        <v>9.4885809182007771E-2</v>
      </c>
      <c r="S115" s="33">
        <v>0.11095269864798464</v>
      </c>
      <c r="T115" s="33">
        <v>0.11196658965310773</v>
      </c>
      <c r="U115" s="33">
        <v>9.9305379922485865E-2</v>
      </c>
      <c r="V115" s="33">
        <v>8.9258381034742706E-2</v>
      </c>
      <c r="W115" s="33">
        <v>4.4607643528150873E-2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83.577551365411054</v>
      </c>
      <c r="C117" s="117">
        <f t="shared" si="19"/>
        <v>67.815961975107641</v>
      </c>
      <c r="D117" s="117">
        <f t="shared" si="19"/>
        <v>68.13729608766937</v>
      </c>
      <c r="E117" s="117">
        <f t="shared" si="19"/>
        <v>55.109397437563317</v>
      </c>
      <c r="F117" s="117">
        <f t="shared" si="19"/>
        <v>32.941540825324516</v>
      </c>
      <c r="G117" s="117">
        <f t="shared" si="19"/>
        <v>36.379641341956258</v>
      </c>
      <c r="H117" s="117">
        <f t="shared" si="19"/>
        <v>26.844703271740972</v>
      </c>
      <c r="I117" s="117">
        <f t="shared" si="19"/>
        <v>10.699837537404045</v>
      </c>
      <c r="J117" s="117">
        <f t="shared" si="19"/>
        <v>9.2064909845430094</v>
      </c>
      <c r="K117" s="117">
        <f t="shared" si="19"/>
        <v>9.0106983373978657</v>
      </c>
      <c r="L117" s="117">
        <f t="shared" si="19"/>
        <v>17.227785728900329</v>
      </c>
      <c r="M117" s="117">
        <f t="shared" si="19"/>
        <v>11.735065303804866</v>
      </c>
      <c r="N117" s="117">
        <f t="shared" si="19"/>
        <v>6.6385451857311715</v>
      </c>
      <c r="O117" s="117">
        <f t="shared" si="19"/>
        <v>8.2452344847593846</v>
      </c>
      <c r="P117" s="117">
        <f t="shared" si="19"/>
        <v>6.3018938600949337</v>
      </c>
      <c r="Q117" s="117">
        <f t="shared" si="19"/>
        <v>6.7457095427910749</v>
      </c>
      <c r="R117" s="117">
        <f t="shared" ref="R117:V117" si="20">R118+R121+R123+R132</f>
        <v>5.6116848955060901</v>
      </c>
      <c r="S117" s="117">
        <f t="shared" si="20"/>
        <v>6.9123687769311299</v>
      </c>
      <c r="T117" s="117">
        <f t="shared" si="20"/>
        <v>7.0038845584532519</v>
      </c>
      <c r="U117" s="117">
        <f t="shared" si="20"/>
        <v>6.7084858633324389</v>
      </c>
      <c r="V117" s="117">
        <f t="shared" si="20"/>
        <v>2.0461984619224789</v>
      </c>
      <c r="W117" s="117">
        <f t="shared" ref="W117" si="21">W118+W121+W123+W132</f>
        <v>1.6175203315745572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68.524447692395484</v>
      </c>
      <c r="C118" s="122">
        <f t="shared" si="22"/>
        <v>54.380922489112187</v>
      </c>
      <c r="D118" s="122">
        <f t="shared" si="22"/>
        <v>56.10245861566667</v>
      </c>
      <c r="E118" s="122">
        <f t="shared" si="22"/>
        <v>45.131010483287895</v>
      </c>
      <c r="F118" s="122">
        <f t="shared" si="22"/>
        <v>25.769284029187084</v>
      </c>
      <c r="G118" s="122">
        <f t="shared" si="22"/>
        <v>30.765934259406798</v>
      </c>
      <c r="H118" s="122">
        <f t="shared" si="22"/>
        <v>22.46195029827663</v>
      </c>
      <c r="I118" s="122">
        <f t="shared" si="22"/>
        <v>8.0005612552952776</v>
      </c>
      <c r="J118" s="122">
        <f t="shared" si="22"/>
        <v>7.117364714210499</v>
      </c>
      <c r="K118" s="122">
        <f t="shared" si="22"/>
        <v>7.1621639403632642</v>
      </c>
      <c r="L118" s="122">
        <f t="shared" si="22"/>
        <v>15.333043735401956</v>
      </c>
      <c r="M118" s="122">
        <f t="shared" si="22"/>
        <v>9.9069134636578866</v>
      </c>
      <c r="N118" s="122">
        <f t="shared" si="22"/>
        <v>5.367752417428906</v>
      </c>
      <c r="O118" s="122">
        <f t="shared" si="22"/>
        <v>7.0863367698676525</v>
      </c>
      <c r="P118" s="122">
        <f t="shared" si="22"/>
        <v>5.235178349776767</v>
      </c>
      <c r="Q118" s="122">
        <f t="shared" si="22"/>
        <v>5.5552186265832599</v>
      </c>
      <c r="R118" s="122">
        <f t="shared" ref="R118:V118" si="23">SUM(R119:R120)</f>
        <v>4.5324117214015027</v>
      </c>
      <c r="S118" s="122">
        <f t="shared" si="23"/>
        <v>5.7316378455271622</v>
      </c>
      <c r="T118" s="122">
        <f t="shared" si="23"/>
        <v>5.8155770473434734</v>
      </c>
      <c r="U118" s="122">
        <f t="shared" si="23"/>
        <v>5.6473360966256747</v>
      </c>
      <c r="V118" s="122">
        <f t="shared" si="23"/>
        <v>1.3912750989726073</v>
      </c>
      <c r="W118" s="122">
        <f t="shared" ref="W118" si="24">SUM(W119:W120)</f>
        <v>1.2948891022174973</v>
      </c>
      <c r="DA118" s="130" t="s">
        <v>1760</v>
      </c>
    </row>
    <row r="119" spans="1:105" ht="12" customHeight="1" x14ac:dyDescent="0.25">
      <c r="A119" s="97" t="s">
        <v>74</v>
      </c>
      <c r="B119" s="98">
        <v>66.873199010313783</v>
      </c>
      <c r="C119" s="98">
        <v>53.092926330107943</v>
      </c>
      <c r="D119" s="98">
        <v>54.792934243580831</v>
      </c>
      <c r="E119" s="98">
        <v>44.105003986955033</v>
      </c>
      <c r="F119" s="98">
        <v>25.188295603642153</v>
      </c>
      <c r="G119" s="98">
        <v>30.087291365081018</v>
      </c>
      <c r="H119" s="98">
        <v>21.977729074324809</v>
      </c>
      <c r="I119" s="98">
        <v>7.8306934242010549</v>
      </c>
      <c r="J119" s="98">
        <v>6.9679153878009137</v>
      </c>
      <c r="K119" s="98">
        <v>7.0142321114869493</v>
      </c>
      <c r="L119" s="98">
        <v>15.020405672767593</v>
      </c>
      <c r="M119" s="98">
        <v>9.7084819053248292</v>
      </c>
      <c r="N119" s="98">
        <v>5.2637359076049259</v>
      </c>
      <c r="O119" s="98">
        <v>6.9500404747720586</v>
      </c>
      <c r="P119" s="98">
        <v>5.1340782829335119</v>
      </c>
      <c r="Q119" s="98">
        <v>5.4486719689828265</v>
      </c>
      <c r="R119" s="98">
        <v>4.4458468394502892</v>
      </c>
      <c r="S119" s="98">
        <v>5.6217983989038638</v>
      </c>
      <c r="T119" s="98">
        <v>5.7042773563714722</v>
      </c>
      <c r="U119" s="98">
        <v>5.5394269601339792</v>
      </c>
      <c r="V119" s="98">
        <v>1.3642969643387783</v>
      </c>
      <c r="W119" s="98">
        <v>1.2697952884883126</v>
      </c>
      <c r="DA119" s="63" t="s">
        <v>1761</v>
      </c>
    </row>
    <row r="120" spans="1:105" ht="12" customHeight="1" x14ac:dyDescent="0.25">
      <c r="A120" s="97" t="s">
        <v>53</v>
      </c>
      <c r="B120" s="98">
        <v>1.651248682081695</v>
      </c>
      <c r="C120" s="98">
        <v>1.2879961590042421</v>
      </c>
      <c r="D120" s="98">
        <v>1.3095243720858372</v>
      </c>
      <c r="E120" s="98">
        <v>1.0260064963328637</v>
      </c>
      <c r="F120" s="98">
        <v>0.58098842554493169</v>
      </c>
      <c r="G120" s="98">
        <v>0.67864289432577929</v>
      </c>
      <c r="H120" s="98">
        <v>0.48422122395181932</v>
      </c>
      <c r="I120" s="98">
        <v>0.16986783109422318</v>
      </c>
      <c r="J120" s="98">
        <v>0.14944932640958525</v>
      </c>
      <c r="K120" s="98">
        <v>0.14793182887631501</v>
      </c>
      <c r="L120" s="98">
        <v>0.3126380626343635</v>
      </c>
      <c r="M120" s="98">
        <v>0.19843155833305801</v>
      </c>
      <c r="N120" s="98">
        <v>0.10401650982398006</v>
      </c>
      <c r="O120" s="98">
        <v>0.13629629509559432</v>
      </c>
      <c r="P120" s="98">
        <v>0.1011000668432548</v>
      </c>
      <c r="Q120" s="98">
        <v>0.10654665760043319</v>
      </c>
      <c r="R120" s="98">
        <v>8.6564881951213146E-2</v>
      </c>
      <c r="S120" s="98">
        <v>0.10983944662329802</v>
      </c>
      <c r="T120" s="98">
        <v>0.11129969097200131</v>
      </c>
      <c r="U120" s="98">
        <v>0.10790913649169592</v>
      </c>
      <c r="V120" s="98">
        <v>2.6978134633828858E-2</v>
      </c>
      <c r="W120" s="98">
        <v>2.5093813729184684E-2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1.7152418066356249E-2</v>
      </c>
      <c r="C121" s="122">
        <f t="shared" si="25"/>
        <v>2.0130356866946406E-2</v>
      </c>
      <c r="D121" s="122">
        <f t="shared" si="25"/>
        <v>3.08867053472675E-2</v>
      </c>
      <c r="E121" s="122">
        <f t="shared" si="25"/>
        <v>4.0316849810821176E-2</v>
      </c>
      <c r="F121" s="122">
        <f t="shared" si="25"/>
        <v>1.7568814611070599E-2</v>
      </c>
      <c r="G121" s="122">
        <f t="shared" si="25"/>
        <v>1.5039458558138845E-2</v>
      </c>
      <c r="H121" s="122">
        <f t="shared" si="25"/>
        <v>1.780679319035142E-2</v>
      </c>
      <c r="I121" s="122">
        <f t="shared" si="25"/>
        <v>1.8192687264849718E-2</v>
      </c>
      <c r="J121" s="122">
        <f t="shared" si="25"/>
        <v>7.5989514619823409E-3</v>
      </c>
      <c r="K121" s="122">
        <f t="shared" si="25"/>
        <v>2.7446008573821139E-3</v>
      </c>
      <c r="L121" s="122">
        <f t="shared" si="25"/>
        <v>3.5473713925458891E-4</v>
      </c>
      <c r="M121" s="122">
        <f t="shared" si="25"/>
        <v>2.8916839583367489E-4</v>
      </c>
      <c r="N121" s="122">
        <f t="shared" si="25"/>
        <v>1.5279600016346883E-2</v>
      </c>
      <c r="O121" s="122">
        <f t="shared" si="25"/>
        <v>3.6922657231257268E-2</v>
      </c>
      <c r="P121" s="122">
        <f t="shared" si="25"/>
        <v>4.1522904362206417E-2</v>
      </c>
      <c r="Q121" s="122">
        <f t="shared" si="25"/>
        <v>7.8070325465258369E-2</v>
      </c>
      <c r="R121" s="122">
        <f t="shared" si="25"/>
        <v>7.3400771320568908E-2</v>
      </c>
      <c r="S121" s="122">
        <f t="shared" si="25"/>
        <v>7.6994588247102605E-2</v>
      </c>
      <c r="T121" s="122">
        <f t="shared" si="25"/>
        <v>8.5695753584092677E-2</v>
      </c>
      <c r="U121" s="122">
        <f t="shared" si="25"/>
        <v>9.2258700217486903E-2</v>
      </c>
      <c r="V121" s="122">
        <f t="shared" si="25"/>
        <v>3.2315333543098075E-2</v>
      </c>
      <c r="W121" s="122">
        <f t="shared" si="25"/>
        <v>4.0512311703811914E-2</v>
      </c>
      <c r="DA121" s="130" t="s">
        <v>1763</v>
      </c>
    </row>
    <row r="122" spans="1:105" ht="12" customHeight="1" x14ac:dyDescent="0.25">
      <c r="A122" s="97" t="s">
        <v>53</v>
      </c>
      <c r="B122" s="98">
        <v>1.7152418066356249E-2</v>
      </c>
      <c r="C122" s="98">
        <v>2.0130356866946406E-2</v>
      </c>
      <c r="D122" s="98">
        <v>3.08867053472675E-2</v>
      </c>
      <c r="E122" s="98">
        <v>4.0316849810821176E-2</v>
      </c>
      <c r="F122" s="98">
        <v>1.7568814611070599E-2</v>
      </c>
      <c r="G122" s="98">
        <v>1.5039458558138845E-2</v>
      </c>
      <c r="H122" s="98">
        <v>1.780679319035142E-2</v>
      </c>
      <c r="I122" s="98">
        <v>1.8192687264849718E-2</v>
      </c>
      <c r="J122" s="98">
        <v>7.5989514619823409E-3</v>
      </c>
      <c r="K122" s="98">
        <v>2.7446008573821139E-3</v>
      </c>
      <c r="L122" s="98">
        <v>3.5473713925458891E-4</v>
      </c>
      <c r="M122" s="98">
        <v>2.8916839583367489E-4</v>
      </c>
      <c r="N122" s="98">
        <v>1.5279600016346883E-2</v>
      </c>
      <c r="O122" s="98">
        <v>3.6922657231257268E-2</v>
      </c>
      <c r="P122" s="98">
        <v>4.1522904362206417E-2</v>
      </c>
      <c r="Q122" s="98">
        <v>7.8070325465258369E-2</v>
      </c>
      <c r="R122" s="98">
        <v>7.3400771320568908E-2</v>
      </c>
      <c r="S122" s="98">
        <v>7.6994588247102605E-2</v>
      </c>
      <c r="T122" s="98">
        <v>8.5695753584092677E-2</v>
      </c>
      <c r="U122" s="98">
        <v>9.2258700217486903E-2</v>
      </c>
      <c r="V122" s="98">
        <v>3.2315333543098075E-2</v>
      </c>
      <c r="W122" s="98">
        <v>4.0512311703811914E-2</v>
      </c>
      <c r="DA122" s="63" t="s">
        <v>1764</v>
      </c>
    </row>
    <row r="123" spans="1:105" ht="12" customHeight="1" x14ac:dyDescent="0.25">
      <c r="A123" s="121" t="s">
        <v>55</v>
      </c>
      <c r="B123" s="122">
        <v>10.480738593908823</v>
      </c>
      <c r="C123" s="122">
        <v>9.2725515622401566</v>
      </c>
      <c r="D123" s="122">
        <v>8.339627756323873</v>
      </c>
      <c r="E123" s="122">
        <v>7.0187857642363136</v>
      </c>
      <c r="F123" s="122">
        <v>4.9886533738274368</v>
      </c>
      <c r="G123" s="122">
        <v>3.9291291448239316</v>
      </c>
      <c r="H123" s="122">
        <v>3.1546669856274567</v>
      </c>
      <c r="I123" s="122">
        <v>1.9410782635663371</v>
      </c>
      <c r="J123" s="122">
        <v>1.5658042340145593</v>
      </c>
      <c r="K123" s="122">
        <v>1.3986506851750311</v>
      </c>
      <c r="L123" s="122">
        <v>1.4308160534049992</v>
      </c>
      <c r="M123" s="122">
        <v>1.4302513530144487</v>
      </c>
      <c r="N123" s="122">
        <v>0.97922778409105771</v>
      </c>
      <c r="O123" s="122">
        <v>0.87419108628049758</v>
      </c>
      <c r="P123" s="122">
        <v>0.81100907371391595</v>
      </c>
      <c r="Q123" s="122">
        <v>0.89545835165879029</v>
      </c>
      <c r="R123" s="122">
        <v>0.81912967222621591</v>
      </c>
      <c r="S123" s="122">
        <v>0.86164650047589164</v>
      </c>
      <c r="T123" s="122">
        <v>0.85271978652107017</v>
      </c>
      <c r="U123" s="122">
        <v>0.74898256479362701</v>
      </c>
      <c r="V123" s="122">
        <v>0.44442532246675925</v>
      </c>
      <c r="W123" s="122">
        <v>0.199383777339081</v>
      </c>
      <c r="DA123" s="130" t="s">
        <v>1765</v>
      </c>
    </row>
    <row r="124" spans="1:105" ht="12" customHeight="1" x14ac:dyDescent="0.25">
      <c r="A124" s="97" t="s">
        <v>141</v>
      </c>
      <c r="B124" s="98">
        <v>3.1304975328548292</v>
      </c>
      <c r="C124" s="98">
        <v>2.4876528437540566</v>
      </c>
      <c r="D124" s="98">
        <v>2.3831138364858151</v>
      </c>
      <c r="E124" s="98">
        <v>1.8491001481586056</v>
      </c>
      <c r="F124" s="98">
        <v>1.1994668788872536</v>
      </c>
      <c r="G124" s="98">
        <v>0.97132503954217775</v>
      </c>
      <c r="H124" s="98">
        <v>0.52160267438741015</v>
      </c>
      <c r="I124" s="98">
        <v>0.21572256835193487</v>
      </c>
      <c r="J124" s="98">
        <v>0.15815346264828764</v>
      </c>
      <c r="K124" s="98">
        <v>0.140787768031155</v>
      </c>
      <c r="L124" s="98">
        <v>0.16352963188721986</v>
      </c>
      <c r="M124" s="98">
        <v>0.12532828979964233</v>
      </c>
      <c r="N124" s="98">
        <v>6.7091374974353829E-2</v>
      </c>
      <c r="O124" s="98">
        <v>4.820079703712133E-2</v>
      </c>
      <c r="P124" s="98">
        <v>4.1709416058924531E-2</v>
      </c>
      <c r="Q124" s="98">
        <v>4.0894459133927939E-2</v>
      </c>
      <c r="R124" s="98">
        <v>3.3441978334478741E-2</v>
      </c>
      <c r="S124" s="98">
        <v>4.802619000273349E-2</v>
      </c>
      <c r="T124" s="98">
        <v>5.2208337878353654E-2</v>
      </c>
      <c r="U124" s="98">
        <v>4.7843868734818648E-2</v>
      </c>
      <c r="V124" s="98">
        <v>2.1649045174415037E-2</v>
      </c>
      <c r="W124" s="98">
        <v>8.4579111393382408E-3</v>
      </c>
      <c r="DA124" s="63" t="s">
        <v>1766</v>
      </c>
    </row>
    <row r="125" spans="1:105" ht="12" customHeight="1" x14ac:dyDescent="0.25">
      <c r="A125" s="97" t="s">
        <v>140</v>
      </c>
      <c r="B125" s="98">
        <v>0</v>
      </c>
      <c r="C125" s="98">
        <v>8.2177513891096136E-5</v>
      </c>
      <c r="D125" s="98">
        <v>9.3423157405532595E-5</v>
      </c>
      <c r="E125" s="98">
        <v>9.3561481075278417E-5</v>
      </c>
      <c r="F125" s="98">
        <v>8.2006592011098849E-5</v>
      </c>
      <c r="G125" s="98">
        <v>9.920705340395487E-5</v>
      </c>
      <c r="H125" s="98">
        <v>1.031044186170531E-4</v>
      </c>
      <c r="I125" s="98">
        <v>8.8852158365350641E-5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1767</v>
      </c>
    </row>
    <row r="126" spans="1:105" ht="12" customHeight="1" x14ac:dyDescent="0.25">
      <c r="A126" s="100" t="s">
        <v>50</v>
      </c>
      <c r="B126" s="101">
        <v>0</v>
      </c>
      <c r="C126" s="101">
        <v>1.8888032748678209E-5</v>
      </c>
      <c r="D126" s="101">
        <v>2.0972556826647408E-5</v>
      </c>
      <c r="E126" s="101">
        <v>2.5642688334246958E-5</v>
      </c>
      <c r="F126" s="101">
        <v>1.9071895157309772E-5</v>
      </c>
      <c r="G126" s="101">
        <v>1.9759095701166242E-5</v>
      </c>
      <c r="H126" s="101">
        <v>2.7636525702059955E-5</v>
      </c>
      <c r="I126" s="101">
        <v>1.9534508964831492E-5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1768</v>
      </c>
    </row>
    <row r="127" spans="1:105" ht="12" customHeight="1" x14ac:dyDescent="0.25">
      <c r="A127" s="103" t="s">
        <v>52</v>
      </c>
      <c r="B127" s="104">
        <v>0</v>
      </c>
      <c r="C127" s="104">
        <v>6.3289481142417923E-5</v>
      </c>
      <c r="D127" s="104">
        <v>7.245060057888518E-5</v>
      </c>
      <c r="E127" s="104">
        <v>6.7918792741031466E-5</v>
      </c>
      <c r="F127" s="104">
        <v>6.2934696853789073E-5</v>
      </c>
      <c r="G127" s="104">
        <v>7.9447957702788628E-5</v>
      </c>
      <c r="H127" s="104">
        <v>7.5467892914993139E-5</v>
      </c>
      <c r="I127" s="104">
        <v>6.9317649400519145E-5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1769</v>
      </c>
    </row>
    <row r="128" spans="1:105" ht="12" customHeight="1" x14ac:dyDescent="0.25">
      <c r="A128" s="106" t="s">
        <v>122</v>
      </c>
      <c r="B128" s="101">
        <v>7.3502410610539934</v>
      </c>
      <c r="C128" s="101">
        <v>6.7615168754765795</v>
      </c>
      <c r="D128" s="101">
        <v>5.930496807321</v>
      </c>
      <c r="E128" s="101">
        <v>5.1415742217382032</v>
      </c>
      <c r="F128" s="101">
        <v>3.7627842759672383</v>
      </c>
      <c r="G128" s="101">
        <v>2.9289409409065472</v>
      </c>
      <c r="H128" s="101">
        <v>2.5984793986346375</v>
      </c>
      <c r="I128" s="101">
        <v>1.6995643578209325</v>
      </c>
      <c r="J128" s="101">
        <v>1.390217830332714</v>
      </c>
      <c r="K128" s="101">
        <v>1.2461700441875763</v>
      </c>
      <c r="L128" s="101">
        <v>1.2521695413308482</v>
      </c>
      <c r="M128" s="101">
        <v>1.2818981970392047</v>
      </c>
      <c r="N128" s="101">
        <v>0.86532552729160528</v>
      </c>
      <c r="O128" s="101">
        <v>0.76180990586022412</v>
      </c>
      <c r="P128" s="101">
        <v>0.70933593554994423</v>
      </c>
      <c r="Q128" s="101">
        <v>0.78759438932217329</v>
      </c>
      <c r="R128" s="101">
        <v>0.72389540502458671</v>
      </c>
      <c r="S128" s="101">
        <v>0.75071202098003376</v>
      </c>
      <c r="T128" s="101">
        <v>0.73974252259638584</v>
      </c>
      <c r="U128" s="101">
        <v>0.64719004929168389</v>
      </c>
      <c r="V128" s="101">
        <v>0.39033612208833485</v>
      </c>
      <c r="W128" s="101">
        <v>0.17125631099371277</v>
      </c>
      <c r="DA128" s="131" t="s">
        <v>1770</v>
      </c>
    </row>
    <row r="129" spans="1:105" ht="12" customHeight="1" x14ac:dyDescent="0.25">
      <c r="A129" s="107" t="s">
        <v>121</v>
      </c>
      <c r="B129" s="104">
        <v>0</v>
      </c>
      <c r="C129" s="104">
        <v>2.3299665495629826E-2</v>
      </c>
      <c r="D129" s="104">
        <v>2.5923689359653068E-2</v>
      </c>
      <c r="E129" s="104">
        <v>2.8017832858429827E-2</v>
      </c>
      <c r="F129" s="104">
        <v>2.6320212380933069E-2</v>
      </c>
      <c r="G129" s="104">
        <v>2.8763957321802903E-2</v>
      </c>
      <c r="H129" s="104">
        <v>3.4481808186792237E-2</v>
      </c>
      <c r="I129" s="104">
        <v>2.5702485235104208E-2</v>
      </c>
      <c r="J129" s="104">
        <v>1.7432941033557577E-2</v>
      </c>
      <c r="K129" s="104">
        <v>1.1692872956299959E-2</v>
      </c>
      <c r="L129" s="104">
        <v>1.5116880186931112E-2</v>
      </c>
      <c r="M129" s="104">
        <v>2.3024866175601556E-2</v>
      </c>
      <c r="N129" s="104">
        <v>4.6810881825098655E-2</v>
      </c>
      <c r="O129" s="104">
        <v>6.4180383383152129E-2</v>
      </c>
      <c r="P129" s="104">
        <v>5.9963722105047225E-2</v>
      </c>
      <c r="Q129" s="104">
        <v>6.696950320268899E-2</v>
      </c>
      <c r="R129" s="104">
        <v>6.1792288867150449E-2</v>
      </c>
      <c r="S129" s="104">
        <v>6.2908289493124422E-2</v>
      </c>
      <c r="T129" s="104">
        <v>6.0768926046330704E-2</v>
      </c>
      <c r="U129" s="104">
        <v>5.3948646767124547E-2</v>
      </c>
      <c r="V129" s="104">
        <v>3.2440155204009405E-2</v>
      </c>
      <c r="W129" s="104">
        <v>1.9669555206029986E-2</v>
      </c>
      <c r="DA129" s="132" t="s">
        <v>1771</v>
      </c>
    </row>
    <row r="130" spans="1:105" ht="12" customHeight="1" x14ac:dyDescent="0.25">
      <c r="A130" s="108" t="s">
        <v>53</v>
      </c>
      <c r="B130" s="98">
        <v>0</v>
      </c>
      <c r="C130" s="98">
        <v>5.3564730592851519E-3</v>
      </c>
      <c r="D130" s="98">
        <v>5.8177606691308852E-3</v>
      </c>
      <c r="E130" s="98">
        <v>7.674285532976422E-3</v>
      </c>
      <c r="F130" s="98">
        <v>6.1171231177909327E-3</v>
      </c>
      <c r="G130" s="98">
        <v>5.7405584785888836E-3</v>
      </c>
      <c r="H130" s="98">
        <v>9.2797708646269496E-3</v>
      </c>
      <c r="I130" s="98">
        <v>5.6657141952959266E-3</v>
      </c>
      <c r="J130" s="98">
        <v>4.4178046536496179E-3</v>
      </c>
      <c r="K130" s="98">
        <v>2.7435338286195786E-3</v>
      </c>
      <c r="L130" s="98">
        <v>3.4504101017348771E-3</v>
      </c>
      <c r="M130" s="98">
        <v>6.1919441671540862E-3</v>
      </c>
      <c r="N130" s="98">
        <v>8.3944871746496393E-3</v>
      </c>
      <c r="O130" s="98">
        <v>1.243151874969234E-2</v>
      </c>
      <c r="P130" s="98">
        <v>1.1599579785102123E-2</v>
      </c>
      <c r="Q130" s="98">
        <v>1.8140929918202112E-2</v>
      </c>
      <c r="R130" s="98">
        <v>1.5807933067514775E-2</v>
      </c>
      <c r="S130" s="98">
        <v>1.4960668392183627E-2</v>
      </c>
      <c r="T130" s="98">
        <v>1.4787032080597683E-2</v>
      </c>
      <c r="U130" s="98">
        <v>1.2891950165174628E-2</v>
      </c>
      <c r="V130" s="98">
        <v>8.2918836152804983E-3</v>
      </c>
      <c r="W130" s="98">
        <v>3.873733339022327E-3</v>
      </c>
      <c r="DA130" s="63" t="s">
        <v>1772</v>
      </c>
    </row>
    <row r="131" spans="1:105" ht="12" customHeight="1" x14ac:dyDescent="0.25">
      <c r="A131" s="108" t="s">
        <v>52</v>
      </c>
      <c r="B131" s="98">
        <v>0</v>
      </c>
      <c r="C131" s="98">
        <v>1.7943192436344672E-2</v>
      </c>
      <c r="D131" s="98">
        <v>2.0105928690522183E-2</v>
      </c>
      <c r="E131" s="98">
        <v>2.0343547325453404E-2</v>
      </c>
      <c r="F131" s="98">
        <v>2.0203089263142137E-2</v>
      </c>
      <c r="G131" s="98">
        <v>2.302339884321402E-2</v>
      </c>
      <c r="H131" s="98">
        <v>2.5202037322165288E-2</v>
      </c>
      <c r="I131" s="98">
        <v>2.003677103980828E-2</v>
      </c>
      <c r="J131" s="98">
        <v>1.3015136379907959E-2</v>
      </c>
      <c r="K131" s="98">
        <v>8.9493391276803808E-3</v>
      </c>
      <c r="L131" s="98">
        <v>1.1666470085196235E-2</v>
      </c>
      <c r="M131" s="98">
        <v>1.6832922008447469E-2</v>
      </c>
      <c r="N131" s="98">
        <v>3.8416394650449014E-2</v>
      </c>
      <c r="O131" s="98">
        <v>5.174886463345979E-2</v>
      </c>
      <c r="P131" s="98">
        <v>4.8364142319945104E-2</v>
      </c>
      <c r="Q131" s="98">
        <v>4.8828573284486879E-2</v>
      </c>
      <c r="R131" s="98">
        <v>4.5984355799635675E-2</v>
      </c>
      <c r="S131" s="98">
        <v>4.7947621100940793E-2</v>
      </c>
      <c r="T131" s="98">
        <v>4.5981893965733017E-2</v>
      </c>
      <c r="U131" s="98">
        <v>4.1056696601949917E-2</v>
      </c>
      <c r="V131" s="98">
        <v>2.4148271588728908E-2</v>
      </c>
      <c r="W131" s="98">
        <v>1.5795821867007658E-2</v>
      </c>
      <c r="DA131" s="63" t="s">
        <v>1773</v>
      </c>
    </row>
    <row r="132" spans="1:105" ht="12" customHeight="1" x14ac:dyDescent="0.25">
      <c r="A132" s="121" t="s">
        <v>54</v>
      </c>
      <c r="B132" s="122">
        <v>4.5552126610403842</v>
      </c>
      <c r="C132" s="122">
        <v>4.1423575668883537</v>
      </c>
      <c r="D132" s="122">
        <v>3.6643230103315636</v>
      </c>
      <c r="E132" s="122">
        <v>2.9192843402282849</v>
      </c>
      <c r="F132" s="122">
        <v>2.1660346076989248</v>
      </c>
      <c r="G132" s="122">
        <v>1.6695384791673948</v>
      </c>
      <c r="H132" s="122">
        <v>1.2102791946465328</v>
      </c>
      <c r="I132" s="122">
        <v>0.74000533127757928</v>
      </c>
      <c r="J132" s="122">
        <v>0.51572308485596852</v>
      </c>
      <c r="K132" s="122">
        <v>0.44713911100218956</v>
      </c>
      <c r="L132" s="122">
        <v>0.4635712029541198</v>
      </c>
      <c r="M132" s="122">
        <v>0.39761131873669947</v>
      </c>
      <c r="N132" s="122">
        <v>0.27628538419486093</v>
      </c>
      <c r="O132" s="122">
        <v>0.24778397137997812</v>
      </c>
      <c r="P132" s="122">
        <v>0.21418353224204456</v>
      </c>
      <c r="Q132" s="122">
        <v>0.21696223908376566</v>
      </c>
      <c r="R132" s="122">
        <v>0.18674273055780261</v>
      </c>
      <c r="S132" s="122">
        <v>0.24208984268097422</v>
      </c>
      <c r="T132" s="122">
        <v>0.24989197100461649</v>
      </c>
      <c r="U132" s="122">
        <v>0.2199085016956504</v>
      </c>
      <c r="V132" s="122">
        <v>0.17818270694001415</v>
      </c>
      <c r="W132" s="122">
        <v>8.2735140314166927E-2</v>
      </c>
      <c r="DA132" s="130" t="s">
        <v>1774</v>
      </c>
    </row>
    <row r="133" spans="1:105" ht="12" customHeight="1" x14ac:dyDescent="0.25">
      <c r="A133" s="97" t="s">
        <v>50</v>
      </c>
      <c r="B133" s="98">
        <v>4.1235157925119541</v>
      </c>
      <c r="C133" s="98">
        <v>3.6624040982887034</v>
      </c>
      <c r="D133" s="98">
        <v>3.38171885603328</v>
      </c>
      <c r="E133" s="98">
        <v>2.714008583000322</v>
      </c>
      <c r="F133" s="98">
        <v>1.938830936620167</v>
      </c>
      <c r="G133" s="98">
        <v>1.4670981204916298</v>
      </c>
      <c r="H133" s="98">
        <v>1.012980235681457</v>
      </c>
      <c r="I133" s="98">
        <v>0.58387407480965836</v>
      </c>
      <c r="J133" s="98">
        <v>0.39183564815790223</v>
      </c>
      <c r="K133" s="98">
        <v>0.35038683344097582</v>
      </c>
      <c r="L133" s="98">
        <v>0.34938827865859778</v>
      </c>
      <c r="M133" s="98">
        <v>0.27819672181604721</v>
      </c>
      <c r="N133" s="98">
        <v>0.1749224093516269</v>
      </c>
      <c r="O133" s="98">
        <v>0.16096605860382573</v>
      </c>
      <c r="P133" s="98">
        <v>0.13632500523522742</v>
      </c>
      <c r="Q133" s="98">
        <v>0.13818338184675683</v>
      </c>
      <c r="R133" s="98">
        <v>0.11356427622456294</v>
      </c>
      <c r="S133" s="98">
        <v>0.15628545881219338</v>
      </c>
      <c r="T133" s="98">
        <v>0.16275682709062433</v>
      </c>
      <c r="U133" s="98">
        <v>0.14147843661832354</v>
      </c>
      <c r="V133" s="98">
        <v>0.10627352238557276</v>
      </c>
      <c r="W133" s="98">
        <v>4.5127159326945755E-2</v>
      </c>
      <c r="DA133" s="63" t="s">
        <v>1775</v>
      </c>
    </row>
    <row r="134" spans="1:105" ht="12" customHeight="1" x14ac:dyDescent="0.25">
      <c r="A134" s="109" t="s">
        <v>120</v>
      </c>
      <c r="B134" s="33">
        <v>0.43169686852843003</v>
      </c>
      <c r="C134" s="33">
        <v>0.47995346859965071</v>
      </c>
      <c r="D134" s="33">
        <v>0.28260415429828378</v>
      </c>
      <c r="E134" s="33">
        <v>0.20527575722796293</v>
      </c>
      <c r="F134" s="33">
        <v>0.2272036710787575</v>
      </c>
      <c r="G134" s="33">
        <v>0.20244035867576496</v>
      </c>
      <c r="H134" s="33">
        <v>0.19729895896507571</v>
      </c>
      <c r="I134" s="33">
        <v>0.15613125646792092</v>
      </c>
      <c r="J134" s="33">
        <v>0.12388743669806629</v>
      </c>
      <c r="K134" s="33">
        <v>9.675227756121374E-2</v>
      </c>
      <c r="L134" s="33">
        <v>0.11418292429552199</v>
      </c>
      <c r="M134" s="33">
        <v>0.11941459692065226</v>
      </c>
      <c r="N134" s="33">
        <v>0.10136297484323406</v>
      </c>
      <c r="O134" s="33">
        <v>8.6817912776152389E-2</v>
      </c>
      <c r="P134" s="33">
        <v>7.7858527006817127E-2</v>
      </c>
      <c r="Q134" s="33">
        <v>7.8778857237008837E-2</v>
      </c>
      <c r="R134" s="33">
        <v>7.3178454333239662E-2</v>
      </c>
      <c r="S134" s="33">
        <v>8.5804383868780823E-2</v>
      </c>
      <c r="T134" s="33">
        <v>8.7135143913992158E-2</v>
      </c>
      <c r="U134" s="33">
        <v>7.8430065077326874E-2</v>
      </c>
      <c r="V134" s="33">
        <v>7.1909184554441397E-2</v>
      </c>
      <c r="W134" s="33">
        <v>3.7607980987221165E-2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0.44767093377887296</v>
      </c>
      <c r="C136" s="119">
        <f t="shared" si="26"/>
        <v>0.44999300806210712</v>
      </c>
      <c r="D136" s="119">
        <f t="shared" si="26"/>
        <v>0.44740424764295345</v>
      </c>
      <c r="E136" s="119">
        <f t="shared" si="26"/>
        <v>0.44792332237531862</v>
      </c>
      <c r="F136" s="119">
        <f t="shared" si="26"/>
        <v>0.45244615507445901</v>
      </c>
      <c r="G136" s="119">
        <f t="shared" si="26"/>
        <v>0.44554567985013382</v>
      </c>
      <c r="H136" s="119">
        <f t="shared" si="26"/>
        <v>0.44793245799175102</v>
      </c>
      <c r="I136" s="119">
        <f t="shared" si="26"/>
        <v>0.46120291331316116</v>
      </c>
      <c r="J136" s="119">
        <f t="shared" si="26"/>
        <v>0.45751708792088547</v>
      </c>
      <c r="K136" s="119">
        <f t="shared" si="26"/>
        <v>0.45429307319255674</v>
      </c>
      <c r="L136" s="119">
        <f t="shared" si="26"/>
        <v>0.44176659883822822</v>
      </c>
      <c r="M136" s="119">
        <f t="shared" si="26"/>
        <v>0.44803963583332246</v>
      </c>
      <c r="N136" s="119">
        <f t="shared" si="26"/>
        <v>0.48659844816324233</v>
      </c>
      <c r="O136" s="119">
        <f t="shared" si="26"/>
        <v>0.5995146167054014</v>
      </c>
      <c r="P136" s="119">
        <f t="shared" si="26"/>
        <v>0.60195962498025435</v>
      </c>
      <c r="Q136" s="119">
        <f t="shared" si="26"/>
        <v>0.60438934585326243</v>
      </c>
      <c r="R136" s="119">
        <f t="shared" ref="R136:V136" si="27">IF(R117=0,"",R117/R98)</f>
        <v>0.60600892449067278</v>
      </c>
      <c r="S136" s="119">
        <f t="shared" si="27"/>
        <v>0.60670435210837925</v>
      </c>
      <c r="T136" s="119">
        <f t="shared" si="27"/>
        <v>0.60779991993313665</v>
      </c>
      <c r="U136" s="119">
        <f t="shared" si="27"/>
        <v>0.60924960692367913</v>
      </c>
      <c r="V136" s="119">
        <f t="shared" si="27"/>
        <v>0.6246849090509331</v>
      </c>
      <c r="W136" s="119">
        <f t="shared" ref="W136" si="28">IF(W117=0,"",W117/W98)</f>
        <v>0.62593163525156092</v>
      </c>
      <c r="DA136" s="129" t="s">
        <v>1927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0.42892343888172113</v>
      </c>
      <c r="C137" s="124">
        <f t="shared" si="29"/>
        <v>0.42881992434878174</v>
      </c>
      <c r="D137" s="124">
        <f t="shared" si="29"/>
        <v>0.42873387922251838</v>
      </c>
      <c r="E137" s="124">
        <f t="shared" si="29"/>
        <v>0.42858153775778812</v>
      </c>
      <c r="F137" s="124">
        <f t="shared" si="29"/>
        <v>0.42853438443078201</v>
      </c>
      <c r="G137" s="124">
        <f t="shared" si="29"/>
        <v>0.42841227643849206</v>
      </c>
      <c r="H137" s="124">
        <f t="shared" si="29"/>
        <v>0.42828689893442362</v>
      </c>
      <c r="I137" s="124">
        <f t="shared" si="29"/>
        <v>0.42820547999726971</v>
      </c>
      <c r="J137" s="124">
        <f t="shared" si="29"/>
        <v>0.42814691538513211</v>
      </c>
      <c r="K137" s="124">
        <f t="shared" si="29"/>
        <v>0.42806109768963913</v>
      </c>
      <c r="L137" s="124">
        <f t="shared" si="29"/>
        <v>0.42799491014377405</v>
      </c>
      <c r="M137" s="124">
        <f t="shared" si="29"/>
        <v>0.42790490629743577</v>
      </c>
      <c r="N137" s="124">
        <f t="shared" si="29"/>
        <v>0.46278383543672491</v>
      </c>
      <c r="O137" s="124">
        <f t="shared" si="29"/>
        <v>0.59088804015653584</v>
      </c>
      <c r="P137" s="124">
        <f t="shared" si="29"/>
        <v>0.59092244386238535</v>
      </c>
      <c r="Q137" s="124">
        <f t="shared" si="29"/>
        <v>0.59088867612377294</v>
      </c>
      <c r="R137" s="124">
        <f t="shared" ref="R137:V137" si="30">IF(R118=0,"",R118/R99)</f>
        <v>0.59086947681175384</v>
      </c>
      <c r="S137" s="124">
        <f t="shared" si="30"/>
        <v>0.59360531553156115</v>
      </c>
      <c r="T137" s="124">
        <f t="shared" si="30"/>
        <v>0.59360279488026779</v>
      </c>
      <c r="U137" s="124">
        <f t="shared" si="30"/>
        <v>0.59359376816873088</v>
      </c>
      <c r="V137" s="124">
        <f t="shared" si="30"/>
        <v>0.59368527314348096</v>
      </c>
      <c r="W137" s="124">
        <f t="shared" ref="W137" si="31">IF(W118=0,"",W118/W99)</f>
        <v>0.59379437683910474</v>
      </c>
      <c r="DA137" s="130" t="s">
        <v>1928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0.42295922482371789</v>
      </c>
      <c r="C138" s="111">
        <f t="shared" si="32"/>
        <v>0.42295922482371784</v>
      </c>
      <c r="D138" s="111">
        <f t="shared" si="32"/>
        <v>0.42295922482371784</v>
      </c>
      <c r="E138" s="111">
        <f t="shared" si="32"/>
        <v>0.42295922482371778</v>
      </c>
      <c r="F138" s="111">
        <f t="shared" si="32"/>
        <v>0.42295922482371784</v>
      </c>
      <c r="G138" s="111">
        <f t="shared" si="32"/>
        <v>0.42295922482371784</v>
      </c>
      <c r="H138" s="111">
        <f t="shared" si="32"/>
        <v>0.42295922482371784</v>
      </c>
      <c r="I138" s="111">
        <f t="shared" si="32"/>
        <v>0.42295922482371784</v>
      </c>
      <c r="J138" s="111">
        <f t="shared" si="32"/>
        <v>0.42295922482371784</v>
      </c>
      <c r="K138" s="111">
        <f t="shared" si="32"/>
        <v>0.42295922482371784</v>
      </c>
      <c r="L138" s="111">
        <f t="shared" si="32"/>
        <v>0.42295922482371784</v>
      </c>
      <c r="M138" s="111">
        <f t="shared" si="32"/>
        <v>0.42295922482371784</v>
      </c>
      <c r="N138" s="111">
        <f t="shared" si="32"/>
        <v>0.45792257031273298</v>
      </c>
      <c r="O138" s="111">
        <f t="shared" si="32"/>
        <v>0.58618505471726901</v>
      </c>
      <c r="P138" s="111">
        <f t="shared" si="32"/>
        <v>0.58620028455894313</v>
      </c>
      <c r="Q138" s="111">
        <f t="shared" si="32"/>
        <v>0.58619907615634614</v>
      </c>
      <c r="R138" s="111">
        <f t="shared" ref="R138:V138" si="33">IF(R119=0,"",R119/R100)</f>
        <v>0.58619971501095125</v>
      </c>
      <c r="S138" s="111">
        <f t="shared" si="33"/>
        <v>0.58892910446885782</v>
      </c>
      <c r="T138" s="111">
        <f t="shared" si="33"/>
        <v>0.58893287067458422</v>
      </c>
      <c r="U138" s="111">
        <f t="shared" si="33"/>
        <v>0.58893127345383889</v>
      </c>
      <c r="V138" s="111">
        <f t="shared" si="33"/>
        <v>0.58895325506799689</v>
      </c>
      <c r="W138" s="111">
        <f t="shared" ref="W138" si="34">IF(W119=0,"",W119/W100)</f>
        <v>0.5890656677023185</v>
      </c>
      <c r="DA138" s="63" t="s">
        <v>1929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1930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1.6784535314436275</v>
      </c>
      <c r="C140" s="124">
        <f t="shared" si="38"/>
        <v>1.8979814400137658</v>
      </c>
      <c r="D140" s="124">
        <f t="shared" si="38"/>
        <v>2.0016561591933431</v>
      </c>
      <c r="E140" s="124">
        <f t="shared" si="38"/>
        <v>2.0314506894497186</v>
      </c>
      <c r="F140" s="124">
        <f t="shared" si="38"/>
        <v>2.0670469200071224</v>
      </c>
      <c r="G140" s="124">
        <f t="shared" si="38"/>
        <v>2.1093469484765137</v>
      </c>
      <c r="H140" s="124">
        <f t="shared" si="38"/>
        <v>2.171109984856161</v>
      </c>
      <c r="I140" s="124">
        <f t="shared" si="38"/>
        <v>2.2077883926063149</v>
      </c>
      <c r="J140" s="124">
        <f t="shared" si="38"/>
        <v>2.2173514447587226</v>
      </c>
      <c r="K140" s="124">
        <f t="shared" si="38"/>
        <v>2.2710418385878559</v>
      </c>
      <c r="L140" s="124">
        <f t="shared" si="38"/>
        <v>2.5511803929037478</v>
      </c>
      <c r="M140" s="124">
        <f t="shared" si="38"/>
        <v>2.588638472907931</v>
      </c>
      <c r="N140" s="124">
        <f t="shared" si="38"/>
        <v>3.0042149100193858</v>
      </c>
      <c r="O140" s="124">
        <f t="shared" si="38"/>
        <v>3.114482260688249</v>
      </c>
      <c r="P140" s="124">
        <f t="shared" si="38"/>
        <v>3.1826084834953643</v>
      </c>
      <c r="Q140" s="124">
        <f t="shared" si="38"/>
        <v>3.2269106308764917</v>
      </c>
      <c r="R140" s="124">
        <f t="shared" ref="R140:V140" si="39">IF(R121=0,"",R121/R102)</f>
        <v>3.2302340480180116</v>
      </c>
      <c r="S140" s="124">
        <f t="shared" si="39"/>
        <v>3.2399979521649231</v>
      </c>
      <c r="T140" s="124">
        <f t="shared" si="39"/>
        <v>3.2565940029469829</v>
      </c>
      <c r="U140" s="124">
        <f t="shared" si="39"/>
        <v>3.2805586814783751</v>
      </c>
      <c r="V140" s="124">
        <f t="shared" si="39"/>
        <v>3.3139529951784374</v>
      </c>
      <c r="W140" s="124">
        <f t="shared" ref="W140" si="40">IF(W121=0,"",W121/W102)</f>
        <v>3.3916719340571735</v>
      </c>
      <c r="DA140" s="130" t="s">
        <v>1931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1.6784535314436275</v>
      </c>
      <c r="C141" s="111">
        <f t="shared" si="41"/>
        <v>1.8979814400137658</v>
      </c>
      <c r="D141" s="111">
        <f t="shared" si="41"/>
        <v>2.0016561591933431</v>
      </c>
      <c r="E141" s="111">
        <f t="shared" si="41"/>
        <v>2.0314506894497186</v>
      </c>
      <c r="F141" s="111">
        <f t="shared" si="41"/>
        <v>2.0670469200071224</v>
      </c>
      <c r="G141" s="111">
        <f t="shared" si="41"/>
        <v>2.1093469484765137</v>
      </c>
      <c r="H141" s="111">
        <f t="shared" si="41"/>
        <v>2.171109984856161</v>
      </c>
      <c r="I141" s="111">
        <f t="shared" si="41"/>
        <v>2.2077883926063149</v>
      </c>
      <c r="J141" s="111">
        <f t="shared" si="41"/>
        <v>2.2173514447587226</v>
      </c>
      <c r="K141" s="111">
        <f t="shared" si="41"/>
        <v>2.2710418385878559</v>
      </c>
      <c r="L141" s="111">
        <f t="shared" si="41"/>
        <v>2.5511803929037478</v>
      </c>
      <c r="M141" s="111">
        <f t="shared" si="41"/>
        <v>2.588638472907931</v>
      </c>
      <c r="N141" s="111">
        <f t="shared" si="41"/>
        <v>3.0042149100193858</v>
      </c>
      <c r="O141" s="111">
        <f t="shared" si="41"/>
        <v>3.114482260688249</v>
      </c>
      <c r="P141" s="111">
        <f t="shared" si="41"/>
        <v>3.1826084834953643</v>
      </c>
      <c r="Q141" s="111">
        <f t="shared" si="41"/>
        <v>3.2269106308764917</v>
      </c>
      <c r="R141" s="111">
        <f t="shared" ref="R141:V141" si="42">IF(R122=0,"",R122/R103)</f>
        <v>3.2302340480180116</v>
      </c>
      <c r="S141" s="111">
        <f t="shared" si="42"/>
        <v>3.2399979521649231</v>
      </c>
      <c r="T141" s="111">
        <f t="shared" si="42"/>
        <v>3.2565940029469829</v>
      </c>
      <c r="U141" s="111">
        <f t="shared" si="42"/>
        <v>3.2805586814783751</v>
      </c>
      <c r="V141" s="111">
        <f t="shared" si="42"/>
        <v>3.3139529951784374</v>
      </c>
      <c r="W141" s="111">
        <f t="shared" ref="W141" si="43">IF(W122=0,"",W122/W103)</f>
        <v>3.3916719340571735</v>
      </c>
      <c r="DA141" s="63" t="s">
        <v>1932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0.5455370147299744</v>
      </c>
      <c r="C142" s="124">
        <f t="shared" si="44"/>
        <v>0.54867259756541809</v>
      </c>
      <c r="D142" s="124">
        <f t="shared" si="44"/>
        <v>0.54861264082563455</v>
      </c>
      <c r="E142" s="124">
        <f t="shared" si="44"/>
        <v>0.55061090819371294</v>
      </c>
      <c r="F142" s="124">
        <f t="shared" si="44"/>
        <v>0.55348979867060222</v>
      </c>
      <c r="G142" s="124">
        <f t="shared" si="44"/>
        <v>0.558556601895147</v>
      </c>
      <c r="H142" s="124">
        <f t="shared" si="44"/>
        <v>0.57566726745729868</v>
      </c>
      <c r="I142" s="124">
        <f t="shared" si="44"/>
        <v>0.58725174226014565</v>
      </c>
      <c r="J142" s="124">
        <f t="shared" si="44"/>
        <v>0.58784958022480738</v>
      </c>
      <c r="K142" s="124">
        <f t="shared" si="44"/>
        <v>0.58850080328042076</v>
      </c>
      <c r="L142" s="124">
        <f t="shared" si="44"/>
        <v>0.58975686650945403</v>
      </c>
      <c r="M142" s="124">
        <f t="shared" si="44"/>
        <v>0.59381406508089107</v>
      </c>
      <c r="N142" s="124">
        <f t="shared" si="44"/>
        <v>0.60882935484743816</v>
      </c>
      <c r="O142" s="124">
        <f t="shared" si="44"/>
        <v>0.64141019500839302</v>
      </c>
      <c r="P142" s="124">
        <f t="shared" si="44"/>
        <v>0.64146972832201132</v>
      </c>
      <c r="Q142" s="124">
        <f t="shared" si="44"/>
        <v>0.64011277373911701</v>
      </c>
      <c r="R142" s="124">
        <f t="shared" ref="R142:V142" si="45">IF(R123=0,"",R123/R104)</f>
        <v>0.64044454824939301</v>
      </c>
      <c r="S142" s="124">
        <f t="shared" si="45"/>
        <v>0.64405787171446671</v>
      </c>
      <c r="T142" s="124">
        <f t="shared" si="45"/>
        <v>0.6498934929328688</v>
      </c>
      <c r="U142" s="124">
        <f t="shared" si="45"/>
        <v>0.66253933150625988</v>
      </c>
      <c r="V142" s="124">
        <f t="shared" si="45"/>
        <v>0.67979334312611217</v>
      </c>
      <c r="W142" s="124">
        <f t="shared" ref="W142" si="46">IF(W123=0,"",W123/W104)</f>
        <v>0.73412699198004516</v>
      </c>
      <c r="DA142" s="130" t="s">
        <v>1933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0.50444479568652512</v>
      </c>
      <c r="C143" s="111">
        <f t="shared" si="47"/>
        <v>0.50489510660490833</v>
      </c>
      <c r="D143" s="111">
        <f t="shared" si="47"/>
        <v>0.50555112450139816</v>
      </c>
      <c r="E143" s="111">
        <f t="shared" si="47"/>
        <v>0.50584398554921051</v>
      </c>
      <c r="F143" s="111">
        <f t="shared" si="47"/>
        <v>0.50649195829148852</v>
      </c>
      <c r="G143" s="111">
        <f t="shared" si="47"/>
        <v>0.50958621643294066</v>
      </c>
      <c r="H143" s="111">
        <f t="shared" si="47"/>
        <v>0.52017524426411765</v>
      </c>
      <c r="I143" s="111">
        <f t="shared" si="47"/>
        <v>0.53356232754546995</v>
      </c>
      <c r="J143" s="111">
        <f t="shared" si="47"/>
        <v>0.53459115674714242</v>
      </c>
      <c r="K143" s="111">
        <f t="shared" si="47"/>
        <v>0.53706398090856089</v>
      </c>
      <c r="L143" s="111">
        <f t="shared" si="47"/>
        <v>0.54033139561473376</v>
      </c>
      <c r="M143" s="111">
        <f t="shared" si="47"/>
        <v>0.54245245693707256</v>
      </c>
      <c r="N143" s="111">
        <f t="shared" si="47"/>
        <v>0.55459040518607527</v>
      </c>
      <c r="O143" s="111">
        <f t="shared" si="47"/>
        <v>0.64204483309105198</v>
      </c>
      <c r="P143" s="111">
        <f t="shared" si="47"/>
        <v>0.64207081449654557</v>
      </c>
      <c r="Q143" s="111">
        <f t="shared" si="47"/>
        <v>0.64211960474454677</v>
      </c>
      <c r="R143" s="111">
        <f t="shared" ref="R143:V143" si="48">IF(R124=0,"",R124/R105)</f>
        <v>0.64212452313682589</v>
      </c>
      <c r="S143" s="111">
        <f t="shared" si="48"/>
        <v>0.65159005235089551</v>
      </c>
      <c r="T143" s="111">
        <f t="shared" si="48"/>
        <v>0.66788337364092654</v>
      </c>
      <c r="U143" s="111">
        <f t="shared" si="48"/>
        <v>0.69400193220204753</v>
      </c>
      <c r="V143" s="111">
        <f t="shared" si="48"/>
        <v>0.73533963492869336</v>
      </c>
      <c r="W143" s="111">
        <f t="shared" ref="W143" si="49">IF(W124=0,"",W124/W105)</f>
        <v>0.85628750993643321</v>
      </c>
      <c r="DA143" s="63" t="s">
        <v>1934</v>
      </c>
    </row>
    <row r="144" spans="1:105" ht="12" customHeight="1" x14ac:dyDescent="0.25">
      <c r="A144" s="97" t="s">
        <v>140</v>
      </c>
      <c r="B144" s="111" t="str">
        <f t="shared" ref="B144:Q144" si="50">IF(B125=0,"",B125/B106)</f>
        <v/>
      </c>
      <c r="C144" s="111">
        <f t="shared" si="50"/>
        <v>0.82677544263614666</v>
      </c>
      <c r="D144" s="111">
        <f t="shared" si="50"/>
        <v>0.8301253164147756</v>
      </c>
      <c r="E144" s="111">
        <f t="shared" si="50"/>
        <v>0.80010511702504117</v>
      </c>
      <c r="F144" s="111">
        <f t="shared" si="50"/>
        <v>0.8250833759782038</v>
      </c>
      <c r="G144" s="111">
        <f t="shared" si="50"/>
        <v>0.84634098353163811</v>
      </c>
      <c r="H144" s="111">
        <f t="shared" si="50"/>
        <v>0.80363896361244003</v>
      </c>
      <c r="I144" s="111">
        <f t="shared" si="50"/>
        <v>0.83304765410499126</v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1935</v>
      </c>
    </row>
    <row r="145" spans="1:105" ht="12" customHeight="1" x14ac:dyDescent="0.25">
      <c r="A145" s="100" t="s">
        <v>50</v>
      </c>
      <c r="B145" s="112" t="str">
        <f t="shared" ref="B145:Q145" si="53">IF(B126=0,"",B126/B107)</f>
        <v/>
      </c>
      <c r="C145" s="112">
        <f t="shared" si="53"/>
        <v>0.52313127076257304</v>
      </c>
      <c r="D145" s="112">
        <f t="shared" si="53"/>
        <v>0.52313127076257304</v>
      </c>
      <c r="E145" s="112">
        <f t="shared" si="53"/>
        <v>0.52313127076257304</v>
      </c>
      <c r="F145" s="112">
        <f t="shared" si="53"/>
        <v>0.52313127076257304</v>
      </c>
      <c r="G145" s="112">
        <f t="shared" si="53"/>
        <v>0.52313127076257304</v>
      </c>
      <c r="H145" s="112">
        <f t="shared" si="53"/>
        <v>0.52313127076257304</v>
      </c>
      <c r="I145" s="112">
        <f t="shared" si="53"/>
        <v>0.52313127076257304</v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1936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1937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0.56514428204513378</v>
      </c>
      <c r="C147" s="112">
        <f t="shared" si="59"/>
        <v>0.56602014107835741</v>
      </c>
      <c r="D147" s="112">
        <f t="shared" si="59"/>
        <v>0.56711738824534896</v>
      </c>
      <c r="E147" s="112">
        <f t="shared" si="59"/>
        <v>0.56761307391631188</v>
      </c>
      <c r="F147" s="112">
        <f t="shared" si="59"/>
        <v>0.56889797975920608</v>
      </c>
      <c r="G147" s="112">
        <f t="shared" si="59"/>
        <v>0.57481937399686944</v>
      </c>
      <c r="H147" s="112">
        <f t="shared" si="59"/>
        <v>0.58574768826075507</v>
      </c>
      <c r="I147" s="112">
        <f t="shared" si="59"/>
        <v>0.59191670784869455</v>
      </c>
      <c r="J147" s="112">
        <f t="shared" si="59"/>
        <v>0.5922706452327462</v>
      </c>
      <c r="K147" s="112">
        <f t="shared" si="59"/>
        <v>0.59315278737422905</v>
      </c>
      <c r="L147" s="112">
        <f t="shared" si="59"/>
        <v>0.59456547224351908</v>
      </c>
      <c r="M147" s="112">
        <f t="shared" si="59"/>
        <v>0.5961134664619987</v>
      </c>
      <c r="N147" s="112">
        <f t="shared" si="59"/>
        <v>0.60288528215129422</v>
      </c>
      <c r="O147" s="112">
        <f t="shared" si="59"/>
        <v>0.62640194977146413</v>
      </c>
      <c r="P147" s="112">
        <f t="shared" si="59"/>
        <v>0.62641288270134987</v>
      </c>
      <c r="Q147" s="112">
        <f t="shared" si="59"/>
        <v>0.62641245736471973</v>
      </c>
      <c r="R147" s="112">
        <f t="shared" ref="R147:V147" si="60">IF(R128=0,"",R128/R109)</f>
        <v>0.62642606520413924</v>
      </c>
      <c r="S147" s="112">
        <f t="shared" si="60"/>
        <v>0.62962029616433712</v>
      </c>
      <c r="T147" s="112">
        <f t="shared" si="60"/>
        <v>0.63517564111614777</v>
      </c>
      <c r="U147" s="112">
        <f t="shared" si="60"/>
        <v>0.64677016479882299</v>
      </c>
      <c r="V147" s="112">
        <f t="shared" si="60"/>
        <v>0.66396622331377475</v>
      </c>
      <c r="W147" s="112">
        <f t="shared" ref="W147" si="61">IF(W128=0,"",W128/W109)</f>
        <v>0.71212193769589283</v>
      </c>
      <c r="DA147" s="131" t="s">
        <v>1938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>
        <f t="shared" si="62"/>
        <v>0.86020379431039606</v>
      </c>
      <c r="D148" s="113">
        <f t="shared" si="62"/>
        <v>0.86314412261945272</v>
      </c>
      <c r="E148" s="113">
        <f t="shared" si="62"/>
        <v>0.83786004054060814</v>
      </c>
      <c r="F148" s="113">
        <f t="shared" si="62"/>
        <v>0.85896879263792736</v>
      </c>
      <c r="G148" s="113">
        <f t="shared" si="62"/>
        <v>0.87695826814885436</v>
      </c>
      <c r="H148" s="113">
        <f t="shared" si="62"/>
        <v>0.84162908680600212</v>
      </c>
      <c r="I148" s="113">
        <f t="shared" si="62"/>
        <v>0.8666543172131147</v>
      </c>
      <c r="J148" s="113">
        <f t="shared" si="62"/>
        <v>0.85014223384538423</v>
      </c>
      <c r="K148" s="113">
        <f t="shared" si="62"/>
        <v>0.86204124831858708</v>
      </c>
      <c r="L148" s="113">
        <f t="shared" si="62"/>
        <v>0.8667854829032573</v>
      </c>
      <c r="M148" s="113">
        <f t="shared" si="62"/>
        <v>0.84906647845867367</v>
      </c>
      <c r="N148" s="113">
        <f t="shared" si="62"/>
        <v>0.89854472198698643</v>
      </c>
      <c r="O148" s="113">
        <f t="shared" si="62"/>
        <v>0.89538922890991279</v>
      </c>
      <c r="P148" s="113">
        <f t="shared" si="62"/>
        <v>0.89551721101807802</v>
      </c>
      <c r="Q148" s="113">
        <f t="shared" si="62"/>
        <v>0.85956508776791096</v>
      </c>
      <c r="R148" s="113">
        <f t="shared" ref="R148:V148" si="63">IF(R129=0,"",R129/R110)</f>
        <v>0.86634117315532089</v>
      </c>
      <c r="S148" s="113">
        <f t="shared" si="63"/>
        <v>0.87604976487646335</v>
      </c>
      <c r="T148" s="113">
        <f t="shared" si="63"/>
        <v>0.87695938006105711</v>
      </c>
      <c r="U148" s="113">
        <f t="shared" si="63"/>
        <v>0.88608464299276846</v>
      </c>
      <c r="V148" s="113">
        <f t="shared" si="63"/>
        <v>0.89026054223693252</v>
      </c>
      <c r="W148" s="113">
        <f t="shared" ref="W148" si="64">IF(W129=0,"",W129/W110)</f>
        <v>0.92657345640443167</v>
      </c>
      <c r="DA148" s="132" t="s">
        <v>1939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>
        <f t="shared" si="65"/>
        <v>0.58585359792924219</v>
      </c>
      <c r="D149" s="111">
        <f t="shared" si="65"/>
        <v>0.58598973933614817</v>
      </c>
      <c r="E149" s="111">
        <f t="shared" si="65"/>
        <v>0.58599304911631933</v>
      </c>
      <c r="F149" s="111">
        <f t="shared" si="65"/>
        <v>0.58601269118938448</v>
      </c>
      <c r="G149" s="111">
        <f t="shared" si="65"/>
        <v>0.58719198688679819</v>
      </c>
      <c r="H149" s="111">
        <f t="shared" si="65"/>
        <v>0.5885088709580516</v>
      </c>
      <c r="I149" s="111">
        <f t="shared" si="65"/>
        <v>0.5889292168635234</v>
      </c>
      <c r="J149" s="111">
        <f t="shared" si="65"/>
        <v>0.58976605808153126</v>
      </c>
      <c r="K149" s="111">
        <f t="shared" si="65"/>
        <v>0.59450381852514211</v>
      </c>
      <c r="L149" s="111">
        <f t="shared" si="65"/>
        <v>0.5976088611115089</v>
      </c>
      <c r="M149" s="111">
        <f t="shared" si="65"/>
        <v>0.60203999015235843</v>
      </c>
      <c r="N149" s="111">
        <f t="shared" si="65"/>
        <v>0.61363502991677066</v>
      </c>
      <c r="O149" s="111">
        <f t="shared" si="65"/>
        <v>0.62376258799825268</v>
      </c>
      <c r="P149" s="111">
        <f t="shared" si="65"/>
        <v>0.62377637244642536</v>
      </c>
      <c r="Q149" s="111">
        <f t="shared" si="65"/>
        <v>0.62377815302859319</v>
      </c>
      <c r="R149" s="111">
        <f t="shared" ref="R149:V149" si="66">IF(R130=0,"",R130/R111)</f>
        <v>0.62380299185135679</v>
      </c>
      <c r="S149" s="111">
        <f t="shared" si="66"/>
        <v>0.62698160091676425</v>
      </c>
      <c r="T149" s="111">
        <f t="shared" si="66"/>
        <v>0.6342789928919621</v>
      </c>
      <c r="U149" s="111">
        <f t="shared" si="66"/>
        <v>0.65020200930899108</v>
      </c>
      <c r="V149" s="111">
        <f t="shared" si="66"/>
        <v>0.6746484210738064</v>
      </c>
      <c r="W149" s="111">
        <f t="shared" ref="W149" si="67">IF(W130=0,"",W130/W111)</f>
        <v>0.71307270640894282</v>
      </c>
      <c r="DA149" s="63" t="s">
        <v>1940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1941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0.59058858362659927</v>
      </c>
      <c r="C151" s="124">
        <f t="shared" si="71"/>
        <v>0.59357896967717361</v>
      </c>
      <c r="D151" s="124">
        <f t="shared" si="71"/>
        <v>0.5889461431542623</v>
      </c>
      <c r="E151" s="124">
        <f t="shared" si="71"/>
        <v>0.58823541695616233</v>
      </c>
      <c r="F151" s="124">
        <f t="shared" si="71"/>
        <v>0.5930227049293777</v>
      </c>
      <c r="G151" s="124">
        <f t="shared" si="71"/>
        <v>0.59701724134455492</v>
      </c>
      <c r="H151" s="124">
        <f t="shared" si="71"/>
        <v>0.6063547821804236</v>
      </c>
      <c r="I151" s="124">
        <f t="shared" si="71"/>
        <v>0.61548217856348653</v>
      </c>
      <c r="J151" s="124">
        <f t="shared" si="71"/>
        <v>0.61983370834943774</v>
      </c>
      <c r="K151" s="124">
        <f t="shared" si="71"/>
        <v>0.61668586881392395</v>
      </c>
      <c r="L151" s="124">
        <f t="shared" si="71"/>
        <v>0.62146050399960617</v>
      </c>
      <c r="M151" s="124">
        <f t="shared" si="71"/>
        <v>0.62993853896773222</v>
      </c>
      <c r="N151" s="124">
        <f t="shared" si="71"/>
        <v>0.64183525123337026</v>
      </c>
      <c r="O151" s="124">
        <f t="shared" si="71"/>
        <v>0.64239614382912791</v>
      </c>
      <c r="P151" s="124">
        <f t="shared" si="71"/>
        <v>0.64457416486575914</v>
      </c>
      <c r="Q151" s="124">
        <f t="shared" si="71"/>
        <v>0.64450497316934219</v>
      </c>
      <c r="R151" s="124">
        <f t="shared" ref="R151:V151" si="72">IF(R132=0,"",R132/R113)</f>
        <v>0.64932423492998426</v>
      </c>
      <c r="S151" s="124">
        <f t="shared" si="72"/>
        <v>0.64374450850793252</v>
      </c>
      <c r="T151" s="124">
        <f t="shared" si="72"/>
        <v>0.6443040116819182</v>
      </c>
      <c r="U151" s="124">
        <f t="shared" si="72"/>
        <v>0.64934625152893966</v>
      </c>
      <c r="V151" s="124">
        <f t="shared" si="72"/>
        <v>0.66338398233613349</v>
      </c>
      <c r="W151" s="124">
        <f t="shared" ref="W151" si="73">IF(W132=0,"",W132/W113)</f>
        <v>0.68980463378588874</v>
      </c>
      <c r="DA151" s="130" t="s">
        <v>1942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0.57872772806226969</v>
      </c>
      <c r="C152" s="111">
        <f t="shared" si="74"/>
        <v>0.57897753320350021</v>
      </c>
      <c r="D152" s="111">
        <f t="shared" si="74"/>
        <v>0.57931675076286182</v>
      </c>
      <c r="E152" s="111">
        <f t="shared" si="74"/>
        <v>0.57946540330338525</v>
      </c>
      <c r="F152" s="111">
        <f t="shared" si="74"/>
        <v>0.57983905546923764</v>
      </c>
      <c r="G152" s="111">
        <f t="shared" si="74"/>
        <v>0.58125931185036783</v>
      </c>
      <c r="H152" s="111">
        <f t="shared" si="74"/>
        <v>0.58439845380973665</v>
      </c>
      <c r="I152" s="111">
        <f t="shared" si="74"/>
        <v>0.5865984264510592</v>
      </c>
      <c r="J152" s="111">
        <f t="shared" si="74"/>
        <v>0.58671186887882565</v>
      </c>
      <c r="K152" s="111">
        <f t="shared" si="74"/>
        <v>0.58697290234598898</v>
      </c>
      <c r="L152" s="111">
        <f t="shared" si="74"/>
        <v>0.5873043317265082</v>
      </c>
      <c r="M152" s="111">
        <f t="shared" si="74"/>
        <v>0.58749808606288412</v>
      </c>
      <c r="N152" s="111">
        <f t="shared" si="74"/>
        <v>0.58808711253627888</v>
      </c>
      <c r="O152" s="111">
        <f t="shared" si="74"/>
        <v>0.5893023512586707</v>
      </c>
      <c r="P152" s="111">
        <f t="shared" si="74"/>
        <v>0.58930235125867059</v>
      </c>
      <c r="Q152" s="111">
        <f t="shared" si="74"/>
        <v>0.58930235125867048</v>
      </c>
      <c r="R152" s="111">
        <f t="shared" ref="R152:V152" si="75">IF(R133=0,"",R133/R114)</f>
        <v>0.58930235125867048</v>
      </c>
      <c r="S152" s="111">
        <f t="shared" si="75"/>
        <v>0.58950640662838993</v>
      </c>
      <c r="T152" s="111">
        <f t="shared" si="75"/>
        <v>0.58995230550367872</v>
      </c>
      <c r="U152" s="111">
        <f t="shared" si="75"/>
        <v>0.59107953375448075</v>
      </c>
      <c r="V152" s="111">
        <f t="shared" si="75"/>
        <v>0.5925870171695623</v>
      </c>
      <c r="W152" s="111">
        <f t="shared" ref="W152" si="76">IF(W133=0,"",W133/W114)</f>
        <v>0.59904117286571534</v>
      </c>
      <c r="DA152" s="63" t="s">
        <v>1943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0.73434639716334871</v>
      </c>
      <c r="C153" s="45">
        <f t="shared" si="77"/>
        <v>0.73502997912574997</v>
      </c>
      <c r="D153" s="45">
        <f t="shared" si="77"/>
        <v>0.73517474816139561</v>
      </c>
      <c r="E153" s="45">
        <f t="shared" si="77"/>
        <v>0.73538586534931283</v>
      </c>
      <c r="F153" s="45">
        <f t="shared" si="77"/>
        <v>0.73578099823649479</v>
      </c>
      <c r="G153" s="45">
        <f t="shared" si="77"/>
        <v>0.7429910228117188</v>
      </c>
      <c r="H153" s="45">
        <f t="shared" si="77"/>
        <v>0.75127367545593027</v>
      </c>
      <c r="I153" s="45">
        <f t="shared" si="77"/>
        <v>0.75439442051050987</v>
      </c>
      <c r="J153" s="45">
        <f t="shared" si="77"/>
        <v>0.75456289825340417</v>
      </c>
      <c r="K153" s="45">
        <f t="shared" si="77"/>
        <v>0.75511505685602587</v>
      </c>
      <c r="L153" s="45">
        <f t="shared" si="77"/>
        <v>0.75599440765267389</v>
      </c>
      <c r="M153" s="45">
        <f t="shared" si="77"/>
        <v>0.75740513562162903</v>
      </c>
      <c r="N153" s="45">
        <f t="shared" si="77"/>
        <v>0.76202160324033297</v>
      </c>
      <c r="O153" s="45">
        <f t="shared" si="77"/>
        <v>0.77122446322159255</v>
      </c>
      <c r="P153" s="45">
        <f t="shared" si="77"/>
        <v>0.771227764382303</v>
      </c>
      <c r="Q153" s="45">
        <f t="shared" si="77"/>
        <v>0.77122622735072743</v>
      </c>
      <c r="R153" s="45">
        <f t="shared" ref="R153:V153" si="78">IF(R134=0,"",R134/R115)</f>
        <v>0.77122654023923054</v>
      </c>
      <c r="S153" s="45">
        <f t="shared" si="78"/>
        <v>0.77334201794414292</v>
      </c>
      <c r="T153" s="45">
        <f t="shared" si="78"/>
        <v>0.77822450593478132</v>
      </c>
      <c r="U153" s="45">
        <f t="shared" si="78"/>
        <v>0.78978666753550009</v>
      </c>
      <c r="V153" s="45">
        <f t="shared" si="78"/>
        <v>0.80562949630972636</v>
      </c>
      <c r="W153" s="45">
        <f t="shared" ref="W153" si="79">IF(W134=0,"",W134/W115)</f>
        <v>0.84308378593205935</v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452.91936363167127</v>
      </c>
      <c r="C155" s="117">
        <f t="shared" si="80"/>
        <v>361.35518939938549</v>
      </c>
      <c r="D155" s="117">
        <f t="shared" si="80"/>
        <v>370.1207373104333</v>
      </c>
      <c r="E155" s="117">
        <f t="shared" si="80"/>
        <v>297.51789183425609</v>
      </c>
      <c r="F155" s="117">
        <f t="shared" si="80"/>
        <v>172.42037789906252</v>
      </c>
      <c r="G155" s="117">
        <f t="shared" si="80"/>
        <v>199.63388634157792</v>
      </c>
      <c r="H155" s="117">
        <f t="shared" si="80"/>
        <v>144.50500859967107</v>
      </c>
      <c r="I155" s="117">
        <f t="shared" si="80"/>
        <v>52.609585042853716</v>
      </c>
      <c r="J155" s="117">
        <f t="shared" si="80"/>
        <v>46.068656334454033</v>
      </c>
      <c r="K155" s="117">
        <f t="shared" si="80"/>
        <v>46.0815966966641</v>
      </c>
      <c r="L155" s="117">
        <f t="shared" si="80"/>
        <v>96.191057475273197</v>
      </c>
      <c r="M155" s="117">
        <f t="shared" si="80"/>
        <v>62.502104600667053</v>
      </c>
      <c r="N155" s="117">
        <f t="shared" si="80"/>
        <v>31.473225420217606</v>
      </c>
      <c r="O155" s="117">
        <f t="shared" si="80"/>
        <v>32.243012969164916</v>
      </c>
      <c r="P155" s="117">
        <f t="shared" si="80"/>
        <v>23.92088777379405</v>
      </c>
      <c r="Q155" s="117">
        <f t="shared" si="80"/>
        <v>25.343705463550265</v>
      </c>
      <c r="R155" s="117">
        <f t="shared" ref="R155:V155" si="81">R156+R159+R161+R170</f>
        <v>20.683139078586894</v>
      </c>
      <c r="S155" s="117">
        <f t="shared" si="81"/>
        <v>26.113880407380734</v>
      </c>
      <c r="T155" s="117">
        <f t="shared" si="81"/>
        <v>26.523950881198079</v>
      </c>
      <c r="U155" s="117">
        <f t="shared" si="81"/>
        <v>25.663640749672723</v>
      </c>
      <c r="V155" s="117">
        <f t="shared" si="81"/>
        <v>6.6714017691402647</v>
      </c>
      <c r="W155" s="117">
        <f t="shared" ref="W155" si="82">W156+W159+W161+W170</f>
        <v>5.919953738427453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417.70067041703624</v>
      </c>
      <c r="C156" s="122">
        <f t="shared" si="83"/>
        <v>331.6268886593578</v>
      </c>
      <c r="D156" s="122">
        <f t="shared" si="83"/>
        <v>342.24540931757207</v>
      </c>
      <c r="E156" s="122">
        <f t="shared" si="83"/>
        <v>275.48689171062182</v>
      </c>
      <c r="F156" s="122">
        <f t="shared" si="83"/>
        <v>157.33011304994017</v>
      </c>
      <c r="G156" s="122">
        <f t="shared" si="83"/>
        <v>187.93002219452336</v>
      </c>
      <c r="H156" s="122">
        <f t="shared" si="83"/>
        <v>137.27640227251015</v>
      </c>
      <c r="I156" s="122">
        <f t="shared" si="83"/>
        <v>48.911760488900676</v>
      </c>
      <c r="J156" s="122">
        <f t="shared" si="83"/>
        <v>43.522711220151763</v>
      </c>
      <c r="K156" s="122">
        <f t="shared" si="83"/>
        <v>43.812012865975433</v>
      </c>
      <c r="L156" s="122">
        <f t="shared" si="83"/>
        <v>93.819850288353038</v>
      </c>
      <c r="M156" s="122">
        <f t="shared" si="83"/>
        <v>60.640726936966352</v>
      </c>
      <c r="N156" s="122">
        <f t="shared" si="83"/>
        <v>30.367820008775578</v>
      </c>
      <c r="O156" s="122">
        <f t="shared" si="83"/>
        <v>31.32305888961028</v>
      </c>
      <c r="P156" s="122">
        <f t="shared" si="83"/>
        <v>23.138118247079003</v>
      </c>
      <c r="Q156" s="122">
        <f t="shared" si="83"/>
        <v>24.55597075999998</v>
      </c>
      <c r="R156" s="122">
        <f t="shared" ref="R156:V156" si="84">SUM(R157:R158)</f>
        <v>20.036435783999973</v>
      </c>
      <c r="S156" s="122">
        <f t="shared" si="84"/>
        <v>25.218765587999975</v>
      </c>
      <c r="T156" s="122">
        <f t="shared" si="84"/>
        <v>25.588593426000024</v>
      </c>
      <c r="U156" s="122">
        <f t="shared" si="84"/>
        <v>24.849164909999963</v>
      </c>
      <c r="V156" s="122">
        <f t="shared" si="84"/>
        <v>6.1198342679999804</v>
      </c>
      <c r="W156" s="122">
        <f t="shared" ref="W156" si="85">SUM(W157:W158)</f>
        <v>5.694840624000002</v>
      </c>
      <c r="DA156" s="130" t="s">
        <v>2096</v>
      </c>
    </row>
    <row r="157" spans="1:105" ht="12" customHeight="1" x14ac:dyDescent="0.25">
      <c r="A157" s="97" t="s">
        <v>74</v>
      </c>
      <c r="B157" s="98">
        <v>417.70067041703624</v>
      </c>
      <c r="C157" s="98">
        <v>331.6268886593578</v>
      </c>
      <c r="D157" s="98">
        <v>342.24540931757207</v>
      </c>
      <c r="E157" s="98">
        <v>275.48689171062182</v>
      </c>
      <c r="F157" s="98">
        <v>157.33011304994017</v>
      </c>
      <c r="G157" s="98">
        <v>187.93002219452336</v>
      </c>
      <c r="H157" s="98">
        <v>137.27640227251015</v>
      </c>
      <c r="I157" s="98">
        <v>48.911760488900676</v>
      </c>
      <c r="J157" s="98">
        <v>43.522711220151763</v>
      </c>
      <c r="K157" s="98">
        <v>43.812012865975433</v>
      </c>
      <c r="L157" s="98">
        <v>93.819850288353038</v>
      </c>
      <c r="M157" s="98">
        <v>60.640726936966352</v>
      </c>
      <c r="N157" s="98">
        <v>30.367820008775578</v>
      </c>
      <c r="O157" s="98">
        <v>31.32305888961028</v>
      </c>
      <c r="P157" s="98">
        <v>23.138118247079003</v>
      </c>
      <c r="Q157" s="98">
        <v>24.55597075999998</v>
      </c>
      <c r="R157" s="98">
        <v>20.036435783999973</v>
      </c>
      <c r="S157" s="98">
        <v>25.218765587999975</v>
      </c>
      <c r="T157" s="98">
        <v>25.588593426000024</v>
      </c>
      <c r="U157" s="98">
        <v>24.849164909999963</v>
      </c>
      <c r="V157" s="98">
        <v>6.1198342679999804</v>
      </c>
      <c r="W157" s="98">
        <v>5.694840624000002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16.394995234841584</v>
      </c>
      <c r="C161" s="122">
        <v>13.01677414324617</v>
      </c>
      <c r="D161" s="122">
        <v>12.453601816638844</v>
      </c>
      <c r="E161" s="122">
        <v>9.6574227098607768</v>
      </c>
      <c r="F161" s="122">
        <v>6.2565362665446145</v>
      </c>
      <c r="G161" s="122">
        <v>5.0357839868876244</v>
      </c>
      <c r="H161" s="122">
        <v>2.6492600127108132</v>
      </c>
      <c r="I161" s="122">
        <v>1.0682234511185968</v>
      </c>
      <c r="J161" s="122">
        <v>0.7815711307903811</v>
      </c>
      <c r="K161" s="122">
        <v>0.69254894496826824</v>
      </c>
      <c r="L161" s="122">
        <v>0.7995540568692705</v>
      </c>
      <c r="M161" s="122">
        <v>0.61037819075455402</v>
      </c>
      <c r="N161" s="122">
        <v>0.31959937066910959</v>
      </c>
      <c r="O161" s="122">
        <v>0.19833549257928307</v>
      </c>
      <c r="P161" s="122">
        <v>0.171617967805507</v>
      </c>
      <c r="Q161" s="122">
        <v>0.16825195285962033</v>
      </c>
      <c r="R161" s="122">
        <v>0.13758917915873814</v>
      </c>
      <c r="S161" s="122">
        <v>0.19472210870270687</v>
      </c>
      <c r="T161" s="122">
        <v>0.20651462336223753</v>
      </c>
      <c r="U161" s="122">
        <v>0.18212819576524147</v>
      </c>
      <c r="V161" s="122">
        <v>7.7778998407605437E-2</v>
      </c>
      <c r="W161" s="122">
        <v>2.6094866745949852E-2</v>
      </c>
      <c r="DA161" s="130" t="s">
        <v>2101</v>
      </c>
    </row>
    <row r="162" spans="1:105" ht="12" customHeight="1" x14ac:dyDescent="0.25">
      <c r="A162" s="97" t="s">
        <v>141</v>
      </c>
      <c r="B162" s="98">
        <v>16.394995234841584</v>
      </c>
      <c r="C162" s="98">
        <v>13.016678756590895</v>
      </c>
      <c r="D162" s="98">
        <v>12.453495902906329</v>
      </c>
      <c r="E162" s="98">
        <v>9.6572932114474153</v>
      </c>
      <c r="F162" s="98">
        <v>6.2564399513638316</v>
      </c>
      <c r="G162" s="98">
        <v>5.0356842012680589</v>
      </c>
      <c r="H162" s="98">
        <v>2.6491204451981329</v>
      </c>
      <c r="I162" s="98">
        <v>1.0681247996868992</v>
      </c>
      <c r="J162" s="98">
        <v>0.7815711307903811</v>
      </c>
      <c r="K162" s="98">
        <v>0.69254894496826824</v>
      </c>
      <c r="L162" s="98">
        <v>0.7995540568692705</v>
      </c>
      <c r="M162" s="98">
        <v>0.61037819075455402</v>
      </c>
      <c r="N162" s="98">
        <v>0.31959937066910959</v>
      </c>
      <c r="O162" s="98">
        <v>0.19833549257928307</v>
      </c>
      <c r="P162" s="98">
        <v>0.171617967805507</v>
      </c>
      <c r="Q162" s="98">
        <v>0.16825195285962033</v>
      </c>
      <c r="R162" s="98">
        <v>0.13758917915873814</v>
      </c>
      <c r="S162" s="98">
        <v>0.19472210870270687</v>
      </c>
      <c r="T162" s="98">
        <v>0.20651462336223753</v>
      </c>
      <c r="U162" s="98">
        <v>0.18212819576524147</v>
      </c>
      <c r="V162" s="98">
        <v>7.7778998407605437E-2</v>
      </c>
      <c r="W162" s="98">
        <v>2.6094866745949852E-2</v>
      </c>
      <c r="DA162" s="63" t="s">
        <v>2102</v>
      </c>
    </row>
    <row r="163" spans="1:105" ht="12" customHeight="1" x14ac:dyDescent="0.25">
      <c r="A163" s="97" t="s">
        <v>140</v>
      </c>
      <c r="B163" s="98">
        <v>0</v>
      </c>
      <c r="C163" s="98">
        <v>9.5386655275715821E-5</v>
      </c>
      <c r="D163" s="98">
        <v>1.0591373251477301E-4</v>
      </c>
      <c r="E163" s="98">
        <v>1.2949841336189994E-4</v>
      </c>
      <c r="F163" s="98">
        <v>9.6315180783038918E-5</v>
      </c>
      <c r="G163" s="98">
        <v>9.9785619565855442E-5</v>
      </c>
      <c r="H163" s="98">
        <v>1.395675126805004E-4</v>
      </c>
      <c r="I163" s="98">
        <v>9.8651431697626541E-5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2103</v>
      </c>
    </row>
    <row r="164" spans="1:105" ht="12" customHeight="1" x14ac:dyDescent="0.25">
      <c r="A164" s="100" t="s">
        <v>50</v>
      </c>
      <c r="B164" s="101">
        <v>0</v>
      </c>
      <c r="C164" s="101">
        <v>9.5386655275715821E-5</v>
      </c>
      <c r="D164" s="101">
        <v>1.0591373251477301E-4</v>
      </c>
      <c r="E164" s="101">
        <v>1.2949841336189994E-4</v>
      </c>
      <c r="F164" s="101">
        <v>9.6315180783038918E-5</v>
      </c>
      <c r="G164" s="101">
        <v>9.9785619565855442E-5</v>
      </c>
      <c r="H164" s="101">
        <v>1.395675126805004E-4</v>
      </c>
      <c r="I164" s="101">
        <v>9.8651431697626541E-5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18.823697979793437</v>
      </c>
      <c r="C170" s="122">
        <v>16.711526596781532</v>
      </c>
      <c r="D170" s="122">
        <v>15.421726176222389</v>
      </c>
      <c r="E170" s="122">
        <v>12.373577413773514</v>
      </c>
      <c r="F170" s="122">
        <v>8.8337285825777165</v>
      </c>
      <c r="G170" s="122">
        <v>6.6680801601669284</v>
      </c>
      <c r="H170" s="122">
        <v>4.5793463144501088</v>
      </c>
      <c r="I170" s="122">
        <v>2.6296011028344393</v>
      </c>
      <c r="J170" s="122">
        <v>1.7643739835118846</v>
      </c>
      <c r="K170" s="122">
        <v>1.5770348857203993</v>
      </c>
      <c r="L170" s="122">
        <v>1.57165313005089</v>
      </c>
      <c r="M170" s="122">
        <v>1.2509994729461471</v>
      </c>
      <c r="N170" s="122">
        <v>0.78580604077291683</v>
      </c>
      <c r="O170" s="122">
        <v>0.72161858697535464</v>
      </c>
      <c r="P170" s="122">
        <v>0.61115155890954109</v>
      </c>
      <c r="Q170" s="122">
        <v>0.61948275069066383</v>
      </c>
      <c r="R170" s="122">
        <v>0.50911411542818419</v>
      </c>
      <c r="S170" s="122">
        <v>0.70039271067805275</v>
      </c>
      <c r="T170" s="122">
        <v>0.72884283183581555</v>
      </c>
      <c r="U170" s="122">
        <v>0.63234764390751741</v>
      </c>
      <c r="V170" s="122">
        <v>0.47378850273267864</v>
      </c>
      <c r="W170" s="122">
        <v>0.19901824768150078</v>
      </c>
      <c r="DA170" s="130" t="s">
        <v>2110</v>
      </c>
    </row>
    <row r="171" spans="1:105" ht="12" customHeight="1" x14ac:dyDescent="0.25">
      <c r="A171" s="97" t="s">
        <v>50</v>
      </c>
      <c r="B171" s="98">
        <v>18.823697979793437</v>
      </c>
      <c r="C171" s="98">
        <v>16.711526596781532</v>
      </c>
      <c r="D171" s="98">
        <v>15.421726176222389</v>
      </c>
      <c r="E171" s="98">
        <v>12.373577413773514</v>
      </c>
      <c r="F171" s="98">
        <v>8.8337285825777165</v>
      </c>
      <c r="G171" s="98">
        <v>6.6680801601669284</v>
      </c>
      <c r="H171" s="98">
        <v>4.5793463144501088</v>
      </c>
      <c r="I171" s="98">
        <v>2.6296011028344393</v>
      </c>
      <c r="J171" s="98">
        <v>1.7643739835118846</v>
      </c>
      <c r="K171" s="98">
        <v>1.5770348857203993</v>
      </c>
      <c r="L171" s="98">
        <v>1.57165313005089</v>
      </c>
      <c r="M171" s="98">
        <v>1.2509994729461471</v>
      </c>
      <c r="N171" s="98">
        <v>0.78580604077291683</v>
      </c>
      <c r="O171" s="98">
        <v>0.72161858697535464</v>
      </c>
      <c r="P171" s="98">
        <v>0.61115155890954109</v>
      </c>
      <c r="Q171" s="98">
        <v>0.61948275069066383</v>
      </c>
      <c r="R171" s="98">
        <v>0.50911411542818419</v>
      </c>
      <c r="S171" s="98">
        <v>0.70039271067805275</v>
      </c>
      <c r="T171" s="98">
        <v>0.72884283183581555</v>
      </c>
      <c r="U171" s="98">
        <v>0.63234764390751741</v>
      </c>
      <c r="V171" s="98">
        <v>0.47378850273267864</v>
      </c>
      <c r="W171" s="98">
        <v>0.19901824768150078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17532.587300285548</v>
      </c>
      <c r="C174" s="117">
        <f t="shared" si="87"/>
        <v>16087.132578486837</v>
      </c>
      <c r="D174" s="117">
        <f t="shared" si="87"/>
        <v>18978.905445178494</v>
      </c>
      <c r="E174" s="117">
        <f t="shared" si="87"/>
        <v>19624.684805230521</v>
      </c>
      <c r="F174" s="117">
        <f t="shared" si="87"/>
        <v>15295.94561281407</v>
      </c>
      <c r="G174" s="117">
        <f t="shared" si="87"/>
        <v>22252.169587741482</v>
      </c>
      <c r="H174" s="117">
        <f t="shared" si="87"/>
        <v>22320.068647132994</v>
      </c>
      <c r="I174" s="117">
        <f t="shared" si="87"/>
        <v>13261.291336659337</v>
      </c>
      <c r="J174" s="117">
        <f t="shared" si="87"/>
        <v>15160.154367630244</v>
      </c>
      <c r="K174" s="117">
        <f t="shared" si="87"/>
        <v>16358.826172618436</v>
      </c>
      <c r="L174" s="117">
        <f t="shared" si="87"/>
        <v>32633.525342299825</v>
      </c>
      <c r="M174" s="117">
        <f t="shared" si="87"/>
        <v>22140.808964923024</v>
      </c>
      <c r="N174" s="117">
        <f t="shared" si="87"/>
        <v>14370.553668246876</v>
      </c>
      <c r="O174" s="117">
        <f t="shared" si="87"/>
        <v>16551.068205757281</v>
      </c>
      <c r="P174" s="117">
        <f t="shared" si="87"/>
        <v>13969.028855798724</v>
      </c>
      <c r="Q174" s="117">
        <f t="shared" si="87"/>
        <v>15654.213716993714</v>
      </c>
      <c r="R174" s="117">
        <f t="shared" ref="R174:V174" si="88">R175+R178+R180+R189</f>
        <v>14008.143979727785</v>
      </c>
      <c r="S174" s="117">
        <f t="shared" si="88"/>
        <v>16532.022114719173</v>
      </c>
      <c r="T174" s="117">
        <f t="shared" si="88"/>
        <v>17221.335553314231</v>
      </c>
      <c r="U174" s="117">
        <f t="shared" si="88"/>
        <v>19133.223339589833</v>
      </c>
      <c r="V174" s="117">
        <f t="shared" si="88"/>
        <v>10402.748862805762</v>
      </c>
      <c r="W174" s="117">
        <f t="shared" ref="W174" si="89">W175+W178+W180+W189</f>
        <v>16486.02266362384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15003.100865817269</v>
      </c>
      <c r="C175" s="122">
        <f t="shared" si="90"/>
        <v>13537.051923879164</v>
      </c>
      <c r="D175" s="122">
        <f t="shared" si="90"/>
        <v>16307.239900565124</v>
      </c>
      <c r="E175" s="122">
        <f t="shared" si="90"/>
        <v>16796.635670753047</v>
      </c>
      <c r="F175" s="122">
        <f t="shared" si="90"/>
        <v>12633.27649910127</v>
      </c>
      <c r="G175" s="122">
        <f t="shared" si="90"/>
        <v>19571.061664369907</v>
      </c>
      <c r="H175" s="122">
        <f t="shared" si="90"/>
        <v>19532.692974839301</v>
      </c>
      <c r="I175" s="122">
        <f t="shared" si="90"/>
        <v>10679.942348603494</v>
      </c>
      <c r="J175" s="122">
        <f t="shared" si="90"/>
        <v>12524.004413759398</v>
      </c>
      <c r="K175" s="122">
        <f t="shared" si="90"/>
        <v>13799.65722755434</v>
      </c>
      <c r="L175" s="122">
        <f t="shared" si="90"/>
        <v>29979.002445392758</v>
      </c>
      <c r="M175" s="122">
        <f t="shared" si="90"/>
        <v>19571.112483129746</v>
      </c>
      <c r="N175" s="122">
        <f t="shared" si="90"/>
        <v>12217.591492331454</v>
      </c>
      <c r="O175" s="122">
        <f t="shared" si="90"/>
        <v>14432.427399945944</v>
      </c>
      <c r="P175" s="122">
        <f t="shared" si="90"/>
        <v>11821.252380972273</v>
      </c>
      <c r="Q175" s="122">
        <f t="shared" si="90"/>
        <v>13186.086169414113</v>
      </c>
      <c r="R175" s="122">
        <f t="shared" ref="R175:V175" si="91">SUM(R176:R177)</f>
        <v>11603.904298095624</v>
      </c>
      <c r="S175" s="122">
        <f t="shared" si="91"/>
        <v>14010.613362141254</v>
      </c>
      <c r="T175" s="122">
        <f t="shared" si="91"/>
        <v>14641.493027414263</v>
      </c>
      <c r="U175" s="122">
        <f t="shared" si="91"/>
        <v>16531.535423686175</v>
      </c>
      <c r="V175" s="122">
        <f t="shared" si="91"/>
        <v>7442.4874492421277</v>
      </c>
      <c r="W175" s="122">
        <f t="shared" ref="W175" si="92">SUM(W176:W177)</f>
        <v>13911.999115196792</v>
      </c>
      <c r="DA175" s="130" t="s">
        <v>2264</v>
      </c>
    </row>
    <row r="176" spans="1:105" ht="12" customHeight="1" x14ac:dyDescent="0.25">
      <c r="A176" s="97" t="s">
        <v>74</v>
      </c>
      <c r="B176" s="98">
        <v>14848.030879523472</v>
      </c>
      <c r="C176" s="98">
        <v>13399.563210439794</v>
      </c>
      <c r="D176" s="98">
        <v>16144.04749081674</v>
      </c>
      <c r="E176" s="98">
        <v>16632.980092078051</v>
      </c>
      <c r="F176" s="98">
        <v>12511.21834329565</v>
      </c>
      <c r="G176" s="98">
        <v>19386.114579167592</v>
      </c>
      <c r="H176" s="98">
        <v>19352.352473524425</v>
      </c>
      <c r="I176" s="98">
        <v>10582.844006146706</v>
      </c>
      <c r="J176" s="98">
        <v>12411.411574079182</v>
      </c>
      <c r="K176" s="98">
        <v>13677.648350890873</v>
      </c>
      <c r="L176" s="98">
        <v>29717.38345932011</v>
      </c>
      <c r="M176" s="98">
        <v>19403.373057093006</v>
      </c>
      <c r="N176" s="98">
        <v>12108.026053580174</v>
      </c>
      <c r="O176" s="98">
        <v>14268.403609386987</v>
      </c>
      <c r="P176" s="98">
        <v>11686.351764016439</v>
      </c>
      <c r="Q176" s="98">
        <v>13036.648442943655</v>
      </c>
      <c r="R176" s="98">
        <v>11472.953520638208</v>
      </c>
      <c r="S176" s="98">
        <v>13851.233104595532</v>
      </c>
      <c r="T176" s="98">
        <v>14475.158485393655</v>
      </c>
      <c r="U176" s="98">
        <v>16344.028587081002</v>
      </c>
      <c r="V176" s="98">
        <v>7356.8086655743427</v>
      </c>
      <c r="W176" s="98">
        <v>13751.910769793381</v>
      </c>
      <c r="DA176" s="63" t="s">
        <v>2265</v>
      </c>
    </row>
    <row r="177" spans="1:105" ht="12" customHeight="1" x14ac:dyDescent="0.25">
      <c r="A177" s="97" t="s">
        <v>53</v>
      </c>
      <c r="B177" s="98">
        <v>155.06998629379697</v>
      </c>
      <c r="C177" s="98">
        <v>137.48871343936977</v>
      </c>
      <c r="D177" s="98">
        <v>163.19240974838505</v>
      </c>
      <c r="E177" s="98">
        <v>163.65557867499459</v>
      </c>
      <c r="F177" s="98">
        <v>122.0581558056208</v>
      </c>
      <c r="G177" s="98">
        <v>184.94708520231549</v>
      </c>
      <c r="H177" s="98">
        <v>180.34050131487686</v>
      </c>
      <c r="I177" s="98">
        <v>97.098342456788345</v>
      </c>
      <c r="J177" s="98">
        <v>112.59283968021482</v>
      </c>
      <c r="K177" s="98">
        <v>122.00887666346667</v>
      </c>
      <c r="L177" s="98">
        <v>261.61898607264698</v>
      </c>
      <c r="M177" s="98">
        <v>167.73942603673967</v>
      </c>
      <c r="N177" s="98">
        <v>109.56543875128051</v>
      </c>
      <c r="O177" s="98">
        <v>164.02379055895713</v>
      </c>
      <c r="P177" s="98">
        <v>134.90061695583447</v>
      </c>
      <c r="Q177" s="98">
        <v>149.43772647045802</v>
      </c>
      <c r="R177" s="98">
        <v>130.95077745741531</v>
      </c>
      <c r="S177" s="98">
        <v>159.38025754572126</v>
      </c>
      <c r="T177" s="98">
        <v>166.3345420206085</v>
      </c>
      <c r="U177" s="98">
        <v>187.50683660517311</v>
      </c>
      <c r="V177" s="98">
        <v>85.678783667785268</v>
      </c>
      <c r="W177" s="98">
        <v>160.08834540341078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0.9596907211464637</v>
      </c>
      <c r="C178" s="122">
        <f t="shared" si="93"/>
        <v>1.1321709126791626</v>
      </c>
      <c r="D178" s="122">
        <f t="shared" si="93"/>
        <v>1.9229521498068138</v>
      </c>
      <c r="E178" s="122">
        <f t="shared" si="93"/>
        <v>3.165636242413469</v>
      </c>
      <c r="F178" s="122">
        <f t="shared" si="93"/>
        <v>1.7856298967400992</v>
      </c>
      <c r="G178" s="122">
        <f t="shared" si="93"/>
        <v>1.9430785934415387</v>
      </c>
      <c r="H178" s="122">
        <f t="shared" si="93"/>
        <v>3.0545929256827633</v>
      </c>
      <c r="I178" s="122">
        <f t="shared" si="93"/>
        <v>4.7102079684985227</v>
      </c>
      <c r="J178" s="122">
        <f t="shared" si="93"/>
        <v>2.5818793728402438</v>
      </c>
      <c r="K178" s="122">
        <f t="shared" si="93"/>
        <v>0.99674453154985121</v>
      </c>
      <c r="L178" s="122">
        <f t="shared" si="93"/>
        <v>0.11635710257535586</v>
      </c>
      <c r="M178" s="122">
        <f t="shared" si="93"/>
        <v>9.4428661536092959E-2</v>
      </c>
      <c r="N178" s="122">
        <f t="shared" si="93"/>
        <v>5.3573780407690776</v>
      </c>
      <c r="O178" s="122">
        <f t="shared" si="93"/>
        <v>14.266908647968338</v>
      </c>
      <c r="P178" s="122">
        <f t="shared" si="93"/>
        <v>17.408726411465921</v>
      </c>
      <c r="Q178" s="122">
        <f t="shared" si="93"/>
        <v>33.9327824985997</v>
      </c>
      <c r="R178" s="122">
        <f t="shared" si="93"/>
        <v>34.374229582370177</v>
      </c>
      <c r="S178" s="122">
        <f t="shared" si="93"/>
        <v>34.481936926887187</v>
      </c>
      <c r="T178" s="122">
        <f t="shared" si="93"/>
        <v>39.326398138079647</v>
      </c>
      <c r="U178" s="122">
        <f t="shared" si="93"/>
        <v>48.867307498136391</v>
      </c>
      <c r="V178" s="122">
        <f t="shared" si="93"/>
        <v>30.968749809114342</v>
      </c>
      <c r="W178" s="122">
        <f t="shared" si="93"/>
        <v>76.201976123722901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0.9596907211464637</v>
      </c>
      <c r="C179" s="98">
        <f>RES_hhdet_fech!C29</f>
        <v>1.1321709126791626</v>
      </c>
      <c r="D179" s="98">
        <f>RES_hhdet_fech!D29</f>
        <v>1.9229521498068138</v>
      </c>
      <c r="E179" s="98">
        <f>RES_hhdet_fech!E29</f>
        <v>3.165636242413469</v>
      </c>
      <c r="F179" s="98">
        <f>RES_hhdet_fech!F29</f>
        <v>1.7856298967400992</v>
      </c>
      <c r="G179" s="98">
        <f>RES_hhdet_fech!G29</f>
        <v>1.9430785934415387</v>
      </c>
      <c r="H179" s="98">
        <f>RES_hhdet_fech!H29</f>
        <v>3.0545929256827633</v>
      </c>
      <c r="I179" s="98">
        <f>RES_hhdet_fech!I29</f>
        <v>4.7102079684985227</v>
      </c>
      <c r="J179" s="98">
        <f>RES_hhdet_fech!J29</f>
        <v>2.5818793728402438</v>
      </c>
      <c r="K179" s="98">
        <f>RES_hhdet_fech!K29</f>
        <v>0.99674453154985121</v>
      </c>
      <c r="L179" s="98">
        <f>RES_hhdet_fech!L29</f>
        <v>0.11635710257535586</v>
      </c>
      <c r="M179" s="98">
        <f>RES_hhdet_fech!M29</f>
        <v>9.4428661536092959E-2</v>
      </c>
      <c r="N179" s="98">
        <f>RES_hhdet_fech!N29</f>
        <v>5.3573780407690776</v>
      </c>
      <c r="O179" s="98">
        <f>RES_hhdet_fech!O29</f>
        <v>14.266908647968338</v>
      </c>
      <c r="P179" s="98">
        <f>RES_hhdet_fech!P29</f>
        <v>17.408726411465921</v>
      </c>
      <c r="Q179" s="98">
        <f>RES_hhdet_fech!Q29</f>
        <v>33.9327824985997</v>
      </c>
      <c r="R179" s="98">
        <f>RES_hhdet_fech!R29</f>
        <v>34.374229582370177</v>
      </c>
      <c r="S179" s="98">
        <f>RES_hhdet_fech!S29</f>
        <v>34.481936926887187</v>
      </c>
      <c r="T179" s="98">
        <f>RES_hhdet_fech!T29</f>
        <v>39.326398138079647</v>
      </c>
      <c r="U179" s="98">
        <f>RES_hhdet_fech!U29</f>
        <v>48.867307498136391</v>
      </c>
      <c r="V179" s="98">
        <f>RES_hhdet_fech!V29</f>
        <v>30.968749809114342</v>
      </c>
      <c r="W179" s="98">
        <f>RES_hhdet_fech!W29</f>
        <v>76.201976123722901</v>
      </c>
      <c r="DA179" s="63" t="s">
        <v>2268</v>
      </c>
    </row>
    <row r="180" spans="1:105" ht="12" customHeight="1" x14ac:dyDescent="0.25">
      <c r="A180" s="121" t="s">
        <v>55</v>
      </c>
      <c r="B180" s="122">
        <v>1804.1927395544549</v>
      </c>
      <c r="C180" s="122">
        <v>1804.0080304333956</v>
      </c>
      <c r="D180" s="122">
        <v>1894.3805482773942</v>
      </c>
      <c r="E180" s="122">
        <v>2033.2832316419006</v>
      </c>
      <c r="F180" s="122">
        <v>1893.5336679599745</v>
      </c>
      <c r="G180" s="122">
        <v>1917.0582063652814</v>
      </c>
      <c r="H180" s="122">
        <v>2040.9456335414109</v>
      </c>
      <c r="I180" s="122">
        <v>1889.3804052784071</v>
      </c>
      <c r="J180" s="122">
        <v>2006.7259243657504</v>
      </c>
      <c r="K180" s="122">
        <v>1960.1621757775874</v>
      </c>
      <c r="L180" s="122">
        <v>2030.1971113675502</v>
      </c>
      <c r="M180" s="122">
        <v>2036.0399574488538</v>
      </c>
      <c r="N180" s="122">
        <v>1694.1796015309221</v>
      </c>
      <c r="O180" s="122">
        <v>1640.186785948461</v>
      </c>
      <c r="P180" s="122">
        <v>1686.9881812501128</v>
      </c>
      <c r="Q180" s="122">
        <v>1962.0466038569034</v>
      </c>
      <c r="R180" s="122">
        <v>1934.8061764656716</v>
      </c>
      <c r="S180" s="122">
        <v>1941.2453299564729</v>
      </c>
      <c r="T180" s="122">
        <v>1960.8873287793979</v>
      </c>
      <c r="U180" s="122">
        <v>1964.3502779069497</v>
      </c>
      <c r="V180" s="122">
        <v>2076.2672971235147</v>
      </c>
      <c r="W180" s="122">
        <v>1732.6533128447395</v>
      </c>
      <c r="DA180" s="130" t="s">
        <v>2269</v>
      </c>
    </row>
    <row r="181" spans="1:105" ht="12" customHeight="1" x14ac:dyDescent="0.25">
      <c r="A181" s="97" t="s">
        <v>141</v>
      </c>
      <c r="B181" s="98">
        <v>2062.7562155765372</v>
      </c>
      <c r="C181" s="98">
        <v>1892.522895365611</v>
      </c>
      <c r="D181" s="98">
        <v>2148.8093900943322</v>
      </c>
      <c r="E181" s="98">
        <v>2150.9322876799874</v>
      </c>
      <c r="F181" s="98">
        <v>1883.2134438511146</v>
      </c>
      <c r="G181" s="98">
        <v>2265.5090256989697</v>
      </c>
      <c r="H181" s="98">
        <v>2307.918913189963</v>
      </c>
      <c r="I181" s="98">
        <v>1939.8025375298841</v>
      </c>
      <c r="J181" s="98">
        <v>1935.1065932288891</v>
      </c>
      <c r="K181" s="98">
        <v>2036.5581340772405</v>
      </c>
      <c r="L181" s="98">
        <v>2686.8577579554189</v>
      </c>
      <c r="M181" s="98">
        <v>2195.2588151370442</v>
      </c>
      <c r="N181" s="98">
        <v>1767.5063702753375</v>
      </c>
      <c r="O181" s="98">
        <v>1774.61225513555</v>
      </c>
      <c r="P181" s="98">
        <v>1693.9322494635157</v>
      </c>
      <c r="Q181" s="98">
        <v>1738.6759808976271</v>
      </c>
      <c r="R181" s="98">
        <v>1525.6745892523088</v>
      </c>
      <c r="S181" s="98">
        <v>2045.8292379653008</v>
      </c>
      <c r="T181" s="98">
        <v>2190.6391902765581</v>
      </c>
      <c r="U181" s="98">
        <v>2233.3195966231629</v>
      </c>
      <c r="V181" s="98">
        <v>1686.6868084474522</v>
      </c>
      <c r="W181" s="98">
        <v>1552.3566402743779</v>
      </c>
      <c r="DA181" s="63" t="s">
        <v>2270</v>
      </c>
    </row>
    <row r="182" spans="1:105" ht="12" customHeight="1" x14ac:dyDescent="0.25">
      <c r="A182" s="97" t="s">
        <v>140</v>
      </c>
      <c r="B182" s="98">
        <v>0</v>
      </c>
      <c r="C182" s="98">
        <v>1155.9662240404136</v>
      </c>
      <c r="D182" s="98">
        <v>1308.8521686326503</v>
      </c>
      <c r="E182" s="98">
        <v>1359.971335955639</v>
      </c>
      <c r="F182" s="98">
        <v>1155.927622415549</v>
      </c>
      <c r="G182" s="98">
        <v>1363.2543543779177</v>
      </c>
      <c r="H182" s="98">
        <v>1492.0933936879189</v>
      </c>
      <c r="I182" s="98">
        <v>1240.4459657223788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2271</v>
      </c>
    </row>
    <row r="183" spans="1:105" ht="12" customHeight="1" x14ac:dyDescent="0.25">
      <c r="A183" s="100" t="s">
        <v>50</v>
      </c>
      <c r="B183" s="101">
        <v>0</v>
      </c>
      <c r="C183" s="101">
        <v>419.90955835409318</v>
      </c>
      <c r="D183" s="101">
        <v>466.25168390021571</v>
      </c>
      <c r="E183" s="101">
        <v>570.07577637744293</v>
      </c>
      <c r="F183" s="101">
        <v>423.99709800598214</v>
      </c>
      <c r="G183" s="101">
        <v>439.27460629448592</v>
      </c>
      <c r="H183" s="101">
        <v>614.40179908654864</v>
      </c>
      <c r="I183" s="101">
        <v>434.28170319434116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2272</v>
      </c>
    </row>
    <row r="184" spans="1:105" ht="12" customHeight="1" x14ac:dyDescent="0.25">
      <c r="A184" s="103" t="s">
        <v>52</v>
      </c>
      <c r="B184" s="104">
        <v>0</v>
      </c>
      <c r="C184" s="104">
        <v>736.05666568632046</v>
      </c>
      <c r="D184" s="104">
        <v>842.60048473243467</v>
      </c>
      <c r="E184" s="104">
        <v>789.89555957819596</v>
      </c>
      <c r="F184" s="104">
        <v>731.93052440956694</v>
      </c>
      <c r="G184" s="104">
        <v>923.97974808343179</v>
      </c>
      <c r="H184" s="104">
        <v>877.6915946013703</v>
      </c>
      <c r="I184" s="104">
        <v>806.16426252803763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2273</v>
      </c>
    </row>
    <row r="185" spans="1:105" ht="12" customHeight="1" x14ac:dyDescent="0.25">
      <c r="A185" s="106" t="s">
        <v>122</v>
      </c>
      <c r="B185" s="101">
        <v>1702.3731129558798</v>
      </c>
      <c r="C185" s="101">
        <v>1772.0271174517495</v>
      </c>
      <c r="D185" s="101">
        <v>1801.3477270642143</v>
      </c>
      <c r="E185" s="101">
        <v>1993.0248215975114</v>
      </c>
      <c r="F185" s="101">
        <v>1901.7212285990222</v>
      </c>
      <c r="G185" s="101">
        <v>1819.5102556990016</v>
      </c>
      <c r="H185" s="101">
        <v>1997.3952064217256</v>
      </c>
      <c r="I185" s="101">
        <v>1891.5316321149949</v>
      </c>
      <c r="J185" s="101">
        <v>2023.6267476703511</v>
      </c>
      <c r="K185" s="101">
        <v>1956.7364484212271</v>
      </c>
      <c r="L185" s="101">
        <v>1969.2126301747689</v>
      </c>
      <c r="M185" s="101">
        <v>2031.1427133265663</v>
      </c>
      <c r="N185" s="101">
        <v>1717.8781103983081</v>
      </c>
      <c r="O185" s="101">
        <v>1671.8713915391186</v>
      </c>
      <c r="P185" s="101">
        <v>1726.9278570091881</v>
      </c>
      <c r="Q185" s="101">
        <v>2016.898002789934</v>
      </c>
      <c r="R185" s="101">
        <v>2000.5329782098872</v>
      </c>
      <c r="S185" s="101">
        <v>1978.419143250858</v>
      </c>
      <c r="T185" s="101">
        <v>1989.5136216770741</v>
      </c>
      <c r="U185" s="101">
        <v>1990.3455138378388</v>
      </c>
      <c r="V185" s="101">
        <v>2140.6100457349226</v>
      </c>
      <c r="W185" s="101">
        <v>1782.5798415625757</v>
      </c>
      <c r="DA185" s="131" t="s">
        <v>2274</v>
      </c>
    </row>
    <row r="186" spans="1:105" ht="12" customHeight="1" x14ac:dyDescent="0.25">
      <c r="A186" s="107" t="s">
        <v>121</v>
      </c>
      <c r="B186" s="104">
        <v>0</v>
      </c>
      <c r="C186" s="104">
        <v>1166.713660295439</v>
      </c>
      <c r="D186" s="104">
        <v>1184.0531289958212</v>
      </c>
      <c r="E186" s="104">
        <v>1350.3622504933239</v>
      </c>
      <c r="F186" s="104">
        <v>1259.2306409239259</v>
      </c>
      <c r="G186" s="104">
        <v>1192.0636498712279</v>
      </c>
      <c r="H186" s="104">
        <v>1389.1683818714132</v>
      </c>
      <c r="I186" s="104">
        <v>1291.8070992441856</v>
      </c>
      <c r="J186" s="104">
        <v>1411.1464236691702</v>
      </c>
      <c r="K186" s="104">
        <v>1348.3015597458789</v>
      </c>
      <c r="L186" s="104">
        <v>1352.1939783389371</v>
      </c>
      <c r="M186" s="104">
        <v>1427.0620618261214</v>
      </c>
      <c r="N186" s="104">
        <v>1147.5005890594437</v>
      </c>
      <c r="O186" s="104">
        <v>1170.820080699853</v>
      </c>
      <c r="P186" s="104">
        <v>1209.2288306881758</v>
      </c>
      <c r="Q186" s="104">
        <v>1470.9479725519991</v>
      </c>
      <c r="R186" s="104">
        <v>1447.6728187101103</v>
      </c>
      <c r="S186" s="104">
        <v>1422.7241803209608</v>
      </c>
      <c r="T186" s="104">
        <v>1441.6837070107031</v>
      </c>
      <c r="U186" s="104">
        <v>1453.9721877487768</v>
      </c>
      <c r="V186" s="104">
        <v>1599.1884297137144</v>
      </c>
      <c r="W186" s="104">
        <v>1371.582369577643</v>
      </c>
      <c r="DA186" s="132" t="s">
        <v>2275</v>
      </c>
    </row>
    <row r="187" spans="1:105" ht="12" customHeight="1" x14ac:dyDescent="0.25">
      <c r="A187" s="108" t="s">
        <v>53</v>
      </c>
      <c r="B187" s="98">
        <v>0</v>
      </c>
      <c r="C187" s="98">
        <v>393.82726016696267</v>
      </c>
      <c r="D187" s="98">
        <v>391.40244875591281</v>
      </c>
      <c r="E187" s="98">
        <v>528.85025259393831</v>
      </c>
      <c r="F187" s="98">
        <v>428.97647791918024</v>
      </c>
      <c r="G187" s="98">
        <v>355.30699816316826</v>
      </c>
      <c r="H187" s="98">
        <v>534.65032339682932</v>
      </c>
      <c r="I187" s="98">
        <v>419.04437567500867</v>
      </c>
      <c r="J187" s="98">
        <v>515.48940533585903</v>
      </c>
      <c r="K187" s="98">
        <v>458.7219524388459</v>
      </c>
      <c r="L187" s="98">
        <v>447.6536644000555</v>
      </c>
      <c r="M187" s="98">
        <v>541.2390620150627</v>
      </c>
      <c r="N187" s="98">
        <v>301.32129022474265</v>
      </c>
      <c r="O187" s="98">
        <v>325.54017102690733</v>
      </c>
      <c r="P187" s="98">
        <v>335.82048413388742</v>
      </c>
      <c r="Q187" s="98">
        <v>549.07085031404063</v>
      </c>
      <c r="R187" s="98">
        <v>514.34287464420618</v>
      </c>
      <c r="S187" s="98">
        <v>472.75683210300292</v>
      </c>
      <c r="T187" s="98">
        <v>485.02999176656158</v>
      </c>
      <c r="U187" s="98">
        <v>473.50117854820706</v>
      </c>
      <c r="V187" s="98">
        <v>539.39824640459278</v>
      </c>
      <c r="W187" s="98">
        <v>350.99676783709265</v>
      </c>
      <c r="DA187" s="63" t="s">
        <v>2276</v>
      </c>
    </row>
    <row r="188" spans="1:105" ht="12" customHeight="1" x14ac:dyDescent="0.25">
      <c r="A188" s="108" t="s">
        <v>52</v>
      </c>
      <c r="B188" s="98">
        <v>0</v>
      </c>
      <c r="C188" s="98">
        <v>772.88640012847611</v>
      </c>
      <c r="D188" s="98">
        <v>792.65068023990841</v>
      </c>
      <c r="E188" s="98">
        <v>821.51199789938573</v>
      </c>
      <c r="F188" s="98">
        <v>830.25416300474569</v>
      </c>
      <c r="G188" s="98">
        <v>836.75665170805951</v>
      </c>
      <c r="H188" s="98">
        <v>854.51805847458388</v>
      </c>
      <c r="I188" s="98">
        <v>872.76272356917718</v>
      </c>
      <c r="J188" s="98">
        <v>895.65701833331116</v>
      </c>
      <c r="K188" s="98">
        <v>889.57960730703269</v>
      </c>
      <c r="L188" s="98">
        <v>904.54031393888135</v>
      </c>
      <c r="M188" s="98">
        <v>885.82299981105916</v>
      </c>
      <c r="N188" s="98">
        <v>846.17929883470083</v>
      </c>
      <c r="O188" s="98">
        <v>845.27990967294568</v>
      </c>
      <c r="P188" s="98">
        <v>873.40834655428807</v>
      </c>
      <c r="Q188" s="98">
        <v>921.87712223795847</v>
      </c>
      <c r="R188" s="98">
        <v>933.32994406590387</v>
      </c>
      <c r="S188" s="98">
        <v>949.96734821795826</v>
      </c>
      <c r="T188" s="98">
        <v>956.65371524414138</v>
      </c>
      <c r="U188" s="98">
        <v>980.47100920056982</v>
      </c>
      <c r="V188" s="98">
        <v>1059.7901833091216</v>
      </c>
      <c r="W188" s="98">
        <v>1020.5856017405504</v>
      </c>
      <c r="DA188" s="63" t="s">
        <v>2277</v>
      </c>
    </row>
    <row r="189" spans="1:105" ht="12" customHeight="1" x14ac:dyDescent="0.25">
      <c r="A189" s="121" t="s">
        <v>54</v>
      </c>
      <c r="B189" s="122">
        <v>724.334004192679</v>
      </c>
      <c r="C189" s="122">
        <v>744.94045326159869</v>
      </c>
      <c r="D189" s="122">
        <v>775.36204418616751</v>
      </c>
      <c r="E189" s="122">
        <v>791.60026659315747</v>
      </c>
      <c r="F189" s="122">
        <v>767.34981585608568</v>
      </c>
      <c r="G189" s="122">
        <v>762.10663841285248</v>
      </c>
      <c r="H189" s="122">
        <v>743.375445826597</v>
      </c>
      <c r="I189" s="122">
        <v>687.25837480893654</v>
      </c>
      <c r="J189" s="122">
        <v>626.84215013225719</v>
      </c>
      <c r="K189" s="122">
        <v>598.01002475495568</v>
      </c>
      <c r="L189" s="122">
        <v>624.20942843694058</v>
      </c>
      <c r="M189" s="122">
        <v>533.56209568288727</v>
      </c>
      <c r="N189" s="122">
        <v>453.42519634372849</v>
      </c>
      <c r="O189" s="122">
        <v>464.18711121490634</v>
      </c>
      <c r="P189" s="122">
        <v>443.37956716487128</v>
      </c>
      <c r="Q189" s="122">
        <v>472.14816122409951</v>
      </c>
      <c r="R189" s="122">
        <v>435.0592755841198</v>
      </c>
      <c r="S189" s="122">
        <v>545.68148569455832</v>
      </c>
      <c r="T189" s="122">
        <v>579.6287989824898</v>
      </c>
      <c r="U189" s="122">
        <v>588.47033049857112</v>
      </c>
      <c r="V189" s="122">
        <v>853.02536663100568</v>
      </c>
      <c r="W189" s="122">
        <v>765.16825945858875</v>
      </c>
      <c r="DA189" s="130" t="s">
        <v>2278</v>
      </c>
    </row>
    <row r="190" spans="1:105" ht="12" customHeight="1" x14ac:dyDescent="0.25">
      <c r="A190" s="97" t="s">
        <v>50</v>
      </c>
      <c r="B190" s="98">
        <v>746.67614896304383</v>
      </c>
      <c r="C190" s="98">
        <v>754.27242151653149</v>
      </c>
      <c r="D190" s="98">
        <v>808.995307948613</v>
      </c>
      <c r="E190" s="98">
        <v>823.31859305667024</v>
      </c>
      <c r="F190" s="98">
        <v>777.90946308452715</v>
      </c>
      <c r="G190" s="98">
        <v>785.85688818722281</v>
      </c>
      <c r="H190" s="98">
        <v>782.90895601552938</v>
      </c>
      <c r="I190" s="98">
        <v>716.15853388989501</v>
      </c>
      <c r="J190" s="98">
        <v>640.21579360899193</v>
      </c>
      <c r="K190" s="98">
        <v>642.99313939474609</v>
      </c>
      <c r="L190" s="98">
        <v>681.84738840319085</v>
      </c>
      <c r="M190" s="98">
        <v>563.50447324820482</v>
      </c>
      <c r="N190" s="98">
        <v>476.87653343508526</v>
      </c>
      <c r="O190" s="98">
        <v>516.87234373806848</v>
      </c>
      <c r="P190" s="98">
        <v>485.36916800395272</v>
      </c>
      <c r="Q190" s="98">
        <v>517.27555635404724</v>
      </c>
      <c r="R190" s="98">
        <v>458.60727438182164</v>
      </c>
      <c r="S190" s="98">
        <v>603.14108422649144</v>
      </c>
      <c r="T190" s="98">
        <v>647.0054196443017</v>
      </c>
      <c r="U190" s="98">
        <v>663.42000799056871</v>
      </c>
      <c r="V190" s="98">
        <v>923.69527066815135</v>
      </c>
      <c r="W190" s="98">
        <v>888.55460726228443</v>
      </c>
      <c r="DA190" s="63" t="s">
        <v>2279</v>
      </c>
    </row>
    <row r="191" spans="1:105" ht="12" customHeight="1" x14ac:dyDescent="0.25">
      <c r="A191" s="109" t="s">
        <v>120</v>
      </c>
      <c r="B191" s="33">
        <v>531.55614037131966</v>
      </c>
      <c r="C191" s="33">
        <v>665.21163478081633</v>
      </c>
      <c r="D191" s="33">
        <v>475.29440348694357</v>
      </c>
      <c r="E191" s="33">
        <v>480.8057643973633</v>
      </c>
      <c r="F191" s="33">
        <v>669.01211746752801</v>
      </c>
      <c r="G191" s="33">
        <v>595.41308714978368</v>
      </c>
      <c r="H191" s="33">
        <v>557.5506276712814</v>
      </c>
      <c r="I191" s="33">
        <v>575.55532091495922</v>
      </c>
      <c r="J191" s="33">
        <v>577.75015537893057</v>
      </c>
      <c r="K191" s="33">
        <v>451.01163227135532</v>
      </c>
      <c r="L191" s="33">
        <v>468.29037224458119</v>
      </c>
      <c r="M191" s="33">
        <v>460.13001138029023</v>
      </c>
      <c r="N191" s="33">
        <v>408.50415085634978</v>
      </c>
      <c r="O191" s="33">
        <v>372.14520129809188</v>
      </c>
      <c r="P191" s="33">
        <v>370.02679141604403</v>
      </c>
      <c r="Q191" s="33">
        <v>393.36947674559468</v>
      </c>
      <c r="R191" s="33">
        <v>393.97428089494844</v>
      </c>
      <c r="S191" s="33">
        <v>444.49875483157467</v>
      </c>
      <c r="T191" s="33">
        <v>461.27220604521528</v>
      </c>
      <c r="U191" s="33">
        <v>462.52365578634789</v>
      </c>
      <c r="V191" s="33">
        <v>739.36963777354538</v>
      </c>
      <c r="W191" s="33">
        <v>619.81707793595535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7848.8297282784397</v>
      </c>
      <c r="C193" s="117">
        <f t="shared" si="94"/>
        <v>7239.0971800872121</v>
      </c>
      <c r="D193" s="117">
        <f t="shared" si="94"/>
        <v>8491.2429117868378</v>
      </c>
      <c r="E193" s="117">
        <f t="shared" si="94"/>
        <v>8790.3540185272832</v>
      </c>
      <c r="F193" s="117">
        <f t="shared" si="94"/>
        <v>6920.5917807457672</v>
      </c>
      <c r="G193" s="117">
        <f t="shared" si="94"/>
        <v>9914.358027110753</v>
      </c>
      <c r="H193" s="117">
        <f t="shared" si="94"/>
        <v>9997.8832116548965</v>
      </c>
      <c r="I193" s="117">
        <f t="shared" si="94"/>
        <v>6116.1461987618713</v>
      </c>
      <c r="J193" s="117">
        <f t="shared" si="94"/>
        <v>6936.0296787092821</v>
      </c>
      <c r="K193" s="117">
        <f t="shared" si="94"/>
        <v>7431.7014157816593</v>
      </c>
      <c r="L193" s="117">
        <f t="shared" si="94"/>
        <v>14416.401498568919</v>
      </c>
      <c r="M193" s="117">
        <f t="shared" si="94"/>
        <v>9919.9599856992772</v>
      </c>
      <c r="N193" s="117">
        <f t="shared" si="94"/>
        <v>6992.6891142155173</v>
      </c>
      <c r="O193" s="117">
        <f t="shared" si="94"/>
        <v>9922.6073114395313</v>
      </c>
      <c r="P193" s="117">
        <f t="shared" si="94"/>
        <v>8408.7913713749513</v>
      </c>
      <c r="Q193" s="117">
        <f t="shared" si="94"/>
        <v>9461.2399882609989</v>
      </c>
      <c r="R193" s="117">
        <f t="shared" ref="R193:V193" si="95">R194+R197+R199+R208</f>
        <v>8489.060267265324</v>
      </c>
      <c r="S193" s="117">
        <f t="shared" si="95"/>
        <v>10030.049766152097</v>
      </c>
      <c r="T193" s="117">
        <f t="shared" si="95"/>
        <v>10467.126370446071</v>
      </c>
      <c r="U193" s="117">
        <f t="shared" si="95"/>
        <v>11656.90879882807</v>
      </c>
      <c r="V193" s="117">
        <f t="shared" si="95"/>
        <v>6498.4402272415145</v>
      </c>
      <c r="W193" s="117">
        <f t="shared" ref="W193" si="96">W194+W197+W199+W208</f>
        <v>10319.123124636368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6435.1816172556692</v>
      </c>
      <c r="C194" s="122">
        <f t="shared" si="97"/>
        <v>5804.9575819033926</v>
      </c>
      <c r="D194" s="122">
        <f t="shared" si="97"/>
        <v>6991.46622198152</v>
      </c>
      <c r="E194" s="122">
        <f t="shared" si="97"/>
        <v>7198.7279449286571</v>
      </c>
      <c r="F194" s="122">
        <f t="shared" si="97"/>
        <v>5413.7933678862282</v>
      </c>
      <c r="G194" s="122">
        <f t="shared" si="97"/>
        <v>8384.4830799508163</v>
      </c>
      <c r="H194" s="122">
        <f t="shared" si="97"/>
        <v>8365.5965020321255</v>
      </c>
      <c r="I194" s="122">
        <f t="shared" si="97"/>
        <v>4573.2098397269283</v>
      </c>
      <c r="J194" s="122">
        <f t="shared" si="97"/>
        <v>5362.1138580208653</v>
      </c>
      <c r="K194" s="122">
        <f t="shared" si="97"/>
        <v>5907.0964205676728</v>
      </c>
      <c r="L194" s="122">
        <f t="shared" si="97"/>
        <v>12830.860457815856</v>
      </c>
      <c r="M194" s="122">
        <f t="shared" si="97"/>
        <v>8374.57505323021</v>
      </c>
      <c r="N194" s="122">
        <f t="shared" si="97"/>
        <v>5654.1038506202494</v>
      </c>
      <c r="O194" s="122">
        <f t="shared" si="97"/>
        <v>8527.9487410555448</v>
      </c>
      <c r="P194" s="122">
        <f t="shared" si="97"/>
        <v>6985.4433464781778</v>
      </c>
      <c r="Q194" s="122">
        <f t="shared" si="97"/>
        <v>7791.508999899097</v>
      </c>
      <c r="R194" s="122">
        <f t="shared" ref="R194:V194" si="98">SUM(R195:R196)</f>
        <v>6856.3928615894201</v>
      </c>
      <c r="S194" s="122">
        <f t="shared" si="98"/>
        <v>8316.7745656245661</v>
      </c>
      <c r="T194" s="122">
        <f t="shared" si="98"/>
        <v>8691.2311822930587</v>
      </c>
      <c r="U194" s="122">
        <f t="shared" si="98"/>
        <v>9813.0164057607362</v>
      </c>
      <c r="V194" s="122">
        <f t="shared" si="98"/>
        <v>4418.4951941702402</v>
      </c>
      <c r="W194" s="122">
        <f t="shared" ref="W194" si="99">SUM(W195:W196)</f>
        <v>8260.8668451944559</v>
      </c>
      <c r="DA194" s="130" t="s">
        <v>2432</v>
      </c>
    </row>
    <row r="195" spans="1:105" ht="12" customHeight="1" x14ac:dyDescent="0.25">
      <c r="A195" s="97" t="s">
        <v>74</v>
      </c>
      <c r="B195" s="98">
        <v>6280.1116309618719</v>
      </c>
      <c r="C195" s="98">
        <v>5667.4688684640232</v>
      </c>
      <c r="D195" s="98">
        <v>6828.2738122331348</v>
      </c>
      <c r="E195" s="98">
        <v>7035.072366253662</v>
      </c>
      <c r="F195" s="98">
        <v>5291.7352120806072</v>
      </c>
      <c r="G195" s="98">
        <v>8199.5359947485013</v>
      </c>
      <c r="H195" s="98">
        <v>8185.2560007172488</v>
      </c>
      <c r="I195" s="98">
        <v>4476.1114972701398</v>
      </c>
      <c r="J195" s="98">
        <v>5249.5210183406507</v>
      </c>
      <c r="K195" s="98">
        <v>5785.0875439042065</v>
      </c>
      <c r="L195" s="98">
        <v>12569.241471743209</v>
      </c>
      <c r="M195" s="98">
        <v>8206.8356271934699</v>
      </c>
      <c r="N195" s="98">
        <v>5544.538411868969</v>
      </c>
      <c r="O195" s="98">
        <v>8363.9249504965883</v>
      </c>
      <c r="P195" s="98">
        <v>6850.5427295223435</v>
      </c>
      <c r="Q195" s="98">
        <v>7642.071273428639</v>
      </c>
      <c r="R195" s="98">
        <v>6725.4420841320052</v>
      </c>
      <c r="S195" s="98">
        <v>8157.394308078844</v>
      </c>
      <c r="T195" s="98">
        <v>8524.8966402724509</v>
      </c>
      <c r="U195" s="98">
        <v>9625.5095691555634</v>
      </c>
      <c r="V195" s="98">
        <v>4332.8164105024553</v>
      </c>
      <c r="W195" s="98">
        <v>8100.7784997910449</v>
      </c>
      <c r="DA195" s="63" t="s">
        <v>2433</v>
      </c>
    </row>
    <row r="196" spans="1:105" ht="12" customHeight="1" x14ac:dyDescent="0.25">
      <c r="A196" s="97" t="s">
        <v>53</v>
      </c>
      <c r="B196" s="98">
        <v>155.06998629379697</v>
      </c>
      <c r="C196" s="98">
        <v>137.48871343936977</v>
      </c>
      <c r="D196" s="98">
        <v>163.19240974838505</v>
      </c>
      <c r="E196" s="98">
        <v>163.65557867499459</v>
      </c>
      <c r="F196" s="98">
        <v>122.0581558056208</v>
      </c>
      <c r="G196" s="98">
        <v>184.94708520231549</v>
      </c>
      <c r="H196" s="98">
        <v>180.34050131487686</v>
      </c>
      <c r="I196" s="98">
        <v>97.098342456788345</v>
      </c>
      <c r="J196" s="98">
        <v>112.59283968021482</v>
      </c>
      <c r="K196" s="98">
        <v>122.00887666346667</v>
      </c>
      <c r="L196" s="98">
        <v>261.61898607264698</v>
      </c>
      <c r="M196" s="98">
        <v>167.73942603673967</v>
      </c>
      <c r="N196" s="98">
        <v>109.56543875128051</v>
      </c>
      <c r="O196" s="98">
        <v>164.02379055895713</v>
      </c>
      <c r="P196" s="98">
        <v>134.90061695583447</v>
      </c>
      <c r="Q196" s="98">
        <v>149.43772647045802</v>
      </c>
      <c r="R196" s="98">
        <v>130.95077745741531</v>
      </c>
      <c r="S196" s="98">
        <v>159.38025754572126</v>
      </c>
      <c r="T196" s="98">
        <v>166.3345420206085</v>
      </c>
      <c r="U196" s="98">
        <v>187.50683660517311</v>
      </c>
      <c r="V196" s="98">
        <v>85.678783667785268</v>
      </c>
      <c r="W196" s="98">
        <v>160.08834540341078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1.610796280001964</v>
      </c>
      <c r="C197" s="122">
        <f t="shared" si="100"/>
        <v>2.1488393791884968</v>
      </c>
      <c r="D197" s="122">
        <f t="shared" si="100"/>
        <v>3.849089014494889</v>
      </c>
      <c r="E197" s="122">
        <f t="shared" si="100"/>
        <v>6.4308339271978587</v>
      </c>
      <c r="F197" s="122">
        <f t="shared" si="100"/>
        <v>3.6909807783292585</v>
      </c>
      <c r="G197" s="122">
        <f t="shared" si="100"/>
        <v>4.0986269017259467</v>
      </c>
      <c r="H197" s="122">
        <f t="shared" si="100"/>
        <v>6.6318572006208418</v>
      </c>
      <c r="I197" s="122">
        <f t="shared" si="100"/>
        <v>10.399142479612808</v>
      </c>
      <c r="J197" s="122">
        <f t="shared" si="100"/>
        <v>5.7249339575600589</v>
      </c>
      <c r="K197" s="122">
        <f t="shared" si="100"/>
        <v>2.2636485335333654</v>
      </c>
      <c r="L197" s="122">
        <f t="shared" si="100"/>
        <v>0.29684795866533814</v>
      </c>
      <c r="M197" s="122">
        <f t="shared" si="100"/>
        <v>0.24444166619753152</v>
      </c>
      <c r="N197" s="122">
        <f t="shared" si="100"/>
        <v>16.09471498868891</v>
      </c>
      <c r="O197" s="122">
        <f t="shared" si="100"/>
        <v>44.434033898957168</v>
      </c>
      <c r="P197" s="122">
        <f t="shared" si="100"/>
        <v>55.405160363981253</v>
      </c>
      <c r="Q197" s="122">
        <f t="shared" si="100"/>
        <v>109.49805657995113</v>
      </c>
      <c r="R197" s="122">
        <f t="shared" si="100"/>
        <v>111.03680677136009</v>
      </c>
      <c r="S197" s="122">
        <f t="shared" si="100"/>
        <v>111.72140502979454</v>
      </c>
      <c r="T197" s="122">
        <f t="shared" si="100"/>
        <v>128.07011233397554</v>
      </c>
      <c r="U197" s="122">
        <f t="shared" si="100"/>
        <v>160.31206985348464</v>
      </c>
      <c r="V197" s="122">
        <f t="shared" si="100"/>
        <v>102.62898118684616</v>
      </c>
      <c r="W197" s="122">
        <f t="shared" si="100"/>
        <v>258.45210373852581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1.610796280001964</v>
      </c>
      <c r="C198" s="98">
        <f>RES_hhdet_tesh!C29</f>
        <v>2.1488393791884968</v>
      </c>
      <c r="D198" s="98">
        <f>RES_hhdet_tesh!D29</f>
        <v>3.849089014494889</v>
      </c>
      <c r="E198" s="98">
        <f>RES_hhdet_tesh!E29</f>
        <v>6.4308339271978587</v>
      </c>
      <c r="F198" s="98">
        <f>RES_hhdet_tesh!F29</f>
        <v>3.6909807783292585</v>
      </c>
      <c r="G198" s="98">
        <f>RES_hhdet_tesh!G29</f>
        <v>4.0986269017259467</v>
      </c>
      <c r="H198" s="98">
        <f>RES_hhdet_tesh!H29</f>
        <v>6.6318572006208418</v>
      </c>
      <c r="I198" s="98">
        <f>RES_hhdet_tesh!I29</f>
        <v>10.399142479612808</v>
      </c>
      <c r="J198" s="98">
        <f>RES_hhdet_tesh!J29</f>
        <v>5.7249339575600589</v>
      </c>
      <c r="K198" s="98">
        <f>RES_hhdet_tesh!K29</f>
        <v>2.2636485335333654</v>
      </c>
      <c r="L198" s="98">
        <f>RES_hhdet_tesh!L29</f>
        <v>0.29684795866533814</v>
      </c>
      <c r="M198" s="98">
        <f>RES_hhdet_tesh!M29</f>
        <v>0.24444166619753152</v>
      </c>
      <c r="N198" s="98">
        <f>RES_hhdet_tesh!N29</f>
        <v>16.09471498868891</v>
      </c>
      <c r="O198" s="98">
        <f>RES_hhdet_tesh!O29</f>
        <v>44.434033898957168</v>
      </c>
      <c r="P198" s="98">
        <f>RES_hhdet_tesh!P29</f>
        <v>55.405160363981253</v>
      </c>
      <c r="Q198" s="98">
        <f>RES_hhdet_tesh!Q29</f>
        <v>109.49805657995113</v>
      </c>
      <c r="R198" s="98">
        <f>RES_hhdet_tesh!R29</f>
        <v>111.03680677136009</v>
      </c>
      <c r="S198" s="98">
        <f>RES_hhdet_tesh!S29</f>
        <v>111.72140502979454</v>
      </c>
      <c r="T198" s="98">
        <f>RES_hhdet_tesh!T29</f>
        <v>128.07011233397554</v>
      </c>
      <c r="U198" s="98">
        <f>RES_hhdet_tesh!U29</f>
        <v>160.31206985348464</v>
      </c>
      <c r="V198" s="98">
        <f>RES_hhdet_tesh!V29</f>
        <v>102.62898118684616</v>
      </c>
      <c r="W198" s="98">
        <f>RES_hhdet_tesh!W29</f>
        <v>258.45210373852581</v>
      </c>
      <c r="DA198" s="63" t="s">
        <v>2436</v>
      </c>
    </row>
    <row r="199" spans="1:105" ht="12" customHeight="1" x14ac:dyDescent="0.25">
      <c r="A199" s="121" t="s">
        <v>55</v>
      </c>
      <c r="B199" s="122">
        <v>984.25392113403166</v>
      </c>
      <c r="C199" s="122">
        <v>989.80977208676472</v>
      </c>
      <c r="D199" s="122">
        <v>1039.2811153191747</v>
      </c>
      <c r="E199" s="122">
        <v>1119.5479267893945</v>
      </c>
      <c r="F199" s="122">
        <v>1048.0515686551735</v>
      </c>
      <c r="G199" s="122">
        <v>1070.7855173825969</v>
      </c>
      <c r="H199" s="122">
        <v>1174.905595889689</v>
      </c>
      <c r="I199" s="122">
        <v>1109.5419347919246</v>
      </c>
      <c r="J199" s="122">
        <v>1179.652992264645</v>
      </c>
      <c r="K199" s="122">
        <v>1153.5570150050075</v>
      </c>
      <c r="L199" s="122">
        <v>1197.3226867966714</v>
      </c>
      <c r="M199" s="122">
        <v>1209.0291637998284</v>
      </c>
      <c r="N199" s="122">
        <v>1031.4662737957613</v>
      </c>
      <c r="O199" s="122">
        <v>1052.0325262253916</v>
      </c>
      <c r="P199" s="122">
        <v>1082.151850308954</v>
      </c>
      <c r="Q199" s="122">
        <v>1255.931093800257</v>
      </c>
      <c r="R199" s="122">
        <v>1239.1360676366924</v>
      </c>
      <c r="S199" s="122">
        <v>1250.2743356874134</v>
      </c>
      <c r="T199" s="122">
        <v>1274.3679153482453</v>
      </c>
      <c r="U199" s="122">
        <v>1301.4593199686065</v>
      </c>
      <c r="V199" s="122">
        <v>1411.4326871350111</v>
      </c>
      <c r="W199" s="122">
        <v>1271.9875647029689</v>
      </c>
      <c r="DA199" s="130" t="s">
        <v>2437</v>
      </c>
    </row>
    <row r="200" spans="1:105" ht="12" customHeight="1" x14ac:dyDescent="0.25">
      <c r="A200" s="97" t="s">
        <v>141</v>
      </c>
      <c r="B200" s="98">
        <v>1040.546637717616</v>
      </c>
      <c r="C200" s="98">
        <v>955.52554900784992</v>
      </c>
      <c r="D200" s="98">
        <v>1086.3330035013535</v>
      </c>
      <c r="E200" s="98">
        <v>1088.0361610465259</v>
      </c>
      <c r="F200" s="98">
        <v>953.83246505700913</v>
      </c>
      <c r="G200" s="98">
        <v>1154.4721727006161</v>
      </c>
      <c r="H200" s="98">
        <v>1200.5222844103662</v>
      </c>
      <c r="I200" s="98">
        <v>1035.005556903054</v>
      </c>
      <c r="J200" s="98">
        <v>1034.4908721032539</v>
      </c>
      <c r="K200" s="98">
        <v>1093.7620188392336</v>
      </c>
      <c r="L200" s="98">
        <v>1451.793602174326</v>
      </c>
      <c r="M200" s="98">
        <v>1190.8235378838565</v>
      </c>
      <c r="N200" s="98">
        <v>980.24207405996856</v>
      </c>
      <c r="O200" s="98">
        <v>1139.3806291498397</v>
      </c>
      <c r="P200" s="98">
        <v>1087.624459115005</v>
      </c>
      <c r="Q200" s="98">
        <v>1116.4379336328213</v>
      </c>
      <c r="R200" s="98">
        <v>979.67306808561148</v>
      </c>
      <c r="S200" s="98">
        <v>1333.041980266803</v>
      </c>
      <c r="T200" s="98">
        <v>1463.0914928319351</v>
      </c>
      <c r="U200" s="98">
        <v>1549.9281152811723</v>
      </c>
      <c r="V200" s="98">
        <v>1240.2876619627925</v>
      </c>
      <c r="W200" s="98">
        <v>1329.2636020338343</v>
      </c>
      <c r="DA200" s="63" t="s">
        <v>2438</v>
      </c>
    </row>
    <row r="201" spans="1:105" ht="12" customHeight="1" x14ac:dyDescent="0.25">
      <c r="A201" s="97" t="s">
        <v>140</v>
      </c>
      <c r="B201" s="98">
        <v>0</v>
      </c>
      <c r="C201" s="98">
        <v>955.72448655344806</v>
      </c>
      <c r="D201" s="98">
        <v>1086.5113206263441</v>
      </c>
      <c r="E201" s="98">
        <v>1088.120024905488</v>
      </c>
      <c r="F201" s="98">
        <v>953.73666508907957</v>
      </c>
      <c r="G201" s="98">
        <v>1153.778031087995</v>
      </c>
      <c r="H201" s="98">
        <v>1199.1043885163274</v>
      </c>
      <c r="I201" s="98">
        <v>1033.3506017890279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2439</v>
      </c>
    </row>
    <row r="202" spans="1:105" ht="12" customHeight="1" x14ac:dyDescent="0.25">
      <c r="A202" s="100" t="s">
        <v>50</v>
      </c>
      <c r="B202" s="101">
        <v>0</v>
      </c>
      <c r="C202" s="101">
        <v>219.66782086712757</v>
      </c>
      <c r="D202" s="101">
        <v>243.91083589390936</v>
      </c>
      <c r="E202" s="101">
        <v>298.22446532729214</v>
      </c>
      <c r="F202" s="101">
        <v>221.80614067951265</v>
      </c>
      <c r="G202" s="101">
        <v>229.79828300456339</v>
      </c>
      <c r="H202" s="101">
        <v>321.41279391495732</v>
      </c>
      <c r="I202" s="101">
        <v>227.18633926099025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2440</v>
      </c>
    </row>
    <row r="203" spans="1:105" ht="12" customHeight="1" x14ac:dyDescent="0.25">
      <c r="A203" s="103" t="s">
        <v>52</v>
      </c>
      <c r="B203" s="104">
        <v>0</v>
      </c>
      <c r="C203" s="104">
        <v>736.05666568632046</v>
      </c>
      <c r="D203" s="104">
        <v>842.60048473243467</v>
      </c>
      <c r="E203" s="104">
        <v>789.89555957819596</v>
      </c>
      <c r="F203" s="104">
        <v>731.93052440956694</v>
      </c>
      <c r="G203" s="104">
        <v>923.97974808343179</v>
      </c>
      <c r="H203" s="104">
        <v>877.6915946013703</v>
      </c>
      <c r="I203" s="104">
        <v>806.16426252803763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2441</v>
      </c>
    </row>
    <row r="204" spans="1:105" ht="12" customHeight="1" x14ac:dyDescent="0.25">
      <c r="A204" s="106" t="s">
        <v>122</v>
      </c>
      <c r="B204" s="101">
        <v>962.08643069439006</v>
      </c>
      <c r="C204" s="101">
        <v>1003.0030390147143</v>
      </c>
      <c r="D204" s="101">
        <v>1021.5756182943528</v>
      </c>
      <c r="E204" s="101">
        <v>1131.2669453784724</v>
      </c>
      <c r="F204" s="101">
        <v>1081.8853650151791</v>
      </c>
      <c r="G204" s="101">
        <v>1045.8897461617842</v>
      </c>
      <c r="H204" s="101">
        <v>1169.9696247046393</v>
      </c>
      <c r="I204" s="101">
        <v>1119.6291764731759</v>
      </c>
      <c r="J204" s="101">
        <v>1198.5347195529625</v>
      </c>
      <c r="K204" s="101">
        <v>1160.6436785378003</v>
      </c>
      <c r="L204" s="101">
        <v>1170.8258374077636</v>
      </c>
      <c r="M204" s="101">
        <v>1210.7915237201291</v>
      </c>
      <c r="N204" s="101">
        <v>1035.6834292890162</v>
      </c>
      <c r="O204" s="101">
        <v>1047.263499427235</v>
      </c>
      <c r="P204" s="101">
        <v>1081.7698571263902</v>
      </c>
      <c r="Q204" s="101">
        <v>1263.4100341816379</v>
      </c>
      <c r="R204" s="101">
        <v>1253.1860018511377</v>
      </c>
      <c r="S204" s="101">
        <v>1245.6528469107993</v>
      </c>
      <c r="T204" s="101">
        <v>1263.6905901580446</v>
      </c>
      <c r="U204" s="101">
        <v>1287.2960959914972</v>
      </c>
      <c r="V204" s="101">
        <v>1421.2927676541433</v>
      </c>
      <c r="W204" s="101">
        <v>1269.4142108711787</v>
      </c>
      <c r="DA204" s="131" t="s">
        <v>2442</v>
      </c>
    </row>
    <row r="205" spans="1:105" ht="12" customHeight="1" x14ac:dyDescent="0.25">
      <c r="A205" s="107" t="s">
        <v>121</v>
      </c>
      <c r="B205" s="104">
        <v>0</v>
      </c>
      <c r="C205" s="104">
        <v>1003.611517459907</v>
      </c>
      <c r="D205" s="104">
        <v>1022.0084991619159</v>
      </c>
      <c r="E205" s="104">
        <v>1131.4145699428434</v>
      </c>
      <c r="F205" s="104">
        <v>1081.6398232871081</v>
      </c>
      <c r="G205" s="104">
        <v>1045.3900739142741</v>
      </c>
      <c r="H205" s="104">
        <v>1169.1645166542091</v>
      </c>
      <c r="I205" s="104">
        <v>1119.550199566524</v>
      </c>
      <c r="J205" s="104">
        <v>1199.6751729010332</v>
      </c>
      <c r="K205" s="104">
        <v>1162.2915596732353</v>
      </c>
      <c r="L205" s="104">
        <v>1172.0621104933923</v>
      </c>
      <c r="M205" s="104">
        <v>1211.6705593766792</v>
      </c>
      <c r="N205" s="104">
        <v>1031.0805977763207</v>
      </c>
      <c r="O205" s="104">
        <v>1048.3396892500832</v>
      </c>
      <c r="P205" s="104">
        <v>1082.8852299405269</v>
      </c>
      <c r="Q205" s="104">
        <v>1264.3755231286898</v>
      </c>
      <c r="R205" s="104">
        <v>1254.178568106387</v>
      </c>
      <c r="S205" s="104">
        <v>1246.3771836542369</v>
      </c>
      <c r="T205" s="104">
        <v>1264.2980499442328</v>
      </c>
      <c r="U205" s="104">
        <v>1288.3424269027896</v>
      </c>
      <c r="V205" s="104">
        <v>1423.69435857596</v>
      </c>
      <c r="W205" s="104">
        <v>1270.8718169229373</v>
      </c>
      <c r="DA205" s="132" t="s">
        <v>2443</v>
      </c>
    </row>
    <row r="206" spans="1:105" ht="12" customHeight="1" x14ac:dyDescent="0.25">
      <c r="A206" s="108" t="s">
        <v>53</v>
      </c>
      <c r="B206" s="98">
        <v>0</v>
      </c>
      <c r="C206" s="98">
        <v>230.72511733143079</v>
      </c>
      <c r="D206" s="98">
        <v>229.35781892200743</v>
      </c>
      <c r="E206" s="98">
        <v>309.90257204345761</v>
      </c>
      <c r="F206" s="98">
        <v>251.38566028236235</v>
      </c>
      <c r="G206" s="98">
        <v>208.6334222062147</v>
      </c>
      <c r="H206" s="98">
        <v>314.64645817962514</v>
      </c>
      <c r="I206" s="98">
        <v>246.78747599734692</v>
      </c>
      <c r="J206" s="98">
        <v>304.01815456772221</v>
      </c>
      <c r="K206" s="98">
        <v>272.71195236620258</v>
      </c>
      <c r="L206" s="98">
        <v>267.52179655451079</v>
      </c>
      <c r="M206" s="98">
        <v>325.84755956561997</v>
      </c>
      <c r="N206" s="98">
        <v>184.9012989416199</v>
      </c>
      <c r="O206" s="98">
        <v>203.05977957713753</v>
      </c>
      <c r="P206" s="98">
        <v>209.47688338623863</v>
      </c>
      <c r="Q206" s="98">
        <v>342.49840089073138</v>
      </c>
      <c r="R206" s="98">
        <v>320.84862404048312</v>
      </c>
      <c r="S206" s="98">
        <v>296.40983543627874</v>
      </c>
      <c r="T206" s="98">
        <v>307.64433470009141</v>
      </c>
      <c r="U206" s="98">
        <v>307.87141770221962</v>
      </c>
      <c r="V206" s="98">
        <v>363.90417526683848</v>
      </c>
      <c r="W206" s="98">
        <v>250.286215182387</v>
      </c>
      <c r="DA206" s="63" t="s">
        <v>2444</v>
      </c>
    </row>
    <row r="207" spans="1:105" ht="12" customHeight="1" x14ac:dyDescent="0.25">
      <c r="A207" s="108" t="s">
        <v>52</v>
      </c>
      <c r="B207" s="98">
        <v>0</v>
      </c>
      <c r="C207" s="98">
        <v>772.88640012847611</v>
      </c>
      <c r="D207" s="98">
        <v>792.65068023990841</v>
      </c>
      <c r="E207" s="98">
        <v>821.51199789938573</v>
      </c>
      <c r="F207" s="98">
        <v>830.25416300474569</v>
      </c>
      <c r="G207" s="98">
        <v>836.75665170805951</v>
      </c>
      <c r="H207" s="98">
        <v>854.51805847458388</v>
      </c>
      <c r="I207" s="98">
        <v>872.76272356917718</v>
      </c>
      <c r="J207" s="98">
        <v>895.65701833331116</v>
      </c>
      <c r="K207" s="98">
        <v>889.57960730703269</v>
      </c>
      <c r="L207" s="98">
        <v>904.54031393888135</v>
      </c>
      <c r="M207" s="98">
        <v>885.82299981105916</v>
      </c>
      <c r="N207" s="98">
        <v>846.17929883470083</v>
      </c>
      <c r="O207" s="98">
        <v>845.27990967294568</v>
      </c>
      <c r="P207" s="98">
        <v>873.40834655428807</v>
      </c>
      <c r="Q207" s="98">
        <v>921.87712223795847</v>
      </c>
      <c r="R207" s="98">
        <v>933.32994406590387</v>
      </c>
      <c r="S207" s="98">
        <v>949.96734821795826</v>
      </c>
      <c r="T207" s="98">
        <v>956.65371524414138</v>
      </c>
      <c r="U207" s="98">
        <v>980.47100920056982</v>
      </c>
      <c r="V207" s="98">
        <v>1059.7901833091216</v>
      </c>
      <c r="W207" s="98">
        <v>1020.5856017405504</v>
      </c>
      <c r="DA207" s="63" t="s">
        <v>2445</v>
      </c>
    </row>
    <row r="208" spans="1:105" ht="12" customHeight="1" x14ac:dyDescent="0.25">
      <c r="A208" s="121" t="s">
        <v>54</v>
      </c>
      <c r="B208" s="122">
        <v>427.78339360873753</v>
      </c>
      <c r="C208" s="122">
        <v>442.18098671786646</v>
      </c>
      <c r="D208" s="122">
        <v>456.64648547164813</v>
      </c>
      <c r="E208" s="122">
        <v>465.64731288203518</v>
      </c>
      <c r="F208" s="122">
        <v>455.0558634260359</v>
      </c>
      <c r="G208" s="122">
        <v>454.99080287561338</v>
      </c>
      <c r="H208" s="122">
        <v>450.74925653246152</v>
      </c>
      <c r="I208" s="122">
        <v>422.9952817634055</v>
      </c>
      <c r="J208" s="122">
        <v>388.53789446621192</v>
      </c>
      <c r="K208" s="122">
        <v>368.78433167544597</v>
      </c>
      <c r="L208" s="122">
        <v>387.92150599772725</v>
      </c>
      <c r="M208" s="122">
        <v>336.11132700303932</v>
      </c>
      <c r="N208" s="122">
        <v>291.02427481081719</v>
      </c>
      <c r="O208" s="122">
        <v>298.19201025963838</v>
      </c>
      <c r="P208" s="122">
        <v>285.79101422383872</v>
      </c>
      <c r="Q208" s="122">
        <v>304.30183798169253</v>
      </c>
      <c r="R208" s="122">
        <v>282.49453126785181</v>
      </c>
      <c r="S208" s="122">
        <v>351.2794598103219</v>
      </c>
      <c r="T208" s="122">
        <v>373.45716047079026</v>
      </c>
      <c r="U208" s="122">
        <v>382.1210032452434</v>
      </c>
      <c r="V208" s="122">
        <v>565.88336474941684</v>
      </c>
      <c r="W208" s="122">
        <v>527.81661100041765</v>
      </c>
      <c r="DA208" s="130" t="s">
        <v>2446</v>
      </c>
    </row>
    <row r="209" spans="1:105" ht="12" customHeight="1" x14ac:dyDescent="0.25">
      <c r="A209" s="97" t="s">
        <v>50</v>
      </c>
      <c r="B209" s="98">
        <v>432.12219128766725</v>
      </c>
      <c r="C209" s="98">
        <v>436.70678597307216</v>
      </c>
      <c r="D209" s="98">
        <v>468.66453318319134</v>
      </c>
      <c r="E209" s="98">
        <v>477.0846405727591</v>
      </c>
      <c r="F209" s="98">
        <v>451.06228831551391</v>
      </c>
      <c r="G209" s="98">
        <v>456.78663404057653</v>
      </c>
      <c r="H209" s="98">
        <v>457.53078336927047</v>
      </c>
      <c r="I209" s="98">
        <v>420.09746906930997</v>
      </c>
      <c r="J209" s="98">
        <v>375.62220475407207</v>
      </c>
      <c r="K209" s="98">
        <v>377.4195492190932</v>
      </c>
      <c r="L209" s="98">
        <v>400.45192478560091</v>
      </c>
      <c r="M209" s="98">
        <v>331.057799521194</v>
      </c>
      <c r="N209" s="98">
        <v>280.44494358414954</v>
      </c>
      <c r="O209" s="98">
        <v>304.59408746542357</v>
      </c>
      <c r="P209" s="98">
        <v>286.02919193319406</v>
      </c>
      <c r="Q209" s="98">
        <v>304.83170160807697</v>
      </c>
      <c r="R209" s="98">
        <v>270.25834509753781</v>
      </c>
      <c r="S209" s="98">
        <v>355.55553325231006</v>
      </c>
      <c r="T209" s="98">
        <v>381.702338992531</v>
      </c>
      <c r="U209" s="98">
        <v>392.13398900645922</v>
      </c>
      <c r="V209" s="98">
        <v>547.36982521887126</v>
      </c>
      <c r="W209" s="98">
        <v>532.28079408963413</v>
      </c>
      <c r="DA209" s="63" t="s">
        <v>2447</v>
      </c>
    </row>
    <row r="210" spans="1:105" ht="12" customHeight="1" x14ac:dyDescent="0.25">
      <c r="A210" s="109" t="s">
        <v>120</v>
      </c>
      <c r="B210" s="33">
        <v>390.3463365717339</v>
      </c>
      <c r="C210" s="33">
        <v>488.95049402714949</v>
      </c>
      <c r="D210" s="33">
        <v>349.42444338603451</v>
      </c>
      <c r="E210" s="33">
        <v>353.57776311629277</v>
      </c>
      <c r="F210" s="33">
        <v>492.24640362256883</v>
      </c>
      <c r="G210" s="33">
        <v>442.38657861690081</v>
      </c>
      <c r="H210" s="33">
        <v>418.8731093033644</v>
      </c>
      <c r="I210" s="33">
        <v>434.19572279338126</v>
      </c>
      <c r="J210" s="33">
        <v>435.94883170908042</v>
      </c>
      <c r="K210" s="33">
        <v>340.56567434531354</v>
      </c>
      <c r="L210" s="33">
        <v>354.02490257449239</v>
      </c>
      <c r="M210" s="33">
        <v>348.50483367307049</v>
      </c>
      <c r="N210" s="33">
        <v>311.28898796588652</v>
      </c>
      <c r="O210" s="33">
        <v>287.00748311161237</v>
      </c>
      <c r="P210" s="33">
        <v>285.37493510535239</v>
      </c>
      <c r="Q210" s="33">
        <v>303.37685750543466</v>
      </c>
      <c r="R210" s="33">
        <v>303.84342159784978</v>
      </c>
      <c r="S210" s="33">
        <v>343.74956403510885</v>
      </c>
      <c r="T210" s="33">
        <v>358.97333465098438</v>
      </c>
      <c r="U210" s="33">
        <v>365.29501675983641</v>
      </c>
      <c r="V210" s="33">
        <v>595.6579888662061</v>
      </c>
      <c r="W210" s="33">
        <v>522.55772865159156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3657.2650707897324</v>
      </c>
      <c r="C212" s="117">
        <f t="shared" si="101"/>
        <v>3316.7066489158833</v>
      </c>
      <c r="D212" s="117">
        <f t="shared" si="101"/>
        <v>3965.9759259186631</v>
      </c>
      <c r="E212" s="117">
        <f t="shared" si="101"/>
        <v>4080.5065261446143</v>
      </c>
      <c r="F212" s="117">
        <f t="shared" si="101"/>
        <v>3114.6424708093227</v>
      </c>
      <c r="G212" s="117">
        <f t="shared" si="101"/>
        <v>4678.0055381740576</v>
      </c>
      <c r="H212" s="117">
        <f t="shared" si="101"/>
        <v>4627.5661638860938</v>
      </c>
      <c r="I212" s="117">
        <f t="shared" si="101"/>
        <v>2585.7458489557516</v>
      </c>
      <c r="J212" s="117">
        <f t="shared" si="101"/>
        <v>2984.3011164380405</v>
      </c>
      <c r="K212" s="117">
        <f t="shared" si="101"/>
        <v>3267.9665766019502</v>
      </c>
      <c r="L212" s="117">
        <f t="shared" si="101"/>
        <v>6921.2158206413296</v>
      </c>
      <c r="M212" s="117">
        <f t="shared" si="101"/>
        <v>4542.9644280176663</v>
      </c>
      <c r="N212" s="117">
        <f t="shared" si="101"/>
        <v>2850.5774314117925</v>
      </c>
      <c r="O212" s="117">
        <f t="shared" si="101"/>
        <v>3336.4044877033234</v>
      </c>
      <c r="P212" s="117">
        <f t="shared" si="101"/>
        <v>2744.480010761135</v>
      </c>
      <c r="Q212" s="117">
        <f t="shared" si="101"/>
        <v>3056.4044215569538</v>
      </c>
      <c r="R212" s="117">
        <f t="shared" ref="R212:V212" si="102">R213+R216+R218+R227</f>
        <v>2690.3146564238937</v>
      </c>
      <c r="S212" s="117">
        <f t="shared" si="102"/>
        <v>3258.1260645515572</v>
      </c>
      <c r="T212" s="117">
        <f t="shared" si="102"/>
        <v>3408.3719970699153</v>
      </c>
      <c r="U212" s="117">
        <f t="shared" si="102"/>
        <v>3834.4002315363396</v>
      </c>
      <c r="V212" s="117">
        <f t="shared" si="102"/>
        <v>1821.7918539432731</v>
      </c>
      <c r="W212" s="117">
        <f t="shared" ref="W212" si="103">W213+W216+W218+W227</f>
        <v>3247.3690282103416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3372.8786945925522</v>
      </c>
      <c r="C213" s="122">
        <f t="shared" si="104"/>
        <v>3043.8447788835042</v>
      </c>
      <c r="D213" s="122">
        <f t="shared" si="104"/>
        <v>3667.2818280139304</v>
      </c>
      <c r="E213" s="122">
        <f t="shared" si="104"/>
        <v>3778.3477577164504</v>
      </c>
      <c r="F213" s="122">
        <f t="shared" si="104"/>
        <v>2842.04835886304</v>
      </c>
      <c r="G213" s="122">
        <f t="shared" si="104"/>
        <v>4403.7497878037111</v>
      </c>
      <c r="H213" s="122">
        <f t="shared" si="104"/>
        <v>4396.0803878858087</v>
      </c>
      <c r="I213" s="122">
        <f t="shared" si="104"/>
        <v>2403.9988444362862</v>
      </c>
      <c r="J213" s="122">
        <f t="shared" si="104"/>
        <v>2819.3762531678281</v>
      </c>
      <c r="K213" s="122">
        <f t="shared" si="104"/>
        <v>3107.0145993883721</v>
      </c>
      <c r="L213" s="122">
        <f t="shared" si="104"/>
        <v>6750.6008266191566</v>
      </c>
      <c r="M213" s="122">
        <f t="shared" si="104"/>
        <v>4407.6702236492474</v>
      </c>
      <c r="N213" s="122">
        <f t="shared" si="104"/>
        <v>2750.4591983312721</v>
      </c>
      <c r="O213" s="122">
        <f t="shared" si="104"/>
        <v>3241.2105639083484</v>
      </c>
      <c r="P213" s="122">
        <f t="shared" si="104"/>
        <v>2654.6716667139749</v>
      </c>
      <c r="Q213" s="122">
        <f t="shared" si="104"/>
        <v>2961.405060299081</v>
      </c>
      <c r="R213" s="122">
        <f t="shared" ref="R213:V213" si="105">SUM(R214:R215)</f>
        <v>2606.1961217481753</v>
      </c>
      <c r="S213" s="122">
        <f t="shared" si="105"/>
        <v>3146.4461120399219</v>
      </c>
      <c r="T213" s="122">
        <f t="shared" si="105"/>
        <v>3288.1770015420234</v>
      </c>
      <c r="U213" s="122">
        <f t="shared" si="105"/>
        <v>3712.709533841321</v>
      </c>
      <c r="V213" s="122">
        <f t="shared" si="105"/>
        <v>1671.1726564718681</v>
      </c>
      <c r="W213" s="122">
        <f t="shared" ref="W213" si="106">SUM(W214:W215)</f>
        <v>3123.8840504662653</v>
      </c>
      <c r="DA213" s="130" t="s">
        <v>2600</v>
      </c>
    </row>
    <row r="214" spans="1:105" ht="12" customHeight="1" x14ac:dyDescent="0.25">
      <c r="A214" s="97" t="s">
        <v>74</v>
      </c>
      <c r="B214" s="98">
        <v>3372.8786945925522</v>
      </c>
      <c r="C214" s="98">
        <v>3043.8447788835042</v>
      </c>
      <c r="D214" s="98">
        <v>3667.2818280139304</v>
      </c>
      <c r="E214" s="98">
        <v>3778.3477577164504</v>
      </c>
      <c r="F214" s="98">
        <v>2842.04835886304</v>
      </c>
      <c r="G214" s="98">
        <v>4403.7497878037111</v>
      </c>
      <c r="H214" s="98">
        <v>4396.0803878858087</v>
      </c>
      <c r="I214" s="98">
        <v>2403.9988444362862</v>
      </c>
      <c r="J214" s="98">
        <v>2819.3762531678281</v>
      </c>
      <c r="K214" s="98">
        <v>3107.0145993883721</v>
      </c>
      <c r="L214" s="98">
        <v>6750.6008266191566</v>
      </c>
      <c r="M214" s="98">
        <v>4407.6702236492474</v>
      </c>
      <c r="N214" s="98">
        <v>2750.4591983312721</v>
      </c>
      <c r="O214" s="98">
        <v>3241.2105639083484</v>
      </c>
      <c r="P214" s="98">
        <v>2654.6716667139749</v>
      </c>
      <c r="Q214" s="98">
        <v>2961.405060299081</v>
      </c>
      <c r="R214" s="98">
        <v>2606.1961217481753</v>
      </c>
      <c r="S214" s="98">
        <v>3146.4461120399219</v>
      </c>
      <c r="T214" s="98">
        <v>3288.1770015420234</v>
      </c>
      <c r="U214" s="98">
        <v>3712.709533841321</v>
      </c>
      <c r="V214" s="98">
        <v>1671.1726564718681</v>
      </c>
      <c r="W214" s="98">
        <v>3123.8840504662653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132.38745839295211</v>
      </c>
      <c r="C218" s="122">
        <v>119.47475120005663</v>
      </c>
      <c r="D218" s="122">
        <v>133.44479251466765</v>
      </c>
      <c r="E218" s="122">
        <v>132.45313130706575</v>
      </c>
      <c r="F218" s="122">
        <v>113.01955031873649</v>
      </c>
      <c r="G218" s="122">
        <v>118.00313970445518</v>
      </c>
      <c r="H218" s="122">
        <v>84.838761735383272</v>
      </c>
      <c r="I218" s="122">
        <v>52.502872855529183</v>
      </c>
      <c r="J218" s="122">
        <v>50.62972927319953</v>
      </c>
      <c r="K218" s="122">
        <v>49.113463227307868</v>
      </c>
      <c r="L218" s="122">
        <v>57.530152314669053</v>
      </c>
      <c r="M218" s="122">
        <v>44.365328590969185</v>
      </c>
      <c r="N218" s="122">
        <v>28.946596383399111</v>
      </c>
      <c r="O218" s="122">
        <v>20.523126301664227</v>
      </c>
      <c r="P218" s="122">
        <v>19.689991717015491</v>
      </c>
      <c r="Q218" s="122">
        <v>20.290877093538391</v>
      </c>
      <c r="R218" s="122">
        <v>17.896615395257303</v>
      </c>
      <c r="S218" s="122">
        <v>24.294711004704538</v>
      </c>
      <c r="T218" s="122">
        <v>26.537474089210683</v>
      </c>
      <c r="U218" s="122">
        <v>27.211742980015163</v>
      </c>
      <c r="V218" s="122">
        <v>21.239486184490836</v>
      </c>
      <c r="W218" s="122">
        <v>14.314243963768432</v>
      </c>
      <c r="DA218" s="130" t="s">
        <v>2605</v>
      </c>
    </row>
    <row r="219" spans="1:105" ht="12" customHeight="1" x14ac:dyDescent="0.25">
      <c r="A219" s="97" t="s">
        <v>141</v>
      </c>
      <c r="B219" s="98">
        <v>468.57570193036622</v>
      </c>
      <c r="C219" s="98">
        <v>429.90550091125226</v>
      </c>
      <c r="D219" s="98">
        <v>488.12354105382866</v>
      </c>
      <c r="E219" s="98">
        <v>488.60577846938605</v>
      </c>
      <c r="F219" s="98">
        <v>427.79076590521925</v>
      </c>
      <c r="G219" s="98">
        <v>514.63303027777818</v>
      </c>
      <c r="H219" s="98">
        <v>524.26686032023213</v>
      </c>
      <c r="I219" s="98">
        <v>440.64554442528845</v>
      </c>
      <c r="J219" s="98">
        <v>439.57881371787465</v>
      </c>
      <c r="K219" s="98">
        <v>462.62454573698614</v>
      </c>
      <c r="L219" s="98">
        <v>610.34660829715301</v>
      </c>
      <c r="M219" s="98">
        <v>498.67499244653106</v>
      </c>
      <c r="N219" s="98">
        <v>401.50674707174568</v>
      </c>
      <c r="O219" s="98">
        <v>403.12091987659164</v>
      </c>
      <c r="P219" s="98">
        <v>384.79364978813231</v>
      </c>
      <c r="Q219" s="98">
        <v>394.95763582070498</v>
      </c>
      <c r="R219" s="98">
        <v>346.57223969455453</v>
      </c>
      <c r="S219" s="98">
        <v>464.73056969619779</v>
      </c>
      <c r="T219" s="98">
        <v>497.62559846322296</v>
      </c>
      <c r="U219" s="98">
        <v>507.3208795689178</v>
      </c>
      <c r="V219" s="98">
        <v>383.14777540692336</v>
      </c>
      <c r="W219" s="98">
        <v>352.63333440472769</v>
      </c>
      <c r="DA219" s="63" t="s">
        <v>2606</v>
      </c>
    </row>
    <row r="220" spans="1:105" ht="12" customHeight="1" x14ac:dyDescent="0.25">
      <c r="A220" s="97" t="s">
        <v>140</v>
      </c>
      <c r="B220" s="98">
        <v>0</v>
      </c>
      <c r="C220" s="98">
        <v>95.386655275715825</v>
      </c>
      <c r="D220" s="98">
        <v>105.91373251477302</v>
      </c>
      <c r="E220" s="98">
        <v>129.49841336189994</v>
      </c>
      <c r="F220" s="98">
        <v>96.315180783038912</v>
      </c>
      <c r="G220" s="98">
        <v>99.785619565855441</v>
      </c>
      <c r="H220" s="98">
        <v>139.56751268050041</v>
      </c>
      <c r="I220" s="98">
        <v>98.651431697626535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2607</v>
      </c>
    </row>
    <row r="221" spans="1:105" ht="12" customHeight="1" x14ac:dyDescent="0.25">
      <c r="A221" s="100" t="s">
        <v>50</v>
      </c>
      <c r="B221" s="101">
        <v>0</v>
      </c>
      <c r="C221" s="101">
        <v>95.386655275715825</v>
      </c>
      <c r="D221" s="101">
        <v>105.91373251477302</v>
      </c>
      <c r="E221" s="101">
        <v>129.49841336189994</v>
      </c>
      <c r="F221" s="101">
        <v>96.315180783038912</v>
      </c>
      <c r="G221" s="101">
        <v>99.785619565855441</v>
      </c>
      <c r="H221" s="101">
        <v>139.56751268050041</v>
      </c>
      <c r="I221" s="101">
        <v>98.651431697626535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151.99891780422831</v>
      </c>
      <c r="C227" s="122">
        <v>153.38711883232244</v>
      </c>
      <c r="D227" s="122">
        <v>165.24930539006462</v>
      </c>
      <c r="E227" s="122">
        <v>169.70563712109822</v>
      </c>
      <c r="F227" s="122">
        <v>159.57456162754644</v>
      </c>
      <c r="G227" s="122">
        <v>156.25261066589169</v>
      </c>
      <c r="H227" s="122">
        <v>146.64701426490245</v>
      </c>
      <c r="I227" s="122">
        <v>129.24413166393589</v>
      </c>
      <c r="J227" s="122">
        <v>114.29513399701266</v>
      </c>
      <c r="K227" s="122">
        <v>111.83851398627043</v>
      </c>
      <c r="L227" s="122">
        <v>113.08484170750395</v>
      </c>
      <c r="M227" s="122">
        <v>90.928875777449278</v>
      </c>
      <c r="N227" s="122">
        <v>71.171636697121357</v>
      </c>
      <c r="O227" s="122">
        <v>74.670797493310701</v>
      </c>
      <c r="P227" s="122">
        <v>70.118352330144688</v>
      </c>
      <c r="Q227" s="122">
        <v>74.708484164334763</v>
      </c>
      <c r="R227" s="122">
        <v>66.221919280461009</v>
      </c>
      <c r="S227" s="122">
        <v>87.385241506931095</v>
      </c>
      <c r="T227" s="122">
        <v>93.657521438681002</v>
      </c>
      <c r="U227" s="122">
        <v>94.478954715003354</v>
      </c>
      <c r="V227" s="122">
        <v>129.3797112869139</v>
      </c>
      <c r="W227" s="122">
        <v>109.17073378030761</v>
      </c>
      <c r="DA227" s="130" t="s">
        <v>2614</v>
      </c>
    </row>
    <row r="228" spans="1:105" ht="12" customHeight="1" x14ac:dyDescent="0.25">
      <c r="A228" s="97" t="s">
        <v>50</v>
      </c>
      <c r="B228" s="98">
        <v>169.61495399844509</v>
      </c>
      <c r="C228" s="98">
        <v>171.34052327169533</v>
      </c>
      <c r="D228" s="98">
        <v>183.77137415360696</v>
      </c>
      <c r="E228" s="98">
        <v>187.02505159875324</v>
      </c>
      <c r="F228" s="98">
        <v>176.70991363428118</v>
      </c>
      <c r="G228" s="98">
        <v>178.51525072060954</v>
      </c>
      <c r="H228" s="98">
        <v>177.84559844848764</v>
      </c>
      <c r="I228" s="98">
        <v>162.68257255842857</v>
      </c>
      <c r="J228" s="98">
        <v>145.43141967621864</v>
      </c>
      <c r="K228" s="98">
        <v>146.06232154491056</v>
      </c>
      <c r="L228" s="98">
        <v>154.88845274966886</v>
      </c>
      <c r="M228" s="98">
        <v>128.00567614306223</v>
      </c>
      <c r="N228" s="98">
        <v>108.32727333511399</v>
      </c>
      <c r="O228" s="98">
        <v>117.41272160353964</v>
      </c>
      <c r="P228" s="98">
        <v>110.25646020377793</v>
      </c>
      <c r="Q228" s="98">
        <v>117.5043153813854</v>
      </c>
      <c r="R228" s="98">
        <v>104.17722844857462</v>
      </c>
      <c r="S228" s="98">
        <v>137.0095286928898</v>
      </c>
      <c r="T228" s="98">
        <v>146.97375112639958</v>
      </c>
      <c r="U228" s="98">
        <v>150.70248901513762</v>
      </c>
      <c r="V228" s="98">
        <v>209.82661768497726</v>
      </c>
      <c r="W228" s="98">
        <v>201.84406458570058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230.88385306464863</v>
      </c>
      <c r="C231" s="118">
        <f t="shared" si="108"/>
        <v>210.4483643528585</v>
      </c>
      <c r="D231" s="118">
        <f t="shared" si="108"/>
        <v>246.35962128445922</v>
      </c>
      <c r="E231" s="118">
        <f t="shared" si="108"/>
        <v>252.83692255061209</v>
      </c>
      <c r="F231" s="118">
        <f t="shared" si="108"/>
        <v>195.83016903569614</v>
      </c>
      <c r="G231" s="118">
        <f t="shared" si="108"/>
        <v>283.59859503773157</v>
      </c>
      <c r="H231" s="118">
        <f t="shared" si="108"/>
        <v>283.78852347276393</v>
      </c>
      <c r="I231" s="118">
        <f t="shared" si="108"/>
        <v>168.41070183144188</v>
      </c>
      <c r="J231" s="118">
        <f t="shared" si="108"/>
        <v>192.37995087139473</v>
      </c>
      <c r="K231" s="118">
        <f t="shared" si="108"/>
        <v>207.42591200914976</v>
      </c>
      <c r="L231" s="118">
        <f t="shared" si="108"/>
        <v>413.24342014094992</v>
      </c>
      <c r="M231" s="118">
        <f t="shared" si="108"/>
        <v>279.7028678278183</v>
      </c>
      <c r="N231" s="118">
        <f t="shared" si="108"/>
        <v>180.74056029683129</v>
      </c>
      <c r="O231" s="118">
        <f t="shared" si="108"/>
        <v>206.89731202615093</v>
      </c>
      <c r="P231" s="118">
        <f t="shared" si="108"/>
        <v>173.44851255433394</v>
      </c>
      <c r="Q231" s="118">
        <f t="shared" si="108"/>
        <v>193.21666300659635</v>
      </c>
      <c r="R231" s="118">
        <f t="shared" ref="R231:V231" si="109">R232+R235+R237+R246</f>
        <v>172.17409932710601</v>
      </c>
      <c r="S231" s="118">
        <f t="shared" si="109"/>
        <v>202.71941513690081</v>
      </c>
      <c r="T231" s="118">
        <f t="shared" si="109"/>
        <v>210.84710490495792</v>
      </c>
      <c r="U231" s="118">
        <f t="shared" si="109"/>
        <v>234.01544467900064</v>
      </c>
      <c r="V231" s="118">
        <f t="shared" si="109"/>
        <v>127.13826216064339</v>
      </c>
      <c r="W231" s="118">
        <f t="shared" ref="W231" si="110">W232+W235+W237+W246</f>
        <v>201.36635243248972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197.57344860111093</v>
      </c>
      <c r="C232" s="123">
        <f t="shared" si="111"/>
        <v>177.08876467828867</v>
      </c>
      <c r="D232" s="123">
        <f t="shared" si="111"/>
        <v>211.67951216694959</v>
      </c>
      <c r="E232" s="123">
        <f t="shared" si="111"/>
        <v>216.40142067734737</v>
      </c>
      <c r="F232" s="123">
        <f t="shared" si="111"/>
        <v>161.7406818066307</v>
      </c>
      <c r="G232" s="123">
        <f t="shared" si="111"/>
        <v>249.42851390408859</v>
      </c>
      <c r="H232" s="123">
        <f t="shared" si="111"/>
        <v>248.34843415629416</v>
      </c>
      <c r="I232" s="123">
        <f t="shared" si="111"/>
        <v>135.62906814931216</v>
      </c>
      <c r="J232" s="123">
        <f t="shared" si="111"/>
        <v>158.92762668542557</v>
      </c>
      <c r="K232" s="123">
        <f t="shared" si="111"/>
        <v>174.97627614811623</v>
      </c>
      <c r="L232" s="123">
        <f t="shared" si="111"/>
        <v>379.62878276254679</v>
      </c>
      <c r="M232" s="123">
        <f t="shared" si="111"/>
        <v>247.2401210265009</v>
      </c>
      <c r="N232" s="123">
        <f t="shared" si="111"/>
        <v>153.66243937288576</v>
      </c>
      <c r="O232" s="123">
        <f t="shared" si="111"/>
        <v>180.41315508703525</v>
      </c>
      <c r="P232" s="123">
        <f t="shared" si="111"/>
        <v>146.78032833741918</v>
      </c>
      <c r="Q232" s="123">
        <f t="shared" si="111"/>
        <v>162.7530844941671</v>
      </c>
      <c r="R232" s="123">
        <f t="shared" ref="R232:V232" si="112">SUM(R233:R234)</f>
        <v>142.6235891131505</v>
      </c>
      <c r="S232" s="123">
        <f t="shared" si="112"/>
        <v>171.8013275553115</v>
      </c>
      <c r="T232" s="123">
        <f t="shared" si="112"/>
        <v>179.26115002865222</v>
      </c>
      <c r="U232" s="123">
        <f t="shared" si="112"/>
        <v>202.19460907016753</v>
      </c>
      <c r="V232" s="123">
        <f t="shared" si="112"/>
        <v>90.959123682414273</v>
      </c>
      <c r="W232" s="123">
        <f t="shared" ref="W232" si="113">SUM(W233:W234)</f>
        <v>169.92628082772612</v>
      </c>
      <c r="DA232" s="130" t="s">
        <v>2768</v>
      </c>
    </row>
    <row r="233" spans="1:105" ht="12" customHeight="1" x14ac:dyDescent="0.25">
      <c r="A233" s="97" t="s">
        <v>74</v>
      </c>
      <c r="B233" s="99">
        <v>195.53135662021938</v>
      </c>
      <c r="C233" s="99">
        <v>175.29016727635093</v>
      </c>
      <c r="D233" s="99">
        <v>209.5611592209253</v>
      </c>
      <c r="E233" s="99">
        <v>214.29294488366753</v>
      </c>
      <c r="F233" s="99">
        <v>160.1780017416875</v>
      </c>
      <c r="G233" s="99">
        <v>247.07140740654532</v>
      </c>
      <c r="H233" s="99">
        <v>246.05549476620581</v>
      </c>
      <c r="I233" s="99">
        <v>134.3959755654389</v>
      </c>
      <c r="J233" s="99">
        <v>157.49884143424106</v>
      </c>
      <c r="K233" s="99">
        <v>173.42923345397159</v>
      </c>
      <c r="L233" s="99">
        <v>376.31586074617081</v>
      </c>
      <c r="M233" s="99">
        <v>245.1210837959915</v>
      </c>
      <c r="N233" s="99">
        <v>152.2844187867457</v>
      </c>
      <c r="O233" s="99">
        <v>178.36276891539322</v>
      </c>
      <c r="P233" s="99">
        <v>145.10531487762964</v>
      </c>
      <c r="Q233" s="99">
        <v>160.90860610911926</v>
      </c>
      <c r="R233" s="99">
        <v>141.0140730917887</v>
      </c>
      <c r="S233" s="99">
        <v>169.84697058858143</v>
      </c>
      <c r="T233" s="99">
        <v>177.2246554419134</v>
      </c>
      <c r="U233" s="99">
        <v>199.9012424497237</v>
      </c>
      <c r="V233" s="99">
        <v>89.911991640372264</v>
      </c>
      <c r="W233" s="99">
        <v>167.97090281820982</v>
      </c>
      <c r="DA233" s="63" t="s">
        <v>2769</v>
      </c>
    </row>
    <row r="234" spans="1:105" ht="12" customHeight="1" x14ac:dyDescent="0.25">
      <c r="A234" s="97" t="s">
        <v>53</v>
      </c>
      <c r="B234" s="99">
        <v>2.0420919808915472</v>
      </c>
      <c r="C234" s="99">
        <v>1.7985974019377304</v>
      </c>
      <c r="D234" s="99">
        <v>2.1183529460242969</v>
      </c>
      <c r="E234" s="99">
        <v>2.1084757936798448</v>
      </c>
      <c r="F234" s="99">
        <v>1.5626800649432071</v>
      </c>
      <c r="G234" s="99">
        <v>2.3571064975432749</v>
      </c>
      <c r="H234" s="99">
        <v>2.2929393900883372</v>
      </c>
      <c r="I234" s="99">
        <v>1.2330925838732658</v>
      </c>
      <c r="J234" s="99">
        <v>1.4287852511845116</v>
      </c>
      <c r="K234" s="99">
        <v>1.5470426941446382</v>
      </c>
      <c r="L234" s="99">
        <v>3.3129220163759681</v>
      </c>
      <c r="M234" s="99">
        <v>2.1190372305094058</v>
      </c>
      <c r="N234" s="99">
        <v>1.3780205861400492</v>
      </c>
      <c r="O234" s="99">
        <v>2.0503861716420175</v>
      </c>
      <c r="P234" s="99">
        <v>1.6750134597895481</v>
      </c>
      <c r="Q234" s="99">
        <v>1.8444783850478463</v>
      </c>
      <c r="R234" s="99">
        <v>1.6095160213618049</v>
      </c>
      <c r="S234" s="99">
        <v>1.9543569667300842</v>
      </c>
      <c r="T234" s="99">
        <v>2.0364945867388293</v>
      </c>
      <c r="U234" s="99">
        <v>2.2933666204438379</v>
      </c>
      <c r="V234" s="99">
        <v>1.0471320420420041</v>
      </c>
      <c r="W234" s="99">
        <v>1.9553780095162978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1.2638014438694854E-2</v>
      </c>
      <c r="C235" s="123">
        <f t="shared" si="114"/>
        <v>1.4810813274445205E-2</v>
      </c>
      <c r="D235" s="123">
        <f t="shared" si="114"/>
        <v>2.4961279497543121E-2</v>
      </c>
      <c r="E235" s="123">
        <f t="shared" si="114"/>
        <v>4.0784844872167277E-2</v>
      </c>
      <c r="F235" s="123">
        <f t="shared" si="114"/>
        <v>2.2860973317064107E-2</v>
      </c>
      <c r="G235" s="123">
        <f t="shared" si="114"/>
        <v>2.4764073317663497E-2</v>
      </c>
      <c r="H235" s="123">
        <f t="shared" si="114"/>
        <v>3.8837623212292817E-2</v>
      </c>
      <c r="I235" s="123">
        <f t="shared" si="114"/>
        <v>5.9816906936810757E-2</v>
      </c>
      <c r="J235" s="123">
        <f t="shared" si="114"/>
        <v>3.2763639133083271E-2</v>
      </c>
      <c r="K235" s="123">
        <f t="shared" si="114"/>
        <v>1.263847670457688E-2</v>
      </c>
      <c r="L235" s="123">
        <f t="shared" si="114"/>
        <v>1.4734481341372211E-3</v>
      </c>
      <c r="M235" s="123">
        <f t="shared" si="114"/>
        <v>1.1929088715155458E-3</v>
      </c>
      <c r="N235" s="123">
        <f t="shared" si="114"/>
        <v>6.7380529043225793E-2</v>
      </c>
      <c r="O235" s="123">
        <f t="shared" si="114"/>
        <v>0.17834408108840488</v>
      </c>
      <c r="P235" s="123">
        <f t="shared" si="114"/>
        <v>0.21615802592323169</v>
      </c>
      <c r="Q235" s="123">
        <f t="shared" si="114"/>
        <v>0.41882518786559514</v>
      </c>
      <c r="R235" s="123">
        <f t="shared" si="114"/>
        <v>0.42249365990045734</v>
      </c>
      <c r="S235" s="123">
        <f t="shared" si="114"/>
        <v>0.42282535300883933</v>
      </c>
      <c r="T235" s="123">
        <f t="shared" si="114"/>
        <v>0.48148746466751591</v>
      </c>
      <c r="U235" s="123">
        <f t="shared" si="114"/>
        <v>0.59768835033558965</v>
      </c>
      <c r="V235" s="123">
        <f t="shared" si="114"/>
        <v>0.37848775203024626</v>
      </c>
      <c r="W235" s="123">
        <f t="shared" si="114"/>
        <v>0.93075900071635764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1.2638014438694854E-2</v>
      </c>
      <c r="C236" s="99">
        <f>RES_hhdet_fecs!C29</f>
        <v>1.4810813274445205E-2</v>
      </c>
      <c r="D236" s="99">
        <f>RES_hhdet_fecs!D29</f>
        <v>2.4961279497543121E-2</v>
      </c>
      <c r="E236" s="99">
        <f>RES_hhdet_fecs!E29</f>
        <v>4.0784844872167277E-2</v>
      </c>
      <c r="F236" s="99">
        <f>RES_hhdet_fecs!F29</f>
        <v>2.2860973317064107E-2</v>
      </c>
      <c r="G236" s="99">
        <f>RES_hhdet_fecs!G29</f>
        <v>2.4764073317663497E-2</v>
      </c>
      <c r="H236" s="99">
        <f>RES_hhdet_fecs!H29</f>
        <v>3.8837623212292817E-2</v>
      </c>
      <c r="I236" s="99">
        <f>RES_hhdet_fecs!I29</f>
        <v>5.9816906936810757E-2</v>
      </c>
      <c r="J236" s="99">
        <f>RES_hhdet_fecs!J29</f>
        <v>3.2763639133083271E-2</v>
      </c>
      <c r="K236" s="99">
        <f>RES_hhdet_fecs!K29</f>
        <v>1.263847670457688E-2</v>
      </c>
      <c r="L236" s="99">
        <f>RES_hhdet_fecs!L29</f>
        <v>1.4734481341372211E-3</v>
      </c>
      <c r="M236" s="99">
        <f>RES_hhdet_fecs!M29</f>
        <v>1.1929088715155458E-3</v>
      </c>
      <c r="N236" s="99">
        <f>RES_hhdet_fecs!N29</f>
        <v>6.7380529043225793E-2</v>
      </c>
      <c r="O236" s="99">
        <f>RES_hhdet_fecs!O29</f>
        <v>0.17834408108840488</v>
      </c>
      <c r="P236" s="99">
        <f>RES_hhdet_fecs!P29</f>
        <v>0.21615802592323169</v>
      </c>
      <c r="Q236" s="99">
        <f>RES_hhdet_fecs!Q29</f>
        <v>0.41882518786559514</v>
      </c>
      <c r="R236" s="99">
        <f>RES_hhdet_fecs!R29</f>
        <v>0.42249365990045734</v>
      </c>
      <c r="S236" s="99">
        <f>RES_hhdet_fecs!S29</f>
        <v>0.42282535300883933</v>
      </c>
      <c r="T236" s="99">
        <f>RES_hhdet_fecs!T29</f>
        <v>0.48148746466751591</v>
      </c>
      <c r="U236" s="99">
        <f>RES_hhdet_fecs!U29</f>
        <v>0.59768835033558965</v>
      </c>
      <c r="V236" s="99">
        <f>RES_hhdet_fecs!V29</f>
        <v>0.37848775203024626</v>
      </c>
      <c r="W236" s="99">
        <f>RES_hhdet_fecs!W29</f>
        <v>0.93075900071635764</v>
      </c>
      <c r="DA236" s="63" t="s">
        <v>2772</v>
      </c>
    </row>
    <row r="237" spans="1:105" ht="12" customHeight="1" x14ac:dyDescent="0.25">
      <c r="A237" s="121" t="s">
        <v>55</v>
      </c>
      <c r="B237" s="123">
        <v>23.759127175303572</v>
      </c>
      <c r="C237" s="123">
        <v>23.599640111863863</v>
      </c>
      <c r="D237" s="123">
        <v>24.590399893731906</v>
      </c>
      <c r="E237" s="123">
        <v>26.196042385612358</v>
      </c>
      <c r="F237" s="123">
        <v>24.242438333511021</v>
      </c>
      <c r="G237" s="123">
        <v>24.432449689321668</v>
      </c>
      <c r="H237" s="123">
        <v>25.949604232301471</v>
      </c>
      <c r="I237" s="123">
        <v>23.994034366766776</v>
      </c>
      <c r="J237" s="123">
        <v>25.465033229881492</v>
      </c>
      <c r="K237" s="123">
        <v>24.854376634740284</v>
      </c>
      <c r="L237" s="123">
        <v>25.708702601441896</v>
      </c>
      <c r="M237" s="123">
        <v>25.721111455895421</v>
      </c>
      <c r="N237" s="123">
        <v>21.307945225572979</v>
      </c>
      <c r="O237" s="123">
        <v>20.503222693234118</v>
      </c>
      <c r="P237" s="123">
        <v>20.94673822748307</v>
      </c>
      <c r="Q237" s="123">
        <v>24.217128008742925</v>
      </c>
      <c r="R237" s="123">
        <v>23.780702945913916</v>
      </c>
      <c r="S237" s="123">
        <v>23.803991743734791</v>
      </c>
      <c r="T237" s="123">
        <v>24.007860194001321</v>
      </c>
      <c r="U237" s="123">
        <v>24.025659222747976</v>
      </c>
      <c r="V237" s="123">
        <v>25.375313719345403</v>
      </c>
      <c r="W237" s="123">
        <v>21.163265680051076</v>
      </c>
      <c r="DA237" s="130" t="s">
        <v>2773</v>
      </c>
    </row>
    <row r="238" spans="1:105" ht="12" customHeight="1" x14ac:dyDescent="0.25">
      <c r="A238" s="97" t="s">
        <v>141</v>
      </c>
      <c r="B238" s="99">
        <v>27.164108458630473</v>
      </c>
      <c r="C238" s="99">
        <v>24.757572294931077</v>
      </c>
      <c r="D238" s="99">
        <v>27.893066282735294</v>
      </c>
      <c r="E238" s="99">
        <v>27.711787762665562</v>
      </c>
      <c r="F238" s="99">
        <v>24.110311083396372</v>
      </c>
      <c r="G238" s="99">
        <v>28.873372288492384</v>
      </c>
      <c r="H238" s="99">
        <v>29.344036123884194</v>
      </c>
      <c r="I238" s="99">
        <v>24.634366176447699</v>
      </c>
      <c r="J238" s="99">
        <v>24.556195293839732</v>
      </c>
      <c r="K238" s="99">
        <v>25.823058687896552</v>
      </c>
      <c r="L238" s="99">
        <v>34.024098766017431</v>
      </c>
      <c r="M238" s="99">
        <v>27.732509105286184</v>
      </c>
      <c r="N238" s="99">
        <v>22.230186746225442</v>
      </c>
      <c r="O238" s="99">
        <v>22.183613825510911</v>
      </c>
      <c r="P238" s="99">
        <v>21.032960277356679</v>
      </c>
      <c r="Q238" s="99">
        <v>21.460111453191239</v>
      </c>
      <c r="R238" s="99">
        <v>18.75206655863294</v>
      </c>
      <c r="S238" s="99">
        <v>25.086423409816625</v>
      </c>
      <c r="T238" s="99">
        <v>26.820796199645692</v>
      </c>
      <c r="U238" s="99">
        <v>27.315380646432136</v>
      </c>
      <c r="V238" s="99">
        <v>20.614015820569662</v>
      </c>
      <c r="W238" s="99">
        <v>18.96105572001526</v>
      </c>
      <c r="DA238" s="63" t="s">
        <v>2774</v>
      </c>
    </row>
    <row r="239" spans="1:105" ht="12" customHeight="1" x14ac:dyDescent="0.25">
      <c r="A239" s="97" t="s">
        <v>140</v>
      </c>
      <c r="B239" s="99">
        <v>0</v>
      </c>
      <c r="C239" s="99">
        <v>15.122098354667582</v>
      </c>
      <c r="D239" s="99">
        <v>16.989827232823878</v>
      </c>
      <c r="E239" s="99">
        <v>17.521349807790166</v>
      </c>
      <c r="F239" s="99">
        <v>14.799052469239378</v>
      </c>
      <c r="G239" s="99">
        <v>17.374351658439231</v>
      </c>
      <c r="H239" s="99">
        <v>18.971222166583729</v>
      </c>
      <c r="I239" s="99">
        <v>15.752943689110731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2775</v>
      </c>
    </row>
    <row r="240" spans="1:105" ht="12" customHeight="1" x14ac:dyDescent="0.25">
      <c r="A240" s="100" t="s">
        <v>50</v>
      </c>
      <c r="B240" s="102">
        <v>0</v>
      </c>
      <c r="C240" s="102">
        <v>5.4931653792625212</v>
      </c>
      <c r="D240" s="102">
        <v>6.0522767554058099</v>
      </c>
      <c r="E240" s="102">
        <v>7.3446379572683549</v>
      </c>
      <c r="F240" s="102">
        <v>5.4283288836747117</v>
      </c>
      <c r="G240" s="102">
        <v>5.5984501057145266</v>
      </c>
      <c r="H240" s="102">
        <v>7.8118119678891711</v>
      </c>
      <c r="I240" s="102">
        <v>5.5151255312016323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2776</v>
      </c>
    </row>
    <row r="241" spans="1:105" ht="12" customHeight="1" x14ac:dyDescent="0.25">
      <c r="A241" s="103" t="s">
        <v>52</v>
      </c>
      <c r="B241" s="105">
        <v>0</v>
      </c>
      <c r="C241" s="105">
        <v>9.6289329754050605</v>
      </c>
      <c r="D241" s="105">
        <v>10.937550477418068</v>
      </c>
      <c r="E241" s="105">
        <v>10.17671185052181</v>
      </c>
      <c r="F241" s="105">
        <v>9.3707235855646669</v>
      </c>
      <c r="G241" s="105">
        <v>11.775901552724706</v>
      </c>
      <c r="H241" s="105">
        <v>11.159410198694557</v>
      </c>
      <c r="I241" s="105">
        <v>10.237818157909098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2777</v>
      </c>
    </row>
    <row r="242" spans="1:105" ht="12" customHeight="1" x14ac:dyDescent="0.25">
      <c r="A242" s="106" t="s">
        <v>122</v>
      </c>
      <c r="B242" s="102">
        <v>22.41828071014438</v>
      </c>
      <c r="C242" s="102">
        <v>23.181272774200536</v>
      </c>
      <c r="D242" s="102">
        <v>23.3827680486127</v>
      </c>
      <c r="E242" s="102">
        <v>25.677368450034496</v>
      </c>
      <c r="F242" s="102">
        <v>24.34726162620052</v>
      </c>
      <c r="G242" s="102">
        <v>23.189224319827495</v>
      </c>
      <c r="H242" s="102">
        <v>25.395882305891032</v>
      </c>
      <c r="I242" s="102">
        <v>24.021353698810017</v>
      </c>
      <c r="J242" s="102">
        <v>25.679501993073476</v>
      </c>
      <c r="K242" s="102">
        <v>24.810939250316142</v>
      </c>
      <c r="L242" s="102">
        <v>24.936446606440338</v>
      </c>
      <c r="M242" s="102">
        <v>25.659245007039519</v>
      </c>
      <c r="N242" s="102">
        <v>21.606004845944817</v>
      </c>
      <c r="O242" s="102">
        <v>20.899297414685361</v>
      </c>
      <c r="P242" s="102">
        <v>21.442655117900138</v>
      </c>
      <c r="Q242" s="102">
        <v>24.894147273631244</v>
      </c>
      <c r="R242" s="102">
        <v>24.588551073998438</v>
      </c>
      <c r="S242" s="102">
        <v>24.25982549698973</v>
      </c>
      <c r="T242" s="102">
        <v>24.3583423597399</v>
      </c>
      <c r="U242" s="102">
        <v>24.343602863917692</v>
      </c>
      <c r="V242" s="102">
        <v>26.161685220664829</v>
      </c>
      <c r="W242" s="102">
        <v>21.773086689196575</v>
      </c>
      <c r="DA242" s="131" t="s">
        <v>2778</v>
      </c>
    </row>
    <row r="243" spans="1:105" ht="12" customHeight="1" x14ac:dyDescent="0.25">
      <c r="A243" s="107" t="s">
        <v>121</v>
      </c>
      <c r="B243" s="105">
        <v>0</v>
      </c>
      <c r="C243" s="105">
        <v>15.262693974789551</v>
      </c>
      <c r="D243" s="105">
        <v>15.369847396241457</v>
      </c>
      <c r="E243" s="105">
        <v>17.397550031083945</v>
      </c>
      <c r="F243" s="105">
        <v>16.121615198505733</v>
      </c>
      <c r="G243" s="105">
        <v>15.192566952449837</v>
      </c>
      <c r="H243" s="105">
        <v>17.662582054691654</v>
      </c>
      <c r="I243" s="105">
        <v>16.405200269837117</v>
      </c>
      <c r="J243" s="105">
        <v>17.907223968475662</v>
      </c>
      <c r="K243" s="105">
        <v>17.096133777725875</v>
      </c>
      <c r="L243" s="105">
        <v>17.12304320301179</v>
      </c>
      <c r="M243" s="105">
        <v>18.027947935118878</v>
      </c>
      <c r="N243" s="105">
        <v>14.432283139223641</v>
      </c>
      <c r="O243" s="105">
        <v>14.635884799192466</v>
      </c>
      <c r="P243" s="105">
        <v>15.014568599277773</v>
      </c>
      <c r="Q243" s="105">
        <v>18.155601031834941</v>
      </c>
      <c r="R243" s="105">
        <v>17.793346787587041</v>
      </c>
      <c r="S243" s="105">
        <v>17.445767476865669</v>
      </c>
      <c r="T243" s="105">
        <v>17.651060504035918</v>
      </c>
      <c r="U243" s="105">
        <v>17.783305093339465</v>
      </c>
      <c r="V243" s="105">
        <v>19.544645410806563</v>
      </c>
      <c r="W243" s="105">
        <v>16.753012200569835</v>
      </c>
      <c r="DA243" s="132" t="s">
        <v>2779</v>
      </c>
    </row>
    <row r="244" spans="1:105" ht="12" customHeight="1" x14ac:dyDescent="0.25">
      <c r="A244" s="108" t="s">
        <v>53</v>
      </c>
      <c r="B244" s="99">
        <v>0</v>
      </c>
      <c r="C244" s="99">
        <v>5.1519624355268867</v>
      </c>
      <c r="D244" s="99">
        <v>5.080680723335032</v>
      </c>
      <c r="E244" s="99">
        <v>6.8135040986914124</v>
      </c>
      <c r="F244" s="99">
        <v>5.4920786402950306</v>
      </c>
      <c r="G244" s="99">
        <v>4.5283029633954737</v>
      </c>
      <c r="H244" s="99">
        <v>6.7978117921474803</v>
      </c>
      <c r="I244" s="99">
        <v>5.3216203169339575</v>
      </c>
      <c r="J244" s="99">
        <v>6.5414786728678109</v>
      </c>
      <c r="K244" s="99">
        <v>5.8164820836906888</v>
      </c>
      <c r="L244" s="99">
        <v>5.6687081574825324</v>
      </c>
      <c r="M244" s="99">
        <v>6.8374248685261518</v>
      </c>
      <c r="N244" s="99">
        <v>3.7897620427054868</v>
      </c>
      <c r="O244" s="99">
        <v>4.0694283598306811</v>
      </c>
      <c r="P244" s="99">
        <v>4.1697647030143949</v>
      </c>
      <c r="Q244" s="99">
        <v>6.7770658667260806</v>
      </c>
      <c r="R244" s="99">
        <v>6.3217883336534424</v>
      </c>
      <c r="S244" s="99">
        <v>5.7970517968619788</v>
      </c>
      <c r="T244" s="99">
        <v>5.9383994487218423</v>
      </c>
      <c r="U244" s="99">
        <v>5.7913184248841238</v>
      </c>
      <c r="V244" s="99">
        <v>6.5923109905665811</v>
      </c>
      <c r="W244" s="99">
        <v>4.2872037905722875</v>
      </c>
      <c r="DA244" s="63" t="s">
        <v>2780</v>
      </c>
    </row>
    <row r="245" spans="1:105" ht="12" customHeight="1" x14ac:dyDescent="0.25">
      <c r="A245" s="108" t="s">
        <v>52</v>
      </c>
      <c r="B245" s="99">
        <v>0</v>
      </c>
      <c r="C245" s="99">
        <v>10.110731539262662</v>
      </c>
      <c r="D245" s="99">
        <v>10.289166672906426</v>
      </c>
      <c r="E245" s="99">
        <v>10.584045932392533</v>
      </c>
      <c r="F245" s="99">
        <v>10.629536558210702</v>
      </c>
      <c r="G245" s="99">
        <v>10.664263989054364</v>
      </c>
      <c r="H245" s="99">
        <v>10.864770262544173</v>
      </c>
      <c r="I245" s="99">
        <v>11.083579952903165</v>
      </c>
      <c r="J245" s="99">
        <v>11.365745295607852</v>
      </c>
      <c r="K245" s="99">
        <v>11.279651694035181</v>
      </c>
      <c r="L245" s="99">
        <v>11.454335045529254</v>
      </c>
      <c r="M245" s="99">
        <v>11.190523066592732</v>
      </c>
      <c r="N245" s="99">
        <v>10.642521096518152</v>
      </c>
      <c r="O245" s="99">
        <v>10.566456439361785</v>
      </c>
      <c r="P245" s="99">
        <v>10.844803896263373</v>
      </c>
      <c r="Q245" s="99">
        <v>11.378535165108861</v>
      </c>
      <c r="R245" s="99">
        <v>11.471558453933595</v>
      </c>
      <c r="S245" s="99">
        <v>11.648715680003695</v>
      </c>
      <c r="T245" s="99">
        <v>11.712661055314072</v>
      </c>
      <c r="U245" s="99">
        <v>11.991986668455342</v>
      </c>
      <c r="V245" s="99">
        <v>12.952334420239982</v>
      </c>
      <c r="W245" s="99">
        <v>12.465808409997548</v>
      </c>
      <c r="DA245" s="63" t="s">
        <v>2781</v>
      </c>
    </row>
    <row r="246" spans="1:105" ht="12" customHeight="1" x14ac:dyDescent="0.25">
      <c r="A246" s="121" t="s">
        <v>54</v>
      </c>
      <c r="B246" s="123">
        <v>9.5386392737954502</v>
      </c>
      <c r="C246" s="123">
        <v>9.7451487494315465</v>
      </c>
      <c r="D246" s="123">
        <v>10.064747944280192</v>
      </c>
      <c r="E246" s="123">
        <v>10.198674642780183</v>
      </c>
      <c r="F246" s="123">
        <v>9.8241879222373623</v>
      </c>
      <c r="G246" s="123">
        <v>9.7128673710036271</v>
      </c>
      <c r="H246" s="123">
        <v>9.4516474609559715</v>
      </c>
      <c r="I246" s="123">
        <v>8.7277824084261262</v>
      </c>
      <c r="J246" s="123">
        <v>7.9545273169545805</v>
      </c>
      <c r="K246" s="123">
        <v>7.5826207495886804</v>
      </c>
      <c r="L246" s="123">
        <v>7.9044613288271233</v>
      </c>
      <c r="M246" s="123">
        <v>6.7404424365504765</v>
      </c>
      <c r="N246" s="123">
        <v>5.7027951693293346</v>
      </c>
      <c r="O246" s="123">
        <v>5.8025901647931679</v>
      </c>
      <c r="P246" s="123">
        <v>5.5052879635084793</v>
      </c>
      <c r="Q246" s="123">
        <v>5.8276253158207467</v>
      </c>
      <c r="R246" s="123">
        <v>5.3473136081411594</v>
      </c>
      <c r="S246" s="123">
        <v>6.6912704848456492</v>
      </c>
      <c r="T246" s="123">
        <v>7.096607217636846</v>
      </c>
      <c r="U246" s="123">
        <v>7.1974880357495348</v>
      </c>
      <c r="V246" s="123">
        <v>10.425337006853466</v>
      </c>
      <c r="W246" s="123">
        <v>9.3460469239961803</v>
      </c>
      <c r="DA246" s="130" t="s">
        <v>2782</v>
      </c>
    </row>
    <row r="247" spans="1:105" ht="12" customHeight="1" x14ac:dyDescent="0.25">
      <c r="A247" s="97" t="s">
        <v>50</v>
      </c>
      <c r="B247" s="99">
        <v>9.8328594240767497</v>
      </c>
      <c r="C247" s="99">
        <v>9.8672275254882393</v>
      </c>
      <c r="D247" s="99">
        <v>10.50133150527693</v>
      </c>
      <c r="E247" s="99">
        <v>10.607321412452263</v>
      </c>
      <c r="F247" s="99">
        <v>9.9593804467172244</v>
      </c>
      <c r="G247" s="99">
        <v>10.015558640780627</v>
      </c>
      <c r="H247" s="99">
        <v>9.954296295132103</v>
      </c>
      <c r="I247" s="99">
        <v>9.0947976522892926</v>
      </c>
      <c r="J247" s="99">
        <v>8.1242367283916579</v>
      </c>
      <c r="K247" s="99">
        <v>8.1529956335023215</v>
      </c>
      <c r="L247" s="99">
        <v>8.6343398036950134</v>
      </c>
      <c r="M247" s="99">
        <v>7.118701825711498</v>
      </c>
      <c r="N247" s="99">
        <v>5.9977460740371544</v>
      </c>
      <c r="O247" s="99">
        <v>6.4611840909980813</v>
      </c>
      <c r="P247" s="99">
        <v>6.0266580518282273</v>
      </c>
      <c r="Q247" s="99">
        <v>6.3846232497203692</v>
      </c>
      <c r="R247" s="99">
        <v>5.6367420641748387</v>
      </c>
      <c r="S247" s="99">
        <v>7.3958531503880414</v>
      </c>
      <c r="T247" s="99">
        <v>7.921523807923518</v>
      </c>
      <c r="U247" s="99">
        <v>8.1141857502713535</v>
      </c>
      <c r="V247" s="99">
        <v>11.289036487138603</v>
      </c>
      <c r="W247" s="99">
        <v>10.8531332178916</v>
      </c>
      <c r="DA247" s="63" t="s">
        <v>2783</v>
      </c>
    </row>
    <row r="248" spans="1:105" ht="12" customHeight="1" x14ac:dyDescent="0.25">
      <c r="A248" s="109" t="s">
        <v>120</v>
      </c>
      <c r="B248" s="110">
        <v>6.9999782523315703</v>
      </c>
      <c r="C248" s="110">
        <v>8.7021537122982835</v>
      </c>
      <c r="D248" s="110">
        <v>6.1696576538566097</v>
      </c>
      <c r="E248" s="110">
        <v>6.194517314358265</v>
      </c>
      <c r="F248" s="110">
        <v>8.5651949455704131</v>
      </c>
      <c r="G248" s="110">
        <v>7.5883978106916627</v>
      </c>
      <c r="H248" s="110">
        <v>7.0889777217808803</v>
      </c>
      <c r="I248" s="110">
        <v>7.3092184672964651</v>
      </c>
      <c r="J248" s="110">
        <v>7.3315577013556048</v>
      </c>
      <c r="K248" s="110">
        <v>5.7187171110851827</v>
      </c>
      <c r="L248" s="110">
        <v>5.9300340069171114</v>
      </c>
      <c r="M248" s="110">
        <v>5.8127814553031314</v>
      </c>
      <c r="N248" s="110">
        <v>5.1378165945338417</v>
      </c>
      <c r="O248" s="110">
        <v>4.6520164665397914</v>
      </c>
      <c r="P248" s="110">
        <v>4.5944923758764684</v>
      </c>
      <c r="Q248" s="110">
        <v>4.8552766047218023</v>
      </c>
      <c r="R248" s="110">
        <v>4.8423379335118879</v>
      </c>
      <c r="S248" s="110">
        <v>5.4505448264740686</v>
      </c>
      <c r="T248" s="110">
        <v>5.6475241955923492</v>
      </c>
      <c r="U248" s="110">
        <v>5.6570540709383454</v>
      </c>
      <c r="V248" s="110">
        <v>9.0362818597852108</v>
      </c>
      <c r="W248" s="110">
        <v>7.5706740616534258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103.35999009591535</v>
      </c>
      <c r="C250" s="118">
        <f t="shared" si="115"/>
        <v>94.700292516893114</v>
      </c>
      <c r="D250" s="118">
        <f t="shared" si="115"/>
        <v>110.22234101037647</v>
      </c>
      <c r="E250" s="118">
        <f t="shared" si="115"/>
        <v>113.25155436802126</v>
      </c>
      <c r="F250" s="118">
        <f t="shared" si="115"/>
        <v>88.602607027782113</v>
      </c>
      <c r="G250" s="118">
        <f t="shared" si="115"/>
        <v>126.35612883062892</v>
      </c>
      <c r="H250" s="118">
        <f t="shared" si="115"/>
        <v>127.11809086900485</v>
      </c>
      <c r="I250" s="118">
        <f t="shared" si="115"/>
        <v>77.671506317775112</v>
      </c>
      <c r="J250" s="118">
        <f t="shared" si="115"/>
        <v>88.017114897043513</v>
      </c>
      <c r="K250" s="118">
        <f t="shared" si="115"/>
        <v>94.232155026405522</v>
      </c>
      <c r="L250" s="118">
        <f t="shared" si="115"/>
        <v>182.55714020794446</v>
      </c>
      <c r="M250" s="118">
        <f t="shared" si="115"/>
        <v>125.31797104311167</v>
      </c>
      <c r="N250" s="118">
        <f t="shared" si="115"/>
        <v>87.948076160593018</v>
      </c>
      <c r="O250" s="118">
        <f t="shared" si="115"/>
        <v>124.03796271673573</v>
      </c>
      <c r="P250" s="118">
        <f t="shared" si="115"/>
        <v>104.40900157058982</v>
      </c>
      <c r="Q250" s="118">
        <f t="shared" si="115"/>
        <v>116.77809256250701</v>
      </c>
      <c r="R250" s="118">
        <f t="shared" ref="R250:V250" si="116">R251+R254+R256+R265</f>
        <v>104.33904075836976</v>
      </c>
      <c r="S250" s="118">
        <f t="shared" si="116"/>
        <v>122.990751420423</v>
      </c>
      <c r="T250" s="118">
        <f t="shared" si="116"/>
        <v>128.15285347936711</v>
      </c>
      <c r="U250" s="118">
        <f t="shared" si="116"/>
        <v>142.57381768475116</v>
      </c>
      <c r="V250" s="118">
        <f t="shared" si="116"/>
        <v>79.421353734715169</v>
      </c>
      <c r="W250" s="118">
        <f t="shared" ref="W250" si="117">W251+W254+W256+W265</f>
        <v>126.04157026271045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84.743883005709449</v>
      </c>
      <c r="C251" s="123">
        <f t="shared" si="118"/>
        <v>75.939190672362955</v>
      </c>
      <c r="D251" s="123">
        <f t="shared" si="118"/>
        <v>90.754178403266579</v>
      </c>
      <c r="E251" s="123">
        <f t="shared" si="118"/>
        <v>92.745653646867538</v>
      </c>
      <c r="F251" s="123">
        <f t="shared" si="118"/>
        <v>69.311443515419469</v>
      </c>
      <c r="G251" s="123">
        <f t="shared" si="118"/>
        <v>106.85823745032069</v>
      </c>
      <c r="H251" s="123">
        <f t="shared" si="118"/>
        <v>106.3643807200191</v>
      </c>
      <c r="I251" s="123">
        <f t="shared" si="118"/>
        <v>58.077110228458629</v>
      </c>
      <c r="J251" s="123">
        <f t="shared" si="118"/>
        <v>68.044373134844761</v>
      </c>
      <c r="K251" s="123">
        <f t="shared" si="118"/>
        <v>74.900536837608058</v>
      </c>
      <c r="L251" s="123">
        <f t="shared" si="118"/>
        <v>162.47918676644656</v>
      </c>
      <c r="M251" s="123">
        <f t="shared" si="118"/>
        <v>105.79526082081155</v>
      </c>
      <c r="N251" s="123">
        <f t="shared" si="118"/>
        <v>71.112493055547276</v>
      </c>
      <c r="O251" s="123">
        <f t="shared" si="118"/>
        <v>106.60397562783538</v>
      </c>
      <c r="P251" s="123">
        <f t="shared" si="118"/>
        <v>86.73579033207109</v>
      </c>
      <c r="Q251" s="123">
        <f t="shared" si="118"/>
        <v>96.168954631818963</v>
      </c>
      <c r="R251" s="123">
        <f t="shared" ref="R251:V251" si="119">SUM(R252:R253)</f>
        <v>84.271925480301761</v>
      </c>
      <c r="S251" s="123">
        <f t="shared" si="119"/>
        <v>101.98218125221177</v>
      </c>
      <c r="T251" s="123">
        <f t="shared" si="119"/>
        <v>106.40991967045896</v>
      </c>
      <c r="U251" s="123">
        <f t="shared" si="119"/>
        <v>120.02145990136422</v>
      </c>
      <c r="V251" s="123">
        <f t="shared" si="119"/>
        <v>54.00109218828576</v>
      </c>
      <c r="W251" s="123">
        <f t="shared" ref="W251" si="120">SUM(W252:W253)</f>
        <v>100.90127003268634</v>
      </c>
      <c r="DA251" s="130" t="s">
        <v>2936</v>
      </c>
    </row>
    <row r="252" spans="1:105" ht="12" customHeight="1" x14ac:dyDescent="0.25">
      <c r="A252" s="97" t="s">
        <v>74</v>
      </c>
      <c r="B252" s="99">
        <v>82.701791024817908</v>
      </c>
      <c r="C252" s="99">
        <v>74.140593270425228</v>
      </c>
      <c r="D252" s="99">
        <v>88.635825457242277</v>
      </c>
      <c r="E252" s="99">
        <v>90.637177853187694</v>
      </c>
      <c r="F252" s="99">
        <v>67.748763450476261</v>
      </c>
      <c r="G252" s="99">
        <v>104.50113095277742</v>
      </c>
      <c r="H252" s="99">
        <v>104.07144132993076</v>
      </c>
      <c r="I252" s="99">
        <v>56.844017644585364</v>
      </c>
      <c r="J252" s="99">
        <v>66.615587883660254</v>
      </c>
      <c r="K252" s="99">
        <v>73.353494143463422</v>
      </c>
      <c r="L252" s="99">
        <v>159.16626475007058</v>
      </c>
      <c r="M252" s="99">
        <v>103.67622359030214</v>
      </c>
      <c r="N252" s="99">
        <v>69.734472469407223</v>
      </c>
      <c r="O252" s="99">
        <v>104.55358945619336</v>
      </c>
      <c r="P252" s="99">
        <v>85.060776872281536</v>
      </c>
      <c r="Q252" s="99">
        <v>94.324476246771113</v>
      </c>
      <c r="R252" s="99">
        <v>82.662409458939962</v>
      </c>
      <c r="S252" s="99">
        <v>100.02782428548169</v>
      </c>
      <c r="T252" s="99">
        <v>104.37342508372014</v>
      </c>
      <c r="U252" s="99">
        <v>117.72809328092039</v>
      </c>
      <c r="V252" s="99">
        <v>52.953960146243759</v>
      </c>
      <c r="W252" s="99">
        <v>98.945892023170046</v>
      </c>
      <c r="DA252" s="63" t="s">
        <v>2937</v>
      </c>
    </row>
    <row r="253" spans="1:105" ht="12" customHeight="1" x14ac:dyDescent="0.25">
      <c r="A253" s="97" t="s">
        <v>53</v>
      </c>
      <c r="B253" s="99">
        <v>2.0420919808915472</v>
      </c>
      <c r="C253" s="99">
        <v>1.7985974019377304</v>
      </c>
      <c r="D253" s="99">
        <v>2.1183529460242969</v>
      </c>
      <c r="E253" s="99">
        <v>2.1084757936798448</v>
      </c>
      <c r="F253" s="99">
        <v>1.5626800649432071</v>
      </c>
      <c r="G253" s="99">
        <v>2.3571064975432749</v>
      </c>
      <c r="H253" s="99">
        <v>2.2929393900883372</v>
      </c>
      <c r="I253" s="99">
        <v>1.2330925838732658</v>
      </c>
      <c r="J253" s="99">
        <v>1.4287852511845116</v>
      </c>
      <c r="K253" s="99">
        <v>1.5470426941446382</v>
      </c>
      <c r="L253" s="99">
        <v>3.3129220163759681</v>
      </c>
      <c r="M253" s="99">
        <v>2.1190372305094058</v>
      </c>
      <c r="N253" s="99">
        <v>1.3780205861400492</v>
      </c>
      <c r="O253" s="99">
        <v>2.0503861716420175</v>
      </c>
      <c r="P253" s="99">
        <v>1.6750134597895481</v>
      </c>
      <c r="Q253" s="99">
        <v>1.8444783850478463</v>
      </c>
      <c r="R253" s="99">
        <v>1.6095160213618049</v>
      </c>
      <c r="S253" s="99">
        <v>1.9543569667300842</v>
      </c>
      <c r="T253" s="99">
        <v>2.0364945867388293</v>
      </c>
      <c r="U253" s="99">
        <v>2.2933666204438379</v>
      </c>
      <c r="V253" s="99">
        <v>1.0471320420420041</v>
      </c>
      <c r="W253" s="99">
        <v>1.9553780095162978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2.121231996506294E-2</v>
      </c>
      <c r="C254" s="123">
        <f t="shared" si="121"/>
        <v>2.8110648706406512E-2</v>
      </c>
      <c r="D254" s="123">
        <f t="shared" si="121"/>
        <v>4.9963898847603702E-2</v>
      </c>
      <c r="E254" s="123">
        <f t="shared" si="121"/>
        <v>8.2852401234664044E-2</v>
      </c>
      <c r="F254" s="123">
        <f t="shared" si="121"/>
        <v>4.7254704483402375E-2</v>
      </c>
      <c r="G254" s="123">
        <f t="shared" si="121"/>
        <v>5.2236022484462158E-2</v>
      </c>
      <c r="H254" s="123">
        <f t="shared" si="121"/>
        <v>8.4320751544290362E-2</v>
      </c>
      <c r="I254" s="123">
        <f t="shared" si="121"/>
        <v>0.13206307281670293</v>
      </c>
      <c r="J254" s="123">
        <f t="shared" si="121"/>
        <v>7.2648502567295603E-2</v>
      </c>
      <c r="K254" s="123">
        <f t="shared" si="121"/>
        <v>2.8702509372112068E-2</v>
      </c>
      <c r="L254" s="123">
        <f t="shared" si="121"/>
        <v>3.7590319897714908E-3</v>
      </c>
      <c r="M254" s="123">
        <f t="shared" si="121"/>
        <v>3.0880097994783252E-3</v>
      </c>
      <c r="N254" s="123">
        <f t="shared" si="121"/>
        <v>0.20242558999665319</v>
      </c>
      <c r="O254" s="123">
        <f t="shared" si="121"/>
        <v>0.5554494768485837</v>
      </c>
      <c r="P254" s="123">
        <f t="shared" si="121"/>
        <v>0.68794636707888812</v>
      </c>
      <c r="Q254" s="123">
        <f t="shared" si="121"/>
        <v>1.3515114512023327</v>
      </c>
      <c r="R254" s="123">
        <f t="shared" si="121"/>
        <v>1.3647534052821992</v>
      </c>
      <c r="S254" s="123">
        <f t="shared" si="121"/>
        <v>1.3699532778720502</v>
      </c>
      <c r="T254" s="123">
        <f t="shared" si="121"/>
        <v>1.5680091899303794</v>
      </c>
      <c r="U254" s="123">
        <f t="shared" si="121"/>
        <v>1.9607517065119073</v>
      </c>
      <c r="V254" s="123">
        <f t="shared" si="121"/>
        <v>1.2542906194789887</v>
      </c>
      <c r="W254" s="123">
        <f t="shared" si="121"/>
        <v>3.1568291801007708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2.121231996506294E-2</v>
      </c>
      <c r="C255" s="99">
        <f>RES_hhdet_tess!C29</f>
        <v>2.8110648706406512E-2</v>
      </c>
      <c r="D255" s="99">
        <f>RES_hhdet_tess!D29</f>
        <v>4.9963898847603702E-2</v>
      </c>
      <c r="E255" s="99">
        <f>RES_hhdet_tess!E29</f>
        <v>8.2852401234664044E-2</v>
      </c>
      <c r="F255" s="99">
        <f>RES_hhdet_tess!F29</f>
        <v>4.7254704483402375E-2</v>
      </c>
      <c r="G255" s="99">
        <f>RES_hhdet_tess!G29</f>
        <v>5.2236022484462158E-2</v>
      </c>
      <c r="H255" s="99">
        <f>RES_hhdet_tess!H29</f>
        <v>8.4320751544290362E-2</v>
      </c>
      <c r="I255" s="99">
        <f>RES_hhdet_tess!I29</f>
        <v>0.13206307281670293</v>
      </c>
      <c r="J255" s="99">
        <f>RES_hhdet_tess!J29</f>
        <v>7.2648502567295603E-2</v>
      </c>
      <c r="K255" s="99">
        <f>RES_hhdet_tess!K29</f>
        <v>2.8702509372112068E-2</v>
      </c>
      <c r="L255" s="99">
        <f>RES_hhdet_tess!L29</f>
        <v>3.7590319897714908E-3</v>
      </c>
      <c r="M255" s="99">
        <f>RES_hhdet_tess!M29</f>
        <v>3.0880097994783252E-3</v>
      </c>
      <c r="N255" s="99">
        <f>RES_hhdet_tess!N29</f>
        <v>0.20242558999665319</v>
      </c>
      <c r="O255" s="99">
        <f>RES_hhdet_tess!O29</f>
        <v>0.5554494768485837</v>
      </c>
      <c r="P255" s="99">
        <f>RES_hhdet_tess!P29</f>
        <v>0.68794636707888812</v>
      </c>
      <c r="Q255" s="99">
        <f>RES_hhdet_tess!Q29</f>
        <v>1.3515114512023327</v>
      </c>
      <c r="R255" s="99">
        <f>RES_hhdet_tess!R29</f>
        <v>1.3647534052821992</v>
      </c>
      <c r="S255" s="99">
        <f>RES_hhdet_tess!S29</f>
        <v>1.3699532778720502</v>
      </c>
      <c r="T255" s="99">
        <f>RES_hhdet_tess!T29</f>
        <v>1.5680091899303794</v>
      </c>
      <c r="U255" s="99">
        <f>RES_hhdet_tess!U29</f>
        <v>1.9607517065119073</v>
      </c>
      <c r="V255" s="99">
        <f>RES_hhdet_tess!V29</f>
        <v>1.2542906194789887</v>
      </c>
      <c r="W255" s="99">
        <f>RES_hhdet_tess!W29</f>
        <v>3.1568291801007708</v>
      </c>
      <c r="DA255" s="63" t="s">
        <v>2940</v>
      </c>
    </row>
    <row r="256" spans="1:105" ht="12" customHeight="1" x14ac:dyDescent="0.25">
      <c r="A256" s="121" t="s">
        <v>55</v>
      </c>
      <c r="B256" s="123">
        <v>12.961483311804921</v>
      </c>
      <c r="C256" s="123">
        <v>12.948475841785378</v>
      </c>
      <c r="D256" s="123">
        <v>13.490604224658663</v>
      </c>
      <c r="E256" s="123">
        <v>14.42382668902302</v>
      </c>
      <c r="F256" s="123">
        <v>13.417942312499507</v>
      </c>
      <c r="G256" s="123">
        <v>13.646906074441651</v>
      </c>
      <c r="H256" s="123">
        <v>14.938337760007338</v>
      </c>
      <c r="I256" s="123">
        <v>14.0905384857336</v>
      </c>
      <c r="J256" s="123">
        <v>14.969609094596608</v>
      </c>
      <c r="K256" s="123">
        <v>14.626820614578779</v>
      </c>
      <c r="L256" s="123">
        <v>15.161883888249822</v>
      </c>
      <c r="M256" s="123">
        <v>15.273557752023937</v>
      </c>
      <c r="N256" s="123">
        <v>12.972902544810148</v>
      </c>
      <c r="O256" s="123">
        <v>13.150976065967804</v>
      </c>
      <c r="P256" s="123">
        <v>13.436698480015854</v>
      </c>
      <c r="Q256" s="123">
        <v>15.501692981671694</v>
      </c>
      <c r="R256" s="123">
        <v>15.230221555248846</v>
      </c>
      <c r="S256" s="123">
        <v>15.331148260778566</v>
      </c>
      <c r="T256" s="123">
        <v>15.602552119323496</v>
      </c>
      <c r="U256" s="123">
        <v>15.917944200436654</v>
      </c>
      <c r="V256" s="123">
        <v>17.249969346147711</v>
      </c>
      <c r="W256" s="123">
        <v>15.536524574170423</v>
      </c>
      <c r="DA256" s="130" t="s">
        <v>2941</v>
      </c>
    </row>
    <row r="257" spans="1:105" ht="12" customHeight="1" x14ac:dyDescent="0.25">
      <c r="A257" s="97" t="s">
        <v>141</v>
      </c>
      <c r="B257" s="99">
        <v>13.702793141420457</v>
      </c>
      <c r="C257" s="99">
        <v>12.49997710312795</v>
      </c>
      <c r="D257" s="99">
        <v>14.101371025028866</v>
      </c>
      <c r="E257" s="99">
        <v>14.017841168560588</v>
      </c>
      <c r="F257" s="99">
        <v>12.211678675646409</v>
      </c>
      <c r="G257" s="99">
        <v>14.713472540152555</v>
      </c>
      <c r="H257" s="99">
        <v>15.264041158436557</v>
      </c>
      <c r="I257" s="99">
        <v>13.143969754712836</v>
      </c>
      <c r="J257" s="99">
        <v>13.127524847442519</v>
      </c>
      <c r="K257" s="99">
        <v>13.868634698157123</v>
      </c>
      <c r="L257" s="99">
        <v>18.38428877077574</v>
      </c>
      <c r="M257" s="99">
        <v>15.043567701192229</v>
      </c>
      <c r="N257" s="99">
        <v>12.328648274951288</v>
      </c>
      <c r="O257" s="99">
        <v>14.242874635956507</v>
      </c>
      <c r="P257" s="99">
        <v>13.504649936555891</v>
      </c>
      <c r="Q257" s="99">
        <v>13.779958284097077</v>
      </c>
      <c r="R257" s="99">
        <v>12.041161796792196</v>
      </c>
      <c r="S257" s="99">
        <v>16.346063942899146</v>
      </c>
      <c r="T257" s="99">
        <v>17.913163849555104</v>
      </c>
      <c r="U257" s="99">
        <v>18.956926947458314</v>
      </c>
      <c r="V257" s="99">
        <v>15.158302867912006</v>
      </c>
      <c r="W257" s="99">
        <v>16.236115188257831</v>
      </c>
      <c r="DA257" s="63" t="s">
        <v>2942</v>
      </c>
    </row>
    <row r="258" spans="1:105" ht="12" customHeight="1" x14ac:dyDescent="0.25">
      <c r="A258" s="97" t="s">
        <v>140</v>
      </c>
      <c r="B258" s="99">
        <v>0</v>
      </c>
      <c r="C258" s="99">
        <v>12.502579560767636</v>
      </c>
      <c r="D258" s="99">
        <v>14.103685707480292</v>
      </c>
      <c r="E258" s="99">
        <v>14.018921638398632</v>
      </c>
      <c r="F258" s="99">
        <v>12.210452172598599</v>
      </c>
      <c r="G258" s="99">
        <v>14.704625870828005</v>
      </c>
      <c r="H258" s="99">
        <v>15.246013320414693</v>
      </c>
      <c r="I258" s="99">
        <v>13.12295278546172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2943</v>
      </c>
    </row>
    <row r="259" spans="1:105" ht="12" customHeight="1" x14ac:dyDescent="0.25">
      <c r="A259" s="100" t="s">
        <v>50</v>
      </c>
      <c r="B259" s="102">
        <v>0</v>
      </c>
      <c r="C259" s="102">
        <v>2.8736465853625739</v>
      </c>
      <c r="D259" s="102">
        <v>3.1661352300622236</v>
      </c>
      <c r="E259" s="102">
        <v>3.8422097878768233</v>
      </c>
      <c r="F259" s="102">
        <v>2.8397285870339313</v>
      </c>
      <c r="G259" s="102">
        <v>2.9287243181033018</v>
      </c>
      <c r="H259" s="102">
        <v>4.0866031217201391</v>
      </c>
      <c r="I259" s="102">
        <v>2.8851346275526204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2944</v>
      </c>
    </row>
    <row r="260" spans="1:105" ht="12" customHeight="1" x14ac:dyDescent="0.25">
      <c r="A260" s="103" t="s">
        <v>52</v>
      </c>
      <c r="B260" s="105">
        <v>0</v>
      </c>
      <c r="C260" s="105">
        <v>9.6289329754050605</v>
      </c>
      <c r="D260" s="105">
        <v>10.937550477418068</v>
      </c>
      <c r="E260" s="105">
        <v>10.17671185052181</v>
      </c>
      <c r="F260" s="105">
        <v>9.3707235855646669</v>
      </c>
      <c r="G260" s="105">
        <v>11.775901552724706</v>
      </c>
      <c r="H260" s="105">
        <v>11.159410198694557</v>
      </c>
      <c r="I260" s="105">
        <v>10.237818157909098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2945</v>
      </c>
    </row>
    <row r="261" spans="1:105" ht="12" customHeight="1" x14ac:dyDescent="0.25">
      <c r="A261" s="106" t="s">
        <v>122</v>
      </c>
      <c r="B261" s="102">
        <v>12.669563156620816</v>
      </c>
      <c r="C261" s="102">
        <v>13.121067286028874</v>
      </c>
      <c r="D261" s="102">
        <v>13.260774345676028</v>
      </c>
      <c r="E261" s="102">
        <v>14.574810036005804</v>
      </c>
      <c r="F261" s="102">
        <v>13.851107951814321</v>
      </c>
      <c r="G261" s="102">
        <v>13.329615406996224</v>
      </c>
      <c r="H261" s="102">
        <v>14.875579352017883</v>
      </c>
      <c r="I261" s="102">
        <v>14.21864059946869</v>
      </c>
      <c r="J261" s="102">
        <v>15.20921521469322</v>
      </c>
      <c r="K261" s="102">
        <v>14.716677773697686</v>
      </c>
      <c r="L261" s="102">
        <v>14.826350152633495</v>
      </c>
      <c r="M261" s="102">
        <v>15.295821487944059</v>
      </c>
      <c r="N261" s="102">
        <v>13.025942327709672</v>
      </c>
      <c r="O261" s="102">
        <v>13.091360649412632</v>
      </c>
      <c r="P261" s="102">
        <v>13.43195540517468</v>
      </c>
      <c r="Q261" s="102">
        <v>15.594003967674587</v>
      </c>
      <c r="R261" s="102">
        <v>15.402909298355855</v>
      </c>
      <c r="S261" s="102">
        <v>15.274478514309811</v>
      </c>
      <c r="T261" s="102">
        <v>15.471825724874412</v>
      </c>
      <c r="U261" s="102">
        <v>15.744716036093145</v>
      </c>
      <c r="V261" s="102">
        <v>17.370475331488628</v>
      </c>
      <c r="W261" s="102">
        <v>15.505092682731313</v>
      </c>
      <c r="DA261" s="131" t="s">
        <v>2946</v>
      </c>
    </row>
    <row r="262" spans="1:105" ht="12" customHeight="1" x14ac:dyDescent="0.25">
      <c r="A262" s="107" t="s">
        <v>121</v>
      </c>
      <c r="B262" s="105">
        <v>0</v>
      </c>
      <c r="C262" s="105">
        <v>13.12902726851239</v>
      </c>
      <c r="D262" s="105">
        <v>13.266393445623715</v>
      </c>
      <c r="E262" s="105">
        <v>14.576711974351253</v>
      </c>
      <c r="F262" s="105">
        <v>13.847964342433729</v>
      </c>
      <c r="G262" s="105">
        <v>13.323247203355926</v>
      </c>
      <c r="H262" s="105">
        <v>14.865342805326216</v>
      </c>
      <c r="I262" s="105">
        <v>14.217637638600094</v>
      </c>
      <c r="J262" s="105">
        <v>15.223687386529505</v>
      </c>
      <c r="K262" s="105">
        <v>14.737572503172371</v>
      </c>
      <c r="L262" s="105">
        <v>14.842005271495912</v>
      </c>
      <c r="M262" s="105">
        <v>15.306926267107706</v>
      </c>
      <c r="N262" s="105">
        <v>12.968051840971174</v>
      </c>
      <c r="O262" s="105">
        <v>13.104813604763255</v>
      </c>
      <c r="P262" s="105">
        <v>13.445804596664841</v>
      </c>
      <c r="Q262" s="105">
        <v>15.605920794408375</v>
      </c>
      <c r="R262" s="105">
        <v>15.415108930317615</v>
      </c>
      <c r="S262" s="105">
        <v>15.283360496197623</v>
      </c>
      <c r="T262" s="105">
        <v>15.479263077039548</v>
      </c>
      <c r="U262" s="105">
        <v>15.757513544863183</v>
      </c>
      <c r="V262" s="105">
        <v>17.399826621253226</v>
      </c>
      <c r="W262" s="105">
        <v>15.522896419867607</v>
      </c>
      <c r="DA262" s="132" t="s">
        <v>2947</v>
      </c>
    </row>
    <row r="263" spans="1:105" ht="12" customHeight="1" x14ac:dyDescent="0.25">
      <c r="A263" s="108" t="s">
        <v>53</v>
      </c>
      <c r="B263" s="99">
        <v>0</v>
      </c>
      <c r="C263" s="99">
        <v>3.0182957292497279</v>
      </c>
      <c r="D263" s="99">
        <v>2.9772267727172879</v>
      </c>
      <c r="E263" s="99">
        <v>3.9926660419587203</v>
      </c>
      <c r="F263" s="99">
        <v>3.2184277842230258</v>
      </c>
      <c r="G263" s="99">
        <v>2.6589832143015641</v>
      </c>
      <c r="H263" s="99">
        <v>4.0005725427820424</v>
      </c>
      <c r="I263" s="99">
        <v>3.1340576856969302</v>
      </c>
      <c r="J263" s="99">
        <v>3.8579420909216546</v>
      </c>
      <c r="K263" s="99">
        <v>3.4579208091371902</v>
      </c>
      <c r="L263" s="99">
        <v>3.387670225966656</v>
      </c>
      <c r="M263" s="99">
        <v>4.1164032005149744</v>
      </c>
      <c r="N263" s="99">
        <v>2.3255307444530233</v>
      </c>
      <c r="O263" s="99">
        <v>2.5383571654014707</v>
      </c>
      <c r="P263" s="99">
        <v>2.6010007004014652</v>
      </c>
      <c r="Q263" s="99">
        <v>4.2273856292995156</v>
      </c>
      <c r="R263" s="99">
        <v>3.9435504763840199</v>
      </c>
      <c r="S263" s="99">
        <v>3.6346448161939291</v>
      </c>
      <c r="T263" s="99">
        <v>3.7666020217254736</v>
      </c>
      <c r="U263" s="99">
        <v>3.7655268764078391</v>
      </c>
      <c r="V263" s="99">
        <v>4.4474922010132438</v>
      </c>
      <c r="W263" s="99">
        <v>3.0570880098700588</v>
      </c>
      <c r="DA263" s="63" t="s">
        <v>2948</v>
      </c>
    </row>
    <row r="264" spans="1:105" ht="12" customHeight="1" x14ac:dyDescent="0.25">
      <c r="A264" s="108" t="s">
        <v>52</v>
      </c>
      <c r="B264" s="99">
        <v>0</v>
      </c>
      <c r="C264" s="99">
        <v>10.110731539262662</v>
      </c>
      <c r="D264" s="99">
        <v>10.289166672906426</v>
      </c>
      <c r="E264" s="99">
        <v>10.584045932392533</v>
      </c>
      <c r="F264" s="99">
        <v>10.629536558210702</v>
      </c>
      <c r="G264" s="99">
        <v>10.664263989054364</v>
      </c>
      <c r="H264" s="99">
        <v>10.864770262544173</v>
      </c>
      <c r="I264" s="99">
        <v>11.083579952903165</v>
      </c>
      <c r="J264" s="99">
        <v>11.365745295607852</v>
      </c>
      <c r="K264" s="99">
        <v>11.279651694035181</v>
      </c>
      <c r="L264" s="99">
        <v>11.454335045529254</v>
      </c>
      <c r="M264" s="99">
        <v>11.190523066592732</v>
      </c>
      <c r="N264" s="99">
        <v>10.642521096518152</v>
      </c>
      <c r="O264" s="99">
        <v>10.566456439361785</v>
      </c>
      <c r="P264" s="99">
        <v>10.844803896263373</v>
      </c>
      <c r="Q264" s="99">
        <v>11.378535165108861</v>
      </c>
      <c r="R264" s="99">
        <v>11.471558453933595</v>
      </c>
      <c r="S264" s="99">
        <v>11.648715680003695</v>
      </c>
      <c r="T264" s="99">
        <v>11.712661055314072</v>
      </c>
      <c r="U264" s="99">
        <v>11.991986668455342</v>
      </c>
      <c r="V264" s="99">
        <v>12.952334420239982</v>
      </c>
      <c r="W264" s="99">
        <v>12.465808409997548</v>
      </c>
      <c r="DA264" s="63" t="s">
        <v>2949</v>
      </c>
    </row>
    <row r="265" spans="1:105" ht="12" customHeight="1" x14ac:dyDescent="0.25">
      <c r="A265" s="121" t="s">
        <v>54</v>
      </c>
      <c r="B265" s="123">
        <v>5.6334114584359085</v>
      </c>
      <c r="C265" s="123">
        <v>5.7845153540383745</v>
      </c>
      <c r="D265" s="123">
        <v>5.9275944836036105</v>
      </c>
      <c r="E265" s="123">
        <v>5.9992216308960398</v>
      </c>
      <c r="F265" s="123">
        <v>5.8259664953797241</v>
      </c>
      <c r="G265" s="123">
        <v>5.7987492833821248</v>
      </c>
      <c r="H265" s="123">
        <v>5.7310516374341125</v>
      </c>
      <c r="I265" s="123">
        <v>5.3717945307661861</v>
      </c>
      <c r="J265" s="123">
        <v>4.9304841650348603</v>
      </c>
      <c r="K265" s="123">
        <v>4.6760950648465824</v>
      </c>
      <c r="L265" s="123">
        <v>4.9123105212583011</v>
      </c>
      <c r="M265" s="123">
        <v>4.2460644604767079</v>
      </c>
      <c r="N265" s="123">
        <v>3.6602549702389435</v>
      </c>
      <c r="O265" s="123">
        <v>3.7275615460839551</v>
      </c>
      <c r="P265" s="123">
        <v>3.5485663914239942</v>
      </c>
      <c r="Q265" s="123">
        <v>3.7559334978140302</v>
      </c>
      <c r="R265" s="123">
        <v>3.4721403175369527</v>
      </c>
      <c r="S265" s="123">
        <v>4.3074686295605984</v>
      </c>
      <c r="T265" s="123">
        <v>4.5723724996542749</v>
      </c>
      <c r="U265" s="123">
        <v>4.6736618764383513</v>
      </c>
      <c r="V265" s="123">
        <v>6.9160015808027184</v>
      </c>
      <c r="W265" s="123">
        <v>6.4469464757529158</v>
      </c>
      <c r="DA265" s="130" t="s">
        <v>2950</v>
      </c>
    </row>
    <row r="266" spans="1:105" ht="12" customHeight="1" x14ac:dyDescent="0.25">
      <c r="A266" s="97" t="s">
        <v>50</v>
      </c>
      <c r="B266" s="99">
        <v>5.690548394851616</v>
      </c>
      <c r="C266" s="99">
        <v>5.7129030522648581</v>
      </c>
      <c r="D266" s="99">
        <v>6.0835972463207044</v>
      </c>
      <c r="E266" s="99">
        <v>6.1465757802352847</v>
      </c>
      <c r="F266" s="99">
        <v>5.7748377512833082</v>
      </c>
      <c r="G266" s="99">
        <v>5.8216367233371518</v>
      </c>
      <c r="H266" s="99">
        <v>5.8172753636391903</v>
      </c>
      <c r="I266" s="99">
        <v>5.334993991723687</v>
      </c>
      <c r="J266" s="99">
        <v>4.766586114128665</v>
      </c>
      <c r="K266" s="99">
        <v>4.785587509811033</v>
      </c>
      <c r="L266" s="99">
        <v>5.0709851683086899</v>
      </c>
      <c r="M266" s="99">
        <v>4.1822236978578635</v>
      </c>
      <c r="N266" s="99">
        <v>3.5271971704063128</v>
      </c>
      <c r="O266" s="99">
        <v>3.8075909767402853</v>
      </c>
      <c r="P266" s="99">
        <v>3.5515237601743732</v>
      </c>
      <c r="Q266" s="99">
        <v>3.7624734929609875</v>
      </c>
      <c r="R266" s="99">
        <v>3.3217453518568854</v>
      </c>
      <c r="S266" s="99">
        <v>4.359902814636512</v>
      </c>
      <c r="T266" s="99">
        <v>4.6733212335867602</v>
      </c>
      <c r="U266" s="99">
        <v>4.7961291300676425</v>
      </c>
      <c r="V266" s="99">
        <v>6.6897364586318186</v>
      </c>
      <c r="W266" s="99">
        <v>6.5014736521136411</v>
      </c>
      <c r="DA266" s="63" t="s">
        <v>2951</v>
      </c>
    </row>
    <row r="267" spans="1:105" ht="12" customHeight="1" x14ac:dyDescent="0.25">
      <c r="A267" s="109" t="s">
        <v>120</v>
      </c>
      <c r="B267" s="110">
        <v>5.1404088098214835</v>
      </c>
      <c r="C267" s="110">
        <v>6.3963438614996759</v>
      </c>
      <c r="D267" s="110">
        <v>4.53577651191606</v>
      </c>
      <c r="E267" s="110">
        <v>4.5553604756406525</v>
      </c>
      <c r="F267" s="110">
        <v>6.3021076871419774</v>
      </c>
      <c r="G267" s="110">
        <v>5.6381114508680064</v>
      </c>
      <c r="H267" s="110">
        <v>5.3257623482675278</v>
      </c>
      <c r="I267" s="110">
        <v>5.5140336300208341</v>
      </c>
      <c r="J267" s="110">
        <v>5.5321214278469508</v>
      </c>
      <c r="K267" s="110">
        <v>4.3182893964806164</v>
      </c>
      <c r="L267" s="110">
        <v>4.4830725464195149</v>
      </c>
      <c r="M267" s="110">
        <v>4.402630526492759</v>
      </c>
      <c r="N267" s="110">
        <v>3.9151272385214657</v>
      </c>
      <c r="O267" s="110">
        <v>3.5877489023051594</v>
      </c>
      <c r="P267" s="110">
        <v>3.5434000835187449</v>
      </c>
      <c r="Q267" s="110">
        <v>3.7445166586038443</v>
      </c>
      <c r="R267" s="110">
        <v>3.7345395311315572</v>
      </c>
      <c r="S267" s="110">
        <v>4.2151353350004648</v>
      </c>
      <c r="T267" s="110">
        <v>4.3950417268695805</v>
      </c>
      <c r="U267" s="110">
        <v>4.4678658827545297</v>
      </c>
      <c r="V267" s="110">
        <v>7.2798952032114759</v>
      </c>
      <c r="W267" s="110">
        <v>6.3827125499564108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48.161941917661856</v>
      </c>
      <c r="C269" s="118">
        <f t="shared" si="122"/>
        <v>43.38843394850992</v>
      </c>
      <c r="D269" s="118">
        <f t="shared" si="122"/>
        <v>51.481173661720369</v>
      </c>
      <c r="E269" s="118">
        <f t="shared" si="122"/>
        <v>52.571683201919043</v>
      </c>
      <c r="F269" s="118">
        <f t="shared" si="122"/>
        <v>39.875989166264702</v>
      </c>
      <c r="G269" s="118">
        <f t="shared" si="122"/>
        <v>59.620065044612268</v>
      </c>
      <c r="H269" s="118">
        <f t="shared" si="122"/>
        <v>58.837192200591353</v>
      </c>
      <c r="I269" s="118">
        <f t="shared" si="122"/>
        <v>32.837471263192569</v>
      </c>
      <c r="J269" s="118">
        <f t="shared" si="122"/>
        <v>37.870307138273681</v>
      </c>
      <c r="K269" s="118">
        <f t="shared" si="122"/>
        <v>41.43701634911244</v>
      </c>
      <c r="L269" s="118">
        <f t="shared" si="122"/>
        <v>87.644435201370371</v>
      </c>
      <c r="M269" s="118">
        <f t="shared" si="122"/>
        <v>57.390865029791982</v>
      </c>
      <c r="N269" s="118">
        <f t="shared" si="122"/>
        <v>35.852130266997762</v>
      </c>
      <c r="O269" s="118">
        <f t="shared" si="122"/>
        <v>41.70686216480496</v>
      </c>
      <c r="P269" s="118">
        <f t="shared" si="122"/>
        <v>34.077241912491068</v>
      </c>
      <c r="Q269" s="118">
        <f t="shared" si="122"/>
        <v>37.724556072130326</v>
      </c>
      <c r="R269" s="118">
        <f t="shared" ref="R269:V269" si="123">R270+R273+R275+R284</f>
        <v>33.06665776327192</v>
      </c>
      <c r="S269" s="118">
        <f t="shared" si="123"/>
        <v>39.951882816568784</v>
      </c>
      <c r="T269" s="118">
        <f t="shared" si="123"/>
        <v>41.729943987010849</v>
      </c>
      <c r="U269" s="118">
        <f t="shared" si="123"/>
        <v>46.897946014331929</v>
      </c>
      <c r="V269" s="118">
        <f t="shared" si="123"/>
        <v>22.265215990833163</v>
      </c>
      <c r="W269" s="118">
        <f t="shared" ref="W269" si="124">W270+W273+W275+W284</f>
        <v>39.664561280496088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44.416902969849041</v>
      </c>
      <c r="C270" s="123">
        <f t="shared" si="125"/>
        <v>39.818914398495885</v>
      </c>
      <c r="D270" s="123">
        <f t="shared" si="125"/>
        <v>47.603912928625391</v>
      </c>
      <c r="E270" s="123">
        <f t="shared" si="125"/>
        <v>48.678785359773919</v>
      </c>
      <c r="F270" s="123">
        <f t="shared" si="125"/>
        <v>36.386034875641734</v>
      </c>
      <c r="G270" s="123">
        <f t="shared" si="125"/>
        <v>56.124740906470848</v>
      </c>
      <c r="H270" s="123">
        <f t="shared" si="125"/>
        <v>55.893966191091316</v>
      </c>
      <c r="I270" s="123">
        <f t="shared" si="125"/>
        <v>30.529389809445107</v>
      </c>
      <c r="J270" s="123">
        <f t="shared" si="125"/>
        <v>35.777436820202212</v>
      </c>
      <c r="K270" s="123">
        <f t="shared" si="125"/>
        <v>39.3961846714042</v>
      </c>
      <c r="L270" s="123">
        <f t="shared" si="125"/>
        <v>85.483910927100169</v>
      </c>
      <c r="M270" s="123">
        <f t="shared" si="125"/>
        <v>55.681705395097431</v>
      </c>
      <c r="N270" s="123">
        <f t="shared" si="125"/>
        <v>34.592928571597149</v>
      </c>
      <c r="O270" s="123">
        <f t="shared" si="125"/>
        <v>40.516886586820725</v>
      </c>
      <c r="P270" s="123">
        <f t="shared" si="125"/>
        <v>32.962123327602356</v>
      </c>
      <c r="Q270" s="123">
        <f t="shared" si="125"/>
        <v>36.551998963747536</v>
      </c>
      <c r="R270" s="123">
        <f t="shared" ref="R270:V270" si="126">SUM(R271:R272)</f>
        <v>32.03275684353072</v>
      </c>
      <c r="S270" s="123">
        <f t="shared" si="126"/>
        <v>38.582437838902166</v>
      </c>
      <c r="T270" s="123">
        <f t="shared" si="126"/>
        <v>40.258352730185059</v>
      </c>
      <c r="U270" s="123">
        <f t="shared" si="126"/>
        <v>45.409566234879243</v>
      </c>
      <c r="V270" s="123">
        <f t="shared" si="126"/>
        <v>20.424408021026967</v>
      </c>
      <c r="W270" s="123">
        <f t="shared" ref="W270" si="127">SUM(W271:W272)</f>
        <v>38.156270284184551</v>
      </c>
      <c r="DA270" s="130" t="s">
        <v>3104</v>
      </c>
    </row>
    <row r="271" spans="1:105" ht="12" customHeight="1" x14ac:dyDescent="0.25">
      <c r="A271" s="97" t="s">
        <v>74</v>
      </c>
      <c r="B271" s="99">
        <v>44.416902969849041</v>
      </c>
      <c r="C271" s="99">
        <v>39.818914398495885</v>
      </c>
      <c r="D271" s="99">
        <v>47.603912928625391</v>
      </c>
      <c r="E271" s="99">
        <v>48.678785359773919</v>
      </c>
      <c r="F271" s="99">
        <v>36.386034875641734</v>
      </c>
      <c r="G271" s="99">
        <v>56.124740906470848</v>
      </c>
      <c r="H271" s="99">
        <v>55.893966191091316</v>
      </c>
      <c r="I271" s="99">
        <v>30.529389809445107</v>
      </c>
      <c r="J271" s="99">
        <v>35.777436820202212</v>
      </c>
      <c r="K271" s="99">
        <v>39.3961846714042</v>
      </c>
      <c r="L271" s="99">
        <v>85.483910927100169</v>
      </c>
      <c r="M271" s="99">
        <v>55.681705395097431</v>
      </c>
      <c r="N271" s="99">
        <v>34.592928571597149</v>
      </c>
      <c r="O271" s="99">
        <v>40.516886586820725</v>
      </c>
      <c r="P271" s="99">
        <v>32.962123327602356</v>
      </c>
      <c r="Q271" s="99">
        <v>36.551998963747536</v>
      </c>
      <c r="R271" s="99">
        <v>32.03275684353072</v>
      </c>
      <c r="S271" s="99">
        <v>38.582437838902166</v>
      </c>
      <c r="T271" s="99">
        <v>40.258352730185059</v>
      </c>
      <c r="U271" s="99">
        <v>45.409566234879243</v>
      </c>
      <c r="V271" s="99">
        <v>20.424408021026967</v>
      </c>
      <c r="W271" s="99">
        <v>38.156270284184551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1.7433893793132755</v>
      </c>
      <c r="C275" s="123">
        <v>1.5629426716567549</v>
      </c>
      <c r="D275" s="123">
        <v>1.7322078262763365</v>
      </c>
      <c r="E275" s="123">
        <v>1.7064754126876416</v>
      </c>
      <c r="F275" s="123">
        <v>1.4469610577534397</v>
      </c>
      <c r="G275" s="123">
        <v>1.5039218759442001</v>
      </c>
      <c r="H275" s="123">
        <v>1.0786824765986833</v>
      </c>
      <c r="I275" s="123">
        <v>0.66675600748803365</v>
      </c>
      <c r="J275" s="123">
        <v>0.64248322240089883</v>
      </c>
      <c r="K275" s="123">
        <v>0.62274669309121666</v>
      </c>
      <c r="L275" s="123">
        <v>0.72851328976485552</v>
      </c>
      <c r="M275" s="123">
        <v>0.5604632449824638</v>
      </c>
      <c r="N275" s="123">
        <v>0.36406558646254572</v>
      </c>
      <c r="O275" s="123">
        <v>0.25655018838666238</v>
      </c>
      <c r="P275" s="123">
        <v>0.24448369394739991</v>
      </c>
      <c r="Q275" s="123">
        <v>0.25044602254500109</v>
      </c>
      <c r="R275" s="123">
        <v>0.21996730195957942</v>
      </c>
      <c r="S275" s="123">
        <v>0.29790727181575583</v>
      </c>
      <c r="T275" s="123">
        <v>0.32490799368482126</v>
      </c>
      <c r="U275" s="123">
        <v>0.33282254750993961</v>
      </c>
      <c r="V275" s="123">
        <v>0.25958055878250219</v>
      </c>
      <c r="W275" s="123">
        <v>0.17483944755048894</v>
      </c>
      <c r="DA275" s="130" t="s">
        <v>3109</v>
      </c>
    </row>
    <row r="276" spans="1:105" ht="12" customHeight="1" x14ac:dyDescent="0.25">
      <c r="A276" s="97" t="s">
        <v>141</v>
      </c>
      <c r="B276" s="99">
        <v>6.1705988774624991</v>
      </c>
      <c r="C276" s="99">
        <v>5.6239301225165441</v>
      </c>
      <c r="D276" s="99">
        <v>6.3361889367861517</v>
      </c>
      <c r="E276" s="99">
        <v>6.2950097081671101</v>
      </c>
      <c r="F276" s="99">
        <v>5.476898265704321</v>
      </c>
      <c r="G276" s="99">
        <v>6.5588752490539326</v>
      </c>
      <c r="H276" s="99">
        <v>6.6657912459015352</v>
      </c>
      <c r="I276" s="99">
        <v>5.5959426206418588</v>
      </c>
      <c r="J276" s="99">
        <v>5.5781853229486362</v>
      </c>
      <c r="K276" s="99">
        <v>5.8659660115425831</v>
      </c>
      <c r="L276" s="99">
        <v>7.7289142756885205</v>
      </c>
      <c r="M276" s="99">
        <v>6.2997167683568112</v>
      </c>
      <c r="N276" s="99">
        <v>5.0498092212725716</v>
      </c>
      <c r="O276" s="99">
        <v>5.0392297166030593</v>
      </c>
      <c r="P276" s="99">
        <v>4.7778472566043444</v>
      </c>
      <c r="Q276" s="99">
        <v>4.8748789177069218</v>
      </c>
      <c r="R276" s="99">
        <v>4.259719439459059</v>
      </c>
      <c r="S276" s="99">
        <v>5.6986319417739457</v>
      </c>
      <c r="T276" s="99">
        <v>6.0926120647115152</v>
      </c>
      <c r="U276" s="99">
        <v>6.2049618676435259</v>
      </c>
      <c r="V276" s="99">
        <v>4.6826798338006057</v>
      </c>
      <c r="W276" s="99">
        <v>4.3071934173586666</v>
      </c>
      <c r="DA276" s="63" t="s">
        <v>3110</v>
      </c>
    </row>
    <row r="277" spans="1:105" ht="12" customHeight="1" x14ac:dyDescent="0.25">
      <c r="A277" s="97" t="s">
        <v>140</v>
      </c>
      <c r="B277" s="99">
        <v>0</v>
      </c>
      <c r="C277" s="99">
        <v>1.2478274475532745</v>
      </c>
      <c r="D277" s="99">
        <v>1.3748351877579839</v>
      </c>
      <c r="E277" s="99">
        <v>1.6684079583730795</v>
      </c>
      <c r="F277" s="99">
        <v>1.2330991892155476</v>
      </c>
      <c r="G277" s="99">
        <v>1.2717439260141121</v>
      </c>
      <c r="H277" s="99">
        <v>1.7745312066257044</v>
      </c>
      <c r="I277" s="99">
        <v>1.2528159156677627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3111</v>
      </c>
    </row>
    <row r="278" spans="1:105" ht="12" customHeight="1" x14ac:dyDescent="0.25">
      <c r="A278" s="100" t="s">
        <v>50</v>
      </c>
      <c r="B278" s="102">
        <v>0</v>
      </c>
      <c r="C278" s="102">
        <v>1.2478274475532745</v>
      </c>
      <c r="D278" s="102">
        <v>1.3748351877579839</v>
      </c>
      <c r="E278" s="102">
        <v>1.6684079583730795</v>
      </c>
      <c r="F278" s="102">
        <v>1.2330991892155476</v>
      </c>
      <c r="G278" s="102">
        <v>1.2717439260141121</v>
      </c>
      <c r="H278" s="102">
        <v>1.7745312066257044</v>
      </c>
      <c r="I278" s="102">
        <v>1.2528159156677627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2.0016495684995386</v>
      </c>
      <c r="C284" s="123">
        <v>2.0065768783572788</v>
      </c>
      <c r="D284" s="123">
        <v>2.1450529068186412</v>
      </c>
      <c r="E284" s="123">
        <v>2.1864224294574797</v>
      </c>
      <c r="F284" s="123">
        <v>2.0429932328695304</v>
      </c>
      <c r="G284" s="123">
        <v>1.9914022621972194</v>
      </c>
      <c r="H284" s="123">
        <v>1.8645435329013502</v>
      </c>
      <c r="I284" s="123">
        <v>1.6413254462594318</v>
      </c>
      <c r="J284" s="123">
        <v>1.4503870956705722</v>
      </c>
      <c r="K284" s="123">
        <v>1.4180849846170249</v>
      </c>
      <c r="L284" s="123">
        <v>1.4320109845053444</v>
      </c>
      <c r="M284" s="123">
        <v>1.1486963897120834</v>
      </c>
      <c r="N284" s="123">
        <v>0.89513610893807127</v>
      </c>
      <c r="O284" s="123">
        <v>0.93342538959757537</v>
      </c>
      <c r="P284" s="123">
        <v>0.87063489094130853</v>
      </c>
      <c r="Q284" s="123">
        <v>0.92211108583779067</v>
      </c>
      <c r="R284" s="123">
        <v>0.81393361778162265</v>
      </c>
      <c r="S284" s="123">
        <v>1.0715377058508619</v>
      </c>
      <c r="T284" s="123">
        <v>1.1466832631409674</v>
      </c>
      <c r="U284" s="123">
        <v>1.155557231942741</v>
      </c>
      <c r="V284" s="123">
        <v>1.5812274110236919</v>
      </c>
      <c r="W284" s="123">
        <v>1.333451548761047</v>
      </c>
      <c r="DA284" s="130" t="s">
        <v>3118</v>
      </c>
    </row>
    <row r="285" spans="1:105" ht="12" customHeight="1" x14ac:dyDescent="0.25">
      <c r="A285" s="97" t="s">
        <v>50</v>
      </c>
      <c r="B285" s="99">
        <v>2.2336323467732755</v>
      </c>
      <c r="C285" s="99">
        <v>2.2414394046899089</v>
      </c>
      <c r="D285" s="99">
        <v>2.3854824647387076</v>
      </c>
      <c r="E285" s="99">
        <v>2.4095591320526566</v>
      </c>
      <c r="F285" s="99">
        <v>2.2623728622762846</v>
      </c>
      <c r="G285" s="99">
        <v>2.2751343008397273</v>
      </c>
      <c r="H285" s="99">
        <v>2.261217946402208</v>
      </c>
      <c r="I285" s="99">
        <v>2.065974234694036</v>
      </c>
      <c r="J285" s="99">
        <v>1.8455016152214494</v>
      </c>
      <c r="K285" s="99">
        <v>1.8520344881063877</v>
      </c>
      <c r="L285" s="99">
        <v>1.9613766298073594</v>
      </c>
      <c r="M285" s="99">
        <v>1.6170843067286242</v>
      </c>
      <c r="N285" s="99">
        <v>1.3624479981782802</v>
      </c>
      <c r="O285" s="99">
        <v>1.4677225781111241</v>
      </c>
      <c r="P285" s="99">
        <v>1.3690156430533005</v>
      </c>
      <c r="Q285" s="99">
        <v>1.4503310174064794</v>
      </c>
      <c r="R285" s="99">
        <v>1.2804423272979566</v>
      </c>
      <c r="S285" s="99">
        <v>1.6800420016421476</v>
      </c>
      <c r="T285" s="99">
        <v>1.7994533482079063</v>
      </c>
      <c r="U285" s="99">
        <v>1.843218435031641</v>
      </c>
      <c r="V285" s="99">
        <v>2.5644175284184052</v>
      </c>
      <c r="W285" s="99">
        <v>2.4653977417762563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0.79365814870777007</v>
      </c>
      <c r="O290" s="117">
        <f t="shared" si="129"/>
        <v>2.4057404915324385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8.3894549575875568E-2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1.284464141637657E-3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0.64346095037337303</v>
      </c>
      <c r="O291" s="122">
        <f t="shared" si="132"/>
        <v>2.0700027098052352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6.620770147353236E-2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8.6664590997034949E-4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0.63629023304387911</v>
      </c>
      <c r="O292" s="98">
        <v>2.0461354446188027</v>
      </c>
      <c r="P292" s="98">
        <v>0</v>
      </c>
      <c r="Q292" s="98">
        <v>0</v>
      </c>
      <c r="R292" s="98">
        <v>0</v>
      </c>
      <c r="S292" s="98">
        <v>6.5357802389283265E-2</v>
      </c>
      <c r="T292" s="98">
        <v>0</v>
      </c>
      <c r="U292" s="98">
        <v>0</v>
      </c>
      <c r="V292" s="98">
        <v>0</v>
      </c>
      <c r="W292" s="98">
        <v>8.5510735333442175E-4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7.1707173294939279E-3</v>
      </c>
      <c r="O293" s="98">
        <v>2.3867265186432597E-2</v>
      </c>
      <c r="P293" s="98">
        <v>0</v>
      </c>
      <c r="Q293" s="98">
        <v>0</v>
      </c>
      <c r="R293" s="98">
        <v>0</v>
      </c>
      <c r="S293" s="98">
        <v>8.4989908424909835E-4</v>
      </c>
      <c r="T293" s="98">
        <v>0</v>
      </c>
      <c r="U293" s="98">
        <v>0</v>
      </c>
      <c r="V293" s="98">
        <v>0</v>
      </c>
      <c r="W293" s="98">
        <v>1.1538556635927701E-5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4.9195778506191425E-3</v>
      </c>
      <c r="O294" s="122">
        <f t="shared" si="135"/>
        <v>6.1648996377094232E-3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3.4945730942006608E-4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2.0615795338398776E-5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4.9195778506191425E-3</v>
      </c>
      <c r="O295" s="98">
        <v>6.1648996377094232E-3</v>
      </c>
      <c r="P295" s="98">
        <v>0</v>
      </c>
      <c r="Q295" s="98">
        <v>0</v>
      </c>
      <c r="R295" s="98">
        <v>0</v>
      </c>
      <c r="S295" s="98">
        <v>3.4945730942006608E-4</v>
      </c>
      <c r="T295" s="98">
        <v>0</v>
      </c>
      <c r="U295" s="98">
        <v>0</v>
      </c>
      <c r="V295" s="98">
        <v>0</v>
      </c>
      <c r="W295" s="98">
        <v>2.0615795338398776E-5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0.11281867662115327</v>
      </c>
      <c r="O296" s="122">
        <v>0.25414088775710797</v>
      </c>
      <c r="P296" s="122">
        <v>0</v>
      </c>
      <c r="Q296" s="122">
        <v>0</v>
      </c>
      <c r="R296" s="122">
        <v>0</v>
      </c>
      <c r="S296" s="122">
        <v>1.3092440062859936E-2</v>
      </c>
      <c r="T296" s="122">
        <v>0</v>
      </c>
      <c r="U296" s="122">
        <v>0</v>
      </c>
      <c r="V296" s="122">
        <v>0</v>
      </c>
      <c r="W296" s="122">
        <v>2.6899160545485861E-4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4.617320956890502E-3</v>
      </c>
      <c r="O297" s="98">
        <v>1.5163226163542556E-2</v>
      </c>
      <c r="P297" s="98">
        <v>0</v>
      </c>
      <c r="Q297" s="98">
        <v>0</v>
      </c>
      <c r="R297" s="98">
        <v>0</v>
      </c>
      <c r="S297" s="98">
        <v>7.9109434995344177E-4</v>
      </c>
      <c r="T297" s="98">
        <v>0</v>
      </c>
      <c r="U297" s="98">
        <v>0</v>
      </c>
      <c r="V297" s="98">
        <v>0</v>
      </c>
      <c r="W297" s="98">
        <v>0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9.8891167563120663E-2</v>
      </c>
      <c r="O301" s="101">
        <v>0.22950082451827392</v>
      </c>
      <c r="P301" s="101">
        <v>0</v>
      </c>
      <c r="Q301" s="101">
        <v>0</v>
      </c>
      <c r="R301" s="101">
        <v>0</v>
      </c>
      <c r="S301" s="101">
        <v>1.1523837380762986E-2</v>
      </c>
      <c r="T301" s="101">
        <v>0</v>
      </c>
      <c r="U301" s="101">
        <v>0</v>
      </c>
      <c r="V301" s="101">
        <v>0</v>
      </c>
      <c r="W301" s="101">
        <v>2.6899160545485861E-4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9.3101881011421039E-3</v>
      </c>
      <c r="O302" s="104">
        <v>9.4768370752915249E-3</v>
      </c>
      <c r="P302" s="104">
        <v>0</v>
      </c>
      <c r="Q302" s="104">
        <v>0</v>
      </c>
      <c r="R302" s="104">
        <v>0</v>
      </c>
      <c r="S302" s="104">
        <v>7.7750833214350812E-4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2.4324077401519381E-3</v>
      </c>
      <c r="O303" s="98">
        <v>2.6140365647416746E-3</v>
      </c>
      <c r="P303" s="98">
        <v>0</v>
      </c>
      <c r="Q303" s="98">
        <v>0</v>
      </c>
      <c r="R303" s="98">
        <v>0</v>
      </c>
      <c r="S303" s="98">
        <v>2.4281172958847357E-4</v>
      </c>
      <c r="T303" s="98">
        <v>0</v>
      </c>
      <c r="U303" s="98">
        <v>0</v>
      </c>
      <c r="V303" s="98">
        <v>0</v>
      </c>
      <c r="W303" s="98">
        <v>0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6.8777803609901657E-3</v>
      </c>
      <c r="O304" s="98">
        <v>6.8628005105498494E-3</v>
      </c>
      <c r="P304" s="98">
        <v>0</v>
      </c>
      <c r="Q304" s="98">
        <v>0</v>
      </c>
      <c r="R304" s="98">
        <v>0</v>
      </c>
      <c r="S304" s="98">
        <v>5.3469660255503449E-4</v>
      </c>
      <c r="T304" s="98">
        <v>0</v>
      </c>
      <c r="U304" s="98">
        <v>0</v>
      </c>
      <c r="V304" s="98">
        <v>0</v>
      </c>
      <c r="W304" s="98">
        <v>0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3.2458943862624635E-2</v>
      </c>
      <c r="O305" s="122">
        <v>7.5431994332386357E-2</v>
      </c>
      <c r="P305" s="122">
        <v>0</v>
      </c>
      <c r="Q305" s="122">
        <v>0</v>
      </c>
      <c r="R305" s="122">
        <v>0</v>
      </c>
      <c r="S305" s="122">
        <v>4.2449507300632008E-3</v>
      </c>
      <c r="T305" s="122">
        <v>0</v>
      </c>
      <c r="U305" s="122">
        <v>0</v>
      </c>
      <c r="V305" s="122">
        <v>0</v>
      </c>
      <c r="W305" s="122">
        <v>1.2821083087405033E-4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1.9641333185490727E-2</v>
      </c>
      <c r="O306" s="98">
        <v>5.5864878424656234E-2</v>
      </c>
      <c r="P306" s="98">
        <v>0</v>
      </c>
      <c r="Q306" s="98">
        <v>0</v>
      </c>
      <c r="R306" s="98">
        <v>0</v>
      </c>
      <c r="S306" s="98">
        <v>3.0422343481395411E-3</v>
      </c>
      <c r="T306" s="98">
        <v>0</v>
      </c>
      <c r="U306" s="98">
        <v>0</v>
      </c>
      <c r="V306" s="98">
        <v>0</v>
      </c>
      <c r="W306" s="98">
        <v>7.5891754423725296E-5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1.2817610677133906E-2</v>
      </c>
      <c r="O307" s="33">
        <v>1.9567115907730127E-2</v>
      </c>
      <c r="P307" s="33">
        <v>0</v>
      </c>
      <c r="Q307" s="33">
        <v>0</v>
      </c>
      <c r="R307" s="33">
        <v>0</v>
      </c>
      <c r="S307" s="33">
        <v>1.2027163819236597E-3</v>
      </c>
      <c r="T307" s="33">
        <v>0</v>
      </c>
      <c r="U307" s="33">
        <v>0</v>
      </c>
      <c r="V307" s="33">
        <v>0</v>
      </c>
      <c r="W307" s="33">
        <v>5.2319076450325025E-5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0.4786189056215156</v>
      </c>
      <c r="O309" s="117">
        <f t="shared" si="136"/>
        <v>1.4715472170604005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5.7633526824590192E-2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9.5854981322003054E-4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0.37004351852629375</v>
      </c>
      <c r="O310" s="122">
        <f t="shared" si="139"/>
        <v>1.2409103179816847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4.4349401839828217E-2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5.9541173790595477E-4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0.36287280119679982</v>
      </c>
      <c r="O311" s="98">
        <v>1.217043052795252</v>
      </c>
      <c r="P311" s="98">
        <v>0</v>
      </c>
      <c r="Q311" s="98">
        <v>0</v>
      </c>
      <c r="R311" s="98">
        <v>0</v>
      </c>
      <c r="S311" s="98">
        <v>4.3499502755579122E-2</v>
      </c>
      <c r="T311" s="98">
        <v>0</v>
      </c>
      <c r="U311" s="98">
        <v>0</v>
      </c>
      <c r="V311" s="98">
        <v>0</v>
      </c>
      <c r="W311" s="98">
        <v>5.8387318127002704E-4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7.1707173294939279E-3</v>
      </c>
      <c r="O312" s="98">
        <v>2.3867265186432597E-2</v>
      </c>
      <c r="P312" s="98">
        <v>0</v>
      </c>
      <c r="Q312" s="98">
        <v>0</v>
      </c>
      <c r="R312" s="98">
        <v>0</v>
      </c>
      <c r="S312" s="98">
        <v>8.4989908424909835E-4</v>
      </c>
      <c r="T312" s="98">
        <v>0</v>
      </c>
      <c r="U312" s="98">
        <v>0</v>
      </c>
      <c r="V312" s="98">
        <v>0</v>
      </c>
      <c r="W312" s="98">
        <v>1.1538556635927701E-5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1.4842430480937854E-2</v>
      </c>
      <c r="O313" s="122">
        <f t="shared" si="142"/>
        <v>1.9412795795578953E-2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1.2417720920300725E-3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7.7219362075052239E-5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1.4842430480937854E-2</v>
      </c>
      <c r="O314" s="98">
        <v>1.9412795795578953E-2</v>
      </c>
      <c r="P314" s="98">
        <v>0</v>
      </c>
      <c r="Q314" s="98">
        <v>0</v>
      </c>
      <c r="R314" s="98">
        <v>0</v>
      </c>
      <c r="S314" s="98">
        <v>1.2417720920300725E-3</v>
      </c>
      <c r="T314" s="98">
        <v>0</v>
      </c>
      <c r="U314" s="98">
        <v>0</v>
      </c>
      <c r="V314" s="98">
        <v>0</v>
      </c>
      <c r="W314" s="98">
        <v>7.7219362075052239E-5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7.230837187723857E-2</v>
      </c>
      <c r="O315" s="122">
        <v>0.16317506157277936</v>
      </c>
      <c r="P315" s="122">
        <v>0</v>
      </c>
      <c r="Q315" s="122">
        <v>0</v>
      </c>
      <c r="R315" s="122">
        <v>0</v>
      </c>
      <c r="S315" s="122">
        <v>9.2632031012405101E-3</v>
      </c>
      <c r="T315" s="122">
        <v>0</v>
      </c>
      <c r="U315" s="122">
        <v>0</v>
      </c>
      <c r="V315" s="122">
        <v>0</v>
      </c>
      <c r="W315" s="122">
        <v>1.9521892624493705E-4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2.8268920981865237E-3</v>
      </c>
      <c r="O316" s="98">
        <v>9.9207049829031346E-3</v>
      </c>
      <c r="P316" s="98">
        <v>0</v>
      </c>
      <c r="Q316" s="98">
        <v>0</v>
      </c>
      <c r="R316" s="98">
        <v>0</v>
      </c>
      <c r="S316" s="98">
        <v>6.4360939851962947E-4</v>
      </c>
      <c r="T316" s="98">
        <v>0</v>
      </c>
      <c r="U316" s="98">
        <v>0</v>
      </c>
      <c r="V316" s="98">
        <v>0</v>
      </c>
      <c r="W316" s="98">
        <v>0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6.1100814007920605E-2</v>
      </c>
      <c r="O320" s="101">
        <v>0.14474292023336938</v>
      </c>
      <c r="P320" s="101">
        <v>0</v>
      </c>
      <c r="Q320" s="101">
        <v>0</v>
      </c>
      <c r="R320" s="101">
        <v>0</v>
      </c>
      <c r="S320" s="101">
        <v>7.9180604901823715E-3</v>
      </c>
      <c r="T320" s="101">
        <v>0</v>
      </c>
      <c r="U320" s="101">
        <v>0</v>
      </c>
      <c r="V320" s="101">
        <v>0</v>
      </c>
      <c r="W320" s="101">
        <v>1.9521892624493705E-4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8.3806657711314389E-3</v>
      </c>
      <c r="O321" s="104">
        <v>8.511436356506856E-3</v>
      </c>
      <c r="P321" s="104">
        <v>0</v>
      </c>
      <c r="Q321" s="104">
        <v>0</v>
      </c>
      <c r="R321" s="104">
        <v>0</v>
      </c>
      <c r="S321" s="104">
        <v>7.0153321253850899E-4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1.5028854101412741E-3</v>
      </c>
      <c r="O322" s="98">
        <v>1.6486358459570068E-3</v>
      </c>
      <c r="P322" s="98">
        <v>0</v>
      </c>
      <c r="Q322" s="98">
        <v>0</v>
      </c>
      <c r="R322" s="98">
        <v>0</v>
      </c>
      <c r="S322" s="98">
        <v>1.668366099834745E-4</v>
      </c>
      <c r="T322" s="98">
        <v>0</v>
      </c>
      <c r="U322" s="98">
        <v>0</v>
      </c>
      <c r="V322" s="98">
        <v>0</v>
      </c>
      <c r="W322" s="98">
        <v>0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6.8777803609901657E-3</v>
      </c>
      <c r="O323" s="98">
        <v>6.8628005105498494E-3</v>
      </c>
      <c r="P323" s="98">
        <v>0</v>
      </c>
      <c r="Q323" s="98">
        <v>0</v>
      </c>
      <c r="R323" s="98">
        <v>0</v>
      </c>
      <c r="S323" s="98">
        <v>5.3469660255503449E-4</v>
      </c>
      <c r="T323" s="98">
        <v>0</v>
      </c>
      <c r="U323" s="98">
        <v>0</v>
      </c>
      <c r="V323" s="98">
        <v>0</v>
      </c>
      <c r="W323" s="98">
        <v>0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2.14245847370454E-2</v>
      </c>
      <c r="O324" s="122">
        <v>4.8049041710357336E-2</v>
      </c>
      <c r="P324" s="122">
        <v>0</v>
      </c>
      <c r="Q324" s="122">
        <v>0</v>
      </c>
      <c r="R324" s="122">
        <v>0</v>
      </c>
      <c r="S324" s="122">
        <v>2.7791497914913922E-3</v>
      </c>
      <c r="T324" s="122">
        <v>0</v>
      </c>
      <c r="U324" s="122">
        <v>0</v>
      </c>
      <c r="V324" s="122">
        <v>0</v>
      </c>
      <c r="W324" s="122">
        <v>9.069978699408651E-5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1.1574683828064642E-2</v>
      </c>
      <c r="O325" s="98">
        <v>3.2921304208429703E-2</v>
      </c>
      <c r="P325" s="98">
        <v>0</v>
      </c>
      <c r="Q325" s="98">
        <v>0</v>
      </c>
      <c r="R325" s="98">
        <v>0</v>
      </c>
      <c r="S325" s="98">
        <v>1.8037640981845484E-3</v>
      </c>
      <c r="T325" s="98">
        <v>0</v>
      </c>
      <c r="U325" s="98">
        <v>0</v>
      </c>
      <c r="V325" s="98">
        <v>0</v>
      </c>
      <c r="W325" s="98">
        <v>4.5767910067896304E-5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9.849900908980757E-3</v>
      </c>
      <c r="O326" s="33">
        <v>1.5127737501927632E-2</v>
      </c>
      <c r="P326" s="33">
        <v>0</v>
      </c>
      <c r="Q326" s="33">
        <v>0</v>
      </c>
      <c r="R326" s="33">
        <v>0</v>
      </c>
      <c r="S326" s="33">
        <v>9.7538569330684406E-4</v>
      </c>
      <c r="T326" s="33">
        <v>0</v>
      </c>
      <c r="U326" s="33">
        <v>0</v>
      </c>
      <c r="V326" s="33">
        <v>0</v>
      </c>
      <c r="W326" s="33">
        <v>4.4931876926190206E-5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>
        <f t="shared" si="143"/>
        <v>0.60305423235532873</v>
      </c>
      <c r="O328" s="119">
        <f t="shared" si="143"/>
        <v>0.61168160998239507</v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>
        <f t="shared" si="144"/>
        <v>0.68697581804722019</v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>
        <f t="shared" ref="W328" si="145">IF(W309=0,"",W309/W290)</f>
        <v>0.74626436203809121</v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>
        <f t="shared" si="146"/>
        <v>0.57508310070964408</v>
      </c>
      <c r="O329" s="124">
        <f t="shared" si="146"/>
        <v>0.59947279880538951</v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>
        <f t="shared" si="147"/>
        <v>0.66985261310661326</v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>
        <f t="shared" ref="W329" si="148">IF(W310=0,"",W310/W291)</f>
        <v>0.68702999812960008</v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>
        <f t="shared" si="149"/>
        <v>0.57029446996363975</v>
      </c>
      <c r="O330" s="111">
        <f t="shared" si="149"/>
        <v>0.59480082611148377</v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>
        <f t="shared" si="150"/>
        <v>0.66555944608553341</v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>
        <f t="shared" ref="W330" si="151">IF(W311=0,"",W311/W292)</f>
        <v>0.68280687681290653</v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>
        <f t="shared" si="152"/>
        <v>1</v>
      </c>
      <c r="O331" s="111">
        <f t="shared" si="152"/>
        <v>1</v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>
        <f t="shared" si="153"/>
        <v>1</v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>
        <f t="shared" ref="W331" si="154">IF(W312=0,"",W312/W293)</f>
        <v>1</v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>
        <f t="shared" si="155"/>
        <v>3.0170130307156118</v>
      </c>
      <c r="O332" s="124">
        <f t="shared" si="155"/>
        <v>3.1489232487800569</v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>
        <f t="shared" si="156"/>
        <v>3.5534300143580544</v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>
        <f t="shared" ref="W332" si="157">IF(W313=0,"",W313/W294)</f>
        <v>3.7456406996447145</v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>
        <f t="shared" si="158"/>
        <v>3.0170130307156118</v>
      </c>
      <c r="O333" s="111">
        <f t="shared" si="158"/>
        <v>3.1489232487800569</v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>
        <f t="shared" si="159"/>
        <v>3.5534300143580544</v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>
        <f t="shared" ref="W333" si="160">IF(W314=0,"",W314/W295)</f>
        <v>3.7456406996447145</v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>
        <f t="shared" si="161"/>
        <v>0.64092554568824733</v>
      </c>
      <c r="O334" s="124">
        <f t="shared" si="161"/>
        <v>0.64206536387301805</v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>
        <f t="shared" si="162"/>
        <v>0.70752304816868794</v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>
        <f t="shared" ref="W334" si="163">IF(W315=0,"",W315/W296)</f>
        <v>0.72574356331613521</v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>
        <f t="shared" si="164"/>
        <v>0.61223642986479143</v>
      </c>
      <c r="O335" s="111">
        <f t="shared" si="164"/>
        <v>0.65426083314353067</v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>
        <f t="shared" si="165"/>
        <v>0.81356844295185238</v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>
        <f t="shared" si="176"/>
        <v>0.61785916289157905</v>
      </c>
      <c r="O339" s="112">
        <f t="shared" si="176"/>
        <v>0.63068583974452896</v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>
        <f t="shared" si="177"/>
        <v>0.68710276174151652</v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>
        <f t="shared" ref="W339" si="178">IF(W320=0,"",W320/W301)</f>
        <v>0.72574356331613521</v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>
        <f t="shared" si="179"/>
        <v>0.90016073575391697</v>
      </c>
      <c r="O340" s="113">
        <f t="shared" si="179"/>
        <v>0.89813049321047111</v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>
        <f t="shared" si="180"/>
        <v>0.90228385154980428</v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>
        <f t="shared" si="182"/>
        <v>0.61785916289157905</v>
      </c>
      <c r="O341" s="111">
        <f t="shared" si="182"/>
        <v>0.63068583974452896</v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>
        <f t="shared" si="183"/>
        <v>0.68710276174151652</v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>
        <f t="shared" si="185"/>
        <v>1</v>
      </c>
      <c r="O342" s="111">
        <f t="shared" si="185"/>
        <v>1</v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>
        <f t="shared" si="186"/>
        <v>1</v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>
        <f t="shared" si="188"/>
        <v>0.66005181276754599</v>
      </c>
      <c r="O343" s="124">
        <f t="shared" si="188"/>
        <v>0.6369849045569741</v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>
        <f t="shared" si="189"/>
        <v>0.65469541773692508</v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>
        <f t="shared" ref="W343" si="190">IF(W324=0,"",W324/W305)</f>
        <v>0.70742687162823781</v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>
        <f t="shared" si="191"/>
        <v>0.5893023512586707</v>
      </c>
      <c r="O344" s="111">
        <f t="shared" si="191"/>
        <v>0.5893023512586707</v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>
        <f t="shared" si="192"/>
        <v>0.59290767632270958</v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>
        <f t="shared" ref="W344" si="193">IF(W325=0,"",W325/W306)</f>
        <v>0.60306828344435182</v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>
        <f t="shared" si="194"/>
        <v>0.76846622643583473</v>
      </c>
      <c r="O345" s="45">
        <f t="shared" si="194"/>
        <v>0.77312045235809701</v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>
        <f t="shared" si="195"/>
        <v>0.81098562218532655</v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>
        <f t="shared" ref="W345" si="196">IF(W326=0,"",W326/W307)</f>
        <v>0.85880485617614666</v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1.7450848170298756</v>
      </c>
      <c r="O347" s="117">
        <f t="shared" si="197"/>
        <v>5.5932725594743404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0.1827940288387116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2.4595793576123025E-3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1.6809965870038195</v>
      </c>
      <c r="O348" s="122">
        <f t="shared" si="200"/>
        <v>5.4056254839834326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0.17266686968441772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2.2590831476394916E-3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1.6809965870038195</v>
      </c>
      <c r="O349" s="98">
        <v>5.4056254839834326</v>
      </c>
      <c r="P349" s="98">
        <v>0</v>
      </c>
      <c r="Q349" s="98">
        <v>0</v>
      </c>
      <c r="R349" s="98">
        <v>0</v>
      </c>
      <c r="S349" s="98">
        <v>0.17266686968441772</v>
      </c>
      <c r="T349" s="98">
        <v>0</v>
      </c>
      <c r="U349" s="98">
        <v>0</v>
      </c>
      <c r="V349" s="98">
        <v>0</v>
      </c>
      <c r="W349" s="98">
        <v>2.2590831476394916E-3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1.2198365410237078E-2</v>
      </c>
      <c r="O353" s="122">
        <v>4.0059284435259107E-2</v>
      </c>
      <c r="P353" s="122">
        <v>0</v>
      </c>
      <c r="Q353" s="122">
        <v>0</v>
      </c>
      <c r="R353" s="122">
        <v>0</v>
      </c>
      <c r="S353" s="122">
        <v>2.0899690631869796E-3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1.2198365410237078E-2</v>
      </c>
      <c r="O354" s="98">
        <v>4.0059284435259107E-2</v>
      </c>
      <c r="P354" s="98">
        <v>0</v>
      </c>
      <c r="Q354" s="98">
        <v>0</v>
      </c>
      <c r="R354" s="98">
        <v>0</v>
      </c>
      <c r="S354" s="98">
        <v>2.0899690631869796E-3</v>
      </c>
      <c r="T354" s="98">
        <v>0</v>
      </c>
      <c r="U354" s="98">
        <v>0</v>
      </c>
      <c r="V354" s="98">
        <v>0</v>
      </c>
      <c r="W354" s="98">
        <v>0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5.1889864615818945E-2</v>
      </c>
      <c r="O362" s="122">
        <v>0.14758779105564931</v>
      </c>
      <c r="P362" s="122">
        <v>0</v>
      </c>
      <c r="Q362" s="122">
        <v>0</v>
      </c>
      <c r="R362" s="122">
        <v>0</v>
      </c>
      <c r="S362" s="122">
        <v>8.037190091106889E-3</v>
      </c>
      <c r="T362" s="122">
        <v>0</v>
      </c>
      <c r="U362" s="122">
        <v>0</v>
      </c>
      <c r="V362" s="122">
        <v>0</v>
      </c>
      <c r="W362" s="122">
        <v>2.0049620997281072E-4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5.1889864615818945E-2</v>
      </c>
      <c r="O363" s="98">
        <v>0.14758779105564931</v>
      </c>
      <c r="P363" s="98">
        <v>0</v>
      </c>
      <c r="Q363" s="98">
        <v>0</v>
      </c>
      <c r="R363" s="98">
        <v>0</v>
      </c>
      <c r="S363" s="98">
        <v>8.037190091106889E-3</v>
      </c>
      <c r="T363" s="98">
        <v>0</v>
      </c>
      <c r="U363" s="98">
        <v>0</v>
      </c>
      <c r="V363" s="98">
        <v>0</v>
      </c>
      <c r="W363" s="98">
        <v>2.0049620997281072E-4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10884.722015886044</v>
      </c>
      <c r="O366" s="117">
        <f t="shared" si="204"/>
        <v>14961.904768193725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10605.365343124269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7469.1589836229768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8824.8241189178407</v>
      </c>
      <c r="O367" s="122">
        <f t="shared" si="207"/>
        <v>12873.867120339512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8369.5170449693633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5039.5459664775817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8726.4804366748995</v>
      </c>
      <c r="O368" s="98">
        <v>12725.430599420682</v>
      </c>
      <c r="P368" s="98">
        <v>0</v>
      </c>
      <c r="Q368" s="98">
        <v>0</v>
      </c>
      <c r="R368" s="98">
        <v>0</v>
      </c>
      <c r="S368" s="98">
        <v>8262.0787150800479</v>
      </c>
      <c r="T368" s="98">
        <v>0</v>
      </c>
      <c r="U368" s="98">
        <v>0</v>
      </c>
      <c r="V368" s="98">
        <v>0</v>
      </c>
      <c r="W368" s="98">
        <v>4972.4492596396622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98.343682242941483</v>
      </c>
      <c r="O369" s="98">
        <v>148.43652091882944</v>
      </c>
      <c r="P369" s="98">
        <v>0</v>
      </c>
      <c r="Q369" s="98">
        <v>0</v>
      </c>
      <c r="R369" s="98">
        <v>0</v>
      </c>
      <c r="S369" s="98">
        <v>107.43832988931537</v>
      </c>
      <c r="T369" s="98">
        <v>0</v>
      </c>
      <c r="U369" s="98">
        <v>0</v>
      </c>
      <c r="V369" s="98">
        <v>0</v>
      </c>
      <c r="W369" s="98">
        <v>67.096706837919584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67.470153776769607</v>
      </c>
      <c r="O370" s="122">
        <f t="shared" si="210"/>
        <v>38.34106031366877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44.175962049514872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119.88084989278889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0</v>
      </c>
      <c r="D371" s="98">
        <f>RES_hhdet_in_fech!D29</f>
        <v>0</v>
      </c>
      <c r="E371" s="98">
        <f>RES_hhdet_in_fech!E29</f>
        <v>0</v>
      </c>
      <c r="F371" s="98">
        <f>RES_hhdet_in_fech!F29</f>
        <v>0</v>
      </c>
      <c r="G371" s="98">
        <f>RES_hhdet_in_fech!G29</f>
        <v>0</v>
      </c>
      <c r="H371" s="98">
        <f>RES_hhdet_in_fech!H29</f>
        <v>0</v>
      </c>
      <c r="I371" s="98">
        <f>RES_hhdet_in_fech!I29</f>
        <v>0</v>
      </c>
      <c r="J371" s="98">
        <f>RES_hhdet_in_fech!J29</f>
        <v>0</v>
      </c>
      <c r="K371" s="98">
        <f>RES_hhdet_in_fech!K29</f>
        <v>0</v>
      </c>
      <c r="L371" s="98">
        <f>RES_hhdet_in_fech!L29</f>
        <v>0</v>
      </c>
      <c r="M371" s="98">
        <f>RES_hhdet_in_fech!M29</f>
        <v>0</v>
      </c>
      <c r="N371" s="98">
        <f>RES_hhdet_in_fech!N29</f>
        <v>67.470153776769607</v>
      </c>
      <c r="O371" s="98">
        <f>RES_hhdet_in_fech!O29</f>
        <v>38.34106031366877</v>
      </c>
      <c r="P371" s="98">
        <f>RES_hhdet_in_fech!P29</f>
        <v>0</v>
      </c>
      <c r="Q371" s="98">
        <f>RES_hhdet_in_fech!Q29</f>
        <v>0</v>
      </c>
      <c r="R371" s="98">
        <f>RES_hhdet_in_fech!R29</f>
        <v>0</v>
      </c>
      <c r="S371" s="98">
        <f>RES_hhdet_in_fech!S29</f>
        <v>44.175962049514872</v>
      </c>
      <c r="T371" s="98">
        <f>RES_hhdet_in_fech!T29</f>
        <v>0</v>
      </c>
      <c r="U371" s="98">
        <f>RES_hhdet_in_fech!U29</f>
        <v>0</v>
      </c>
      <c r="V371" s="98">
        <f>RES_hhdet_in_fech!V29</f>
        <v>0</v>
      </c>
      <c r="W371" s="98">
        <f>RES_hhdet_in_fech!W29</f>
        <v>119.88084989278889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1547.2655767735996</v>
      </c>
      <c r="O372" s="122">
        <v>1580.5660559439389</v>
      </c>
      <c r="P372" s="122">
        <v>0</v>
      </c>
      <c r="Q372" s="122">
        <v>0</v>
      </c>
      <c r="R372" s="122">
        <v>0</v>
      </c>
      <c r="S372" s="122">
        <v>1655.0551949028377</v>
      </c>
      <c r="T372" s="122">
        <v>0</v>
      </c>
      <c r="U372" s="122">
        <v>0</v>
      </c>
      <c r="V372" s="122">
        <v>0</v>
      </c>
      <c r="W372" s="122">
        <v>1564.1861857200029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1534.2697922467582</v>
      </c>
      <c r="O373" s="98">
        <v>1679.5078122095231</v>
      </c>
      <c r="P373" s="98">
        <v>0</v>
      </c>
      <c r="Q373" s="98">
        <v>0</v>
      </c>
      <c r="R373" s="98">
        <v>0</v>
      </c>
      <c r="S373" s="98">
        <v>1533.4045483264215</v>
      </c>
      <c r="T373" s="98">
        <v>0</v>
      </c>
      <c r="U373" s="98">
        <v>0</v>
      </c>
      <c r="V373" s="98">
        <v>0</v>
      </c>
      <c r="W373" s="98">
        <v>0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1608.537452809921</v>
      </c>
      <c r="O377" s="101">
        <v>1601.1365261832789</v>
      </c>
      <c r="P377" s="101">
        <v>0</v>
      </c>
      <c r="Q377" s="101">
        <v>0</v>
      </c>
      <c r="R377" s="101">
        <v>0</v>
      </c>
      <c r="S377" s="101">
        <v>1696.4839080794118</v>
      </c>
      <c r="T377" s="101">
        <v>0</v>
      </c>
      <c r="U377" s="101">
        <v>0</v>
      </c>
      <c r="V377" s="101">
        <v>0</v>
      </c>
      <c r="W377" s="101">
        <v>1564.1861857200029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1104.8723226151292</v>
      </c>
      <c r="O378" s="104">
        <v>1124.6491345473514</v>
      </c>
      <c r="P378" s="104">
        <v>0</v>
      </c>
      <c r="Q378" s="104">
        <v>0</v>
      </c>
      <c r="R378" s="104">
        <v>0</v>
      </c>
      <c r="S378" s="104">
        <v>1291.7745575470001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288.66226548945957</v>
      </c>
      <c r="O379" s="98">
        <v>310.2167882443436</v>
      </c>
      <c r="P379" s="98">
        <v>0</v>
      </c>
      <c r="Q379" s="98">
        <v>0</v>
      </c>
      <c r="R379" s="98">
        <v>0</v>
      </c>
      <c r="S379" s="98">
        <v>403.41434501627828</v>
      </c>
      <c r="T379" s="98">
        <v>0</v>
      </c>
      <c r="U379" s="98">
        <v>0</v>
      </c>
      <c r="V379" s="98">
        <v>0</v>
      </c>
      <c r="W379" s="98">
        <v>0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816.21005712566966</v>
      </c>
      <c r="O380" s="98">
        <v>814.43234630300765</v>
      </c>
      <c r="P380" s="98">
        <v>0</v>
      </c>
      <c r="Q380" s="98">
        <v>0</v>
      </c>
      <c r="R380" s="98">
        <v>0</v>
      </c>
      <c r="S380" s="98">
        <v>888.36021253072158</v>
      </c>
      <c r="T380" s="98">
        <v>0</v>
      </c>
      <c r="U380" s="98">
        <v>0</v>
      </c>
      <c r="V380" s="98">
        <v>0</v>
      </c>
      <c r="W380" s="98">
        <v>0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445.16216641783546</v>
      </c>
      <c r="O381" s="122">
        <v>469.13053159660603</v>
      </c>
      <c r="P381" s="122">
        <v>0</v>
      </c>
      <c r="Q381" s="122">
        <v>0</v>
      </c>
      <c r="R381" s="122">
        <v>0</v>
      </c>
      <c r="S381" s="122">
        <v>536.61714120255465</v>
      </c>
      <c r="T381" s="122">
        <v>0</v>
      </c>
      <c r="U381" s="122">
        <v>0</v>
      </c>
      <c r="V381" s="122">
        <v>0</v>
      </c>
      <c r="W381" s="122">
        <v>745.5459815326027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475.89313530678572</v>
      </c>
      <c r="O382" s="98">
        <v>516.87234373806848</v>
      </c>
      <c r="P382" s="98">
        <v>0</v>
      </c>
      <c r="Q382" s="98">
        <v>0</v>
      </c>
      <c r="R382" s="98">
        <v>0</v>
      </c>
      <c r="S382" s="98">
        <v>599.68110964174332</v>
      </c>
      <c r="T382" s="98">
        <v>0</v>
      </c>
      <c r="U382" s="98">
        <v>0</v>
      </c>
      <c r="V382" s="98">
        <v>0</v>
      </c>
      <c r="W382" s="98">
        <v>882.62110394792512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405.07829395398733</v>
      </c>
      <c r="O383" s="33">
        <v>371.23255792316701</v>
      </c>
      <c r="P383" s="33">
        <v>0</v>
      </c>
      <c r="Q383" s="33">
        <v>0</v>
      </c>
      <c r="R383" s="33">
        <v>0</v>
      </c>
      <c r="S383" s="33">
        <v>423.86640975067161</v>
      </c>
      <c r="T383" s="33">
        <v>0</v>
      </c>
      <c r="U383" s="33">
        <v>0</v>
      </c>
      <c r="V383" s="33">
        <v>0</v>
      </c>
      <c r="W383" s="33">
        <v>608.47085911728004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6564.0776796913033</v>
      </c>
      <c r="O385" s="117">
        <f t="shared" si="211"/>
        <v>9151.9219970120066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7285.6295322824344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5573.9671638744767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5075.0072175245232</v>
      </c>
      <c r="O386" s="122">
        <f t="shared" si="214"/>
        <v>7717.5331540786046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5606.3428630130675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3462.3192559231265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4976.663535281582</v>
      </c>
      <c r="O387" s="98">
        <v>7569.0966331597756</v>
      </c>
      <c r="P387" s="98">
        <v>0</v>
      </c>
      <c r="Q387" s="98">
        <v>0</v>
      </c>
      <c r="R387" s="98">
        <v>0</v>
      </c>
      <c r="S387" s="98">
        <v>5498.9045331237521</v>
      </c>
      <c r="T387" s="98">
        <v>0</v>
      </c>
      <c r="U387" s="98">
        <v>0</v>
      </c>
      <c r="V387" s="98">
        <v>0</v>
      </c>
      <c r="W387" s="98">
        <v>3395.222549085207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98.343682242941483</v>
      </c>
      <c r="O388" s="98">
        <v>148.43652091882944</v>
      </c>
      <c r="P388" s="98">
        <v>0</v>
      </c>
      <c r="Q388" s="98">
        <v>0</v>
      </c>
      <c r="R388" s="98">
        <v>0</v>
      </c>
      <c r="S388" s="98">
        <v>107.43832988931537</v>
      </c>
      <c r="T388" s="98">
        <v>0</v>
      </c>
      <c r="U388" s="98">
        <v>0</v>
      </c>
      <c r="V388" s="98">
        <v>0</v>
      </c>
      <c r="W388" s="98">
        <v>67.096706837919584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203.55833312890005</v>
      </c>
      <c r="O389" s="122">
        <f t="shared" si="217"/>
        <v>120.73305620458997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156.97618945988853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449.03059046642881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0</v>
      </c>
      <c r="D390" s="98">
        <f>RES_hhdet_in_tesh!D29</f>
        <v>0</v>
      </c>
      <c r="E390" s="98">
        <f>RES_hhdet_in_tesh!E29</f>
        <v>0</v>
      </c>
      <c r="F390" s="98">
        <f>RES_hhdet_in_tesh!F29</f>
        <v>0</v>
      </c>
      <c r="G390" s="98">
        <f>RES_hhdet_in_tesh!G29</f>
        <v>0</v>
      </c>
      <c r="H390" s="98">
        <f>RES_hhdet_in_tesh!H29</f>
        <v>0</v>
      </c>
      <c r="I390" s="98">
        <f>RES_hhdet_in_tesh!I29</f>
        <v>0</v>
      </c>
      <c r="J390" s="98">
        <f>RES_hhdet_in_tesh!J29</f>
        <v>0</v>
      </c>
      <c r="K390" s="98">
        <f>RES_hhdet_in_tesh!K29</f>
        <v>0</v>
      </c>
      <c r="L390" s="98">
        <f>RES_hhdet_in_tesh!L29</f>
        <v>0</v>
      </c>
      <c r="M390" s="98">
        <f>RES_hhdet_in_tesh!M29</f>
        <v>0</v>
      </c>
      <c r="N390" s="98">
        <f>RES_hhdet_in_tesh!N29</f>
        <v>203.55833312890005</v>
      </c>
      <c r="O390" s="98">
        <f>RES_hhdet_in_tesh!O29</f>
        <v>120.73305620458997</v>
      </c>
      <c r="P390" s="98">
        <f>RES_hhdet_in_tesh!P29</f>
        <v>0</v>
      </c>
      <c r="Q390" s="98">
        <f>RES_hhdet_in_tesh!Q29</f>
        <v>0</v>
      </c>
      <c r="R390" s="98">
        <f>RES_hhdet_in_tesh!R29</f>
        <v>0</v>
      </c>
      <c r="S390" s="98">
        <f>RES_hhdet_in_tesh!S29</f>
        <v>156.97618945988853</v>
      </c>
      <c r="T390" s="98">
        <f>RES_hhdet_in_tesh!T29</f>
        <v>0</v>
      </c>
      <c r="U390" s="98">
        <f>RES_hhdet_in_tesh!U29</f>
        <v>0</v>
      </c>
      <c r="V390" s="98">
        <f>RES_hhdet_in_tesh!V29</f>
        <v>0</v>
      </c>
      <c r="W390" s="98">
        <f>RES_hhdet_in_tesh!W29</f>
        <v>449.03059046642881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991.68203411826016</v>
      </c>
      <c r="O391" s="122">
        <v>1014.8267198349861</v>
      </c>
      <c r="P391" s="122">
        <v>0</v>
      </c>
      <c r="Q391" s="122">
        <v>0</v>
      </c>
      <c r="R391" s="122">
        <v>0</v>
      </c>
      <c r="S391" s="122">
        <v>1170.9896963850774</v>
      </c>
      <c r="T391" s="122">
        <v>0</v>
      </c>
      <c r="U391" s="122">
        <v>0</v>
      </c>
      <c r="V391" s="122">
        <v>0</v>
      </c>
      <c r="W391" s="122">
        <v>1135.1980561143089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939.33586005455038</v>
      </c>
      <c r="O392" s="98">
        <v>1098.8361804872709</v>
      </c>
      <c r="P392" s="98">
        <v>0</v>
      </c>
      <c r="Q392" s="98">
        <v>0</v>
      </c>
      <c r="R392" s="98">
        <v>0</v>
      </c>
      <c r="S392" s="98">
        <v>1247.5295507972151</v>
      </c>
      <c r="T392" s="98">
        <v>0</v>
      </c>
      <c r="U392" s="98">
        <v>0</v>
      </c>
      <c r="V392" s="98">
        <v>0</v>
      </c>
      <c r="W392" s="98">
        <v>0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993.84960407289043</v>
      </c>
      <c r="O396" s="101">
        <v>1009.8141345615392</v>
      </c>
      <c r="P396" s="101">
        <v>0</v>
      </c>
      <c r="Q396" s="101">
        <v>0</v>
      </c>
      <c r="R396" s="101">
        <v>0</v>
      </c>
      <c r="S396" s="101">
        <v>1165.658778491405</v>
      </c>
      <c r="T396" s="101">
        <v>0</v>
      </c>
      <c r="U396" s="101">
        <v>0</v>
      </c>
      <c r="V396" s="101">
        <v>0</v>
      </c>
      <c r="W396" s="101">
        <v>1135.1980561143089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994.56268283937379</v>
      </c>
      <c r="O397" s="104">
        <v>1010.0816818997421</v>
      </c>
      <c r="P397" s="104">
        <v>0</v>
      </c>
      <c r="Q397" s="104">
        <v>0</v>
      </c>
      <c r="R397" s="104">
        <v>0</v>
      </c>
      <c r="S397" s="104">
        <v>1165.5473231175513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178.35262571370427</v>
      </c>
      <c r="O398" s="98">
        <v>195.64933559673457</v>
      </c>
      <c r="P398" s="98">
        <v>0</v>
      </c>
      <c r="Q398" s="98">
        <v>0</v>
      </c>
      <c r="R398" s="98">
        <v>0</v>
      </c>
      <c r="S398" s="98">
        <v>277.18711058682976</v>
      </c>
      <c r="T398" s="98">
        <v>0</v>
      </c>
      <c r="U398" s="98">
        <v>0</v>
      </c>
      <c r="V398" s="98">
        <v>0</v>
      </c>
      <c r="W398" s="98">
        <v>0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816.21005712566966</v>
      </c>
      <c r="O399" s="98">
        <v>814.43234630300765</v>
      </c>
      <c r="P399" s="98">
        <v>0</v>
      </c>
      <c r="Q399" s="98">
        <v>0</v>
      </c>
      <c r="R399" s="98">
        <v>0</v>
      </c>
      <c r="S399" s="98">
        <v>888.36021253072158</v>
      </c>
      <c r="T399" s="98">
        <v>0</v>
      </c>
      <c r="U399" s="98">
        <v>0</v>
      </c>
      <c r="V399" s="98">
        <v>0</v>
      </c>
      <c r="W399" s="98">
        <v>0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293.83009491962031</v>
      </c>
      <c r="O400" s="122">
        <v>298.82906689382662</v>
      </c>
      <c r="P400" s="122">
        <v>0</v>
      </c>
      <c r="Q400" s="122">
        <v>0</v>
      </c>
      <c r="R400" s="122">
        <v>0</v>
      </c>
      <c r="S400" s="122">
        <v>351.32078342440099</v>
      </c>
      <c r="T400" s="122">
        <v>0</v>
      </c>
      <c r="U400" s="122">
        <v>0</v>
      </c>
      <c r="V400" s="122">
        <v>0</v>
      </c>
      <c r="W400" s="122">
        <v>527.41926137061296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280.4449435841496</v>
      </c>
      <c r="O401" s="98">
        <v>304.59408746542357</v>
      </c>
      <c r="P401" s="98">
        <v>0</v>
      </c>
      <c r="Q401" s="98">
        <v>0</v>
      </c>
      <c r="R401" s="98">
        <v>0</v>
      </c>
      <c r="S401" s="98">
        <v>355.55553325231011</v>
      </c>
      <c r="T401" s="98">
        <v>0</v>
      </c>
      <c r="U401" s="98">
        <v>0</v>
      </c>
      <c r="V401" s="98">
        <v>0</v>
      </c>
      <c r="W401" s="98">
        <v>532.28079408963401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311.28898796588641</v>
      </c>
      <c r="O402" s="33">
        <v>287.00748311161232</v>
      </c>
      <c r="P402" s="33">
        <v>0</v>
      </c>
      <c r="Q402" s="33">
        <v>0</v>
      </c>
      <c r="R402" s="33">
        <v>0</v>
      </c>
      <c r="S402" s="33">
        <v>343.74956403510896</v>
      </c>
      <c r="T402" s="33">
        <v>0</v>
      </c>
      <c r="U402" s="33">
        <v>0</v>
      </c>
      <c r="V402" s="33">
        <v>0</v>
      </c>
      <c r="W402" s="33">
        <v>522.55772865159213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2057.8830389503246</v>
      </c>
      <c r="O404" s="117">
        <f t="shared" si="218"/>
        <v>2991.0548446386852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1986.8916178120828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1229.7896788061512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1982.30729599507</v>
      </c>
      <c r="O405" s="122">
        <f t="shared" si="221"/>
        <v>2890.7088149644028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1876.8138009175841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1129.5415738197457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1982.30729599507</v>
      </c>
      <c r="O406" s="98">
        <v>2890.7088149644028</v>
      </c>
      <c r="P406" s="98">
        <v>0</v>
      </c>
      <c r="Q406" s="98">
        <v>0</v>
      </c>
      <c r="R406" s="98">
        <v>0</v>
      </c>
      <c r="S406" s="98">
        <v>1876.8138009175841</v>
      </c>
      <c r="T406" s="98">
        <v>0</v>
      </c>
      <c r="U406" s="98">
        <v>0</v>
      </c>
      <c r="V406" s="98">
        <v>0</v>
      </c>
      <c r="W406" s="98">
        <v>1129.5415738197457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14.384864870562593</v>
      </c>
      <c r="O410" s="122">
        <v>21.422077238106475</v>
      </c>
      <c r="P410" s="122">
        <v>0</v>
      </c>
      <c r="Q410" s="122">
        <v>0</v>
      </c>
      <c r="R410" s="122">
        <v>0</v>
      </c>
      <c r="S410" s="122">
        <v>22.717055034641085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348.52472600677368</v>
      </c>
      <c r="O411" s="98">
        <v>381.51699462151527</v>
      </c>
      <c r="P411" s="98">
        <v>0</v>
      </c>
      <c r="Q411" s="98">
        <v>0</v>
      </c>
      <c r="R411" s="98">
        <v>0</v>
      </c>
      <c r="S411" s="98">
        <v>348.32817719782997</v>
      </c>
      <c r="T411" s="98">
        <v>0</v>
      </c>
      <c r="U411" s="98">
        <v>0</v>
      </c>
      <c r="V411" s="98">
        <v>0</v>
      </c>
      <c r="W411" s="98">
        <v>0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61.190878084692152</v>
      </c>
      <c r="O419" s="122">
        <v>78.923952436176108</v>
      </c>
      <c r="P419" s="122">
        <v>0</v>
      </c>
      <c r="Q419" s="122">
        <v>0</v>
      </c>
      <c r="R419" s="122">
        <v>0</v>
      </c>
      <c r="S419" s="122">
        <v>87.36076185985749</v>
      </c>
      <c r="T419" s="122">
        <v>0</v>
      </c>
      <c r="U419" s="122">
        <v>0</v>
      </c>
      <c r="V419" s="122">
        <v>0</v>
      </c>
      <c r="W419" s="122">
        <v>100.24810498640535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108.10388461628946</v>
      </c>
      <c r="O420" s="98">
        <v>117.41272160353964</v>
      </c>
      <c r="P420" s="98">
        <v>0</v>
      </c>
      <c r="Q420" s="98">
        <v>0</v>
      </c>
      <c r="R420" s="98">
        <v>0</v>
      </c>
      <c r="S420" s="98">
        <v>136.22356086621846</v>
      </c>
      <c r="T420" s="98">
        <v>0</v>
      </c>
      <c r="U420" s="98">
        <v>0</v>
      </c>
      <c r="V420" s="98">
        <v>0</v>
      </c>
      <c r="W420" s="98">
        <v>200.4962099728107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121.64919760962877</v>
      </c>
      <c r="O423" s="118">
        <f t="shared" si="225"/>
        <v>160.46672377214099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126.43750930428531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96.752217900363078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98.627486448037345</v>
      </c>
      <c r="O424" s="123">
        <f t="shared" si="228"/>
        <v>138.0724788110094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99.781653437498974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65.280073772245075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97.528383501965806</v>
      </c>
      <c r="O425" s="99">
        <v>136.48049419614844</v>
      </c>
      <c r="P425" s="99">
        <v>0</v>
      </c>
      <c r="Q425" s="99">
        <v>0</v>
      </c>
      <c r="R425" s="99">
        <v>0</v>
      </c>
      <c r="S425" s="99">
        <v>98.50077018685036</v>
      </c>
      <c r="T425" s="99">
        <v>0</v>
      </c>
      <c r="U425" s="99">
        <v>0</v>
      </c>
      <c r="V425" s="99">
        <v>0</v>
      </c>
      <c r="W425" s="99">
        <v>64.410932385026896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1.0991029460715425</v>
      </c>
      <c r="O426" s="99">
        <v>1.5919846148609724</v>
      </c>
      <c r="P426" s="99">
        <v>0</v>
      </c>
      <c r="Q426" s="99">
        <v>0</v>
      </c>
      <c r="R426" s="99">
        <v>0</v>
      </c>
      <c r="S426" s="99">
        <v>1.2808832506486156</v>
      </c>
      <c r="T426" s="99">
        <v>0</v>
      </c>
      <c r="U426" s="99">
        <v>0</v>
      </c>
      <c r="V426" s="99">
        <v>0</v>
      </c>
      <c r="W426" s="99">
        <v>0.86914138721817635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0.75405601149605106</v>
      </c>
      <c r="O427" s="123">
        <f t="shared" si="231"/>
        <v>0.41120862816634812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0.52666725114590351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1.5528840845856204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0</v>
      </c>
      <c r="D428" s="99">
        <f>RES_hhdet_in_fecs!D29</f>
        <v>0</v>
      </c>
      <c r="E428" s="99">
        <f>RES_hhdet_in_fecs!E29</f>
        <v>0</v>
      </c>
      <c r="F428" s="99">
        <f>RES_hhdet_in_fecs!F29</f>
        <v>0</v>
      </c>
      <c r="G428" s="99">
        <f>RES_hhdet_in_fecs!G29</f>
        <v>0</v>
      </c>
      <c r="H428" s="99">
        <f>RES_hhdet_in_fecs!H29</f>
        <v>0</v>
      </c>
      <c r="I428" s="99">
        <f>RES_hhdet_in_fecs!I29</f>
        <v>0</v>
      </c>
      <c r="J428" s="99">
        <f>RES_hhdet_in_fecs!J29</f>
        <v>0</v>
      </c>
      <c r="K428" s="99">
        <f>RES_hhdet_in_fecs!K29</f>
        <v>0</v>
      </c>
      <c r="L428" s="99">
        <f>RES_hhdet_in_fecs!L29</f>
        <v>0</v>
      </c>
      <c r="M428" s="99">
        <f>RES_hhdet_in_fecs!M29</f>
        <v>0</v>
      </c>
      <c r="N428" s="99">
        <f>RES_hhdet_in_fecs!N29</f>
        <v>0.75405601149605106</v>
      </c>
      <c r="O428" s="99">
        <f>RES_hhdet_in_fecs!O29</f>
        <v>0.41120862816634812</v>
      </c>
      <c r="P428" s="99">
        <f>RES_hhdet_in_fecs!P29</f>
        <v>0</v>
      </c>
      <c r="Q428" s="99">
        <f>RES_hhdet_in_fecs!Q29</f>
        <v>0</v>
      </c>
      <c r="R428" s="99">
        <f>RES_hhdet_in_fecs!R29</f>
        <v>0</v>
      </c>
      <c r="S428" s="99">
        <f>RES_hhdet_in_fecs!S29</f>
        <v>0.52666725114590351</v>
      </c>
      <c r="T428" s="99">
        <f>RES_hhdet_in_fecs!T29</f>
        <v>0</v>
      </c>
      <c r="U428" s="99">
        <f>RES_hhdet_in_fecs!U29</f>
        <v>0</v>
      </c>
      <c r="V428" s="99">
        <f>RES_hhdet_in_fecs!V29</f>
        <v>0</v>
      </c>
      <c r="W428" s="99">
        <f>RES_hhdet_in_fecs!W29</f>
        <v>1.5528840845856204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17.292459617140345</v>
      </c>
      <c r="O429" s="123">
        <v>16.95160212768803</v>
      </c>
      <c r="P429" s="123">
        <v>0</v>
      </c>
      <c r="Q429" s="123">
        <v>0</v>
      </c>
      <c r="R429" s="123">
        <v>0</v>
      </c>
      <c r="S429" s="123">
        <v>19.731621668300431</v>
      </c>
      <c r="T429" s="123">
        <v>0</v>
      </c>
      <c r="U429" s="123">
        <v>0</v>
      </c>
      <c r="V429" s="123">
        <v>0</v>
      </c>
      <c r="W429" s="123">
        <v>20.261783556803014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17.147216885383802</v>
      </c>
      <c r="O430" s="99">
        <v>18.012754415326654</v>
      </c>
      <c r="P430" s="99">
        <v>0</v>
      </c>
      <c r="Q430" s="99">
        <v>0</v>
      </c>
      <c r="R430" s="99">
        <v>0</v>
      </c>
      <c r="S430" s="99">
        <v>18.281298717535705</v>
      </c>
      <c r="T430" s="99">
        <v>0</v>
      </c>
      <c r="U430" s="99">
        <v>0</v>
      </c>
      <c r="V430" s="99">
        <v>0</v>
      </c>
      <c r="W430" s="99">
        <v>0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17.977242797177155</v>
      </c>
      <c r="O434" s="102">
        <v>17.172220826770801</v>
      </c>
      <c r="P434" s="102">
        <v>0</v>
      </c>
      <c r="Q434" s="102">
        <v>0</v>
      </c>
      <c r="R434" s="102">
        <v>0</v>
      </c>
      <c r="S434" s="102">
        <v>20.225536129354211</v>
      </c>
      <c r="T434" s="102">
        <v>0</v>
      </c>
      <c r="U434" s="102">
        <v>0</v>
      </c>
      <c r="V434" s="102">
        <v>0</v>
      </c>
      <c r="W434" s="102">
        <v>20.261783556803014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12.348209840458319</v>
      </c>
      <c r="O435" s="105">
        <v>12.061884152453029</v>
      </c>
      <c r="P435" s="105">
        <v>0</v>
      </c>
      <c r="Q435" s="105">
        <v>0</v>
      </c>
      <c r="R435" s="105">
        <v>0</v>
      </c>
      <c r="S435" s="105">
        <v>15.400578137063244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3.2261304354598987</v>
      </c>
      <c r="O436" s="99">
        <v>3.3270811731476799</v>
      </c>
      <c r="P436" s="99">
        <v>0</v>
      </c>
      <c r="Q436" s="99">
        <v>0</v>
      </c>
      <c r="R436" s="99">
        <v>0</v>
      </c>
      <c r="S436" s="99">
        <v>4.8095188945609308</v>
      </c>
      <c r="T436" s="99">
        <v>0</v>
      </c>
      <c r="U436" s="99">
        <v>0</v>
      </c>
      <c r="V436" s="99">
        <v>0</v>
      </c>
      <c r="W436" s="99">
        <v>0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9.1220794049984217</v>
      </c>
      <c r="O437" s="99">
        <v>8.7348029793053463</v>
      </c>
      <c r="P437" s="99">
        <v>0</v>
      </c>
      <c r="Q437" s="99">
        <v>0</v>
      </c>
      <c r="R437" s="99">
        <v>0</v>
      </c>
      <c r="S437" s="99">
        <v>10.591059242502311</v>
      </c>
      <c r="T437" s="99">
        <v>0</v>
      </c>
      <c r="U437" s="99">
        <v>0</v>
      </c>
      <c r="V437" s="99">
        <v>0</v>
      </c>
      <c r="W437" s="99">
        <v>0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4.9751955329550483</v>
      </c>
      <c r="O438" s="123">
        <v>5.031434205277221</v>
      </c>
      <c r="P438" s="123">
        <v>0</v>
      </c>
      <c r="Q438" s="123">
        <v>0</v>
      </c>
      <c r="R438" s="123">
        <v>0</v>
      </c>
      <c r="S438" s="123">
        <v>6.3975669473400023</v>
      </c>
      <c r="T438" s="123">
        <v>0</v>
      </c>
      <c r="U438" s="123">
        <v>0</v>
      </c>
      <c r="V438" s="123">
        <v>0</v>
      </c>
      <c r="W438" s="123">
        <v>9.6574764867293847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5.3186492014686904</v>
      </c>
      <c r="O439" s="99">
        <v>5.543466082232575</v>
      </c>
      <c r="P439" s="99">
        <v>0</v>
      </c>
      <c r="Q439" s="99">
        <v>0</v>
      </c>
      <c r="R439" s="99">
        <v>0</v>
      </c>
      <c r="S439" s="99">
        <v>7.1494176227591746</v>
      </c>
      <c r="T439" s="99">
        <v>0</v>
      </c>
      <c r="U439" s="99">
        <v>0</v>
      </c>
      <c r="V439" s="99">
        <v>0</v>
      </c>
      <c r="W439" s="99">
        <v>11.433087655500254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4.5272124870676898</v>
      </c>
      <c r="O440" s="110">
        <v>3.9814765065286419</v>
      </c>
      <c r="P440" s="110">
        <v>0</v>
      </c>
      <c r="Q440" s="110">
        <v>0</v>
      </c>
      <c r="R440" s="110">
        <v>0</v>
      </c>
      <c r="S440" s="110">
        <v>5.0533490731057196</v>
      </c>
      <c r="T440" s="110">
        <v>0</v>
      </c>
      <c r="U440" s="110">
        <v>0</v>
      </c>
      <c r="V440" s="110">
        <v>0</v>
      </c>
      <c r="W440" s="110">
        <v>7.881865317958515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73.361063481116361</v>
      </c>
      <c r="O442" s="118">
        <f t="shared" si="232"/>
        <v>98.154543945543438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86.859511386164428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72.202732167184848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56.719000721735704</v>
      </c>
      <c r="O443" s="123">
        <f t="shared" si="235"/>
        <v>82.770695310833631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66.839001295207169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44.849368961645688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55.619897775664164</v>
      </c>
      <c r="O444" s="99">
        <v>81.178710695972654</v>
      </c>
      <c r="P444" s="99">
        <v>0</v>
      </c>
      <c r="Q444" s="99">
        <v>0</v>
      </c>
      <c r="R444" s="99">
        <v>0</v>
      </c>
      <c r="S444" s="99">
        <v>65.558118044558555</v>
      </c>
      <c r="T444" s="99">
        <v>0</v>
      </c>
      <c r="U444" s="99">
        <v>0</v>
      </c>
      <c r="V444" s="99">
        <v>0</v>
      </c>
      <c r="W444" s="99">
        <v>43.980227574427509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1.0991029460715425</v>
      </c>
      <c r="O445" s="99">
        <v>1.5919846148609724</v>
      </c>
      <c r="P445" s="99">
        <v>0</v>
      </c>
      <c r="Q445" s="99">
        <v>0</v>
      </c>
      <c r="R445" s="99">
        <v>0</v>
      </c>
      <c r="S445" s="99">
        <v>1.2808832506486156</v>
      </c>
      <c r="T445" s="99">
        <v>0</v>
      </c>
      <c r="U445" s="99">
        <v>0</v>
      </c>
      <c r="V445" s="99">
        <v>0</v>
      </c>
      <c r="W445" s="99">
        <v>0.86914138721817635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2.2749968125730273</v>
      </c>
      <c r="O446" s="123">
        <f t="shared" si="238"/>
        <v>1.2948644093319674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1.8714752178013054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5.8165458290544256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0</v>
      </c>
      <c r="D447" s="99">
        <f>RES_hhdet_in_tess!D29</f>
        <v>0</v>
      </c>
      <c r="E447" s="99">
        <f>RES_hhdet_in_tess!E29</f>
        <v>0</v>
      </c>
      <c r="F447" s="99">
        <f>RES_hhdet_in_tess!F29</f>
        <v>0</v>
      </c>
      <c r="G447" s="99">
        <f>RES_hhdet_in_tess!G29</f>
        <v>0</v>
      </c>
      <c r="H447" s="99">
        <f>RES_hhdet_in_tess!H29</f>
        <v>0</v>
      </c>
      <c r="I447" s="99">
        <f>RES_hhdet_in_tess!I29</f>
        <v>0</v>
      </c>
      <c r="J447" s="99">
        <f>RES_hhdet_in_tess!J29</f>
        <v>0</v>
      </c>
      <c r="K447" s="99">
        <f>RES_hhdet_in_tess!K29</f>
        <v>0</v>
      </c>
      <c r="L447" s="99">
        <f>RES_hhdet_in_tess!L29</f>
        <v>0</v>
      </c>
      <c r="M447" s="99">
        <f>RES_hhdet_in_tess!M29</f>
        <v>0</v>
      </c>
      <c r="N447" s="99">
        <f>RES_hhdet_in_tess!N29</f>
        <v>2.2749968125730273</v>
      </c>
      <c r="O447" s="99">
        <f>RES_hhdet_in_tess!O29</f>
        <v>1.2948644093319674</v>
      </c>
      <c r="P447" s="99">
        <f>RES_hhdet_in_tess!P29</f>
        <v>0</v>
      </c>
      <c r="Q447" s="99">
        <f>RES_hhdet_in_tess!Q29</f>
        <v>0</v>
      </c>
      <c r="R447" s="99">
        <f>RES_hhdet_in_tess!R29</f>
        <v>0</v>
      </c>
      <c r="S447" s="99">
        <f>RES_hhdet_in_tess!S29</f>
        <v>1.8714752178013054</v>
      </c>
      <c r="T447" s="99">
        <f>RES_hhdet_in_tess!T29</f>
        <v>0</v>
      </c>
      <c r="U447" s="99">
        <f>RES_hhdet_in_tess!U29</f>
        <v>0</v>
      </c>
      <c r="V447" s="99">
        <f>RES_hhdet_in_tess!V29</f>
        <v>0</v>
      </c>
      <c r="W447" s="99">
        <f>RES_hhdet_in_tess!W29</f>
        <v>5.8165458290544256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11.083179116407656</v>
      </c>
      <c r="O448" s="123">
        <v>10.884036588344641</v>
      </c>
      <c r="P448" s="123">
        <v>0</v>
      </c>
      <c r="Q448" s="123">
        <v>0</v>
      </c>
      <c r="R448" s="123">
        <v>0</v>
      </c>
      <c r="S448" s="123">
        <v>13.96057710806725</v>
      </c>
      <c r="T448" s="123">
        <v>0</v>
      </c>
      <c r="U448" s="123">
        <v>0</v>
      </c>
      <c r="V448" s="123">
        <v>0</v>
      </c>
      <c r="W448" s="123">
        <v>14.704858997654494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10.498150848024645</v>
      </c>
      <c r="O449" s="99">
        <v>11.785039710981426</v>
      </c>
      <c r="P449" s="99">
        <v>0</v>
      </c>
      <c r="Q449" s="99">
        <v>0</v>
      </c>
      <c r="R449" s="99">
        <v>0</v>
      </c>
      <c r="S449" s="99">
        <v>14.873087732763217</v>
      </c>
      <c r="T449" s="99">
        <v>0</v>
      </c>
      <c r="U449" s="99">
        <v>0</v>
      </c>
      <c r="V449" s="99">
        <v>0</v>
      </c>
      <c r="W449" s="99">
        <v>0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11.107404185762544</v>
      </c>
      <c r="O453" s="102">
        <v>10.830276512410432</v>
      </c>
      <c r="P453" s="102">
        <v>0</v>
      </c>
      <c r="Q453" s="102">
        <v>0</v>
      </c>
      <c r="R453" s="102">
        <v>0</v>
      </c>
      <c r="S453" s="102">
        <v>13.8970217321821</v>
      </c>
      <c r="T453" s="102">
        <v>0</v>
      </c>
      <c r="U453" s="102">
        <v>0</v>
      </c>
      <c r="V453" s="102">
        <v>0</v>
      </c>
      <c r="W453" s="102">
        <v>14.704858997654494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11.115373655230718</v>
      </c>
      <c r="O454" s="105">
        <v>10.833145962890203</v>
      </c>
      <c r="P454" s="105">
        <v>0</v>
      </c>
      <c r="Q454" s="105">
        <v>0</v>
      </c>
      <c r="R454" s="105">
        <v>0</v>
      </c>
      <c r="S454" s="105">
        <v>13.895692957603131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1.9932942502322988</v>
      </c>
      <c r="O455" s="99">
        <v>2.0983429835848573</v>
      </c>
      <c r="P455" s="99">
        <v>0</v>
      </c>
      <c r="Q455" s="99">
        <v>0</v>
      </c>
      <c r="R455" s="99">
        <v>0</v>
      </c>
      <c r="S455" s="99">
        <v>3.3046337151008212</v>
      </c>
      <c r="T455" s="99">
        <v>0</v>
      </c>
      <c r="U455" s="99">
        <v>0</v>
      </c>
      <c r="V455" s="99">
        <v>0</v>
      </c>
      <c r="W455" s="99">
        <v>0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9.1220794049984217</v>
      </c>
      <c r="O456" s="99">
        <v>8.7348029793053463</v>
      </c>
      <c r="P456" s="99">
        <v>0</v>
      </c>
      <c r="Q456" s="99">
        <v>0</v>
      </c>
      <c r="R456" s="99">
        <v>0</v>
      </c>
      <c r="S456" s="99">
        <v>10.591059242502311</v>
      </c>
      <c r="T456" s="99">
        <v>0</v>
      </c>
      <c r="U456" s="99">
        <v>0</v>
      </c>
      <c r="V456" s="99">
        <v>0</v>
      </c>
      <c r="W456" s="99">
        <v>0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3.2838868303999771</v>
      </c>
      <c r="O457" s="123">
        <v>3.2049476370332051</v>
      </c>
      <c r="P457" s="123">
        <v>0</v>
      </c>
      <c r="Q457" s="123">
        <v>0</v>
      </c>
      <c r="R457" s="123">
        <v>0</v>
      </c>
      <c r="S457" s="123">
        <v>4.1884577650887067</v>
      </c>
      <c r="T457" s="123">
        <v>0</v>
      </c>
      <c r="U457" s="123">
        <v>0</v>
      </c>
      <c r="V457" s="123">
        <v>0</v>
      </c>
      <c r="W457" s="123">
        <v>6.8319583788302323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3.1342924799455512</v>
      </c>
      <c r="O458" s="99">
        <v>3.2667775963823478</v>
      </c>
      <c r="P458" s="99">
        <v>0</v>
      </c>
      <c r="Q458" s="99">
        <v>0</v>
      </c>
      <c r="R458" s="99">
        <v>0</v>
      </c>
      <c r="S458" s="99">
        <v>4.2389445897707736</v>
      </c>
      <c r="T458" s="99">
        <v>0</v>
      </c>
      <c r="U458" s="99">
        <v>0</v>
      </c>
      <c r="V458" s="99">
        <v>0</v>
      </c>
      <c r="W458" s="99">
        <v>6.8949325468713463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3.4790098962100973</v>
      </c>
      <c r="O459" s="110">
        <v>3.0781609177805591</v>
      </c>
      <c r="P459" s="110">
        <v>0</v>
      </c>
      <c r="Q459" s="110">
        <v>0</v>
      </c>
      <c r="R459" s="110">
        <v>0</v>
      </c>
      <c r="S459" s="110">
        <v>4.0981934421722848</v>
      </c>
      <c r="T459" s="110">
        <v>0</v>
      </c>
      <c r="U459" s="110">
        <v>0</v>
      </c>
      <c r="V459" s="110">
        <v>0</v>
      </c>
      <c r="W459" s="110">
        <v>6.7689842107891209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22.999192822508949</v>
      </c>
      <c r="O461" s="118">
        <f t="shared" si="239"/>
        <v>32.079122209244204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23.687786255906076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15.930157496494429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22.15454759630655</v>
      </c>
      <c r="O462" s="123">
        <f t="shared" si="242"/>
        <v>31.002909061597087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22.375434955644934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14.63158740058271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22.15454759630655</v>
      </c>
      <c r="O463" s="99">
        <v>31.002909061597087</v>
      </c>
      <c r="P463" s="99">
        <v>0</v>
      </c>
      <c r="Q463" s="99">
        <v>0</v>
      </c>
      <c r="R463" s="99">
        <v>0</v>
      </c>
      <c r="S463" s="99">
        <v>22.375434955644934</v>
      </c>
      <c r="T463" s="99">
        <v>0</v>
      </c>
      <c r="U463" s="99">
        <v>0</v>
      </c>
      <c r="V463" s="99">
        <v>0</v>
      </c>
      <c r="W463" s="99">
        <v>14.63158740058271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0.16076729076525056</v>
      </c>
      <c r="O467" s="123">
        <v>0.22975220094304188</v>
      </c>
      <c r="P467" s="123">
        <v>0</v>
      </c>
      <c r="Q467" s="123">
        <v>0</v>
      </c>
      <c r="R467" s="123">
        <v>0</v>
      </c>
      <c r="S467" s="123">
        <v>0.27083346630491817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3.8951617876837852</v>
      </c>
      <c r="O468" s="99">
        <v>4.0917772929856024</v>
      </c>
      <c r="P468" s="99">
        <v>0</v>
      </c>
      <c r="Q468" s="99">
        <v>0</v>
      </c>
      <c r="R468" s="99">
        <v>0</v>
      </c>
      <c r="S468" s="99">
        <v>4.1527798166754115</v>
      </c>
      <c r="T468" s="99">
        <v>0</v>
      </c>
      <c r="U468" s="99">
        <v>0</v>
      </c>
      <c r="V468" s="99">
        <v>0</v>
      </c>
      <c r="W468" s="99">
        <v>0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0.68387793543714792</v>
      </c>
      <c r="O476" s="123">
        <v>0.84646094670407457</v>
      </c>
      <c r="P476" s="123">
        <v>0</v>
      </c>
      <c r="Q476" s="123">
        <v>0</v>
      </c>
      <c r="R476" s="123">
        <v>0</v>
      </c>
      <c r="S476" s="123">
        <v>1.041517833956223</v>
      </c>
      <c r="T476" s="123">
        <v>0</v>
      </c>
      <c r="U476" s="123">
        <v>0</v>
      </c>
      <c r="V476" s="123">
        <v>0</v>
      </c>
      <c r="W476" s="123">
        <v>1.298570095911719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1.208184352605628</v>
      </c>
      <c r="O477" s="99">
        <v>1.2592537552399519</v>
      </c>
      <c r="P477" s="99">
        <v>0</v>
      </c>
      <c r="Q477" s="99">
        <v>0</v>
      </c>
      <c r="R477" s="99">
        <v>0</v>
      </c>
      <c r="S477" s="99">
        <v>1.6240617071859749</v>
      </c>
      <c r="T477" s="99">
        <v>0</v>
      </c>
      <c r="U477" s="99">
        <v>0</v>
      </c>
      <c r="V477" s="99">
        <v>0</v>
      </c>
      <c r="W477" s="99">
        <v>2.597140191823438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25888</v>
      </c>
      <c r="C5" s="120">
        <v>25137</v>
      </c>
      <c r="D5" s="120">
        <v>18790</v>
      </c>
      <c r="E5" s="120">
        <v>11484</v>
      </c>
      <c r="F5" s="120">
        <v>6408</v>
      </c>
      <c r="G5" s="120">
        <v>2532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25888</v>
      </c>
      <c r="C7" s="52">
        <v>25137</v>
      </c>
      <c r="D7" s="52">
        <v>18790</v>
      </c>
      <c r="E7" s="52">
        <v>11484</v>
      </c>
      <c r="F7" s="52">
        <v>6408</v>
      </c>
      <c r="G7" s="52">
        <v>2532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51</v>
      </c>
      <c r="C9" s="52">
        <v>102</v>
      </c>
      <c r="D9" s="52">
        <v>124</v>
      </c>
      <c r="E9" s="52">
        <v>120</v>
      </c>
      <c r="F9" s="52">
        <v>110</v>
      </c>
      <c r="G9" s="52">
        <v>97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1078</v>
      </c>
    </row>
    <row r="12" spans="1:105" ht="12" customHeight="1" x14ac:dyDescent="0.25">
      <c r="A12" s="97" t="s">
        <v>137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1079</v>
      </c>
    </row>
    <row r="13" spans="1:105" ht="12" customHeight="1" x14ac:dyDescent="0.25">
      <c r="A13" s="97" t="s">
        <v>122</v>
      </c>
      <c r="B13" s="52">
        <v>25888</v>
      </c>
      <c r="C13" s="52">
        <v>24896</v>
      </c>
      <c r="D13" s="52">
        <v>18581</v>
      </c>
      <c r="E13" s="52">
        <v>11344</v>
      </c>
      <c r="F13" s="52">
        <v>6330</v>
      </c>
      <c r="G13" s="52">
        <v>2500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1080</v>
      </c>
    </row>
    <row r="14" spans="1:105" ht="12" customHeight="1" x14ac:dyDescent="0.25">
      <c r="A14" s="97" t="s">
        <v>121</v>
      </c>
      <c r="B14" s="52">
        <v>0</v>
      </c>
      <c r="C14" s="52">
        <v>241</v>
      </c>
      <c r="D14" s="52">
        <v>209</v>
      </c>
      <c r="E14" s="52">
        <v>140</v>
      </c>
      <c r="F14" s="52">
        <v>78</v>
      </c>
      <c r="G14" s="52">
        <v>32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23199</v>
      </c>
      <c r="C16" s="52">
        <v>22451</v>
      </c>
      <c r="D16" s="52">
        <v>16772</v>
      </c>
      <c r="E16" s="52">
        <v>10337</v>
      </c>
      <c r="F16" s="52">
        <v>5768</v>
      </c>
      <c r="G16" s="52">
        <v>2278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1082</v>
      </c>
    </row>
    <row r="17" spans="1:105" ht="12" customHeight="1" x14ac:dyDescent="0.25">
      <c r="A17" s="109" t="s">
        <v>120</v>
      </c>
      <c r="B17" s="36">
        <v>2689</v>
      </c>
      <c r="C17" s="36">
        <v>2686</v>
      </c>
      <c r="D17" s="36">
        <v>2018</v>
      </c>
      <c r="E17" s="36">
        <v>1147</v>
      </c>
      <c r="F17" s="36">
        <v>640</v>
      </c>
      <c r="G17" s="36">
        <v>254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2022</v>
      </c>
      <c r="D21" s="52">
        <v>6347</v>
      </c>
      <c r="E21" s="52">
        <v>7306</v>
      </c>
      <c r="F21" s="52">
        <v>5077</v>
      </c>
      <c r="G21" s="52">
        <v>3876</v>
      </c>
      <c r="H21" s="52">
        <v>2532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8</v>
      </c>
      <c r="D23" s="52">
        <v>8</v>
      </c>
      <c r="E23" s="52">
        <v>9</v>
      </c>
      <c r="F23" s="52">
        <v>10</v>
      </c>
      <c r="G23" s="52">
        <v>13</v>
      </c>
      <c r="H23" s="52">
        <v>97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4045</v>
      </c>
      <c r="D27" s="52">
        <v>6315</v>
      </c>
      <c r="E27" s="52">
        <v>7237</v>
      </c>
      <c r="F27" s="52">
        <v>5015</v>
      </c>
      <c r="G27" s="52">
        <v>3830</v>
      </c>
      <c r="H27" s="52">
        <v>2500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32</v>
      </c>
      <c r="E28" s="52">
        <v>69</v>
      </c>
      <c r="F28" s="52">
        <v>62</v>
      </c>
      <c r="G28" s="52">
        <v>46</v>
      </c>
      <c r="H28" s="52">
        <v>32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3625</v>
      </c>
      <c r="D30" s="52">
        <v>5679</v>
      </c>
      <c r="E30" s="52">
        <v>6435</v>
      </c>
      <c r="F30" s="52">
        <v>4570</v>
      </c>
      <c r="G30" s="52">
        <v>3490</v>
      </c>
      <c r="H30" s="52">
        <v>2278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420</v>
      </c>
      <c r="D31" s="36">
        <v>668</v>
      </c>
      <c r="E31" s="36">
        <v>871</v>
      </c>
      <c r="F31" s="36">
        <v>507</v>
      </c>
      <c r="G31" s="36">
        <v>386</v>
      </c>
      <c r="H31" s="36">
        <v>254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1271</v>
      </c>
      <c r="D35" s="52">
        <v>0</v>
      </c>
      <c r="E35" s="52">
        <v>0</v>
      </c>
      <c r="F35" s="52">
        <v>1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59</v>
      </c>
      <c r="D37" s="52">
        <v>30</v>
      </c>
      <c r="E37" s="52">
        <v>5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3053</v>
      </c>
      <c r="D41" s="52">
        <v>0</v>
      </c>
      <c r="E41" s="52">
        <v>0</v>
      </c>
      <c r="F41" s="52">
        <v>1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241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2877</v>
      </c>
      <c r="D44" s="52">
        <v>0</v>
      </c>
      <c r="E44" s="52">
        <v>0</v>
      </c>
      <c r="F44" s="52">
        <v>1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417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440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408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32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384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56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831</v>
      </c>
      <c r="D63" s="52">
        <v>0</v>
      </c>
      <c r="E63" s="52">
        <v>0</v>
      </c>
      <c r="F63" s="52">
        <v>1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49</v>
      </c>
      <c r="D65" s="52">
        <v>30</v>
      </c>
      <c r="E65" s="52">
        <v>5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2645</v>
      </c>
      <c r="D69" s="52">
        <f t="shared" si="6"/>
        <v>0</v>
      </c>
      <c r="E69" s="52">
        <f t="shared" si="6"/>
        <v>0</v>
      </c>
      <c r="F69" s="52">
        <f t="shared" si="6"/>
        <v>1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209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2493</v>
      </c>
      <c r="D72" s="52">
        <v>0</v>
      </c>
      <c r="E72" s="52">
        <v>0</v>
      </c>
      <c r="F72" s="52">
        <v>1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361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215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0</v>
      </c>
      <c r="I79" s="52">
        <f>RES_hhdet_numvin!I45</f>
        <v>0</v>
      </c>
      <c r="J79" s="52">
        <f>RES_hhdet_numvin!J45</f>
        <v>0</v>
      </c>
      <c r="K79" s="52">
        <f>RES_hhdet_numvin!K45</f>
        <v>0</v>
      </c>
      <c r="L79" s="52">
        <f>RES_hhdet_numvin!L45</f>
        <v>0</v>
      </c>
      <c r="M79" s="52">
        <f>RES_hhdet_numvin!M45</f>
        <v>0</v>
      </c>
      <c r="N79" s="52">
        <f>RES_hhdet_numvin!N45</f>
        <v>0</v>
      </c>
      <c r="O79" s="52">
        <f>RES_hhdet_numvin!O45</f>
        <v>0</v>
      </c>
      <c r="P79" s="52">
        <f>RES_hhdet_numvin!P45</f>
        <v>0</v>
      </c>
      <c r="Q79" s="52">
        <f>RES_hhdet_numvin!Q45</f>
        <v>0</v>
      </c>
      <c r="R79" s="52">
        <f>RES_hhdet_numvin!R45</f>
        <v>0</v>
      </c>
      <c r="S79" s="52">
        <f>RES_hhdet_numvin!S45</f>
        <v>0</v>
      </c>
      <c r="T79" s="52">
        <f>RES_hhdet_numvin!T45</f>
        <v>0</v>
      </c>
      <c r="U79" s="52">
        <f>RES_hhdet_numvin!U45</f>
        <v>0</v>
      </c>
      <c r="V79" s="52">
        <f>RES_hhdet_numvin!V45</f>
        <v>0</v>
      </c>
      <c r="W79" s="52">
        <f>RES_hhdet_numvin!W45</f>
        <v>0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0</v>
      </c>
      <c r="Q82" s="138">
        <f>RES_hhdet_numvin!Q48</f>
        <v>0</v>
      </c>
      <c r="R82" s="138">
        <f>RES_hhdet_numvin!R48</f>
        <v>0</v>
      </c>
      <c r="S82" s="138">
        <f>RES_hhdet_numvin!S48</f>
        <v>0</v>
      </c>
      <c r="T82" s="138">
        <f>RES_hhdet_numvin!T48</f>
        <v>0</v>
      </c>
      <c r="U82" s="138">
        <f>RES_hhdet_numvin!U48</f>
        <v>0</v>
      </c>
      <c r="V82" s="138">
        <f>RES_hhdet_numvin!V48</f>
        <v>0</v>
      </c>
      <c r="W82" s="138">
        <f>RES_hhdet_numvin!W48</f>
        <v>0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0</v>
      </c>
      <c r="J84" s="138">
        <f>RES_hhdet_numvin!J50</f>
        <v>0</v>
      </c>
      <c r="K84" s="138">
        <f>RES_hhdet_numvin!K50</f>
        <v>0</v>
      </c>
      <c r="L84" s="138">
        <f>RES_hhdet_numvin!L50</f>
        <v>0</v>
      </c>
      <c r="M84" s="138">
        <f>RES_hhdet_numvin!M50</f>
        <v>0</v>
      </c>
      <c r="N84" s="138">
        <f>RES_hhdet_numvin!N50</f>
        <v>0</v>
      </c>
      <c r="O84" s="138">
        <f>RES_hhdet_numvin!O50</f>
        <v>0</v>
      </c>
      <c r="P84" s="138">
        <f>RES_hhdet_numvin!P50</f>
        <v>0</v>
      </c>
      <c r="Q84" s="138">
        <f>RES_hhdet_numvin!Q50</f>
        <v>0</v>
      </c>
      <c r="R84" s="138">
        <f>RES_hhdet_numvin!R50</f>
        <v>0</v>
      </c>
      <c r="S84" s="138">
        <f>RES_hhdet_numvin!S50</f>
        <v>0</v>
      </c>
      <c r="T84" s="138">
        <f>RES_hhdet_numvin!T50</f>
        <v>0</v>
      </c>
      <c r="U84" s="138">
        <f>RES_hhdet_numvin!U50</f>
        <v>0</v>
      </c>
      <c r="V84" s="138">
        <f>RES_hhdet_numvin!V50</f>
        <v>0</v>
      </c>
      <c r="W84" s="138">
        <f>RES_hhdet_numvin!W50</f>
        <v>0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0</v>
      </c>
      <c r="K85" s="138">
        <f>RES_hhdet_numvin!K51</f>
        <v>0</v>
      </c>
      <c r="L85" s="138">
        <f>RES_hhdet_numvin!L51</f>
        <v>0</v>
      </c>
      <c r="M85" s="138">
        <f>RES_hhdet_numvin!M51</f>
        <v>0</v>
      </c>
      <c r="N85" s="138">
        <f>RES_hhdet_numvin!N51</f>
        <v>0</v>
      </c>
      <c r="O85" s="138">
        <f>RES_hhdet_numvin!O51</f>
        <v>0</v>
      </c>
      <c r="P85" s="138">
        <f>RES_hhdet_numvin!P51</f>
        <v>0</v>
      </c>
      <c r="Q85" s="138">
        <f>RES_hhdet_numvin!Q51</f>
        <v>0</v>
      </c>
      <c r="R85" s="138">
        <f>RES_hhdet_numvin!R51</f>
        <v>0</v>
      </c>
      <c r="S85" s="138">
        <f>RES_hhdet_numvin!S51</f>
        <v>0</v>
      </c>
      <c r="T85" s="138">
        <f>RES_hhdet_numvin!T51</f>
        <v>0</v>
      </c>
      <c r="U85" s="138">
        <f>RES_hhdet_numvin!U51</f>
        <v>0</v>
      </c>
      <c r="V85" s="138">
        <f>RES_hhdet_numvin!V51</f>
        <v>0</v>
      </c>
      <c r="W85" s="138">
        <f>RES_hhdet_numvin!W51</f>
        <v>0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0</v>
      </c>
      <c r="Q88" s="138">
        <f>RES_hhdet_numvin!Q54</f>
        <v>0</v>
      </c>
      <c r="R88" s="138">
        <f>RES_hhdet_numvin!R54</f>
        <v>0</v>
      </c>
      <c r="S88" s="138">
        <f>RES_hhdet_numvin!S54</f>
        <v>0</v>
      </c>
      <c r="T88" s="138">
        <f>RES_hhdet_numvin!T54</f>
        <v>0</v>
      </c>
      <c r="U88" s="138">
        <f>RES_hhdet_numvin!U54</f>
        <v>0</v>
      </c>
      <c r="V88" s="138">
        <f>RES_hhdet_numvin!V54</f>
        <v>0</v>
      </c>
      <c r="W88" s="138">
        <f>RES_hhdet_numvin!W54</f>
        <v>0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0</v>
      </c>
      <c r="Q89" s="138">
        <f>RES_hhdet_numvin!Q55</f>
        <v>0</v>
      </c>
      <c r="R89" s="138">
        <f>RES_hhdet_numvin!R55</f>
        <v>0</v>
      </c>
      <c r="S89" s="138">
        <f>RES_hhdet_numvin!S55</f>
        <v>0</v>
      </c>
      <c r="T89" s="138">
        <f>RES_hhdet_numvin!T55</f>
        <v>0</v>
      </c>
      <c r="U89" s="138">
        <f>RES_hhdet_numvin!U55</f>
        <v>0</v>
      </c>
      <c r="V89" s="138">
        <f>RES_hhdet_numvin!V55</f>
        <v>0</v>
      </c>
      <c r="W89" s="138">
        <f>RES_hhdet_numvin!W55</f>
        <v>0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0</v>
      </c>
      <c r="Q93" s="138">
        <f>RES_hhdet_numvin!Q59</f>
        <v>0</v>
      </c>
      <c r="R93" s="138">
        <f>RES_hhdet_numvin!R59</f>
        <v>0</v>
      </c>
      <c r="S93" s="138">
        <f>RES_hhdet_numvin!S59</f>
        <v>0</v>
      </c>
      <c r="T93" s="138">
        <f>RES_hhdet_numvin!T59</f>
        <v>0</v>
      </c>
      <c r="U93" s="138">
        <f>RES_hhdet_numvin!U59</f>
        <v>0</v>
      </c>
      <c r="V93" s="138">
        <f>RES_hhdet_numvin!V59</f>
        <v>0</v>
      </c>
      <c r="W93" s="138">
        <f>RES_hhdet_numvin!W59</f>
        <v>0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0</v>
      </c>
      <c r="Q94" s="39">
        <f>RES_hhdet_numvin!Q60</f>
        <v>0</v>
      </c>
      <c r="R94" s="39">
        <f>RES_hhdet_numvin!R60</f>
        <v>0</v>
      </c>
      <c r="S94" s="39">
        <f>RES_hhdet_numvin!S60</f>
        <v>0</v>
      </c>
      <c r="T94" s="39">
        <f>RES_hhdet_numvin!T60</f>
        <v>0</v>
      </c>
      <c r="U94" s="39">
        <f>RES_hhdet_numvin!U60</f>
        <v>0</v>
      </c>
      <c r="V94" s="39">
        <f>RES_hhdet_numvin!V60</f>
        <v>0</v>
      </c>
      <c r="W94" s="39">
        <f>RES_hhdet_numvin!W60</f>
        <v>0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32.371972719483566</v>
      </c>
      <c r="C98" s="117">
        <f t="shared" si="12"/>
        <v>46.902185391757143</v>
      </c>
      <c r="D98" s="117">
        <f t="shared" si="12"/>
        <v>32.144999850186764</v>
      </c>
      <c r="E98" s="117">
        <f t="shared" si="12"/>
        <v>13.108735903044861</v>
      </c>
      <c r="F98" s="117">
        <f t="shared" si="12"/>
        <v>10.799089767358458</v>
      </c>
      <c r="G98" s="117">
        <f t="shared" si="12"/>
        <v>2.6410295089197868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26.96808888212918</v>
      </c>
      <c r="C99" s="122">
        <f t="shared" si="15"/>
        <v>41.484839286702154</v>
      </c>
      <c r="D99" s="122">
        <f t="shared" si="15"/>
        <v>27.998373099856479</v>
      </c>
      <c r="E99" s="122">
        <f t="shared" si="15"/>
        <v>10.367081393614164</v>
      </c>
      <c r="F99" s="122">
        <f t="shared" si="15"/>
        <v>9.3296715296263226</v>
      </c>
      <c r="G99" s="122">
        <f t="shared" si="15"/>
        <v>2.072845203722165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1610</v>
      </c>
    </row>
    <row r="100" spans="1:105" ht="12" customHeight="1" x14ac:dyDescent="0.25">
      <c r="A100" s="97" t="s">
        <v>216</v>
      </c>
      <c r="B100" s="98">
        <v>26.703009458297515</v>
      </c>
      <c r="C100" s="98">
        <v>41.081513327601016</v>
      </c>
      <c r="D100" s="98">
        <v>27.730008598452258</v>
      </c>
      <c r="E100" s="98">
        <v>10.270335339638848</v>
      </c>
      <c r="F100" s="98">
        <v>9.2433361994841068</v>
      </c>
      <c r="G100" s="98">
        <v>2.054084264832341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1611</v>
      </c>
    </row>
    <row r="101" spans="1:105" ht="12" customHeight="1" x14ac:dyDescent="0.25">
      <c r="A101" s="97" t="s">
        <v>53</v>
      </c>
      <c r="B101" s="98">
        <v>0.26507942383166666</v>
      </c>
      <c r="C101" s="98">
        <v>0.40332595910113661</v>
      </c>
      <c r="D101" s="98">
        <v>0.26836450140422241</v>
      </c>
      <c r="E101" s="98">
        <v>9.6746053975316104E-2</v>
      </c>
      <c r="F101" s="98">
        <v>8.6335330142215394E-2</v>
      </c>
      <c r="G101" s="98">
        <v>1.876093888982381E-2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2.1186104021952128E-3</v>
      </c>
      <c r="C102" s="122">
        <f t="shared" si="18"/>
        <v>2.5438713885865064E-3</v>
      </c>
      <c r="D102" s="122">
        <f t="shared" si="18"/>
        <v>3.6160195440462337E-3</v>
      </c>
      <c r="E102" s="122">
        <f t="shared" si="18"/>
        <v>4.883368881592084E-3</v>
      </c>
      <c r="F102" s="122">
        <f t="shared" si="18"/>
        <v>2.1298984445864062E-3</v>
      </c>
      <c r="G102" s="122">
        <f t="shared" si="18"/>
        <v>1.8270851549631181E-3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1613</v>
      </c>
    </row>
    <row r="103" spans="1:105" ht="12" customHeight="1" x14ac:dyDescent="0.25">
      <c r="A103" s="97" t="s">
        <v>53</v>
      </c>
      <c r="B103" s="98">
        <v>2.1186104021952128E-3</v>
      </c>
      <c r="C103" s="98">
        <v>2.5438713885865064E-3</v>
      </c>
      <c r="D103" s="98">
        <v>3.6160195440462337E-3</v>
      </c>
      <c r="E103" s="98">
        <v>4.883368881592084E-3</v>
      </c>
      <c r="F103" s="98">
        <v>2.1298984445864062E-3</v>
      </c>
      <c r="G103" s="98">
        <v>1.8270851549631181E-3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1614</v>
      </c>
    </row>
    <row r="104" spans="1:105" ht="12" customHeight="1" x14ac:dyDescent="0.25">
      <c r="A104" s="121" t="s">
        <v>55</v>
      </c>
      <c r="B104" s="122">
        <v>3.7894269258986939</v>
      </c>
      <c r="C104" s="122">
        <v>3.8067868147017352</v>
      </c>
      <c r="D104" s="122">
        <v>2.8947256298709387</v>
      </c>
      <c r="E104" s="122">
        <v>1.9580196439021864</v>
      </c>
      <c r="F104" s="122">
        <v>1.0446582740497341</v>
      </c>
      <c r="G104" s="122">
        <v>0.39891684583106457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1615</v>
      </c>
    </row>
    <row r="105" spans="1:105" ht="12" customHeight="1" x14ac:dyDescent="0.25">
      <c r="A105" s="97" t="s">
        <v>138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1616</v>
      </c>
    </row>
    <row r="106" spans="1:105" ht="12" customHeight="1" x14ac:dyDescent="0.25">
      <c r="A106" s="97" t="s">
        <v>137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1617</v>
      </c>
    </row>
    <row r="107" spans="1:105" ht="12" customHeight="1" x14ac:dyDescent="0.25">
      <c r="A107" s="100" t="s">
        <v>216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1618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1619</v>
      </c>
    </row>
    <row r="109" spans="1:105" ht="12" customHeight="1" x14ac:dyDescent="0.25">
      <c r="A109" s="106" t="s">
        <v>122</v>
      </c>
      <c r="B109" s="101">
        <v>3.7894269258986939</v>
      </c>
      <c r="C109" s="101">
        <v>3.7826162796667444</v>
      </c>
      <c r="D109" s="101">
        <v>2.8734509490472657</v>
      </c>
      <c r="E109" s="101">
        <v>1.9417664089049451</v>
      </c>
      <c r="F109" s="101">
        <v>1.0362140429129429</v>
      </c>
      <c r="G109" s="101">
        <v>0.39563546420764989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1620</v>
      </c>
    </row>
    <row r="110" spans="1:105" ht="12" customHeight="1" x14ac:dyDescent="0.25">
      <c r="A110" s="107" t="s">
        <v>121</v>
      </c>
      <c r="B110" s="104">
        <v>0</v>
      </c>
      <c r="C110" s="104">
        <v>2.4170535034990698E-2</v>
      </c>
      <c r="D110" s="104">
        <v>2.1274680823672905E-2</v>
      </c>
      <c r="E110" s="104">
        <v>1.6253234997241205E-2</v>
      </c>
      <c r="F110" s="104">
        <v>8.4442311367910923E-3</v>
      </c>
      <c r="G110" s="104">
        <v>3.2813816234146852E-3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1621</v>
      </c>
    </row>
    <row r="111" spans="1:105" ht="12" customHeight="1" x14ac:dyDescent="0.25">
      <c r="A111" s="108" t="s">
        <v>53</v>
      </c>
      <c r="B111" s="98">
        <v>0</v>
      </c>
      <c r="C111" s="98">
        <v>8.1588275800161068E-3</v>
      </c>
      <c r="D111" s="98">
        <v>7.0336856100212796E-3</v>
      </c>
      <c r="E111" s="98">
        <v>6.3662709970708498E-3</v>
      </c>
      <c r="F111" s="98">
        <v>2.8771735151714825E-3</v>
      </c>
      <c r="G111" s="98">
        <v>9.7961732406436314E-4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1622</v>
      </c>
    </row>
    <row r="112" spans="1:105" ht="12" customHeight="1" x14ac:dyDescent="0.25">
      <c r="A112" s="108" t="s">
        <v>52</v>
      </c>
      <c r="B112" s="98">
        <v>0</v>
      </c>
      <c r="C112" s="98">
        <v>1.6011707454974593E-2</v>
      </c>
      <c r="D112" s="98">
        <v>1.4240995213651624E-2</v>
      </c>
      <c r="E112" s="98">
        <v>9.8869640001703549E-3</v>
      </c>
      <c r="F112" s="98">
        <v>5.5670576216196102E-3</v>
      </c>
      <c r="G112" s="98">
        <v>2.3017642993503219E-3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1623</v>
      </c>
    </row>
    <row r="113" spans="1:105" ht="12" customHeight="1" x14ac:dyDescent="0.25">
      <c r="A113" s="121" t="s">
        <v>54</v>
      </c>
      <c r="B113" s="122">
        <v>1.6123383010534942</v>
      </c>
      <c r="C113" s="122">
        <v>1.608015418964662</v>
      </c>
      <c r="D113" s="122">
        <v>1.2482851009152931</v>
      </c>
      <c r="E113" s="122">
        <v>0.77875149664691812</v>
      </c>
      <c r="F113" s="122">
        <v>0.42263006523781482</v>
      </c>
      <c r="G113" s="122">
        <v>0.167440374211594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1624</v>
      </c>
    </row>
    <row r="114" spans="1:105" ht="12" customHeight="1" x14ac:dyDescent="0.25">
      <c r="A114" s="97" t="s">
        <v>50</v>
      </c>
      <c r="B114" s="98">
        <v>1.4894359397930919</v>
      </c>
      <c r="C114" s="98">
        <v>1.4546882409961384</v>
      </c>
      <c r="D114" s="98">
        <v>1.1659985592899158</v>
      </c>
      <c r="E114" s="98">
        <v>0.7314390599694397</v>
      </c>
      <c r="F114" s="98">
        <v>0.38587688037957363</v>
      </c>
      <c r="G114" s="98">
        <v>0.15433218588995451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1625</v>
      </c>
    </row>
    <row r="115" spans="1:105" ht="12" customHeight="1" x14ac:dyDescent="0.25">
      <c r="A115" s="109" t="s">
        <v>120</v>
      </c>
      <c r="B115" s="33">
        <v>0.12290236126040228</v>
      </c>
      <c r="C115" s="33">
        <v>0.15332717796852377</v>
      </c>
      <c r="D115" s="33">
        <v>8.2286541625377213E-2</v>
      </c>
      <c r="E115" s="33">
        <v>4.7312436677478448E-2</v>
      </c>
      <c r="F115" s="33">
        <v>3.6753184858241215E-2</v>
      </c>
      <c r="G115" s="33">
        <v>1.3108188321639496E-2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14.097774939098668</v>
      </c>
      <c r="C117" s="117">
        <f t="shared" si="19"/>
        <v>20.157667631717366</v>
      </c>
      <c r="D117" s="117">
        <f t="shared" si="19"/>
        <v>13.891503089295169</v>
      </c>
      <c r="E117" s="117">
        <f t="shared" si="19"/>
        <v>5.8415724786324743</v>
      </c>
      <c r="F117" s="117">
        <f t="shared" si="19"/>
        <v>4.6806692648623445</v>
      </c>
      <c r="G117" s="117">
        <f t="shared" si="19"/>
        <v>1.1812349966284341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11.000415206862643</v>
      </c>
      <c r="C118" s="122">
        <f t="shared" si="22"/>
        <v>17.028962055820461</v>
      </c>
      <c r="D118" s="122">
        <f t="shared" si="22"/>
        <v>11.497234152246472</v>
      </c>
      <c r="E118" s="122">
        <f t="shared" si="22"/>
        <v>4.2555745911770533</v>
      </c>
      <c r="F118" s="122">
        <f t="shared" si="22"/>
        <v>3.8293355708449086</v>
      </c>
      <c r="G118" s="122">
        <f t="shared" si="22"/>
        <v>0.85051772788766089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1778</v>
      </c>
    </row>
    <row r="119" spans="1:105" ht="12" customHeight="1" x14ac:dyDescent="0.25">
      <c r="A119" s="97" t="s">
        <v>216</v>
      </c>
      <c r="B119" s="98">
        <v>10.735335783030976</v>
      </c>
      <c r="C119" s="98">
        <v>16.625636096719326</v>
      </c>
      <c r="D119" s="98">
        <v>11.228869650842249</v>
      </c>
      <c r="E119" s="98">
        <v>4.1588285372017371</v>
      </c>
      <c r="F119" s="98">
        <v>3.7430002407026932</v>
      </c>
      <c r="G119" s="98">
        <v>0.83175678899783712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1779</v>
      </c>
    </row>
    <row r="120" spans="1:105" ht="12" customHeight="1" x14ac:dyDescent="0.25">
      <c r="A120" s="97" t="s">
        <v>53</v>
      </c>
      <c r="B120" s="98">
        <v>0.26507942383166666</v>
      </c>
      <c r="C120" s="98">
        <v>0.40332595910113661</v>
      </c>
      <c r="D120" s="98">
        <v>0.26836450140422241</v>
      </c>
      <c r="E120" s="98">
        <v>9.6746053975316104E-2</v>
      </c>
      <c r="F120" s="98">
        <v>8.6335330142215394E-2</v>
      </c>
      <c r="G120" s="98">
        <v>1.876093888982381E-2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3.5559891113177587E-3</v>
      </c>
      <c r="C121" s="122">
        <f t="shared" si="25"/>
        <v>4.9242833569594019E-3</v>
      </c>
      <c r="D121" s="122">
        <f t="shared" si="25"/>
        <v>7.3089244518617551E-3</v>
      </c>
      <c r="E121" s="122">
        <f t="shared" si="25"/>
        <v>1.0058730755994161E-2</v>
      </c>
      <c r="F121" s="122">
        <f t="shared" si="25"/>
        <v>4.4546511562582299E-3</v>
      </c>
      <c r="G121" s="122">
        <f t="shared" si="25"/>
        <v>3.8898749604989969E-3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1781</v>
      </c>
    </row>
    <row r="122" spans="1:105" ht="12" customHeight="1" x14ac:dyDescent="0.25">
      <c r="A122" s="97" t="s">
        <v>53</v>
      </c>
      <c r="B122" s="98">
        <v>3.5559891113177587E-3</v>
      </c>
      <c r="C122" s="98">
        <v>4.9242833569594019E-3</v>
      </c>
      <c r="D122" s="98">
        <v>7.3089244518617551E-3</v>
      </c>
      <c r="E122" s="98">
        <v>1.0058730755994161E-2</v>
      </c>
      <c r="F122" s="98">
        <v>4.4546511562582299E-3</v>
      </c>
      <c r="G122" s="98">
        <v>3.8898749604989969E-3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1782</v>
      </c>
    </row>
    <row r="123" spans="1:105" ht="12" customHeight="1" x14ac:dyDescent="0.25">
      <c r="A123" s="121" t="s">
        <v>55</v>
      </c>
      <c r="B123" s="122">
        <v>2.1415729593995159</v>
      </c>
      <c r="C123" s="122">
        <v>2.167820408718935</v>
      </c>
      <c r="D123" s="122">
        <v>1.6504526972656672</v>
      </c>
      <c r="E123" s="122">
        <v>1.1170244856852389</v>
      </c>
      <c r="F123" s="122">
        <v>0.59608239820749487</v>
      </c>
      <c r="G123" s="122">
        <v>0.2276935895401086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1783</v>
      </c>
    </row>
    <row r="124" spans="1:105" ht="12" customHeight="1" x14ac:dyDescent="0.25">
      <c r="A124" s="97" t="s">
        <v>138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1784</v>
      </c>
    </row>
    <row r="125" spans="1:105" ht="12" customHeight="1" x14ac:dyDescent="0.25">
      <c r="A125" s="97" t="s">
        <v>137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1785</v>
      </c>
    </row>
    <row r="126" spans="1:105" ht="12" customHeight="1" x14ac:dyDescent="0.25">
      <c r="A126" s="100" t="s">
        <v>216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1786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1787</v>
      </c>
    </row>
    <row r="128" spans="1:105" ht="12" customHeight="1" x14ac:dyDescent="0.25">
      <c r="A128" s="106" t="s">
        <v>122</v>
      </c>
      <c r="B128" s="101">
        <v>2.1415729593995159</v>
      </c>
      <c r="C128" s="101">
        <v>2.1470288227713237</v>
      </c>
      <c r="D128" s="101">
        <v>1.6320909920306814</v>
      </c>
      <c r="E128" s="101">
        <v>1.1034078189160421</v>
      </c>
      <c r="F128" s="101">
        <v>0.58882973813014527</v>
      </c>
      <c r="G128" s="101">
        <v>0.22481791290686134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1788</v>
      </c>
    </row>
    <row r="129" spans="1:105" ht="12" customHeight="1" x14ac:dyDescent="0.25">
      <c r="A129" s="107" t="s">
        <v>121</v>
      </c>
      <c r="B129" s="104">
        <v>0</v>
      </c>
      <c r="C129" s="104">
        <v>2.0791585947611359E-2</v>
      </c>
      <c r="D129" s="104">
        <v>1.8361705234985728E-2</v>
      </c>
      <c r="E129" s="104">
        <v>1.3616666769196897E-2</v>
      </c>
      <c r="F129" s="104">
        <v>7.252660077349548E-3</v>
      </c>
      <c r="G129" s="104">
        <v>2.8756766332472452E-3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1789</v>
      </c>
    </row>
    <row r="130" spans="1:105" ht="12" customHeight="1" x14ac:dyDescent="0.25">
      <c r="A130" s="108" t="s">
        <v>53</v>
      </c>
      <c r="B130" s="98">
        <v>0</v>
      </c>
      <c r="C130" s="98">
        <v>4.7798784926367677E-3</v>
      </c>
      <c r="D130" s="98">
        <v>4.1207100213341034E-3</v>
      </c>
      <c r="E130" s="98">
        <v>3.7297027690265418E-3</v>
      </c>
      <c r="F130" s="98">
        <v>1.6856024557299382E-3</v>
      </c>
      <c r="G130" s="98">
        <v>5.7391233389692355E-4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1790</v>
      </c>
    </row>
    <row r="131" spans="1:105" ht="12" customHeight="1" x14ac:dyDescent="0.25">
      <c r="A131" s="108" t="s">
        <v>52</v>
      </c>
      <c r="B131" s="98">
        <v>0</v>
      </c>
      <c r="C131" s="98">
        <v>1.6011707454974593E-2</v>
      </c>
      <c r="D131" s="98">
        <v>1.4240995213651624E-2</v>
      </c>
      <c r="E131" s="98">
        <v>9.8869640001703549E-3</v>
      </c>
      <c r="F131" s="98">
        <v>5.5670576216196102E-3</v>
      </c>
      <c r="G131" s="98">
        <v>2.3017642993503219E-3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1791</v>
      </c>
    </row>
    <row r="132" spans="1:105" ht="12" customHeight="1" x14ac:dyDescent="0.25">
      <c r="A132" s="121" t="s">
        <v>54</v>
      </c>
      <c r="B132" s="122">
        <v>0.95223078372519221</v>
      </c>
      <c r="C132" s="122">
        <v>0.95596088382101163</v>
      </c>
      <c r="D132" s="122">
        <v>0.73650731533116953</v>
      </c>
      <c r="E132" s="122">
        <v>0.45891467101418731</v>
      </c>
      <c r="F132" s="122">
        <v>0.25079664465368262</v>
      </c>
      <c r="G132" s="122">
        <v>9.9133804240165629E-2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1792</v>
      </c>
    </row>
    <row r="133" spans="1:105" ht="12" customHeight="1" x14ac:dyDescent="0.25">
      <c r="A133" s="97" t="s">
        <v>50</v>
      </c>
      <c r="B133" s="98">
        <v>0.8619778775307475</v>
      </c>
      <c r="C133" s="98">
        <v>0.84303560205343442</v>
      </c>
      <c r="D133" s="98">
        <v>0.67587631561035977</v>
      </c>
      <c r="E133" s="98">
        <v>0.42404333014622619</v>
      </c>
      <c r="F133" s="98">
        <v>0.22370827850420333</v>
      </c>
      <c r="G133" s="98">
        <v>8.9472050932453431E-2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1793</v>
      </c>
    </row>
    <row r="134" spans="1:105" ht="12" customHeight="1" x14ac:dyDescent="0.25">
      <c r="A134" s="109" t="s">
        <v>120</v>
      </c>
      <c r="B134" s="33">
        <v>9.0252906194444732E-2</v>
      </c>
      <c r="C134" s="33">
        <v>0.11292528176757727</v>
      </c>
      <c r="D134" s="33">
        <v>6.0630999720809764E-2</v>
      </c>
      <c r="E134" s="33">
        <v>3.4871340867961113E-2</v>
      </c>
      <c r="F134" s="33">
        <v>2.7088366149479289E-2</v>
      </c>
      <c r="G134" s="33">
        <v>9.6617533077121946E-3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0.43549322932098322</v>
      </c>
      <c r="C136" s="119">
        <f t="shared" si="26"/>
        <v>0.42978098916601848</v>
      </c>
      <c r="D136" s="119">
        <f t="shared" si="26"/>
        <v>0.43215128803973096</v>
      </c>
      <c r="E136" s="119">
        <f t="shared" si="26"/>
        <v>0.44562439291157052</v>
      </c>
      <c r="F136" s="119">
        <f t="shared" si="26"/>
        <v>0.43343183228370114</v>
      </c>
      <c r="G136" s="119">
        <f t="shared" si="26"/>
        <v>0.44726308155169897</v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1945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0.4079048854719638</v>
      </c>
      <c r="C137" s="124">
        <f t="shared" si="29"/>
        <v>0.41048639330944803</v>
      </c>
      <c r="D137" s="124">
        <f t="shared" si="29"/>
        <v>0.41063936505315757</v>
      </c>
      <c r="E137" s="124">
        <f t="shared" si="29"/>
        <v>0.41048916561978277</v>
      </c>
      <c r="F137" s="124">
        <f t="shared" si="29"/>
        <v>0.41044698719401573</v>
      </c>
      <c r="G137" s="124">
        <f t="shared" si="29"/>
        <v>0.41031415484398154</v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1946</v>
      </c>
    </row>
    <row r="138" spans="1:105" ht="12" customHeight="1" x14ac:dyDescent="0.25">
      <c r="A138" s="97" t="s">
        <v>216</v>
      </c>
      <c r="B138" s="111">
        <f t="shared" ref="B138:Q138" si="32">IF(B119=0,"",B119/B100)</f>
        <v>0.40202718722758607</v>
      </c>
      <c r="C138" s="111">
        <f t="shared" si="32"/>
        <v>0.40469872577817695</v>
      </c>
      <c r="D138" s="111">
        <f t="shared" si="32"/>
        <v>0.40493567143967579</v>
      </c>
      <c r="E138" s="111">
        <f t="shared" si="32"/>
        <v>0.4049360025422481</v>
      </c>
      <c r="F138" s="111">
        <f t="shared" si="32"/>
        <v>0.40494039813369542</v>
      </c>
      <c r="G138" s="111">
        <f t="shared" si="32"/>
        <v>0.40492827058666309</v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1947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1948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1.6784535314436273</v>
      </c>
      <c r="C140" s="124">
        <f t="shared" si="38"/>
        <v>1.935743834791728</v>
      </c>
      <c r="D140" s="124">
        <f t="shared" si="38"/>
        <v>2.0212624303692937</v>
      </c>
      <c r="E140" s="124">
        <f t="shared" si="38"/>
        <v>2.0597933516574316</v>
      </c>
      <c r="F140" s="124">
        <f t="shared" si="38"/>
        <v>2.0914852384538247</v>
      </c>
      <c r="G140" s="124">
        <f t="shared" si="38"/>
        <v>2.1290058374851819</v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1949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1.6784535314436273</v>
      </c>
      <c r="C141" s="111">
        <f t="shared" si="41"/>
        <v>1.935743834791728</v>
      </c>
      <c r="D141" s="111">
        <f t="shared" si="41"/>
        <v>2.0212624303692937</v>
      </c>
      <c r="E141" s="111">
        <f t="shared" si="41"/>
        <v>2.0597933516574316</v>
      </c>
      <c r="F141" s="111">
        <f t="shared" si="41"/>
        <v>2.0914852384538247</v>
      </c>
      <c r="G141" s="111">
        <f t="shared" si="41"/>
        <v>2.1290058374851819</v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1950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0.56514428204513378</v>
      </c>
      <c r="C142" s="124">
        <f t="shared" si="44"/>
        <v>0.569461993602283</v>
      </c>
      <c r="D142" s="124">
        <f t="shared" si="44"/>
        <v>0.57015859473329522</v>
      </c>
      <c r="E142" s="124">
        <f t="shared" si="44"/>
        <v>0.57048686368595003</v>
      </c>
      <c r="F142" s="124">
        <f t="shared" si="44"/>
        <v>0.57060037048930368</v>
      </c>
      <c r="G142" s="124">
        <f t="shared" si="44"/>
        <v>0.57077957955311187</v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1951</v>
      </c>
    </row>
    <row r="143" spans="1:105" ht="12" customHeight="1" x14ac:dyDescent="0.25">
      <c r="A143" s="97" t="s">
        <v>138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1952</v>
      </c>
    </row>
    <row r="144" spans="1:105" ht="12" customHeight="1" x14ac:dyDescent="0.25">
      <c r="A144" s="97" t="s">
        <v>137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1953</v>
      </c>
    </row>
    <row r="145" spans="1:105" ht="12" customHeight="1" x14ac:dyDescent="0.25">
      <c r="A145" s="100" t="s">
        <v>216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1954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1955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0.56514428204513378</v>
      </c>
      <c r="C147" s="112">
        <f t="shared" si="59"/>
        <v>0.56760418293353321</v>
      </c>
      <c r="D147" s="112">
        <f t="shared" si="59"/>
        <v>0.56798985643789213</v>
      </c>
      <c r="E147" s="112">
        <f t="shared" si="59"/>
        <v>0.56824951438845139</v>
      </c>
      <c r="F147" s="112">
        <f t="shared" si="59"/>
        <v>0.56825106951345916</v>
      </c>
      <c r="G147" s="112">
        <f t="shared" si="59"/>
        <v>0.5682450974335943</v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1956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>
        <f t="shared" si="62"/>
        <v>0.86020379431039606</v>
      </c>
      <c r="D148" s="113">
        <f t="shared" si="62"/>
        <v>0.8630778241596071</v>
      </c>
      <c r="E148" s="113">
        <f t="shared" si="62"/>
        <v>0.8377819413494092</v>
      </c>
      <c r="F148" s="113">
        <f t="shared" si="62"/>
        <v>0.85888933638375564</v>
      </c>
      <c r="G148" s="113">
        <f t="shared" si="62"/>
        <v>0.87636153403417505</v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1957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>
        <f t="shared" si="65"/>
        <v>0.58585359792924208</v>
      </c>
      <c r="D149" s="111">
        <f t="shared" si="65"/>
        <v>0.58585359792924219</v>
      </c>
      <c r="E149" s="111">
        <f t="shared" si="65"/>
        <v>0.5858535979292423</v>
      </c>
      <c r="F149" s="111">
        <f t="shared" si="65"/>
        <v>0.58585359792924219</v>
      </c>
      <c r="G149" s="111">
        <f t="shared" si="65"/>
        <v>0.58585359792924219</v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1958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1959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0.59058994201341564</v>
      </c>
      <c r="C151" s="124">
        <f t="shared" si="71"/>
        <v>0.5944973366216334</v>
      </c>
      <c r="D151" s="124">
        <f t="shared" si="71"/>
        <v>0.59001530563100735</v>
      </c>
      <c r="E151" s="124">
        <f t="shared" si="71"/>
        <v>0.58929539524500818</v>
      </c>
      <c r="F151" s="124">
        <f t="shared" si="71"/>
        <v>0.59341884376483922</v>
      </c>
      <c r="G151" s="124">
        <f t="shared" si="71"/>
        <v>0.59205436387098898</v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1960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0.57872772806226969</v>
      </c>
      <c r="C152" s="111">
        <f t="shared" si="74"/>
        <v>0.57953008644391202</v>
      </c>
      <c r="D152" s="111">
        <f t="shared" si="74"/>
        <v>0.57965450319420919</v>
      </c>
      <c r="E152" s="111">
        <f t="shared" si="74"/>
        <v>0.57973842710005552</v>
      </c>
      <c r="F152" s="111">
        <f t="shared" si="74"/>
        <v>0.57974004113475075</v>
      </c>
      <c r="G152" s="111">
        <f t="shared" si="74"/>
        <v>0.57973682169091323</v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1961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0.73434639716334871</v>
      </c>
      <c r="C153" s="45">
        <f t="shared" si="77"/>
        <v>0.73649879469352442</v>
      </c>
      <c r="D153" s="45">
        <f t="shared" si="77"/>
        <v>0.73682765763619273</v>
      </c>
      <c r="E153" s="45">
        <f t="shared" si="77"/>
        <v>0.73704385816510876</v>
      </c>
      <c r="F153" s="45">
        <f t="shared" si="77"/>
        <v>0.73703452514279799</v>
      </c>
      <c r="G153" s="45">
        <f t="shared" si="77"/>
        <v>0.73707770064320821</v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86.778815877809947</v>
      </c>
      <c r="C155" s="117">
        <f t="shared" si="80"/>
        <v>131.29515766699103</v>
      </c>
      <c r="D155" s="117">
        <f t="shared" si="80"/>
        <v>89.110517546630163</v>
      </c>
      <c r="E155" s="117">
        <f t="shared" si="80"/>
        <v>33.795248934512742</v>
      </c>
      <c r="F155" s="117">
        <f t="shared" si="80"/>
        <v>29.696136862669874</v>
      </c>
      <c r="G155" s="117">
        <f t="shared" si="80"/>
        <v>6.7803553354028585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82.84391856000002</v>
      </c>
      <c r="C156" s="122">
        <f t="shared" si="83"/>
        <v>127.45205927999996</v>
      </c>
      <c r="D156" s="122">
        <f t="shared" si="83"/>
        <v>86.030100000000061</v>
      </c>
      <c r="E156" s="122">
        <f t="shared" si="83"/>
        <v>31.862881440000027</v>
      </c>
      <c r="F156" s="122">
        <f t="shared" si="83"/>
        <v>28.676699999999986</v>
      </c>
      <c r="G156" s="122">
        <f t="shared" si="83"/>
        <v>6.3726296400000155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2114</v>
      </c>
    </row>
    <row r="157" spans="1:105" ht="12" customHeight="1" x14ac:dyDescent="0.25">
      <c r="A157" s="97" t="s">
        <v>216</v>
      </c>
      <c r="B157" s="98">
        <v>82.84391856000002</v>
      </c>
      <c r="C157" s="98">
        <v>127.45205927999996</v>
      </c>
      <c r="D157" s="98">
        <v>86.030100000000061</v>
      </c>
      <c r="E157" s="98">
        <v>31.862881440000027</v>
      </c>
      <c r="F157" s="98">
        <v>28.676699999999986</v>
      </c>
      <c r="G157" s="98">
        <v>6.3726296400000155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2119</v>
      </c>
    </row>
    <row r="162" spans="1:105" ht="12" customHeight="1" x14ac:dyDescent="0.25">
      <c r="A162" s="97" t="s">
        <v>138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2120</v>
      </c>
    </row>
    <row r="163" spans="1:105" ht="12" customHeight="1" x14ac:dyDescent="0.25">
      <c r="A163" s="97" t="s">
        <v>137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2121</v>
      </c>
    </row>
    <row r="164" spans="1:105" ht="12" customHeight="1" x14ac:dyDescent="0.25">
      <c r="A164" s="100" t="s">
        <v>216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3.934897317809928</v>
      </c>
      <c r="C170" s="122">
        <v>3.8430983869910613</v>
      </c>
      <c r="D170" s="122">
        <v>3.0804175466300978</v>
      </c>
      <c r="E170" s="122">
        <v>1.9323674945127118</v>
      </c>
      <c r="F170" s="122">
        <v>1.0194368626698886</v>
      </c>
      <c r="G170" s="122">
        <v>0.40772569540284287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2128</v>
      </c>
    </row>
    <row r="171" spans="1:105" ht="12" customHeight="1" x14ac:dyDescent="0.25">
      <c r="A171" s="97" t="s">
        <v>50</v>
      </c>
      <c r="B171" s="98">
        <v>3.934897317809928</v>
      </c>
      <c r="C171" s="98">
        <v>3.8430983869910613</v>
      </c>
      <c r="D171" s="98">
        <v>3.0804175466300978</v>
      </c>
      <c r="E171" s="98">
        <v>1.9323674945127118</v>
      </c>
      <c r="F171" s="98">
        <v>1.0194368626698886</v>
      </c>
      <c r="G171" s="98">
        <v>0.40772569540284287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14542.878659131407</v>
      </c>
      <c r="C174" s="117">
        <f t="shared" si="87"/>
        <v>21699.980749736867</v>
      </c>
      <c r="D174" s="117">
        <f t="shared" si="87"/>
        <v>19896.027049370514</v>
      </c>
      <c r="E174" s="117">
        <f t="shared" si="87"/>
        <v>13275.391723477162</v>
      </c>
      <c r="F174" s="117">
        <f t="shared" si="87"/>
        <v>19599.471597125295</v>
      </c>
      <c r="G174" s="117">
        <f t="shared" si="87"/>
        <v>12130.795098237406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12115.222253521415</v>
      </c>
      <c r="C175" s="122">
        <f t="shared" si="90"/>
        <v>19193.566491798785</v>
      </c>
      <c r="D175" s="122">
        <f t="shared" si="90"/>
        <v>17329.487980379501</v>
      </c>
      <c r="E175" s="122">
        <f t="shared" si="90"/>
        <v>10498.881627284285</v>
      </c>
      <c r="F175" s="122">
        <f t="shared" si="90"/>
        <v>16932.596736821808</v>
      </c>
      <c r="G175" s="122">
        <f t="shared" si="90"/>
        <v>9521.0069981393262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2282</v>
      </c>
    </row>
    <row r="176" spans="1:105" ht="12" customHeight="1" x14ac:dyDescent="0.25">
      <c r="A176" s="97" t="s">
        <v>216</v>
      </c>
      <c r="B176" s="98">
        <v>11996.137206427693</v>
      </c>
      <c r="C176" s="98">
        <v>19006.961849067106</v>
      </c>
      <c r="D176" s="98">
        <v>17163.384779137825</v>
      </c>
      <c r="E176" s="98">
        <v>10400.905607802142</v>
      </c>
      <c r="F176" s="98">
        <v>16775.905118601775</v>
      </c>
      <c r="G176" s="98">
        <v>9434.8341232227976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2283</v>
      </c>
    </row>
    <row r="177" spans="1:105" ht="12" customHeight="1" x14ac:dyDescent="0.25">
      <c r="A177" s="97" t="s">
        <v>53</v>
      </c>
      <c r="B177" s="98">
        <v>119.08504709372231</v>
      </c>
      <c r="C177" s="98">
        <v>186.60464273167918</v>
      </c>
      <c r="D177" s="98">
        <v>166.10320124167677</v>
      </c>
      <c r="E177" s="98">
        <v>97.976019482142661</v>
      </c>
      <c r="F177" s="98">
        <v>156.69161822003201</v>
      </c>
      <c r="G177" s="98">
        <v>86.172874916528798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0.95177066507765484</v>
      </c>
      <c r="C178" s="122">
        <f t="shared" si="93"/>
        <v>1.1769592333715666</v>
      </c>
      <c r="D178" s="122">
        <f t="shared" si="93"/>
        <v>2.2381217294974824</v>
      </c>
      <c r="E178" s="122">
        <f t="shared" si="93"/>
        <v>4.9454528119919825</v>
      </c>
      <c r="F178" s="122">
        <f t="shared" si="93"/>
        <v>3.8655928387234559</v>
      </c>
      <c r="G178" s="122">
        <f t="shared" si="93"/>
        <v>8.3921802338945746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0.95177066507765484</v>
      </c>
      <c r="C179" s="98">
        <f>RES_hhdet_fech!C48</f>
        <v>1.1769592333715666</v>
      </c>
      <c r="D179" s="98">
        <f>RES_hhdet_fech!D48</f>
        <v>2.2381217294974824</v>
      </c>
      <c r="E179" s="98">
        <f>RES_hhdet_fech!E48</f>
        <v>4.9454528119919825</v>
      </c>
      <c r="F179" s="98">
        <f>RES_hhdet_fech!F48</f>
        <v>3.8655928387234559</v>
      </c>
      <c r="G179" s="98">
        <f>RES_hhdet_fech!G48</f>
        <v>8.3921802338945746</v>
      </c>
      <c r="H179" s="98">
        <f>RES_hhdet_fech!H48</f>
        <v>0</v>
      </c>
      <c r="I179" s="98">
        <f>RES_hhdet_fech!I48</f>
        <v>0</v>
      </c>
      <c r="J179" s="98">
        <f>RES_hhdet_fech!J48</f>
        <v>0</v>
      </c>
      <c r="K179" s="98">
        <f>RES_hhdet_fech!K48</f>
        <v>0</v>
      </c>
      <c r="L179" s="98">
        <f>RES_hhdet_fech!L48</f>
        <v>0</v>
      </c>
      <c r="M179" s="98">
        <f>RES_hhdet_fech!M48</f>
        <v>0</v>
      </c>
      <c r="N179" s="98">
        <f>RES_hhdet_fech!N48</f>
        <v>0</v>
      </c>
      <c r="O179" s="98">
        <f>RES_hhdet_fech!O48</f>
        <v>0</v>
      </c>
      <c r="P179" s="98">
        <f>RES_hhdet_fech!P48</f>
        <v>0</v>
      </c>
      <c r="Q179" s="98">
        <f>RES_hhdet_fech!Q48</f>
        <v>0</v>
      </c>
      <c r="R179" s="98">
        <f>RES_hhdet_fech!R48</f>
        <v>0</v>
      </c>
      <c r="S179" s="98">
        <f>RES_hhdet_fech!S48</f>
        <v>0</v>
      </c>
      <c r="T179" s="98">
        <f>RES_hhdet_fech!T48</f>
        <v>0</v>
      </c>
      <c r="U179" s="98">
        <f>RES_hhdet_fech!U48</f>
        <v>0</v>
      </c>
      <c r="V179" s="98">
        <f>RES_hhdet_fech!V48</f>
        <v>0</v>
      </c>
      <c r="W179" s="98">
        <f>RES_hhdet_fech!W48</f>
        <v>0</v>
      </c>
      <c r="DA179" s="63" t="s">
        <v>2286</v>
      </c>
    </row>
    <row r="180" spans="1:105" ht="12" customHeight="1" x14ac:dyDescent="0.25">
      <c r="A180" s="121" t="s">
        <v>55</v>
      </c>
      <c r="B180" s="122">
        <v>1702.3731129558796</v>
      </c>
      <c r="C180" s="122">
        <v>1761.2654913068855</v>
      </c>
      <c r="D180" s="122">
        <v>1791.6795676103789</v>
      </c>
      <c r="E180" s="122">
        <v>1982.912613948313</v>
      </c>
      <c r="F180" s="122">
        <v>1895.9699948811497</v>
      </c>
      <c r="G180" s="122">
        <v>1832.3076291529544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2287</v>
      </c>
    </row>
    <row r="181" spans="1:105" ht="12" customHeight="1" x14ac:dyDescent="0.25">
      <c r="A181" s="97" t="s">
        <v>138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2288</v>
      </c>
    </row>
    <row r="182" spans="1:105" ht="12" customHeight="1" x14ac:dyDescent="0.25">
      <c r="A182" s="97" t="s">
        <v>137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2289</v>
      </c>
    </row>
    <row r="183" spans="1:105" ht="12" customHeight="1" x14ac:dyDescent="0.25">
      <c r="A183" s="100" t="s">
        <v>216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2290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2291</v>
      </c>
    </row>
    <row r="185" spans="1:105" ht="12" customHeight="1" x14ac:dyDescent="0.25">
      <c r="A185" s="106" t="s">
        <v>122</v>
      </c>
      <c r="B185" s="101">
        <v>1702.3731129558796</v>
      </c>
      <c r="C185" s="101">
        <v>1767.0239127781267</v>
      </c>
      <c r="D185" s="101">
        <v>1798.5164704493677</v>
      </c>
      <c r="E185" s="101">
        <v>1990.7213800744457</v>
      </c>
      <c r="F185" s="101">
        <v>1903.818217863748</v>
      </c>
      <c r="G185" s="101">
        <v>1840.4961794939875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2292</v>
      </c>
    </row>
    <row r="186" spans="1:105" ht="12" customHeight="1" x14ac:dyDescent="0.25">
      <c r="A186" s="107" t="s">
        <v>121</v>
      </c>
      <c r="B186" s="104">
        <v>0</v>
      </c>
      <c r="C186" s="104">
        <v>1166.4038276221652</v>
      </c>
      <c r="D186" s="104">
        <v>1183.8494640158654</v>
      </c>
      <c r="E186" s="104">
        <v>1350.1794501279658</v>
      </c>
      <c r="F186" s="104">
        <v>1259.0565143702615</v>
      </c>
      <c r="G186" s="104">
        <v>1192.5771337597746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2293</v>
      </c>
    </row>
    <row r="187" spans="1:105" ht="12" customHeight="1" x14ac:dyDescent="0.25">
      <c r="A187" s="108" t="s">
        <v>53</v>
      </c>
      <c r="B187" s="98">
        <v>0</v>
      </c>
      <c r="C187" s="98">
        <v>393.72267533438725</v>
      </c>
      <c r="D187" s="98">
        <v>391.39599829927022</v>
      </c>
      <c r="E187" s="98">
        <v>528.85522639952842</v>
      </c>
      <c r="F187" s="98">
        <v>428.99394848005568</v>
      </c>
      <c r="G187" s="98">
        <v>356.02967121464195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2294</v>
      </c>
    </row>
    <row r="188" spans="1:105" ht="12" customHeight="1" x14ac:dyDescent="0.25">
      <c r="A188" s="108" t="s">
        <v>52</v>
      </c>
      <c r="B188" s="98">
        <v>0</v>
      </c>
      <c r="C188" s="98">
        <v>772.6811522877781</v>
      </c>
      <c r="D188" s="98">
        <v>792.45346571659513</v>
      </c>
      <c r="E188" s="98">
        <v>821.32422372843735</v>
      </c>
      <c r="F188" s="98">
        <v>830.06256589020597</v>
      </c>
      <c r="G188" s="98">
        <v>836.54746254513259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2295</v>
      </c>
    </row>
    <row r="189" spans="1:105" ht="12" customHeight="1" x14ac:dyDescent="0.25">
      <c r="A189" s="121" t="s">
        <v>54</v>
      </c>
      <c r="B189" s="122">
        <v>724.33152198903485</v>
      </c>
      <c r="C189" s="122">
        <v>743.97180739782084</v>
      </c>
      <c r="D189" s="122">
        <v>772.62137965113664</v>
      </c>
      <c r="E189" s="122">
        <v>788.65202943257202</v>
      </c>
      <c r="F189" s="122">
        <v>767.03927258361216</v>
      </c>
      <c r="G189" s="122">
        <v>769.08829071123148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2296</v>
      </c>
    </row>
    <row r="190" spans="1:105" ht="12" customHeight="1" x14ac:dyDescent="0.25">
      <c r="A190" s="97" t="s">
        <v>50</v>
      </c>
      <c r="B190" s="98">
        <v>746.67614896304394</v>
      </c>
      <c r="C190" s="98">
        <v>753.55326011247109</v>
      </c>
      <c r="D190" s="98">
        <v>808.52392347613409</v>
      </c>
      <c r="E190" s="98">
        <v>822.93085686800657</v>
      </c>
      <c r="F190" s="98">
        <v>778.04232295673398</v>
      </c>
      <c r="G190" s="98">
        <v>787.92068564537794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2297</v>
      </c>
    </row>
    <row r="191" spans="1:105" ht="12" customHeight="1" x14ac:dyDescent="0.25">
      <c r="A191" s="109" t="s">
        <v>120</v>
      </c>
      <c r="B191" s="33">
        <v>531.55614037131966</v>
      </c>
      <c r="C191" s="33">
        <v>663.88498874680988</v>
      </c>
      <c r="D191" s="33">
        <v>474.22818587866055</v>
      </c>
      <c r="E191" s="33">
        <v>479.72418357373527</v>
      </c>
      <c r="F191" s="33">
        <v>667.8742810958521</v>
      </c>
      <c r="G191" s="33">
        <v>600.18988260105255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6333.3251908883467</v>
      </c>
      <c r="C193" s="117">
        <f t="shared" si="94"/>
        <v>9326.2391915054686</v>
      </c>
      <c r="D193" s="117">
        <f t="shared" si="94"/>
        <v>8598.0937162587998</v>
      </c>
      <c r="E193" s="117">
        <f t="shared" si="94"/>
        <v>5915.838377437799</v>
      </c>
      <c r="F193" s="117">
        <f t="shared" si="94"/>
        <v>8495.0348861343737</v>
      </c>
      <c r="G193" s="117">
        <f t="shared" si="94"/>
        <v>5425.6567973099091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4941.8583457900386</v>
      </c>
      <c r="C194" s="122">
        <f t="shared" si="97"/>
        <v>7878.6978839635576</v>
      </c>
      <c r="D194" s="122">
        <f t="shared" si="97"/>
        <v>7116.1699409593648</v>
      </c>
      <c r="E194" s="122">
        <f t="shared" si="97"/>
        <v>4309.6771591247943</v>
      </c>
      <c r="F194" s="122">
        <f t="shared" si="97"/>
        <v>6949.9333159997332</v>
      </c>
      <c r="G194" s="122">
        <f t="shared" si="97"/>
        <v>3906.6039397051723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2450</v>
      </c>
    </row>
    <row r="195" spans="1:105" ht="12" customHeight="1" x14ac:dyDescent="0.25">
      <c r="A195" s="97" t="s">
        <v>216</v>
      </c>
      <c r="B195" s="98">
        <v>4822.7732986963165</v>
      </c>
      <c r="C195" s="98">
        <v>7692.0932412318789</v>
      </c>
      <c r="D195" s="98">
        <v>6950.0667397176876</v>
      </c>
      <c r="E195" s="98">
        <v>4211.7011396426515</v>
      </c>
      <c r="F195" s="98">
        <v>6793.2416977797011</v>
      </c>
      <c r="G195" s="98">
        <v>3820.4310647886437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2451</v>
      </c>
    </row>
    <row r="196" spans="1:105" ht="12" customHeight="1" x14ac:dyDescent="0.25">
      <c r="A196" s="97" t="s">
        <v>53</v>
      </c>
      <c r="B196" s="98">
        <v>119.08504709372231</v>
      </c>
      <c r="C196" s="98">
        <v>186.60464273167918</v>
      </c>
      <c r="D196" s="98">
        <v>166.10320124167677</v>
      </c>
      <c r="E196" s="98">
        <v>97.976019482142661</v>
      </c>
      <c r="F196" s="98">
        <v>156.69161822003201</v>
      </c>
      <c r="G196" s="98">
        <v>86.172874916528798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1.5975028339240396</v>
      </c>
      <c r="C197" s="122">
        <f t="shared" si="100"/>
        <v>2.2782915798002086</v>
      </c>
      <c r="D197" s="122">
        <f t="shared" si="100"/>
        <v>4.5238313664264087</v>
      </c>
      <c r="E197" s="122">
        <f t="shared" si="100"/>
        <v>10.186610823076638</v>
      </c>
      <c r="F197" s="122">
        <f t="shared" si="100"/>
        <v>8.0848303600629219</v>
      </c>
      <c r="G197" s="122">
        <f t="shared" si="100"/>
        <v>17.867000707189312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1.5975028339240396</v>
      </c>
      <c r="C198" s="98">
        <f>RES_hhdet_tesh!C48</f>
        <v>2.2782915798002086</v>
      </c>
      <c r="D198" s="98">
        <f>RES_hhdet_tesh!D48</f>
        <v>4.5238313664264087</v>
      </c>
      <c r="E198" s="98">
        <f>RES_hhdet_tesh!E48</f>
        <v>10.186610823076638</v>
      </c>
      <c r="F198" s="98">
        <f>RES_hhdet_tesh!F48</f>
        <v>8.0848303600629219</v>
      </c>
      <c r="G198" s="98">
        <f>RES_hhdet_tesh!G48</f>
        <v>17.867000707189312</v>
      </c>
      <c r="H198" s="98">
        <f>RES_hhdet_tesh!H48</f>
        <v>0</v>
      </c>
      <c r="I198" s="98">
        <f>RES_hhdet_tesh!I48</f>
        <v>0</v>
      </c>
      <c r="J198" s="98">
        <f>RES_hhdet_tesh!J48</f>
        <v>0</v>
      </c>
      <c r="K198" s="98">
        <f>RES_hhdet_tesh!K48</f>
        <v>0</v>
      </c>
      <c r="L198" s="98">
        <f>RES_hhdet_tesh!L48</f>
        <v>0</v>
      </c>
      <c r="M198" s="98">
        <f>RES_hhdet_tesh!M48</f>
        <v>0</v>
      </c>
      <c r="N198" s="98">
        <f>RES_hhdet_tesh!N48</f>
        <v>0</v>
      </c>
      <c r="O198" s="98">
        <f>RES_hhdet_tesh!O48</f>
        <v>0</v>
      </c>
      <c r="P198" s="98">
        <f>RES_hhdet_tesh!P48</f>
        <v>0</v>
      </c>
      <c r="Q198" s="98">
        <f>RES_hhdet_tesh!Q48</f>
        <v>0</v>
      </c>
      <c r="R198" s="98">
        <f>RES_hhdet_tesh!R48</f>
        <v>0</v>
      </c>
      <c r="S198" s="98">
        <f>RES_hhdet_tesh!S48</f>
        <v>0</v>
      </c>
      <c r="T198" s="98">
        <f>RES_hhdet_tesh!T48</f>
        <v>0</v>
      </c>
      <c r="U198" s="98">
        <f>RES_hhdet_tesh!U48</f>
        <v>0</v>
      </c>
      <c r="V198" s="98">
        <f>RES_hhdet_tesh!V48</f>
        <v>0</v>
      </c>
      <c r="W198" s="98">
        <f>RES_hhdet_tesh!W48</f>
        <v>0</v>
      </c>
      <c r="DA198" s="63" t="s">
        <v>2454</v>
      </c>
    </row>
    <row r="199" spans="1:105" ht="12" customHeight="1" x14ac:dyDescent="0.25">
      <c r="A199" s="121" t="s">
        <v>55</v>
      </c>
      <c r="B199" s="122">
        <v>962.08643069439006</v>
      </c>
      <c r="C199" s="122">
        <v>1002.9737579425235</v>
      </c>
      <c r="D199" s="122">
        <v>1021.5415044810915</v>
      </c>
      <c r="E199" s="122">
        <v>1131.225598094682</v>
      </c>
      <c r="F199" s="122">
        <v>1081.8411815157874</v>
      </c>
      <c r="G199" s="122">
        <v>1045.8437781798827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2455</v>
      </c>
    </row>
    <row r="200" spans="1:105" ht="12" customHeight="1" x14ac:dyDescent="0.25">
      <c r="A200" s="97" t="s">
        <v>138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2456</v>
      </c>
    </row>
    <row r="201" spans="1:105" ht="12" customHeight="1" x14ac:dyDescent="0.25">
      <c r="A201" s="97" t="s">
        <v>137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2457</v>
      </c>
    </row>
    <row r="202" spans="1:105" ht="12" customHeight="1" x14ac:dyDescent="0.25">
      <c r="A202" s="100" t="s">
        <v>216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2458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2459</v>
      </c>
    </row>
    <row r="204" spans="1:105" ht="12" customHeight="1" x14ac:dyDescent="0.25">
      <c r="A204" s="106" t="s">
        <v>122</v>
      </c>
      <c r="B204" s="101">
        <v>962.08643069439006</v>
      </c>
      <c r="C204" s="101">
        <v>1002.9701642364433</v>
      </c>
      <c r="D204" s="101">
        <v>1021.5391118517208</v>
      </c>
      <c r="E204" s="101">
        <v>1131.2264575100114</v>
      </c>
      <c r="F204" s="101">
        <v>1081.8467384602827</v>
      </c>
      <c r="G204" s="101">
        <v>1045.8529308427189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2460</v>
      </c>
    </row>
    <row r="205" spans="1:105" ht="12" customHeight="1" x14ac:dyDescent="0.25">
      <c r="A205" s="107" t="s">
        <v>121</v>
      </c>
      <c r="B205" s="104">
        <v>0</v>
      </c>
      <c r="C205" s="104">
        <v>1003.3449982187557</v>
      </c>
      <c r="D205" s="104">
        <v>1021.7542195353302</v>
      </c>
      <c r="E205" s="104">
        <v>1131.155960898285</v>
      </c>
      <c r="F205" s="104">
        <v>1081.3902140971186</v>
      </c>
      <c r="G205" s="104">
        <v>1045.1287263957956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2461</v>
      </c>
    </row>
    <row r="206" spans="1:105" ht="12" customHeight="1" x14ac:dyDescent="0.25">
      <c r="A206" s="108" t="s">
        <v>53</v>
      </c>
      <c r="B206" s="98">
        <v>0</v>
      </c>
      <c r="C206" s="98">
        <v>230.66384593097763</v>
      </c>
      <c r="D206" s="98">
        <v>229.30075381873505</v>
      </c>
      <c r="E206" s="98">
        <v>309.83173716984766</v>
      </c>
      <c r="F206" s="98">
        <v>251.32764820691258</v>
      </c>
      <c r="G206" s="98">
        <v>208.58126385066316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2462</v>
      </c>
    </row>
    <row r="207" spans="1:105" ht="12" customHeight="1" x14ac:dyDescent="0.25">
      <c r="A207" s="108" t="s">
        <v>52</v>
      </c>
      <c r="B207" s="98">
        <v>0</v>
      </c>
      <c r="C207" s="98">
        <v>772.6811522877781</v>
      </c>
      <c r="D207" s="98">
        <v>792.45346571659513</v>
      </c>
      <c r="E207" s="98">
        <v>821.32422372843735</v>
      </c>
      <c r="F207" s="98">
        <v>830.06256589020597</v>
      </c>
      <c r="G207" s="98">
        <v>836.54746254513259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2463</v>
      </c>
    </row>
    <row r="208" spans="1:105" ht="12" customHeight="1" x14ac:dyDescent="0.25">
      <c r="A208" s="121" t="s">
        <v>54</v>
      </c>
      <c r="B208" s="122">
        <v>427.7829115699933</v>
      </c>
      <c r="C208" s="122">
        <v>442.28925801958729</v>
      </c>
      <c r="D208" s="122">
        <v>455.85843945191601</v>
      </c>
      <c r="E208" s="122">
        <v>464.74900939524548</v>
      </c>
      <c r="F208" s="122">
        <v>455.17555825879037</v>
      </c>
      <c r="G208" s="122">
        <v>455.34207871766438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2464</v>
      </c>
    </row>
    <row r="209" spans="1:105" ht="12" customHeight="1" x14ac:dyDescent="0.25">
      <c r="A209" s="97" t="s">
        <v>50</v>
      </c>
      <c r="B209" s="98">
        <v>432.12219128766731</v>
      </c>
      <c r="C209" s="98">
        <v>436.7067859730721</v>
      </c>
      <c r="D209" s="98">
        <v>468.66453318319122</v>
      </c>
      <c r="E209" s="98">
        <v>477.08464057275904</v>
      </c>
      <c r="F209" s="98">
        <v>451.06228831551397</v>
      </c>
      <c r="G209" s="98">
        <v>456.78663404057659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2465</v>
      </c>
    </row>
    <row r="210" spans="1:105" ht="12" customHeight="1" x14ac:dyDescent="0.25">
      <c r="A210" s="109" t="s">
        <v>120</v>
      </c>
      <c r="B210" s="33">
        <v>390.34633657173373</v>
      </c>
      <c r="C210" s="33">
        <v>488.95049402714949</v>
      </c>
      <c r="D210" s="33">
        <v>349.42444338603445</v>
      </c>
      <c r="E210" s="33">
        <v>353.57776311629272</v>
      </c>
      <c r="F210" s="33">
        <v>492.24640362256895</v>
      </c>
      <c r="G210" s="33">
        <v>442.38657861690092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3352.0865218560702</v>
      </c>
      <c r="C212" s="117">
        <f t="shared" si="101"/>
        <v>5223.1832624016797</v>
      </c>
      <c r="D212" s="117">
        <f t="shared" si="101"/>
        <v>4742.4437225455113</v>
      </c>
      <c r="E212" s="117">
        <f t="shared" si="101"/>
        <v>2942.8116452902073</v>
      </c>
      <c r="F212" s="117">
        <f t="shared" si="101"/>
        <v>4634.2285990433629</v>
      </c>
      <c r="G212" s="117">
        <f t="shared" si="101"/>
        <v>2677.865456320244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3200.0895611866508</v>
      </c>
      <c r="C213" s="122">
        <f t="shared" si="104"/>
        <v>5070.2971428571409</v>
      </c>
      <c r="D213" s="122">
        <f t="shared" si="104"/>
        <v>4578.5045236828128</v>
      </c>
      <c r="E213" s="122">
        <f t="shared" si="104"/>
        <v>2774.5455799373067</v>
      </c>
      <c r="F213" s="122">
        <f t="shared" si="104"/>
        <v>4475.1404494381995</v>
      </c>
      <c r="G213" s="122">
        <f t="shared" si="104"/>
        <v>2516.8363507109066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2618</v>
      </c>
    </row>
    <row r="214" spans="1:105" ht="12" customHeight="1" x14ac:dyDescent="0.25">
      <c r="A214" s="97" t="s">
        <v>216</v>
      </c>
      <c r="B214" s="98">
        <v>3200.0895611866508</v>
      </c>
      <c r="C214" s="98">
        <v>5070.2971428571409</v>
      </c>
      <c r="D214" s="98">
        <v>4578.5045236828128</v>
      </c>
      <c r="E214" s="98">
        <v>2774.5455799373067</v>
      </c>
      <c r="F214" s="98">
        <v>4475.1404494381995</v>
      </c>
      <c r="G214" s="98">
        <v>2516.8363507109066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2623</v>
      </c>
    </row>
    <row r="219" spans="1:105" ht="12" customHeight="1" x14ac:dyDescent="0.25">
      <c r="A219" s="97" t="s">
        <v>138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2624</v>
      </c>
    </row>
    <row r="220" spans="1:105" ht="12" customHeight="1" x14ac:dyDescent="0.25">
      <c r="A220" s="97" t="s">
        <v>137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2625</v>
      </c>
    </row>
    <row r="221" spans="1:105" ht="12" customHeight="1" x14ac:dyDescent="0.25">
      <c r="A221" s="100" t="s">
        <v>216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151.99696066941937</v>
      </c>
      <c r="C227" s="122">
        <v>152.88611954453839</v>
      </c>
      <c r="D227" s="122">
        <v>163.93919886269813</v>
      </c>
      <c r="E227" s="122">
        <v>168.26606535290071</v>
      </c>
      <c r="F227" s="122">
        <v>159.08814960516364</v>
      </c>
      <c r="G227" s="122">
        <v>161.02910560933762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2632</v>
      </c>
    </row>
    <row r="228" spans="1:105" ht="12" customHeight="1" x14ac:dyDescent="0.25">
      <c r="A228" s="97" t="s">
        <v>50</v>
      </c>
      <c r="B228" s="98">
        <v>169.61495399844512</v>
      </c>
      <c r="C228" s="98">
        <v>171.17715856714895</v>
      </c>
      <c r="D228" s="98">
        <v>183.66429445683866</v>
      </c>
      <c r="E228" s="98">
        <v>186.93697344613639</v>
      </c>
      <c r="F228" s="98">
        <v>176.7400940828517</v>
      </c>
      <c r="G228" s="98">
        <v>178.98406295120407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191.51285557364508</v>
      </c>
      <c r="C231" s="118">
        <f t="shared" si="108"/>
        <v>283.87442155960571</v>
      </c>
      <c r="D231" s="118">
        <f t="shared" si="108"/>
        <v>258.26450862020084</v>
      </c>
      <c r="E231" s="118">
        <f t="shared" si="108"/>
        <v>171.03506233757344</v>
      </c>
      <c r="F231" s="118">
        <f t="shared" si="108"/>
        <v>250.92713670869574</v>
      </c>
      <c r="G231" s="118">
        <f t="shared" si="108"/>
        <v>154.60409076002847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159.54343456096993</v>
      </c>
      <c r="C232" s="123">
        <f t="shared" si="111"/>
        <v>251.08605617501669</v>
      </c>
      <c r="D232" s="123">
        <f t="shared" si="111"/>
        <v>224.94901553895861</v>
      </c>
      <c r="E232" s="123">
        <f t="shared" si="111"/>
        <v>135.26356969352304</v>
      </c>
      <c r="F232" s="123">
        <f t="shared" si="111"/>
        <v>216.78380435709761</v>
      </c>
      <c r="G232" s="123">
        <f t="shared" si="111"/>
        <v>121.34296376674246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2786</v>
      </c>
    </row>
    <row r="233" spans="1:105" ht="12" customHeight="1" x14ac:dyDescent="0.25">
      <c r="A233" s="97" t="s">
        <v>216</v>
      </c>
      <c r="B233" s="99">
        <v>157.97522251990193</v>
      </c>
      <c r="C233" s="99">
        <v>248.64493488432456</v>
      </c>
      <c r="D233" s="99">
        <v>222.79287845980835</v>
      </c>
      <c r="E233" s="99">
        <v>134.00128418445738</v>
      </c>
      <c r="F233" s="99">
        <v>214.77772072819144</v>
      </c>
      <c r="G233" s="99">
        <v>120.24471102512427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2787</v>
      </c>
    </row>
    <row r="234" spans="1:105" ht="12" customHeight="1" x14ac:dyDescent="0.25">
      <c r="A234" s="97" t="s">
        <v>53</v>
      </c>
      <c r="B234" s="99">
        <v>1.5682120410680027</v>
      </c>
      <c r="C234" s="99">
        <v>2.4411212906921431</v>
      </c>
      <c r="D234" s="99">
        <v>2.1561370791502434</v>
      </c>
      <c r="E234" s="99">
        <v>1.2622855090656722</v>
      </c>
      <c r="F234" s="99">
        <v>2.0060836289061812</v>
      </c>
      <c r="G234" s="99">
        <v>1.0982527416181791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1.2533716480251218E-2</v>
      </c>
      <c r="C235" s="123">
        <f t="shared" si="114"/>
        <v>1.5396724330119137E-2</v>
      </c>
      <c r="D235" s="123">
        <f t="shared" si="114"/>
        <v>2.9052403641517434E-2</v>
      </c>
      <c r="E235" s="123">
        <f t="shared" si="114"/>
        <v>6.3715319864401571E-2</v>
      </c>
      <c r="F235" s="123">
        <f t="shared" si="114"/>
        <v>4.9490219054925226E-2</v>
      </c>
      <c r="G235" s="123">
        <f t="shared" si="114"/>
        <v>0.106956335841834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1.2533716480251218E-2</v>
      </c>
      <c r="C236" s="99">
        <f>RES_hhdet_fecs!C48</f>
        <v>1.5396724330119137E-2</v>
      </c>
      <c r="D236" s="99">
        <f>RES_hhdet_fecs!D48</f>
        <v>2.9052403641517434E-2</v>
      </c>
      <c r="E236" s="99">
        <f>RES_hhdet_fecs!E48</f>
        <v>6.3715319864401571E-2</v>
      </c>
      <c r="F236" s="99">
        <f>RES_hhdet_fecs!F48</f>
        <v>4.9490219054925226E-2</v>
      </c>
      <c r="G236" s="99">
        <f>RES_hhdet_fecs!G48</f>
        <v>0.106956335841834</v>
      </c>
      <c r="H236" s="99">
        <f>RES_hhdet_fecs!H48</f>
        <v>0</v>
      </c>
      <c r="I236" s="99">
        <f>RES_hhdet_fecs!I48</f>
        <v>0</v>
      </c>
      <c r="J236" s="99">
        <f>RES_hhdet_fecs!J48</f>
        <v>0</v>
      </c>
      <c r="K236" s="99">
        <f>RES_hhdet_fecs!K48</f>
        <v>0</v>
      </c>
      <c r="L236" s="99">
        <f>RES_hhdet_fecs!L48</f>
        <v>0</v>
      </c>
      <c r="M236" s="99">
        <f>RES_hhdet_fecs!M48</f>
        <v>0</v>
      </c>
      <c r="N236" s="99">
        <f>RES_hhdet_fecs!N48</f>
        <v>0</v>
      </c>
      <c r="O236" s="99">
        <f>RES_hhdet_fecs!O48</f>
        <v>0</v>
      </c>
      <c r="P236" s="99">
        <f>RES_hhdet_fecs!P48</f>
        <v>0</v>
      </c>
      <c r="Q236" s="99">
        <f>RES_hhdet_fecs!Q48</f>
        <v>0</v>
      </c>
      <c r="R236" s="99">
        <f>RES_hhdet_fecs!R48</f>
        <v>0</v>
      </c>
      <c r="S236" s="99">
        <f>RES_hhdet_fecs!S48</f>
        <v>0</v>
      </c>
      <c r="T236" s="99">
        <f>RES_hhdet_fecs!T48</f>
        <v>0</v>
      </c>
      <c r="U236" s="99">
        <f>RES_hhdet_fecs!U48</f>
        <v>0</v>
      </c>
      <c r="V236" s="99">
        <f>RES_hhdet_fecs!V48</f>
        <v>0</v>
      </c>
      <c r="W236" s="99">
        <f>RES_hhdet_fecs!W48</f>
        <v>0</v>
      </c>
      <c r="DA236" s="63" t="s">
        <v>2790</v>
      </c>
    </row>
    <row r="237" spans="1:105" ht="12" customHeight="1" x14ac:dyDescent="0.25">
      <c r="A237" s="121" t="s">
        <v>55</v>
      </c>
      <c r="B237" s="123">
        <v>22.418280710144376</v>
      </c>
      <c r="C237" s="123">
        <v>23.040491525030486</v>
      </c>
      <c r="D237" s="123">
        <v>23.257268498154183</v>
      </c>
      <c r="E237" s="123">
        <v>25.547086639774051</v>
      </c>
      <c r="F237" s="123">
        <v>24.273630018214725</v>
      </c>
      <c r="G237" s="123">
        <v>23.352323792775678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2791</v>
      </c>
    </row>
    <row r="238" spans="1:105" ht="12" customHeight="1" x14ac:dyDescent="0.25">
      <c r="A238" s="97" t="s">
        <v>138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2792</v>
      </c>
    </row>
    <row r="239" spans="1:105" ht="12" customHeight="1" x14ac:dyDescent="0.25">
      <c r="A239" s="97" t="s">
        <v>137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2793</v>
      </c>
    </row>
    <row r="240" spans="1:105" ht="12" customHeight="1" x14ac:dyDescent="0.25">
      <c r="A240" s="100" t="s">
        <v>216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2794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2795</v>
      </c>
    </row>
    <row r="242" spans="1:105" ht="12" customHeight="1" x14ac:dyDescent="0.25">
      <c r="A242" s="106" t="s">
        <v>122</v>
      </c>
      <c r="B242" s="102">
        <v>22.418280710144376</v>
      </c>
      <c r="C242" s="102">
        <v>23.115821940439488</v>
      </c>
      <c r="D242" s="102">
        <v>23.346016334484219</v>
      </c>
      <c r="E242" s="102">
        <v>25.647691791695912</v>
      </c>
      <c r="F242" s="102">
        <v>24.374108855693368</v>
      </c>
      <c r="G242" s="102">
        <v>23.456684914191541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2796</v>
      </c>
    </row>
    <row r="243" spans="1:105" ht="12" customHeight="1" x14ac:dyDescent="0.25">
      <c r="A243" s="107" t="s">
        <v>121</v>
      </c>
      <c r="B243" s="105">
        <v>0</v>
      </c>
      <c r="C243" s="105">
        <v>15.258640811244375</v>
      </c>
      <c r="D243" s="105">
        <v>15.3672036806976</v>
      </c>
      <c r="E243" s="105">
        <v>17.39519490119131</v>
      </c>
      <c r="F243" s="105">
        <v>16.119385899755535</v>
      </c>
      <c r="G243" s="105">
        <v>15.199111182161559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2797</v>
      </c>
    </row>
    <row r="244" spans="1:105" ht="12" customHeight="1" x14ac:dyDescent="0.25">
      <c r="A244" s="108" t="s">
        <v>53</v>
      </c>
      <c r="B244" s="99">
        <v>0</v>
      </c>
      <c r="C244" s="99">
        <v>5.1505942795274109</v>
      </c>
      <c r="D244" s="99">
        <v>5.0805969918437626</v>
      </c>
      <c r="E244" s="99">
        <v>6.8135681792976106</v>
      </c>
      <c r="F244" s="99">
        <v>5.4923023115198104</v>
      </c>
      <c r="G244" s="99">
        <v>4.5375132591044576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2798</v>
      </c>
    </row>
    <row r="245" spans="1:105" ht="12" customHeight="1" x14ac:dyDescent="0.25">
      <c r="A245" s="108" t="s">
        <v>52</v>
      </c>
      <c r="B245" s="99">
        <v>0</v>
      </c>
      <c r="C245" s="99">
        <v>10.108046531716965</v>
      </c>
      <c r="D245" s="99">
        <v>10.286606688853837</v>
      </c>
      <c r="E245" s="99">
        <v>10.5816267218937</v>
      </c>
      <c r="F245" s="99">
        <v>10.627083588235728</v>
      </c>
      <c r="G245" s="99">
        <v>10.661597923057101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2799</v>
      </c>
    </row>
    <row r="246" spans="1:105" ht="12" customHeight="1" x14ac:dyDescent="0.25">
      <c r="A246" s="121" t="s">
        <v>54</v>
      </c>
      <c r="B246" s="123">
        <v>9.5386065860505305</v>
      </c>
      <c r="C246" s="123">
        <v>9.7324771352284163</v>
      </c>
      <c r="D246" s="123">
        <v>10.029172179446531</v>
      </c>
      <c r="E246" s="123">
        <v>10.160690684411939</v>
      </c>
      <c r="F246" s="123">
        <v>9.8202121143284717</v>
      </c>
      <c r="G246" s="123">
        <v>9.8018468646685051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2800</v>
      </c>
    </row>
    <row r="247" spans="1:105" ht="12" customHeight="1" x14ac:dyDescent="0.25">
      <c r="A247" s="97" t="s">
        <v>50</v>
      </c>
      <c r="B247" s="99">
        <v>9.8328594240767515</v>
      </c>
      <c r="C247" s="99">
        <v>9.8578196126453612</v>
      </c>
      <c r="D247" s="99">
        <v>10.495212601294046</v>
      </c>
      <c r="E247" s="99">
        <v>10.602325967904941</v>
      </c>
      <c r="F247" s="99">
        <v>9.9610814184577716</v>
      </c>
      <c r="G247" s="99">
        <v>10.041861247241872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2801</v>
      </c>
    </row>
    <row r="248" spans="1:105" ht="12" customHeight="1" x14ac:dyDescent="0.25">
      <c r="A248" s="109" t="s">
        <v>120</v>
      </c>
      <c r="B248" s="110">
        <v>6.9999782523315703</v>
      </c>
      <c r="C248" s="110">
        <v>8.6847988178464774</v>
      </c>
      <c r="D248" s="110">
        <v>6.1558173948942496</v>
      </c>
      <c r="E248" s="110">
        <v>6.1805826412845351</v>
      </c>
      <c r="F248" s="110">
        <v>8.5506275108631673</v>
      </c>
      <c r="G248" s="110">
        <v>7.6492769296207568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83.402551930249743</v>
      </c>
      <c r="C250" s="118">
        <f t="shared" si="115"/>
        <v>122.00382969681867</v>
      </c>
      <c r="D250" s="118">
        <f t="shared" si="115"/>
        <v>111.60934005516802</v>
      </c>
      <c r="E250" s="118">
        <f t="shared" si="115"/>
        <v>76.217395820773788</v>
      </c>
      <c r="F250" s="118">
        <f t="shared" si="115"/>
        <v>108.75980863335278</v>
      </c>
      <c r="G250" s="118">
        <f t="shared" si="115"/>
        <v>69.148702053828913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65.078546402396171</v>
      </c>
      <c r="C251" s="123">
        <f t="shared" si="118"/>
        <v>103.06740960957606</v>
      </c>
      <c r="D251" s="123">
        <f t="shared" si="118"/>
        <v>92.372920910250826</v>
      </c>
      <c r="E251" s="123">
        <f t="shared" si="118"/>
        <v>55.524229862247623</v>
      </c>
      <c r="F251" s="123">
        <f t="shared" si="118"/>
        <v>88.978259370827672</v>
      </c>
      <c r="G251" s="123">
        <f t="shared" si="118"/>
        <v>49.788735624214823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2954</v>
      </c>
    </row>
    <row r="252" spans="1:105" ht="12" customHeight="1" x14ac:dyDescent="0.25">
      <c r="A252" s="97" t="s">
        <v>216</v>
      </c>
      <c r="B252" s="99">
        <v>63.510334361328169</v>
      </c>
      <c r="C252" s="99">
        <v>100.62628831888392</v>
      </c>
      <c r="D252" s="99">
        <v>90.216783831100585</v>
      </c>
      <c r="E252" s="99">
        <v>54.261944353181953</v>
      </c>
      <c r="F252" s="99">
        <v>86.97217574192149</v>
      </c>
      <c r="G252" s="99">
        <v>48.69048288259664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2955</v>
      </c>
    </row>
    <row r="253" spans="1:105" ht="12" customHeight="1" x14ac:dyDescent="0.25">
      <c r="A253" s="97" t="s">
        <v>53</v>
      </c>
      <c r="B253" s="99">
        <v>1.5682120410680027</v>
      </c>
      <c r="C253" s="99">
        <v>2.4411212906921431</v>
      </c>
      <c r="D253" s="99">
        <v>2.1561370791502434</v>
      </c>
      <c r="E253" s="99">
        <v>1.2622855090656722</v>
      </c>
      <c r="F253" s="99">
        <v>2.0060836289061812</v>
      </c>
      <c r="G253" s="99">
        <v>1.0982527416181791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2.1037260688390846E-2</v>
      </c>
      <c r="C254" s="123">
        <f t="shared" si="121"/>
        <v>2.9804114198015916E-2</v>
      </c>
      <c r="D254" s="123">
        <f t="shared" si="121"/>
        <v>5.8722531992523253E-2</v>
      </c>
      <c r="E254" s="123">
        <f t="shared" si="121"/>
        <v>0.13124039225542106</v>
      </c>
      <c r="F254" s="123">
        <f t="shared" si="121"/>
        <v>0.10350806260122228</v>
      </c>
      <c r="G254" s="123">
        <f t="shared" si="121"/>
        <v>0.22771066336329021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2.1037260688390846E-2</v>
      </c>
      <c r="C255" s="99">
        <f>RES_hhdet_tess!C48</f>
        <v>2.9804114198015916E-2</v>
      </c>
      <c r="D255" s="99">
        <f>RES_hhdet_tess!D48</f>
        <v>5.8722531992523253E-2</v>
      </c>
      <c r="E255" s="99">
        <f>RES_hhdet_tess!E48</f>
        <v>0.13124039225542106</v>
      </c>
      <c r="F255" s="99">
        <f>RES_hhdet_tess!F48</f>
        <v>0.10350806260122228</v>
      </c>
      <c r="G255" s="99">
        <f>RES_hhdet_tess!G48</f>
        <v>0.22771066336329021</v>
      </c>
      <c r="H255" s="99">
        <f>RES_hhdet_tess!H48</f>
        <v>0</v>
      </c>
      <c r="I255" s="99">
        <f>RES_hhdet_tess!I48</f>
        <v>0</v>
      </c>
      <c r="J255" s="99">
        <f>RES_hhdet_tess!J48</f>
        <v>0</v>
      </c>
      <c r="K255" s="99">
        <f>RES_hhdet_tess!K48</f>
        <v>0</v>
      </c>
      <c r="L255" s="99">
        <f>RES_hhdet_tess!L48</f>
        <v>0</v>
      </c>
      <c r="M255" s="99">
        <f>RES_hhdet_tess!M48</f>
        <v>0</v>
      </c>
      <c r="N255" s="99">
        <f>RES_hhdet_tess!N48</f>
        <v>0</v>
      </c>
      <c r="O255" s="99">
        <f>RES_hhdet_tess!O48</f>
        <v>0</v>
      </c>
      <c r="P255" s="99">
        <f>RES_hhdet_tess!P48</f>
        <v>0</v>
      </c>
      <c r="Q255" s="99">
        <f>RES_hhdet_tess!Q48</f>
        <v>0</v>
      </c>
      <c r="R255" s="99">
        <f>RES_hhdet_tess!R48</f>
        <v>0</v>
      </c>
      <c r="S255" s="99">
        <f>RES_hhdet_tess!S48</f>
        <v>0</v>
      </c>
      <c r="T255" s="99">
        <f>RES_hhdet_tess!T48</f>
        <v>0</v>
      </c>
      <c r="U255" s="99">
        <f>RES_hhdet_tess!U48</f>
        <v>0</v>
      </c>
      <c r="V255" s="99">
        <f>RES_hhdet_tess!V48</f>
        <v>0</v>
      </c>
      <c r="W255" s="99">
        <f>RES_hhdet_tess!W48</f>
        <v>0</v>
      </c>
      <c r="DA255" s="63" t="s">
        <v>2958</v>
      </c>
    </row>
    <row r="256" spans="1:105" ht="12" customHeight="1" x14ac:dyDescent="0.25">
      <c r="A256" s="121" t="s">
        <v>55</v>
      </c>
      <c r="B256" s="123">
        <v>12.669563156620816</v>
      </c>
      <c r="C256" s="123">
        <v>13.120684237420368</v>
      </c>
      <c r="D256" s="123">
        <v>13.260331524242522</v>
      </c>
      <c r="E256" s="123">
        <v>14.574277333437934</v>
      </c>
      <c r="F256" s="123">
        <v>13.85054228151361</v>
      </c>
      <c r="G256" s="123">
        <v>13.329029556028635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2959</v>
      </c>
    </row>
    <row r="257" spans="1:105" ht="12" customHeight="1" x14ac:dyDescent="0.25">
      <c r="A257" s="97" t="s">
        <v>138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2960</v>
      </c>
    </row>
    <row r="258" spans="1:105" ht="12" customHeight="1" x14ac:dyDescent="0.25">
      <c r="A258" s="97" t="s">
        <v>137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2961</v>
      </c>
    </row>
    <row r="259" spans="1:105" ht="12" customHeight="1" x14ac:dyDescent="0.25">
      <c r="A259" s="100" t="s">
        <v>216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2962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2963</v>
      </c>
    </row>
    <row r="261" spans="1:105" ht="12" customHeight="1" x14ac:dyDescent="0.25">
      <c r="A261" s="106" t="s">
        <v>122</v>
      </c>
      <c r="B261" s="102">
        <v>12.669563156620816</v>
      </c>
      <c r="C261" s="102">
        <v>13.120637225340195</v>
      </c>
      <c r="D261" s="102">
        <v>13.260300466220375</v>
      </c>
      <c r="E261" s="102">
        <v>14.574288405815871</v>
      </c>
      <c r="F261" s="102">
        <v>13.850613425685234</v>
      </c>
      <c r="G261" s="102">
        <v>13.329146204533894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2964</v>
      </c>
    </row>
    <row r="262" spans="1:105" ht="12" customHeight="1" x14ac:dyDescent="0.25">
      <c r="A262" s="107" t="s">
        <v>121</v>
      </c>
      <c r="B262" s="105">
        <v>0</v>
      </c>
      <c r="C262" s="105">
        <v>13.125540721851872</v>
      </c>
      <c r="D262" s="105">
        <v>13.26309271615399</v>
      </c>
      <c r="E262" s="105">
        <v>14.573380154471401</v>
      </c>
      <c r="F262" s="105">
        <v>13.844768658354702</v>
      </c>
      <c r="G262" s="105">
        <v>13.319916391555088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2965</v>
      </c>
    </row>
    <row r="263" spans="1:105" ht="12" customHeight="1" x14ac:dyDescent="0.25">
      <c r="A263" s="108" t="s">
        <v>53</v>
      </c>
      <c r="B263" s="99">
        <v>0</v>
      </c>
      <c r="C263" s="99">
        <v>3.0174941901349062</v>
      </c>
      <c r="D263" s="99">
        <v>2.9764860273001537</v>
      </c>
      <c r="E263" s="99">
        <v>3.9917534325777013</v>
      </c>
      <c r="F263" s="99">
        <v>3.2176850701189745</v>
      </c>
      <c r="G263" s="99">
        <v>2.6583184684979888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2966</v>
      </c>
    </row>
    <row r="264" spans="1:105" ht="12" customHeight="1" x14ac:dyDescent="0.25">
      <c r="A264" s="108" t="s">
        <v>52</v>
      </c>
      <c r="B264" s="99">
        <v>0</v>
      </c>
      <c r="C264" s="99">
        <v>10.108046531716965</v>
      </c>
      <c r="D264" s="99">
        <v>10.286606688853837</v>
      </c>
      <c r="E264" s="99">
        <v>10.5816267218937</v>
      </c>
      <c r="F264" s="99">
        <v>10.627083588235728</v>
      </c>
      <c r="G264" s="99">
        <v>10.661597923057101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2967</v>
      </c>
    </row>
    <row r="265" spans="1:105" ht="12" customHeight="1" x14ac:dyDescent="0.25">
      <c r="A265" s="121" t="s">
        <v>54</v>
      </c>
      <c r="B265" s="123">
        <v>5.633405110544369</v>
      </c>
      <c r="C265" s="123">
        <v>5.7859317356242377</v>
      </c>
      <c r="D265" s="123">
        <v>5.9173650886821418</v>
      </c>
      <c r="E265" s="123">
        <v>5.9876482328328082</v>
      </c>
      <c r="F265" s="123">
        <v>5.8274989184102672</v>
      </c>
      <c r="G265" s="123">
        <v>5.8032262102221592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2968</v>
      </c>
    </row>
    <row r="266" spans="1:105" ht="12" customHeight="1" x14ac:dyDescent="0.25">
      <c r="A266" s="97" t="s">
        <v>50</v>
      </c>
      <c r="B266" s="99">
        <v>5.6905483948516169</v>
      </c>
      <c r="C266" s="99">
        <v>5.7129030522648581</v>
      </c>
      <c r="D266" s="99">
        <v>6.0835972463207026</v>
      </c>
      <c r="E266" s="99">
        <v>6.1465757802352838</v>
      </c>
      <c r="F266" s="99">
        <v>5.7748377512833091</v>
      </c>
      <c r="G266" s="99">
        <v>5.8216367233371527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2969</v>
      </c>
    </row>
    <row r="267" spans="1:105" ht="12" customHeight="1" x14ac:dyDescent="0.25">
      <c r="A267" s="109" t="s">
        <v>120</v>
      </c>
      <c r="B267" s="110">
        <v>5.1404088098214809</v>
      </c>
      <c r="C267" s="110">
        <v>6.3963438614996759</v>
      </c>
      <c r="D267" s="110">
        <v>4.53577651191606</v>
      </c>
      <c r="E267" s="110">
        <v>4.5553604756406525</v>
      </c>
      <c r="F267" s="110">
        <v>6.3021076871419792</v>
      </c>
      <c r="G267" s="110">
        <v>5.6381114508680072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44.143094154711605</v>
      </c>
      <c r="C269" s="118">
        <f t="shared" si="122"/>
        <v>68.32854574454268</v>
      </c>
      <c r="D269" s="118">
        <f t="shared" si="122"/>
        <v>61.56027505506048</v>
      </c>
      <c r="E269" s="118">
        <f t="shared" si="122"/>
        <v>37.914058107214508</v>
      </c>
      <c r="F269" s="118">
        <f t="shared" si="122"/>
        <v>59.330870602759539</v>
      </c>
      <c r="G269" s="118">
        <f t="shared" si="122"/>
        <v>34.128756664287835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42.141470359409027</v>
      </c>
      <c r="C270" s="123">
        <f t="shared" si="125"/>
        <v>66.328522829742411</v>
      </c>
      <c r="D270" s="123">
        <f t="shared" si="125"/>
        <v>59.432228257938554</v>
      </c>
      <c r="E270" s="123">
        <f t="shared" si="125"/>
        <v>35.746182569045942</v>
      </c>
      <c r="F270" s="123">
        <f t="shared" si="125"/>
        <v>57.294104781452219</v>
      </c>
      <c r="G270" s="123">
        <f t="shared" si="125"/>
        <v>32.076479113062064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3122</v>
      </c>
    </row>
    <row r="271" spans="1:105" ht="12" customHeight="1" x14ac:dyDescent="0.25">
      <c r="A271" s="97" t="s">
        <v>216</v>
      </c>
      <c r="B271" s="99">
        <v>42.141470359409027</v>
      </c>
      <c r="C271" s="99">
        <v>66.328522829742411</v>
      </c>
      <c r="D271" s="99">
        <v>59.432228257938554</v>
      </c>
      <c r="E271" s="99">
        <v>35.746182569045942</v>
      </c>
      <c r="F271" s="99">
        <v>57.294104781452219</v>
      </c>
      <c r="G271" s="99">
        <v>32.076479113062064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3127</v>
      </c>
    </row>
    <row r="276" spans="1:105" ht="12" customHeight="1" x14ac:dyDescent="0.25">
      <c r="A276" s="97" t="s">
        <v>138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3128</v>
      </c>
    </row>
    <row r="277" spans="1:105" ht="12" customHeight="1" x14ac:dyDescent="0.25">
      <c r="A277" s="97" t="s">
        <v>137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3129</v>
      </c>
    </row>
    <row r="278" spans="1:105" ht="12" customHeight="1" x14ac:dyDescent="0.25">
      <c r="A278" s="100" t="s">
        <v>216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2.0016237953025815</v>
      </c>
      <c r="C284" s="123">
        <v>2.0000229148002746</v>
      </c>
      <c r="D284" s="123">
        <v>2.1280467971219257</v>
      </c>
      <c r="E284" s="123">
        <v>2.1678755381685662</v>
      </c>
      <c r="F284" s="123">
        <v>2.0367658213073176</v>
      </c>
      <c r="G284" s="123">
        <v>2.0522775512257705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3136</v>
      </c>
    </row>
    <row r="285" spans="1:105" ht="12" customHeight="1" x14ac:dyDescent="0.25">
      <c r="A285" s="97" t="s">
        <v>50</v>
      </c>
      <c r="B285" s="99">
        <v>2.2336323467732755</v>
      </c>
      <c r="C285" s="99">
        <v>2.2393023032085204</v>
      </c>
      <c r="D285" s="99">
        <v>2.384092494509956</v>
      </c>
      <c r="E285" s="99">
        <v>2.4084243668692866</v>
      </c>
      <c r="F285" s="99">
        <v>2.2627592550168671</v>
      </c>
      <c r="G285" s="99">
        <v>2.2811092009234639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0.83910110807520832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0.74790818487921873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3290</v>
      </c>
    </row>
    <row r="292" spans="1:105" ht="12" customHeight="1" x14ac:dyDescent="0.25">
      <c r="A292" s="97" t="s">
        <v>216</v>
      </c>
      <c r="B292" s="98"/>
      <c r="C292" s="98">
        <v>0.73967600684024726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8.2321780389714456E-3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2.5622038188783346E-4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2.5622038188783346E-4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6.3144818847213763E-2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3297</v>
      </c>
    </row>
    <row r="299" spans="1:105" ht="12" customHeight="1" x14ac:dyDescent="0.25">
      <c r="A299" s="100" t="s">
        <v>216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5.9941021129656137E-2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3.2037977175576205E-3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1.08145033367946E-3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2.1223473838781603E-3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2.7791883966887962E-2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2.4646171765032514E-2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3.1457122018554479E-3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0.40277610869421659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0.34757357987773568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3458</v>
      </c>
    </row>
    <row r="311" spans="1:105" ht="12" customHeight="1" x14ac:dyDescent="0.25">
      <c r="A311" s="97" t="s">
        <v>216</v>
      </c>
      <c r="B311" s="98"/>
      <c r="C311" s="98">
        <v>0.33934140183876421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8.2321780389714456E-3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5.563757348861256E-4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5.563757348861256E-4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3.7872581845207823E-2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3465</v>
      </c>
    </row>
    <row r="318" spans="1:105" ht="12" customHeight="1" x14ac:dyDescent="0.25">
      <c r="A318" s="100" t="s">
        <v>216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3.5116662892361775E-2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2.7559189528460516E-3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6.3357156896789112E-4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2.1223473838781603E-3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1.6773571236386935E-2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1.4419209442275125E-2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2.3543617941118112E-3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0.48000902968431775</v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0.46472760547989733</v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3626</v>
      </c>
    </row>
    <row r="330" spans="1:105" ht="12" customHeight="1" x14ac:dyDescent="0.25">
      <c r="A330" s="97" t="s">
        <v>216</v>
      </c>
      <c r="B330" s="111"/>
      <c r="C330" s="111">
        <f t="shared" ref="C330:Q330" si="149">IF(C311=0,"",C311/C292)</f>
        <v>0.45877032471063245</v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2.1714733651817451</v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2.1714733651817451</v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0.59977338658370283</v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3633</v>
      </c>
    </row>
    <row r="337" spans="1:105" ht="12" customHeight="1" x14ac:dyDescent="0.25">
      <c r="A337" s="100" t="s">
        <v>216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0.58585359792924219</v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0.86020379431039606</v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0.58585359792924219</v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0.60354207208015997</v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0.58504864689504454</v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0.74843521690354531</v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2.3598967510479354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2.2947847495301117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3794</v>
      </c>
    </row>
    <row r="349" spans="1:105" ht="12" customHeight="1" x14ac:dyDescent="0.25">
      <c r="A349" s="97" t="s">
        <v>216</v>
      </c>
      <c r="B349" s="98"/>
      <c r="C349" s="98">
        <v>2.2947847495301117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3801</v>
      </c>
    </row>
    <row r="356" spans="1:105" ht="12" customHeight="1" x14ac:dyDescent="0.25">
      <c r="A356" s="100" t="s">
        <v>216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6.511200151782387E-2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6.511200151782387E-2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22178.967924806078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19768.573159421168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3962</v>
      </c>
    </row>
    <row r="368" spans="1:105" ht="12" customHeight="1" x14ac:dyDescent="0.25">
      <c r="A368" s="97" t="s">
        <v>216</v>
      </c>
      <c r="B368" s="98"/>
      <c r="C368" s="98">
        <v>19550.981726254719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217.5914331664498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6.7723705485352346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6.7723705485352346</v>
      </c>
      <c r="D371" s="98">
        <f>RES_hhdet_in_fech!D48</f>
        <v>0</v>
      </c>
      <c r="E371" s="98">
        <f>RES_hhdet_in_fech!E48</f>
        <v>0</v>
      </c>
      <c r="F371" s="98">
        <f>RES_hhdet_in_fech!F48</f>
        <v>0</v>
      </c>
      <c r="G371" s="98">
        <f>RES_hhdet_in_fech!G48</f>
        <v>0</v>
      </c>
      <c r="H371" s="98">
        <f>RES_hhdet_in_fech!H48</f>
        <v>0</v>
      </c>
      <c r="I371" s="98">
        <f>RES_hhdet_in_fech!I48</f>
        <v>0</v>
      </c>
      <c r="J371" s="98">
        <f>RES_hhdet_in_fech!J48</f>
        <v>0</v>
      </c>
      <c r="K371" s="98">
        <f>RES_hhdet_in_fech!K48</f>
        <v>0</v>
      </c>
      <c r="L371" s="98">
        <f>RES_hhdet_in_fech!L48</f>
        <v>0</v>
      </c>
      <c r="M371" s="98">
        <f>RES_hhdet_in_fech!M48</f>
        <v>0</v>
      </c>
      <c r="N371" s="98">
        <f>RES_hhdet_in_fech!N48</f>
        <v>0</v>
      </c>
      <c r="O371" s="98">
        <f>RES_hhdet_in_fech!O48</f>
        <v>0</v>
      </c>
      <c r="P371" s="98">
        <f>RES_hhdet_in_fech!P48</f>
        <v>0</v>
      </c>
      <c r="Q371" s="98">
        <f>RES_hhdet_in_fech!Q48</f>
        <v>0</v>
      </c>
      <c r="R371" s="98">
        <f>RES_hhdet_in_fech!R48</f>
        <v>0</v>
      </c>
      <c r="S371" s="98">
        <f>RES_hhdet_in_fech!S48</f>
        <v>0</v>
      </c>
      <c r="T371" s="98">
        <f>RES_hhdet_in_fech!T48</f>
        <v>0</v>
      </c>
      <c r="U371" s="98">
        <f>RES_hhdet_in_fech!U48</f>
        <v>0</v>
      </c>
      <c r="V371" s="98">
        <f>RES_hhdet_in_fech!V48</f>
        <v>0</v>
      </c>
      <c r="W371" s="98">
        <f>RES_hhdet_in_fech!W48</f>
        <v>0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1669.0323708934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3969</v>
      </c>
    </row>
    <row r="375" spans="1:105" ht="12" customHeight="1" x14ac:dyDescent="0.25">
      <c r="A375" s="100" t="s">
        <v>216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1708.6129307301494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1164.3802329748476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393.03960564662879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771.34062732821883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734.59002394297056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746.44525423783386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653.29701620676531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10646.104872985768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9187.0016681319667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4130</v>
      </c>
    </row>
    <row r="387" spans="1:105" ht="12" customHeight="1" x14ac:dyDescent="0.25">
      <c r="A387" s="97" t="s">
        <v>216</v>
      </c>
      <c r="B387" s="98"/>
      <c r="C387" s="98">
        <v>8969.4102349655168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217.5914331664498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14.706022265285545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14.706022265285545</v>
      </c>
      <c r="D390" s="98">
        <f>RES_hhdet_in_tesh!D48</f>
        <v>0</v>
      </c>
      <c r="E390" s="98">
        <f>RES_hhdet_in_tesh!E48</f>
        <v>0</v>
      </c>
      <c r="F390" s="98">
        <f>RES_hhdet_in_tesh!F48</f>
        <v>0</v>
      </c>
      <c r="G390" s="98">
        <f>RES_hhdet_in_tesh!G48</f>
        <v>0</v>
      </c>
      <c r="H390" s="98">
        <f>RES_hhdet_in_tesh!H48</f>
        <v>0</v>
      </c>
      <c r="I390" s="98">
        <f>RES_hhdet_in_tesh!I48</f>
        <v>0</v>
      </c>
      <c r="J390" s="98">
        <f>RES_hhdet_in_tesh!J48</f>
        <v>0</v>
      </c>
      <c r="K390" s="98">
        <f>RES_hhdet_in_tesh!K48</f>
        <v>0</v>
      </c>
      <c r="L390" s="98">
        <f>RES_hhdet_in_tesh!L48</f>
        <v>0</v>
      </c>
      <c r="M390" s="98">
        <f>RES_hhdet_in_tesh!M48</f>
        <v>0</v>
      </c>
      <c r="N390" s="98">
        <f>RES_hhdet_in_tesh!N48</f>
        <v>0</v>
      </c>
      <c r="O390" s="98">
        <f>RES_hhdet_in_tesh!O48</f>
        <v>0</v>
      </c>
      <c r="P390" s="98">
        <f>RES_hhdet_in_tesh!P48</f>
        <v>0</v>
      </c>
      <c r="Q390" s="98">
        <f>RES_hhdet_in_tesh!Q48</f>
        <v>0</v>
      </c>
      <c r="R390" s="98">
        <f>RES_hhdet_in_tesh!R48</f>
        <v>0</v>
      </c>
      <c r="S390" s="98">
        <f>RES_hhdet_in_tesh!S48</f>
        <v>0</v>
      </c>
      <c r="T390" s="98">
        <f>RES_hhdet_in_tesh!T48</f>
        <v>0</v>
      </c>
      <c r="U390" s="98">
        <f>RES_hhdet_in_tesh!U48</f>
        <v>0</v>
      </c>
      <c r="V390" s="98">
        <f>RES_hhdet_in_tesh!V48</f>
        <v>0</v>
      </c>
      <c r="W390" s="98">
        <f>RES_hhdet_in_tesh!W48</f>
        <v>0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1001.0411974085614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4137</v>
      </c>
    </row>
    <row r="394" spans="1:105" ht="12" customHeight="1" x14ac:dyDescent="0.25">
      <c r="A394" s="100" t="s">
        <v>216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1000.9970329366848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1001.604294424987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230.26366709676793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771.34062732821883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443.35598517995464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436.70678597307216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488.95049402714938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5363.4017069271267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5215.4198852957088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4297</v>
      </c>
    </row>
    <row r="406" spans="1:105" ht="12" customHeight="1" x14ac:dyDescent="0.25">
      <c r="A406" s="97" t="s">
        <v>216</v>
      </c>
      <c r="B406" s="98"/>
      <c r="C406" s="98">
        <v>5215.4198852957088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4304</v>
      </c>
    </row>
    <row r="413" spans="1:105" ht="12" customHeight="1" x14ac:dyDescent="0.25">
      <c r="A413" s="100" t="s">
        <v>216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147.98182163141789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169.56250395266633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237.99888384320917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212.13333113904125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4465</v>
      </c>
    </row>
    <row r="425" spans="1:105" ht="12" customHeight="1" x14ac:dyDescent="0.25">
      <c r="A425" s="97" t="s">
        <v>216</v>
      </c>
      <c r="B425" s="99"/>
      <c r="C425" s="99">
        <v>209.79839299390156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2.3349381451396867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7.2673202693136651E-2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7.2673202693136651E-2</v>
      </c>
      <c r="D428" s="99">
        <f>RES_hhdet_in_fecs!D48</f>
        <v>0</v>
      </c>
      <c r="E428" s="99">
        <f>RES_hhdet_in_fecs!E48</f>
        <v>0</v>
      </c>
      <c r="F428" s="99">
        <f>RES_hhdet_in_fecs!F48</f>
        <v>0</v>
      </c>
      <c r="G428" s="99">
        <f>RES_hhdet_in_fecs!G48</f>
        <v>0</v>
      </c>
      <c r="H428" s="99">
        <f>RES_hhdet_in_fecs!H48</f>
        <v>0</v>
      </c>
      <c r="I428" s="99">
        <f>RES_hhdet_in_fecs!I48</f>
        <v>0</v>
      </c>
      <c r="J428" s="99">
        <f>RES_hhdet_in_fecs!J48</f>
        <v>0</v>
      </c>
      <c r="K428" s="99">
        <f>RES_hhdet_in_fecs!K48</f>
        <v>0</v>
      </c>
      <c r="L428" s="99">
        <f>RES_hhdet_in_fecs!L48</f>
        <v>0</v>
      </c>
      <c r="M428" s="99">
        <f>RES_hhdet_in_fecs!M48</f>
        <v>0</v>
      </c>
      <c r="N428" s="99">
        <f>RES_hhdet_in_fecs!N48</f>
        <v>0</v>
      </c>
      <c r="O428" s="99">
        <f>RES_hhdet_in_fecs!O48</f>
        <v>0</v>
      </c>
      <c r="P428" s="99">
        <f>RES_hhdet_in_fecs!P48</f>
        <v>0</v>
      </c>
      <c r="Q428" s="99">
        <f>RES_hhdet_in_fecs!Q48</f>
        <v>0</v>
      </c>
      <c r="R428" s="99">
        <f>RES_hhdet_in_fecs!R48</f>
        <v>0</v>
      </c>
      <c r="S428" s="99">
        <f>RES_hhdet_in_fecs!S48</f>
        <v>0</v>
      </c>
      <c r="T428" s="99">
        <f>RES_hhdet_in_fecs!T48</f>
        <v>0</v>
      </c>
      <c r="U428" s="99">
        <f>RES_hhdet_in_fecs!U48</f>
        <v>0</v>
      </c>
      <c r="V428" s="99">
        <f>RES_hhdet_in_fecs!V48</f>
        <v>0</v>
      </c>
      <c r="W428" s="99">
        <f>RES_hhdet_in_fecs!W48</f>
        <v>0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17.910113884358648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4472</v>
      </c>
    </row>
    <row r="432" spans="1:105" ht="12" customHeight="1" x14ac:dyDescent="0.25">
      <c r="A432" s="100" t="s">
        <v>216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18.334846410009661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12.494774182308245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4.2176438402009486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8.2771303421072968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7.8827656171161529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8.0099821579149655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7.0104236230671493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114.24161329952948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98.58421502272077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4633</v>
      </c>
    </row>
    <row r="444" spans="1:105" ht="12" customHeight="1" x14ac:dyDescent="0.25">
      <c r="A444" s="97" t="s">
        <v>216</v>
      </c>
      <c r="B444" s="99"/>
      <c r="C444" s="99">
        <v>96.249276877581082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2.3349381451396867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0.15780792401060048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0.15780792401060048</v>
      </c>
      <c r="D447" s="99">
        <f>RES_hhdet_in_tess!D48</f>
        <v>0</v>
      </c>
      <c r="E447" s="99">
        <f>RES_hhdet_in_tess!E48</f>
        <v>0</v>
      </c>
      <c r="F447" s="99">
        <f>RES_hhdet_in_tess!F48</f>
        <v>0</v>
      </c>
      <c r="G447" s="99">
        <f>RES_hhdet_in_tess!G48</f>
        <v>0</v>
      </c>
      <c r="H447" s="99">
        <f>RES_hhdet_in_tess!H48</f>
        <v>0</v>
      </c>
      <c r="I447" s="99">
        <f>RES_hhdet_in_tess!I48</f>
        <v>0</v>
      </c>
      <c r="J447" s="99">
        <f>RES_hhdet_in_tess!J48</f>
        <v>0</v>
      </c>
      <c r="K447" s="99">
        <f>RES_hhdet_in_tess!K48</f>
        <v>0</v>
      </c>
      <c r="L447" s="99">
        <f>RES_hhdet_in_tess!L48</f>
        <v>0</v>
      </c>
      <c r="M447" s="99">
        <f>RES_hhdet_in_tess!M48</f>
        <v>0</v>
      </c>
      <c r="N447" s="99">
        <f>RES_hhdet_in_tess!N48</f>
        <v>0</v>
      </c>
      <c r="O447" s="99">
        <f>RES_hhdet_in_tess!O48</f>
        <v>0</v>
      </c>
      <c r="P447" s="99">
        <f>RES_hhdet_in_tess!P48</f>
        <v>0</v>
      </c>
      <c r="Q447" s="99">
        <f>RES_hhdet_in_tess!Q48</f>
        <v>0</v>
      </c>
      <c r="R447" s="99">
        <f>RES_hhdet_in_tess!R48</f>
        <v>0</v>
      </c>
      <c r="S447" s="99">
        <f>RES_hhdet_in_tess!S48</f>
        <v>0</v>
      </c>
      <c r="T447" s="99">
        <f>RES_hhdet_in_tess!T48</f>
        <v>0</v>
      </c>
      <c r="U447" s="99">
        <f>RES_hhdet_in_tess!U48</f>
        <v>0</v>
      </c>
      <c r="V447" s="99">
        <f>RES_hhdet_in_tess!V48</f>
        <v>0</v>
      </c>
      <c r="W447" s="99">
        <f>RES_hhdet_in_tess!W48</f>
        <v>0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10.742009658521583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4640</v>
      </c>
    </row>
    <row r="451" spans="1:105" ht="12" customHeight="1" x14ac:dyDescent="0.25">
      <c r="A451" s="100" t="s">
        <v>216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10.741535736784206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10.748052160673129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2.4709218185658313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8.2771303421072968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4.7575806942765224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4.6862292231415994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5.2468479249160005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57.553788083337075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55.965819315053182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4801</v>
      </c>
    </row>
    <row r="463" spans="1:105" ht="12" customHeight="1" x14ac:dyDescent="0.25">
      <c r="A463" s="97" t="s">
        <v>216</v>
      </c>
      <c r="B463" s="99"/>
      <c r="C463" s="99">
        <v>55.965819315053182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4808</v>
      </c>
    </row>
    <row r="470" spans="1:105" ht="12" customHeight="1" x14ac:dyDescent="0.25">
      <c r="A470" s="100" t="s">
        <v>216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1.5879687682838954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1.8195475469919637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2381856</v>
      </c>
      <c r="C5" s="120">
        <v>2451193</v>
      </c>
      <c r="D5" s="120">
        <v>2584836</v>
      </c>
      <c r="E5" s="120">
        <v>2659745</v>
      </c>
      <c r="F5" s="120">
        <v>2664085</v>
      </c>
      <c r="G5" s="120">
        <v>2593659</v>
      </c>
      <c r="H5" s="120">
        <v>2527119</v>
      </c>
      <c r="I5" s="120">
        <v>2484026</v>
      </c>
      <c r="J5" s="120">
        <v>2443031</v>
      </c>
      <c r="K5" s="120">
        <v>2331904</v>
      </c>
      <c r="L5" s="120">
        <v>2217694</v>
      </c>
      <c r="M5" s="120">
        <v>2068121</v>
      </c>
      <c r="N5" s="120">
        <v>1977230</v>
      </c>
      <c r="O5" s="120">
        <v>1993068</v>
      </c>
      <c r="P5" s="120">
        <v>2024573</v>
      </c>
      <c r="Q5" s="120">
        <v>2105432</v>
      </c>
      <c r="R5" s="120">
        <v>2232931</v>
      </c>
      <c r="S5" s="120">
        <v>2336689</v>
      </c>
      <c r="T5" s="120">
        <v>2435520</v>
      </c>
      <c r="U5" s="120">
        <v>2515630</v>
      </c>
      <c r="V5" s="120">
        <v>2569534</v>
      </c>
      <c r="W5" s="120">
        <v>2598222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206</v>
      </c>
      <c r="B7" s="52">
        <v>2381856</v>
      </c>
      <c r="C7" s="52">
        <v>2451193</v>
      </c>
      <c r="D7" s="52">
        <v>2584836</v>
      </c>
      <c r="E7" s="52">
        <v>2659745</v>
      </c>
      <c r="F7" s="52">
        <v>2664085</v>
      </c>
      <c r="G7" s="52">
        <v>2593659</v>
      </c>
      <c r="H7" s="52">
        <v>2527119</v>
      </c>
      <c r="I7" s="52">
        <v>2484026</v>
      </c>
      <c r="J7" s="52">
        <v>2443031</v>
      </c>
      <c r="K7" s="52">
        <v>2331904</v>
      </c>
      <c r="L7" s="52">
        <v>2217694</v>
      </c>
      <c r="M7" s="52">
        <v>2068121</v>
      </c>
      <c r="N7" s="52">
        <v>1977230</v>
      </c>
      <c r="O7" s="52">
        <v>1993068</v>
      </c>
      <c r="P7" s="52">
        <v>2024573</v>
      </c>
      <c r="Q7" s="52">
        <v>2105432</v>
      </c>
      <c r="R7" s="52">
        <v>2232931</v>
      </c>
      <c r="S7" s="52">
        <v>2336689</v>
      </c>
      <c r="T7" s="52">
        <v>2435520</v>
      </c>
      <c r="U7" s="52">
        <v>2515630</v>
      </c>
      <c r="V7" s="52">
        <v>2569534</v>
      </c>
      <c r="W7" s="52">
        <v>2598222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4727</v>
      </c>
      <c r="C9" s="52">
        <v>10665</v>
      </c>
      <c r="D9" s="52">
        <v>17439</v>
      </c>
      <c r="E9" s="52">
        <v>25628</v>
      </c>
      <c r="F9" s="52">
        <v>33573</v>
      </c>
      <c r="G9" s="52">
        <v>39847</v>
      </c>
      <c r="H9" s="52">
        <v>46319</v>
      </c>
      <c r="I9" s="52">
        <v>53285</v>
      </c>
      <c r="J9" s="52">
        <v>61964</v>
      </c>
      <c r="K9" s="52">
        <v>68038</v>
      </c>
      <c r="L9" s="52">
        <v>72717</v>
      </c>
      <c r="M9" s="52">
        <v>74652</v>
      </c>
      <c r="N9" s="52">
        <v>79580</v>
      </c>
      <c r="O9" s="52">
        <v>91494</v>
      </c>
      <c r="P9" s="52">
        <v>112528</v>
      </c>
      <c r="Q9" s="52">
        <v>143636</v>
      </c>
      <c r="R9" s="52">
        <v>182929</v>
      </c>
      <c r="S9" s="52">
        <v>233825</v>
      </c>
      <c r="T9" s="52">
        <v>317082</v>
      </c>
      <c r="U9" s="52">
        <v>387685</v>
      </c>
      <c r="V9" s="52">
        <v>458484</v>
      </c>
      <c r="W9" s="52">
        <v>513409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1524804</v>
      </c>
      <c r="C11" s="52">
        <v>1530189</v>
      </c>
      <c r="D11" s="52">
        <v>1513107</v>
      </c>
      <c r="E11" s="52">
        <v>1484092</v>
      </c>
      <c r="F11" s="52">
        <v>1473129</v>
      </c>
      <c r="G11" s="52">
        <v>1474948</v>
      </c>
      <c r="H11" s="52">
        <v>1438155</v>
      </c>
      <c r="I11" s="52">
        <v>1464026</v>
      </c>
      <c r="J11" s="52">
        <v>1488098</v>
      </c>
      <c r="K11" s="52">
        <v>1553346</v>
      </c>
      <c r="L11" s="52">
        <v>1619880</v>
      </c>
      <c r="M11" s="52">
        <v>1690473</v>
      </c>
      <c r="N11" s="52">
        <v>1785762</v>
      </c>
      <c r="O11" s="52">
        <v>1823983</v>
      </c>
      <c r="P11" s="52">
        <v>1847161</v>
      </c>
      <c r="Q11" s="52">
        <v>1810638</v>
      </c>
      <c r="R11" s="52">
        <v>1798992</v>
      </c>
      <c r="S11" s="52">
        <v>1786230</v>
      </c>
      <c r="T11" s="52">
        <v>1784881</v>
      </c>
      <c r="U11" s="52">
        <v>1802041</v>
      </c>
      <c r="V11" s="52">
        <v>1837927</v>
      </c>
      <c r="W11" s="52">
        <v>1842004</v>
      </c>
      <c r="DA11" s="63" t="s">
        <v>1086</v>
      </c>
    </row>
    <row r="12" spans="1:105" ht="12" customHeight="1" x14ac:dyDescent="0.25">
      <c r="A12" s="97" t="s">
        <v>133</v>
      </c>
      <c r="B12" s="52">
        <v>0</v>
      </c>
      <c r="C12" s="52">
        <v>212</v>
      </c>
      <c r="D12" s="52">
        <v>234</v>
      </c>
      <c r="E12" s="52">
        <v>234</v>
      </c>
      <c r="F12" s="52">
        <v>233</v>
      </c>
      <c r="G12" s="52">
        <v>230</v>
      </c>
      <c r="H12" s="52">
        <v>228</v>
      </c>
      <c r="I12" s="52">
        <v>253</v>
      </c>
      <c r="J12" s="52">
        <v>354</v>
      </c>
      <c r="K12" s="52">
        <v>477</v>
      </c>
      <c r="L12" s="52">
        <v>586</v>
      </c>
      <c r="M12" s="52">
        <v>756</v>
      </c>
      <c r="N12" s="52">
        <v>1350</v>
      </c>
      <c r="O12" s="52">
        <v>1339</v>
      </c>
      <c r="P12" s="52">
        <v>1554</v>
      </c>
      <c r="Q12" s="52">
        <v>1478</v>
      </c>
      <c r="R12" s="52">
        <v>1391</v>
      </c>
      <c r="S12" s="52">
        <v>1453</v>
      </c>
      <c r="T12" s="52">
        <v>1505</v>
      </c>
      <c r="U12" s="52">
        <v>1575</v>
      </c>
      <c r="V12" s="52">
        <v>1651</v>
      </c>
      <c r="W12" s="52">
        <v>2050</v>
      </c>
      <c r="DA12" s="63" t="s">
        <v>1087</v>
      </c>
    </row>
    <row r="13" spans="1:105" ht="12" customHeight="1" x14ac:dyDescent="0.25">
      <c r="A13" s="97" t="s">
        <v>122</v>
      </c>
      <c r="B13" s="52">
        <v>857052</v>
      </c>
      <c r="C13" s="52">
        <v>906366</v>
      </c>
      <c r="D13" s="52">
        <v>1054681</v>
      </c>
      <c r="E13" s="52">
        <v>1157693</v>
      </c>
      <c r="F13" s="52">
        <v>1173438</v>
      </c>
      <c r="G13" s="52">
        <v>1101526</v>
      </c>
      <c r="H13" s="52">
        <v>1072564</v>
      </c>
      <c r="I13" s="52">
        <v>1003005</v>
      </c>
      <c r="J13" s="52">
        <v>934487</v>
      </c>
      <c r="K13" s="52">
        <v>761391</v>
      </c>
      <c r="L13" s="52">
        <v>580936</v>
      </c>
      <c r="M13" s="52">
        <v>362022</v>
      </c>
      <c r="N13" s="52">
        <v>177845</v>
      </c>
      <c r="O13" s="52">
        <v>156960</v>
      </c>
      <c r="P13" s="52">
        <v>163676</v>
      </c>
      <c r="Q13" s="52">
        <v>272786</v>
      </c>
      <c r="R13" s="52">
        <v>401392</v>
      </c>
      <c r="S13" s="52">
        <v>508592</v>
      </c>
      <c r="T13" s="52">
        <v>598313</v>
      </c>
      <c r="U13" s="52">
        <v>654070</v>
      </c>
      <c r="V13" s="52">
        <v>667864</v>
      </c>
      <c r="W13" s="52">
        <v>686167</v>
      </c>
      <c r="DA13" s="63" t="s">
        <v>1088</v>
      </c>
    </row>
    <row r="14" spans="1:105" ht="12" customHeight="1" x14ac:dyDescent="0.25">
      <c r="A14" s="97" t="s">
        <v>121</v>
      </c>
      <c r="B14" s="52">
        <v>0</v>
      </c>
      <c r="C14" s="52">
        <v>14426</v>
      </c>
      <c r="D14" s="52">
        <v>16814</v>
      </c>
      <c r="E14" s="52">
        <v>17726</v>
      </c>
      <c r="F14" s="52">
        <v>17285</v>
      </c>
      <c r="G14" s="52">
        <v>16955</v>
      </c>
      <c r="H14" s="52">
        <v>16172</v>
      </c>
      <c r="I14" s="52">
        <v>16742</v>
      </c>
      <c r="J14" s="52">
        <v>20092</v>
      </c>
      <c r="K14" s="52">
        <v>16690</v>
      </c>
      <c r="L14" s="52">
        <v>16292</v>
      </c>
      <c r="M14" s="52">
        <v>14870</v>
      </c>
      <c r="N14" s="52">
        <v>12273</v>
      </c>
      <c r="O14" s="52">
        <v>10786</v>
      </c>
      <c r="P14" s="52">
        <v>12182</v>
      </c>
      <c r="Q14" s="52">
        <v>20530</v>
      </c>
      <c r="R14" s="52">
        <v>31156</v>
      </c>
      <c r="S14" s="52">
        <v>40414</v>
      </c>
      <c r="T14" s="52">
        <v>50821</v>
      </c>
      <c r="U14" s="52">
        <v>57944</v>
      </c>
      <c r="V14" s="52">
        <v>62092</v>
      </c>
      <c r="W14" s="52">
        <v>68001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2339602</v>
      </c>
      <c r="C16" s="52">
        <v>2400170</v>
      </c>
      <c r="D16" s="52">
        <v>2470413</v>
      </c>
      <c r="E16" s="52">
        <v>2501509</v>
      </c>
      <c r="F16" s="52">
        <v>2509137</v>
      </c>
      <c r="G16" s="52">
        <v>2484155</v>
      </c>
      <c r="H16" s="52">
        <v>2444959</v>
      </c>
      <c r="I16" s="52">
        <v>2397228</v>
      </c>
      <c r="J16" s="52">
        <v>2377896</v>
      </c>
      <c r="K16" s="52">
        <v>2270837</v>
      </c>
      <c r="L16" s="52">
        <v>2157583</v>
      </c>
      <c r="M16" s="52">
        <v>2012830</v>
      </c>
      <c r="N16" s="52">
        <v>1913130</v>
      </c>
      <c r="O16" s="52">
        <v>1888676</v>
      </c>
      <c r="P16" s="52">
        <v>1944916</v>
      </c>
      <c r="Q16" s="52">
        <v>2049767</v>
      </c>
      <c r="R16" s="52">
        <v>2170616</v>
      </c>
      <c r="S16" s="52">
        <v>2272280</v>
      </c>
      <c r="T16" s="52">
        <v>2360750</v>
      </c>
      <c r="U16" s="52">
        <v>2418653</v>
      </c>
      <c r="V16" s="52">
        <v>2420520</v>
      </c>
      <c r="W16" s="52">
        <v>2434901</v>
      </c>
      <c r="DA16" s="63" t="s">
        <v>1090</v>
      </c>
    </row>
    <row r="17" spans="1:105" ht="12" customHeight="1" x14ac:dyDescent="0.25">
      <c r="A17" s="109" t="s">
        <v>120</v>
      </c>
      <c r="B17" s="36">
        <v>42254</v>
      </c>
      <c r="C17" s="36">
        <v>51023</v>
      </c>
      <c r="D17" s="36">
        <v>114423</v>
      </c>
      <c r="E17" s="36">
        <v>158236</v>
      </c>
      <c r="F17" s="36">
        <v>154948</v>
      </c>
      <c r="G17" s="36">
        <v>109504</v>
      </c>
      <c r="H17" s="36">
        <v>82160</v>
      </c>
      <c r="I17" s="36">
        <v>86798</v>
      </c>
      <c r="J17" s="36">
        <v>65135</v>
      </c>
      <c r="K17" s="36">
        <v>61067</v>
      </c>
      <c r="L17" s="36">
        <v>60111</v>
      </c>
      <c r="M17" s="36">
        <v>55291</v>
      </c>
      <c r="N17" s="36">
        <v>64100</v>
      </c>
      <c r="O17" s="36">
        <v>104392</v>
      </c>
      <c r="P17" s="36">
        <v>79657</v>
      </c>
      <c r="Q17" s="36">
        <v>55665</v>
      </c>
      <c r="R17" s="36">
        <v>62315</v>
      </c>
      <c r="S17" s="36">
        <v>64409</v>
      </c>
      <c r="T17" s="36">
        <v>74770</v>
      </c>
      <c r="U17" s="36">
        <v>96977</v>
      </c>
      <c r="V17" s="36">
        <v>149014</v>
      </c>
      <c r="W17" s="36">
        <v>163321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206</v>
      </c>
      <c r="B21" s="52"/>
      <c r="C21" s="52">
        <v>186082</v>
      </c>
      <c r="D21" s="52">
        <v>186146</v>
      </c>
      <c r="E21" s="52">
        <v>186596</v>
      </c>
      <c r="F21" s="52">
        <v>187877</v>
      </c>
      <c r="G21" s="52">
        <v>190368</v>
      </c>
      <c r="H21" s="52">
        <v>194345</v>
      </c>
      <c r="I21" s="52">
        <v>200010</v>
      </c>
      <c r="J21" s="52">
        <v>207549</v>
      </c>
      <c r="K21" s="52">
        <v>217194</v>
      </c>
      <c r="L21" s="52">
        <v>229167</v>
      </c>
      <c r="M21" s="52">
        <v>243635</v>
      </c>
      <c r="N21" s="52">
        <v>260782</v>
      </c>
      <c r="O21" s="52">
        <v>243517</v>
      </c>
      <c r="P21" s="52">
        <v>117695</v>
      </c>
      <c r="Q21" s="52">
        <v>144140</v>
      </c>
      <c r="R21" s="52">
        <v>174244</v>
      </c>
      <c r="S21" s="52">
        <v>208374</v>
      </c>
      <c r="T21" s="52">
        <v>195973</v>
      </c>
      <c r="U21" s="52">
        <v>169234</v>
      </c>
      <c r="V21" s="52">
        <v>151103</v>
      </c>
      <c r="W21" s="52">
        <v>145103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739</v>
      </c>
      <c r="D23" s="52">
        <v>752</v>
      </c>
      <c r="E23" s="52">
        <v>844</v>
      </c>
      <c r="F23" s="52">
        <v>1106</v>
      </c>
      <c r="G23" s="52">
        <v>1641</v>
      </c>
      <c r="H23" s="52">
        <v>2553</v>
      </c>
      <c r="I23" s="52">
        <v>3493</v>
      </c>
      <c r="J23" s="52">
        <v>5156</v>
      </c>
      <c r="K23" s="52">
        <v>7830</v>
      </c>
      <c r="L23" s="52">
        <v>8528</v>
      </c>
      <c r="M23" s="52">
        <v>9195</v>
      </c>
      <c r="N23" s="52">
        <v>9521</v>
      </c>
      <c r="O23" s="52">
        <v>10139</v>
      </c>
      <c r="P23" s="52">
        <v>11268</v>
      </c>
      <c r="Q23" s="52">
        <v>12605</v>
      </c>
      <c r="R23" s="52">
        <v>14051</v>
      </c>
      <c r="S23" s="52">
        <v>15106</v>
      </c>
      <c r="T23" s="52">
        <v>17241</v>
      </c>
      <c r="U23" s="52">
        <v>21371</v>
      </c>
      <c r="V23" s="52">
        <v>29145</v>
      </c>
      <c r="W23" s="52">
        <v>41250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119125</v>
      </c>
      <c r="D25" s="52">
        <v>119156</v>
      </c>
      <c r="E25" s="52">
        <v>119364</v>
      </c>
      <c r="F25" s="52">
        <v>119898</v>
      </c>
      <c r="G25" s="52">
        <v>120906</v>
      </c>
      <c r="H25" s="52">
        <v>122534</v>
      </c>
      <c r="I25" s="52">
        <v>134203</v>
      </c>
      <c r="J25" s="52">
        <v>187067</v>
      </c>
      <c r="K25" s="52">
        <v>187792</v>
      </c>
      <c r="L25" s="52">
        <v>196871</v>
      </c>
      <c r="M25" s="52">
        <v>212769</v>
      </c>
      <c r="N25" s="52">
        <v>239661</v>
      </c>
      <c r="O25" s="52">
        <v>233860</v>
      </c>
      <c r="P25" s="52">
        <v>104327</v>
      </c>
      <c r="Q25" s="52">
        <v>146795</v>
      </c>
      <c r="R25" s="52">
        <v>153279</v>
      </c>
      <c r="S25" s="52">
        <v>197690</v>
      </c>
      <c r="T25" s="52">
        <v>188041</v>
      </c>
      <c r="U25" s="52">
        <v>162851</v>
      </c>
      <c r="V25" s="52">
        <v>141547</v>
      </c>
      <c r="W25" s="52">
        <v>130361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0</v>
      </c>
      <c r="D26" s="52">
        <v>0</v>
      </c>
      <c r="E26" s="52">
        <v>0</v>
      </c>
      <c r="F26" s="52">
        <v>1</v>
      </c>
      <c r="G26" s="52">
        <v>3</v>
      </c>
      <c r="H26" s="52">
        <v>2</v>
      </c>
      <c r="I26" s="52">
        <v>6</v>
      </c>
      <c r="J26" s="52">
        <v>16</v>
      </c>
      <c r="K26" s="52">
        <v>19</v>
      </c>
      <c r="L26" s="52">
        <v>28</v>
      </c>
      <c r="M26" s="52">
        <v>39</v>
      </c>
      <c r="N26" s="52">
        <v>54</v>
      </c>
      <c r="O26" s="52">
        <v>89</v>
      </c>
      <c r="P26" s="52">
        <v>62</v>
      </c>
      <c r="Q26" s="52">
        <v>76</v>
      </c>
      <c r="R26" s="52">
        <v>107</v>
      </c>
      <c r="S26" s="52">
        <v>122</v>
      </c>
      <c r="T26" s="52">
        <v>122</v>
      </c>
      <c r="U26" s="52">
        <v>121</v>
      </c>
      <c r="V26" s="52">
        <v>114</v>
      </c>
      <c r="W26" s="52">
        <v>120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133914</v>
      </c>
      <c r="D27" s="52">
        <v>134273</v>
      </c>
      <c r="E27" s="52">
        <v>136971</v>
      </c>
      <c r="F27" s="52">
        <v>145046</v>
      </c>
      <c r="G27" s="52">
        <v>161238</v>
      </c>
      <c r="H27" s="52">
        <v>187442</v>
      </c>
      <c r="I27" s="52">
        <v>144895</v>
      </c>
      <c r="J27" s="52">
        <v>143292</v>
      </c>
      <c r="K27" s="52">
        <v>208065</v>
      </c>
      <c r="L27" s="52">
        <v>210582</v>
      </c>
      <c r="M27" s="52">
        <v>218914</v>
      </c>
      <c r="N27" s="52">
        <v>184177</v>
      </c>
      <c r="O27" s="52">
        <v>24312</v>
      </c>
      <c r="P27" s="52">
        <v>38662</v>
      </c>
      <c r="Q27" s="52">
        <v>52039</v>
      </c>
      <c r="R27" s="52">
        <v>38924</v>
      </c>
      <c r="S27" s="52">
        <v>22374</v>
      </c>
      <c r="T27" s="52">
        <v>21174</v>
      </c>
      <c r="U27" s="52">
        <v>26303</v>
      </c>
      <c r="V27" s="52">
        <v>46799</v>
      </c>
      <c r="W27" s="52">
        <v>75706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28</v>
      </c>
      <c r="E28" s="52">
        <v>202</v>
      </c>
      <c r="F28" s="52">
        <v>570</v>
      </c>
      <c r="G28" s="52">
        <v>1148</v>
      </c>
      <c r="H28" s="52">
        <v>1937</v>
      </c>
      <c r="I28" s="52">
        <v>2952</v>
      </c>
      <c r="J28" s="52">
        <v>4215</v>
      </c>
      <c r="K28" s="52">
        <v>5755</v>
      </c>
      <c r="L28" s="52">
        <v>1601</v>
      </c>
      <c r="M28" s="52">
        <v>1422</v>
      </c>
      <c r="N28" s="52">
        <v>2597</v>
      </c>
      <c r="O28" s="52">
        <v>1688</v>
      </c>
      <c r="P28" s="52">
        <v>2600</v>
      </c>
      <c r="Q28" s="52">
        <v>3529</v>
      </c>
      <c r="R28" s="52">
        <v>3289</v>
      </c>
      <c r="S28" s="52">
        <v>1360</v>
      </c>
      <c r="T28" s="52">
        <v>1346</v>
      </c>
      <c r="U28" s="52">
        <v>2086</v>
      </c>
      <c r="V28" s="52">
        <v>3761</v>
      </c>
      <c r="W28" s="52">
        <v>6166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365563</v>
      </c>
      <c r="D30" s="52">
        <v>366394</v>
      </c>
      <c r="E30" s="52">
        <v>372242</v>
      </c>
      <c r="F30" s="52">
        <v>388132</v>
      </c>
      <c r="G30" s="52">
        <v>418849</v>
      </c>
      <c r="H30" s="52">
        <v>469034</v>
      </c>
      <c r="I30" s="52">
        <v>324046</v>
      </c>
      <c r="J30" s="52">
        <v>339601</v>
      </c>
      <c r="K30" s="52">
        <v>413232</v>
      </c>
      <c r="L30" s="52">
        <v>410006</v>
      </c>
      <c r="M30" s="52">
        <v>395402</v>
      </c>
      <c r="N30" s="52">
        <v>397155</v>
      </c>
      <c r="O30" s="52">
        <v>378569</v>
      </c>
      <c r="P30" s="52">
        <v>256578</v>
      </c>
      <c r="Q30" s="52">
        <v>279232</v>
      </c>
      <c r="R30" s="52">
        <v>308391</v>
      </c>
      <c r="S30" s="52">
        <v>326561</v>
      </c>
      <c r="T30" s="52">
        <v>325223</v>
      </c>
      <c r="U30" s="52">
        <v>319219</v>
      </c>
      <c r="V30" s="52">
        <v>336566</v>
      </c>
      <c r="W30" s="52">
        <v>353025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6602</v>
      </c>
      <c r="D31" s="36">
        <v>6632</v>
      </c>
      <c r="E31" s="36">
        <v>15656</v>
      </c>
      <c r="F31" s="36">
        <v>4899</v>
      </c>
      <c r="G31" s="36">
        <v>94800</v>
      </c>
      <c r="H31" s="36">
        <v>58658</v>
      </c>
      <c r="I31" s="36">
        <v>794</v>
      </c>
      <c r="J31" s="36">
        <v>50692</v>
      </c>
      <c r="K31" s="36">
        <v>30814</v>
      </c>
      <c r="L31" s="36">
        <v>5956</v>
      </c>
      <c r="M31" s="36">
        <v>28907</v>
      </c>
      <c r="N31" s="36">
        <v>992</v>
      </c>
      <c r="O31" s="36">
        <v>2576</v>
      </c>
      <c r="P31" s="36">
        <v>24915</v>
      </c>
      <c r="Q31" s="36">
        <v>28020</v>
      </c>
      <c r="R31" s="36">
        <v>2284</v>
      </c>
      <c r="S31" s="36">
        <v>4362</v>
      </c>
      <c r="T31" s="36">
        <v>7130</v>
      </c>
      <c r="U31" s="36">
        <v>10862</v>
      </c>
      <c r="V31" s="36">
        <v>15637</v>
      </c>
      <c r="W31" s="36">
        <v>17811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206</v>
      </c>
      <c r="B35" s="52"/>
      <c r="C35" s="52">
        <v>255419</v>
      </c>
      <c r="D35" s="52">
        <v>319789</v>
      </c>
      <c r="E35" s="52">
        <v>261505</v>
      </c>
      <c r="F35" s="52">
        <v>192217</v>
      </c>
      <c r="G35" s="52">
        <v>119942</v>
      </c>
      <c r="H35" s="52">
        <v>127805</v>
      </c>
      <c r="I35" s="52">
        <v>156917</v>
      </c>
      <c r="J35" s="52">
        <v>166554</v>
      </c>
      <c r="K35" s="52">
        <v>106067</v>
      </c>
      <c r="L35" s="52">
        <v>114957</v>
      </c>
      <c r="M35" s="52">
        <v>94062</v>
      </c>
      <c r="N35" s="52">
        <v>169891</v>
      </c>
      <c r="O35" s="52">
        <v>259355</v>
      </c>
      <c r="P35" s="52">
        <v>149200</v>
      </c>
      <c r="Q35" s="52">
        <v>224999</v>
      </c>
      <c r="R35" s="52">
        <v>301743</v>
      </c>
      <c r="S35" s="52">
        <v>312132</v>
      </c>
      <c r="T35" s="52">
        <v>294804</v>
      </c>
      <c r="U35" s="52">
        <v>249344</v>
      </c>
      <c r="V35" s="52">
        <v>205007</v>
      </c>
      <c r="W35" s="52">
        <v>173791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6677</v>
      </c>
      <c r="D37" s="52">
        <v>7526</v>
      </c>
      <c r="E37" s="52">
        <v>9033</v>
      </c>
      <c r="F37" s="52">
        <v>9051</v>
      </c>
      <c r="G37" s="52">
        <v>7915</v>
      </c>
      <c r="H37" s="52">
        <v>9025</v>
      </c>
      <c r="I37" s="52">
        <v>10459</v>
      </c>
      <c r="J37" s="52">
        <v>13835</v>
      </c>
      <c r="K37" s="52">
        <v>13904</v>
      </c>
      <c r="L37" s="52">
        <v>13207</v>
      </c>
      <c r="M37" s="52">
        <v>11130</v>
      </c>
      <c r="N37" s="52">
        <v>14449</v>
      </c>
      <c r="O37" s="52">
        <v>22053</v>
      </c>
      <c r="P37" s="52">
        <v>32302</v>
      </c>
      <c r="Q37" s="52">
        <v>43713</v>
      </c>
      <c r="R37" s="52">
        <v>53344</v>
      </c>
      <c r="S37" s="52">
        <v>66002</v>
      </c>
      <c r="T37" s="52">
        <v>100498</v>
      </c>
      <c r="U37" s="52">
        <v>91974</v>
      </c>
      <c r="V37" s="52">
        <v>99944</v>
      </c>
      <c r="W37" s="52">
        <v>96175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124510</v>
      </c>
      <c r="D39" s="52">
        <v>102074</v>
      </c>
      <c r="E39" s="52">
        <v>90349</v>
      </c>
      <c r="F39" s="52">
        <v>108935</v>
      </c>
      <c r="G39" s="52">
        <v>122725</v>
      </c>
      <c r="H39" s="52">
        <v>85741</v>
      </c>
      <c r="I39" s="52">
        <v>160074</v>
      </c>
      <c r="J39" s="52">
        <v>211139</v>
      </c>
      <c r="K39" s="52">
        <v>253040</v>
      </c>
      <c r="L39" s="52">
        <v>263405</v>
      </c>
      <c r="M39" s="52">
        <v>283362</v>
      </c>
      <c r="N39" s="52">
        <v>334950</v>
      </c>
      <c r="O39" s="52">
        <v>272081</v>
      </c>
      <c r="P39" s="52">
        <v>127505</v>
      </c>
      <c r="Q39" s="52">
        <v>110272</v>
      </c>
      <c r="R39" s="52">
        <v>141633</v>
      </c>
      <c r="S39" s="52">
        <v>184928</v>
      </c>
      <c r="T39" s="52">
        <v>186692</v>
      </c>
      <c r="U39" s="52">
        <v>180011</v>
      </c>
      <c r="V39" s="52">
        <v>177433</v>
      </c>
      <c r="W39" s="52">
        <v>134438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212</v>
      </c>
      <c r="D40" s="52">
        <v>22</v>
      </c>
      <c r="E40" s="52">
        <v>0</v>
      </c>
      <c r="F40" s="52">
        <v>0</v>
      </c>
      <c r="G40" s="52">
        <v>0</v>
      </c>
      <c r="H40" s="52">
        <v>0</v>
      </c>
      <c r="I40" s="52">
        <v>31</v>
      </c>
      <c r="J40" s="52">
        <v>117</v>
      </c>
      <c r="K40" s="52">
        <v>142</v>
      </c>
      <c r="L40" s="52">
        <v>137</v>
      </c>
      <c r="M40" s="52">
        <v>209</v>
      </c>
      <c r="N40" s="52">
        <v>648</v>
      </c>
      <c r="O40" s="52">
        <v>78</v>
      </c>
      <c r="P40" s="52">
        <v>277</v>
      </c>
      <c r="Q40" s="52">
        <v>0</v>
      </c>
      <c r="R40" s="52">
        <v>20</v>
      </c>
      <c r="S40" s="52">
        <v>184</v>
      </c>
      <c r="T40" s="52">
        <v>174</v>
      </c>
      <c r="U40" s="52">
        <v>191</v>
      </c>
      <c r="V40" s="52">
        <v>190</v>
      </c>
      <c r="W40" s="52">
        <v>519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183228</v>
      </c>
      <c r="D41" s="52">
        <v>282588</v>
      </c>
      <c r="E41" s="52">
        <v>239983</v>
      </c>
      <c r="F41" s="52">
        <v>160791</v>
      </c>
      <c r="G41" s="52">
        <v>89326</v>
      </c>
      <c r="H41" s="52">
        <v>158480</v>
      </c>
      <c r="I41" s="52">
        <v>75336</v>
      </c>
      <c r="J41" s="52">
        <v>74774</v>
      </c>
      <c r="K41" s="52">
        <v>34969</v>
      </c>
      <c r="L41" s="52">
        <v>30127</v>
      </c>
      <c r="M41" s="52">
        <v>0</v>
      </c>
      <c r="N41" s="52">
        <v>0</v>
      </c>
      <c r="O41" s="52">
        <v>3427</v>
      </c>
      <c r="P41" s="52">
        <v>45378</v>
      </c>
      <c r="Q41" s="52">
        <v>161149</v>
      </c>
      <c r="R41" s="52">
        <v>167530</v>
      </c>
      <c r="S41" s="52">
        <v>129574</v>
      </c>
      <c r="T41" s="52">
        <v>110895</v>
      </c>
      <c r="U41" s="52">
        <v>82060</v>
      </c>
      <c r="V41" s="52">
        <v>60593</v>
      </c>
      <c r="W41" s="52">
        <v>94009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14426</v>
      </c>
      <c r="D42" s="52">
        <v>2416</v>
      </c>
      <c r="E42" s="52">
        <v>1114</v>
      </c>
      <c r="F42" s="52">
        <v>129</v>
      </c>
      <c r="G42" s="52">
        <v>818</v>
      </c>
      <c r="H42" s="52">
        <v>1154</v>
      </c>
      <c r="I42" s="52">
        <v>3522</v>
      </c>
      <c r="J42" s="52">
        <v>7565</v>
      </c>
      <c r="K42" s="52">
        <v>2353</v>
      </c>
      <c r="L42" s="52">
        <v>1203</v>
      </c>
      <c r="M42" s="52">
        <v>0</v>
      </c>
      <c r="N42" s="52">
        <v>0</v>
      </c>
      <c r="O42" s="52">
        <v>201</v>
      </c>
      <c r="P42" s="52">
        <v>3996</v>
      </c>
      <c r="Q42" s="52">
        <v>11877</v>
      </c>
      <c r="R42" s="52">
        <v>13915</v>
      </c>
      <c r="S42" s="52">
        <v>10618</v>
      </c>
      <c r="T42" s="52">
        <v>11753</v>
      </c>
      <c r="U42" s="52">
        <v>9209</v>
      </c>
      <c r="V42" s="52">
        <v>7909</v>
      </c>
      <c r="W42" s="52">
        <v>12075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426131</v>
      </c>
      <c r="D44" s="52">
        <v>436637</v>
      </c>
      <c r="E44" s="52">
        <v>403338</v>
      </c>
      <c r="F44" s="52">
        <v>395760</v>
      </c>
      <c r="G44" s="52">
        <v>393867</v>
      </c>
      <c r="H44" s="52">
        <v>429838</v>
      </c>
      <c r="I44" s="52">
        <v>276315</v>
      </c>
      <c r="J44" s="52">
        <v>320269</v>
      </c>
      <c r="K44" s="52">
        <v>306173</v>
      </c>
      <c r="L44" s="52">
        <v>296752</v>
      </c>
      <c r="M44" s="52">
        <v>250649</v>
      </c>
      <c r="N44" s="52">
        <v>297455</v>
      </c>
      <c r="O44" s="52">
        <v>354115</v>
      </c>
      <c r="P44" s="52">
        <v>312818</v>
      </c>
      <c r="Q44" s="52">
        <v>384083</v>
      </c>
      <c r="R44" s="52">
        <v>429240</v>
      </c>
      <c r="S44" s="52">
        <v>428225</v>
      </c>
      <c r="T44" s="52">
        <v>413693</v>
      </c>
      <c r="U44" s="52">
        <v>377122</v>
      </c>
      <c r="V44" s="52">
        <v>338433</v>
      </c>
      <c r="W44" s="52">
        <v>367406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15371</v>
      </c>
      <c r="D45" s="36">
        <v>70032</v>
      </c>
      <c r="E45" s="36">
        <v>59469</v>
      </c>
      <c r="F45" s="36">
        <v>1611</v>
      </c>
      <c r="G45" s="36">
        <v>49356</v>
      </c>
      <c r="H45" s="36">
        <v>31314</v>
      </c>
      <c r="I45" s="36">
        <v>5432</v>
      </c>
      <c r="J45" s="36">
        <v>29029</v>
      </c>
      <c r="K45" s="36">
        <v>26746</v>
      </c>
      <c r="L45" s="36">
        <v>5000</v>
      </c>
      <c r="M45" s="36">
        <v>24087</v>
      </c>
      <c r="N45" s="36">
        <v>9801</v>
      </c>
      <c r="O45" s="36">
        <v>42868</v>
      </c>
      <c r="P45" s="36">
        <v>180</v>
      </c>
      <c r="Q45" s="36">
        <v>4028</v>
      </c>
      <c r="R45" s="36">
        <v>8934</v>
      </c>
      <c r="S45" s="36">
        <v>6456</v>
      </c>
      <c r="T45" s="36">
        <v>17491</v>
      </c>
      <c r="U45" s="36">
        <v>33069</v>
      </c>
      <c r="V45" s="36">
        <v>67674</v>
      </c>
      <c r="W45" s="36">
        <v>32118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206</v>
      </c>
      <c r="B49" s="52"/>
      <c r="C49" s="52">
        <v>88443</v>
      </c>
      <c r="D49" s="52">
        <v>107037</v>
      </c>
      <c r="E49" s="52">
        <v>87889</v>
      </c>
      <c r="F49" s="52">
        <v>65643</v>
      </c>
      <c r="G49" s="52">
        <v>42148</v>
      </c>
      <c r="H49" s="52">
        <v>39667</v>
      </c>
      <c r="I49" s="52">
        <v>45648</v>
      </c>
      <c r="J49" s="52">
        <v>49986</v>
      </c>
      <c r="K49" s="52">
        <v>31450</v>
      </c>
      <c r="L49" s="52">
        <v>33384</v>
      </c>
      <c r="M49" s="52">
        <v>26163</v>
      </c>
      <c r="N49" s="52">
        <v>43652</v>
      </c>
      <c r="O49" s="52">
        <v>76236</v>
      </c>
      <c r="P49" s="52">
        <v>83603</v>
      </c>
      <c r="Q49" s="52">
        <v>110459</v>
      </c>
      <c r="R49" s="52">
        <v>109753</v>
      </c>
      <c r="S49" s="52">
        <v>88478</v>
      </c>
      <c r="T49" s="52">
        <v>89248</v>
      </c>
      <c r="U49" s="52">
        <v>75234</v>
      </c>
      <c r="V49" s="52">
        <v>59744</v>
      </c>
      <c r="W49" s="52">
        <v>51487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1986</v>
      </c>
      <c r="D51" s="52">
        <v>3630</v>
      </c>
      <c r="E51" s="52">
        <v>4093</v>
      </c>
      <c r="F51" s="52">
        <v>4009</v>
      </c>
      <c r="G51" s="52">
        <v>3317</v>
      </c>
      <c r="H51" s="52">
        <v>4010</v>
      </c>
      <c r="I51" s="52">
        <v>5789</v>
      </c>
      <c r="J51" s="52">
        <v>7736</v>
      </c>
      <c r="K51" s="52">
        <v>5246</v>
      </c>
      <c r="L51" s="52">
        <v>5431</v>
      </c>
      <c r="M51" s="52">
        <v>4298</v>
      </c>
      <c r="N51" s="52">
        <v>7423</v>
      </c>
      <c r="O51" s="52">
        <v>12136</v>
      </c>
      <c r="P51" s="52">
        <v>13569</v>
      </c>
      <c r="Q51" s="52">
        <v>16960</v>
      </c>
      <c r="R51" s="52">
        <v>18188</v>
      </c>
      <c r="S51" s="52">
        <v>21477</v>
      </c>
      <c r="T51" s="52">
        <v>41602</v>
      </c>
      <c r="U51" s="52">
        <v>30168</v>
      </c>
      <c r="V51" s="52">
        <v>32890</v>
      </c>
      <c r="W51" s="52">
        <v>34275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19968</v>
      </c>
      <c r="D53" s="52">
        <v>11640</v>
      </c>
      <c r="E53" s="52">
        <v>8476</v>
      </c>
      <c r="F53" s="52">
        <v>10821</v>
      </c>
      <c r="G53" s="52">
        <v>10640</v>
      </c>
      <c r="H53" s="52">
        <v>3529</v>
      </c>
      <c r="I53" s="52">
        <v>26045</v>
      </c>
      <c r="J53" s="52">
        <v>30810</v>
      </c>
      <c r="K53" s="52">
        <v>25241</v>
      </c>
      <c r="L53" s="52">
        <v>28195</v>
      </c>
      <c r="M53" s="52">
        <v>26144</v>
      </c>
      <c r="N53" s="52">
        <v>43567</v>
      </c>
      <c r="O53" s="52">
        <v>75147</v>
      </c>
      <c r="P53" s="52">
        <v>56881</v>
      </c>
      <c r="Q53" s="52">
        <v>33708</v>
      </c>
      <c r="R53" s="52">
        <v>45442</v>
      </c>
      <c r="S53" s="52">
        <v>48690</v>
      </c>
      <c r="T53" s="52">
        <v>52068</v>
      </c>
      <c r="U53" s="52">
        <v>47644</v>
      </c>
      <c r="V53" s="52">
        <v>39865</v>
      </c>
      <c r="W53" s="52">
        <v>23344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34</v>
      </c>
      <c r="D54" s="52">
        <v>3</v>
      </c>
      <c r="E54" s="52">
        <v>0</v>
      </c>
      <c r="F54" s="52">
        <v>0</v>
      </c>
      <c r="G54" s="52">
        <v>0</v>
      </c>
      <c r="H54" s="52">
        <v>0</v>
      </c>
      <c r="I54" s="52">
        <v>5</v>
      </c>
      <c r="J54" s="52">
        <v>17</v>
      </c>
      <c r="K54" s="52">
        <v>14</v>
      </c>
      <c r="L54" s="52">
        <v>15</v>
      </c>
      <c r="M54" s="52">
        <v>19</v>
      </c>
      <c r="N54" s="52">
        <v>85</v>
      </c>
      <c r="O54" s="52">
        <v>22</v>
      </c>
      <c r="P54" s="52">
        <v>124</v>
      </c>
      <c r="Q54" s="52">
        <v>0</v>
      </c>
      <c r="R54" s="52">
        <v>7</v>
      </c>
      <c r="S54" s="52">
        <v>49</v>
      </c>
      <c r="T54" s="52">
        <v>50</v>
      </c>
      <c r="U54" s="52">
        <v>52</v>
      </c>
      <c r="V54" s="52">
        <v>44</v>
      </c>
      <c r="W54" s="52">
        <v>92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63446</v>
      </c>
      <c r="D55" s="52">
        <v>94585</v>
      </c>
      <c r="E55" s="52">
        <v>79046</v>
      </c>
      <c r="F55" s="52">
        <v>54778</v>
      </c>
      <c r="G55" s="52">
        <v>31222</v>
      </c>
      <c r="H55" s="52">
        <v>35877</v>
      </c>
      <c r="I55" s="52">
        <v>18722</v>
      </c>
      <c r="J55" s="52">
        <v>17398</v>
      </c>
      <c r="K55" s="52">
        <v>5804</v>
      </c>
      <c r="L55" s="52">
        <v>4975</v>
      </c>
      <c r="M55" s="52">
        <v>0</v>
      </c>
      <c r="N55" s="52">
        <v>0</v>
      </c>
      <c r="O55" s="52">
        <v>1008</v>
      </c>
      <c r="P55" s="52">
        <v>24445</v>
      </c>
      <c r="Q55" s="52">
        <v>71482</v>
      </c>
      <c r="R55" s="52">
        <v>59372</v>
      </c>
      <c r="S55" s="52">
        <v>36729</v>
      </c>
      <c r="T55" s="52">
        <v>33572</v>
      </c>
      <c r="U55" s="52">
        <v>24759</v>
      </c>
      <c r="V55" s="52">
        <v>17545</v>
      </c>
      <c r="W55" s="52">
        <v>24858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4995</v>
      </c>
      <c r="D56" s="52">
        <v>809</v>
      </c>
      <c r="E56" s="52">
        <v>367</v>
      </c>
      <c r="F56" s="52">
        <v>44</v>
      </c>
      <c r="G56" s="52">
        <v>286</v>
      </c>
      <c r="H56" s="52">
        <v>261</v>
      </c>
      <c r="I56" s="52">
        <v>876</v>
      </c>
      <c r="J56" s="52">
        <v>1761</v>
      </c>
      <c r="K56" s="52">
        <v>391</v>
      </c>
      <c r="L56" s="52">
        <v>199</v>
      </c>
      <c r="M56" s="52">
        <v>0</v>
      </c>
      <c r="N56" s="52">
        <v>0</v>
      </c>
      <c r="O56" s="52">
        <v>59</v>
      </c>
      <c r="P56" s="52">
        <v>2153</v>
      </c>
      <c r="Q56" s="52">
        <v>5269</v>
      </c>
      <c r="R56" s="52">
        <v>4932</v>
      </c>
      <c r="S56" s="52">
        <v>3010</v>
      </c>
      <c r="T56" s="52">
        <v>3558</v>
      </c>
      <c r="U56" s="52">
        <v>2779</v>
      </c>
      <c r="V56" s="52">
        <v>2290</v>
      </c>
      <c r="W56" s="52">
        <v>3193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83121</v>
      </c>
      <c r="D58" s="52">
        <v>83596</v>
      </c>
      <c r="E58" s="52">
        <v>67902</v>
      </c>
      <c r="F58" s="52">
        <v>65093</v>
      </c>
      <c r="G58" s="52">
        <v>28100</v>
      </c>
      <c r="H58" s="52">
        <v>32130</v>
      </c>
      <c r="I58" s="52">
        <v>44185</v>
      </c>
      <c r="J58" s="52">
        <v>43830</v>
      </c>
      <c r="K58" s="52">
        <v>27225</v>
      </c>
      <c r="L58" s="52">
        <v>32509</v>
      </c>
      <c r="M58" s="52">
        <v>22480</v>
      </c>
      <c r="N58" s="52">
        <v>41636</v>
      </c>
      <c r="O58" s="52">
        <v>64311</v>
      </c>
      <c r="P58" s="52">
        <v>83524</v>
      </c>
      <c r="Q58" s="52">
        <v>108751</v>
      </c>
      <c r="R58" s="52">
        <v>106751</v>
      </c>
      <c r="S58" s="52">
        <v>86762</v>
      </c>
      <c r="T58" s="52">
        <v>84369</v>
      </c>
      <c r="U58" s="52">
        <v>66571</v>
      </c>
      <c r="V58" s="52">
        <v>45279</v>
      </c>
      <c r="W58" s="52">
        <v>44928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5322</v>
      </c>
      <c r="D59" s="36">
        <v>23441</v>
      </c>
      <c r="E59" s="36">
        <v>19987</v>
      </c>
      <c r="F59" s="36">
        <v>550</v>
      </c>
      <c r="G59" s="36">
        <v>14048</v>
      </c>
      <c r="H59" s="36">
        <v>7537</v>
      </c>
      <c r="I59" s="36">
        <v>1463</v>
      </c>
      <c r="J59" s="36">
        <v>6156</v>
      </c>
      <c r="K59" s="36">
        <v>4225</v>
      </c>
      <c r="L59" s="36">
        <v>875</v>
      </c>
      <c r="M59" s="36">
        <v>3683</v>
      </c>
      <c r="N59" s="36">
        <v>2016</v>
      </c>
      <c r="O59" s="36">
        <v>11925</v>
      </c>
      <c r="P59" s="36">
        <v>79</v>
      </c>
      <c r="Q59" s="36">
        <v>1708</v>
      </c>
      <c r="R59" s="36">
        <v>3002</v>
      </c>
      <c r="S59" s="36">
        <v>1716</v>
      </c>
      <c r="T59" s="36">
        <v>4879</v>
      </c>
      <c r="U59" s="36">
        <v>8663</v>
      </c>
      <c r="V59" s="36">
        <v>14465</v>
      </c>
      <c r="W59" s="36">
        <v>6559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206</v>
      </c>
      <c r="B63" s="52"/>
      <c r="C63" s="52">
        <v>166976</v>
      </c>
      <c r="D63" s="52">
        <v>212752</v>
      </c>
      <c r="E63" s="52">
        <v>173616</v>
      </c>
      <c r="F63" s="52">
        <v>126574</v>
      </c>
      <c r="G63" s="52">
        <v>77794</v>
      </c>
      <c r="H63" s="52">
        <v>88138</v>
      </c>
      <c r="I63" s="52">
        <v>111269</v>
      </c>
      <c r="J63" s="52">
        <v>116568</v>
      </c>
      <c r="K63" s="52">
        <v>74617</v>
      </c>
      <c r="L63" s="52">
        <v>81573</v>
      </c>
      <c r="M63" s="52">
        <v>67899</v>
      </c>
      <c r="N63" s="52">
        <v>126239</v>
      </c>
      <c r="O63" s="52">
        <v>183119</v>
      </c>
      <c r="P63" s="52">
        <v>65597</v>
      </c>
      <c r="Q63" s="52">
        <v>114540</v>
      </c>
      <c r="R63" s="52">
        <v>191990</v>
      </c>
      <c r="S63" s="52">
        <v>223654</v>
      </c>
      <c r="T63" s="52">
        <v>205556</v>
      </c>
      <c r="U63" s="52">
        <v>174110</v>
      </c>
      <c r="V63" s="52">
        <v>145263</v>
      </c>
      <c r="W63" s="52">
        <v>122304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4691</v>
      </c>
      <c r="D65" s="52">
        <v>3896</v>
      </c>
      <c r="E65" s="52">
        <v>4940</v>
      </c>
      <c r="F65" s="52">
        <v>5042</v>
      </c>
      <c r="G65" s="52">
        <v>4598</v>
      </c>
      <c r="H65" s="52">
        <v>5015</v>
      </c>
      <c r="I65" s="52">
        <v>4670</v>
      </c>
      <c r="J65" s="52">
        <v>6099</v>
      </c>
      <c r="K65" s="52">
        <v>8658</v>
      </c>
      <c r="L65" s="52">
        <v>7776</v>
      </c>
      <c r="M65" s="52">
        <v>6832</v>
      </c>
      <c r="N65" s="52">
        <v>7026</v>
      </c>
      <c r="O65" s="52">
        <v>9917</v>
      </c>
      <c r="P65" s="52">
        <v>18733</v>
      </c>
      <c r="Q65" s="52">
        <v>26753</v>
      </c>
      <c r="R65" s="52">
        <v>35156</v>
      </c>
      <c r="S65" s="52">
        <v>44525</v>
      </c>
      <c r="T65" s="52">
        <v>58896</v>
      </c>
      <c r="U65" s="52">
        <v>61806</v>
      </c>
      <c r="V65" s="52">
        <v>67054</v>
      </c>
      <c r="W65" s="52">
        <v>61900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104542</v>
      </c>
      <c r="D67" s="52">
        <f t="shared" si="0"/>
        <v>90434</v>
      </c>
      <c r="E67" s="52">
        <f t="shared" si="0"/>
        <v>81873</v>
      </c>
      <c r="F67" s="52">
        <f t="shared" si="0"/>
        <v>98114</v>
      </c>
      <c r="G67" s="52">
        <f t="shared" si="0"/>
        <v>112085</v>
      </c>
      <c r="H67" s="52">
        <f t="shared" si="0"/>
        <v>82212</v>
      </c>
      <c r="I67" s="52">
        <f t="shared" si="0"/>
        <v>134029</v>
      </c>
      <c r="J67" s="52">
        <f t="shared" si="0"/>
        <v>180329</v>
      </c>
      <c r="K67" s="52">
        <f t="shared" si="0"/>
        <v>227799</v>
      </c>
      <c r="L67" s="52">
        <f t="shared" si="0"/>
        <v>235210</v>
      </c>
      <c r="M67" s="52">
        <f t="shared" si="0"/>
        <v>257218</v>
      </c>
      <c r="N67" s="52">
        <f t="shared" si="0"/>
        <v>291383</v>
      </c>
      <c r="O67" s="52">
        <f t="shared" si="0"/>
        <v>196934</v>
      </c>
      <c r="P67" s="52">
        <f t="shared" si="0"/>
        <v>70624</v>
      </c>
      <c r="Q67" s="52">
        <f t="shared" si="0"/>
        <v>76564</v>
      </c>
      <c r="R67" s="52">
        <f t="shared" ref="R67:V67" si="1">R39-R53</f>
        <v>96191</v>
      </c>
      <c r="S67" s="52">
        <f t="shared" si="1"/>
        <v>136238</v>
      </c>
      <c r="T67" s="52">
        <f t="shared" si="1"/>
        <v>134624</v>
      </c>
      <c r="U67" s="52">
        <f t="shared" si="1"/>
        <v>132367</v>
      </c>
      <c r="V67" s="52">
        <f t="shared" si="1"/>
        <v>137568</v>
      </c>
      <c r="W67" s="52">
        <f t="shared" ref="W67" si="2">W39-W53</f>
        <v>111094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178</v>
      </c>
      <c r="D68" s="52">
        <f t="shared" si="3"/>
        <v>19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26</v>
      </c>
      <c r="J68" s="52">
        <f t="shared" si="3"/>
        <v>100</v>
      </c>
      <c r="K68" s="52">
        <f t="shared" si="3"/>
        <v>128</v>
      </c>
      <c r="L68" s="52">
        <f t="shared" si="3"/>
        <v>122</v>
      </c>
      <c r="M68" s="52">
        <f t="shared" si="3"/>
        <v>190</v>
      </c>
      <c r="N68" s="52">
        <f t="shared" si="3"/>
        <v>563</v>
      </c>
      <c r="O68" s="52">
        <f t="shared" si="3"/>
        <v>56</v>
      </c>
      <c r="P68" s="52">
        <f t="shared" si="3"/>
        <v>153</v>
      </c>
      <c r="Q68" s="52">
        <f t="shared" si="3"/>
        <v>0</v>
      </c>
      <c r="R68" s="52">
        <f t="shared" ref="R68:V68" si="4">R40-R54</f>
        <v>13</v>
      </c>
      <c r="S68" s="52">
        <f t="shared" si="4"/>
        <v>135</v>
      </c>
      <c r="T68" s="52">
        <f t="shared" si="4"/>
        <v>124</v>
      </c>
      <c r="U68" s="52">
        <f t="shared" si="4"/>
        <v>139</v>
      </c>
      <c r="V68" s="52">
        <f t="shared" si="4"/>
        <v>146</v>
      </c>
      <c r="W68" s="52">
        <f t="shared" ref="W68" si="5">W40-W54</f>
        <v>427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119782</v>
      </c>
      <c r="D69" s="52">
        <f t="shared" si="6"/>
        <v>188003</v>
      </c>
      <c r="E69" s="52">
        <f t="shared" si="6"/>
        <v>160937</v>
      </c>
      <c r="F69" s="52">
        <f t="shared" si="6"/>
        <v>106013</v>
      </c>
      <c r="G69" s="52">
        <f t="shared" si="6"/>
        <v>58104</v>
      </c>
      <c r="H69" s="52">
        <f t="shared" si="6"/>
        <v>122603</v>
      </c>
      <c r="I69" s="52">
        <f t="shared" si="6"/>
        <v>56614</v>
      </c>
      <c r="J69" s="52">
        <f t="shared" si="6"/>
        <v>57376</v>
      </c>
      <c r="K69" s="52">
        <f t="shared" si="6"/>
        <v>29165</v>
      </c>
      <c r="L69" s="52">
        <f t="shared" si="6"/>
        <v>25152</v>
      </c>
      <c r="M69" s="52">
        <f t="shared" si="6"/>
        <v>0</v>
      </c>
      <c r="N69" s="52">
        <f t="shared" si="6"/>
        <v>0</v>
      </c>
      <c r="O69" s="52">
        <f t="shared" si="6"/>
        <v>2419</v>
      </c>
      <c r="P69" s="52">
        <f t="shared" si="6"/>
        <v>20933</v>
      </c>
      <c r="Q69" s="52">
        <f t="shared" si="6"/>
        <v>89667</v>
      </c>
      <c r="R69" s="52">
        <f t="shared" ref="R69:V69" si="7">R41-R55</f>
        <v>108158</v>
      </c>
      <c r="S69" s="52">
        <f t="shared" si="7"/>
        <v>92845</v>
      </c>
      <c r="T69" s="52">
        <f t="shared" si="7"/>
        <v>77323</v>
      </c>
      <c r="U69" s="52">
        <f t="shared" si="7"/>
        <v>57301</v>
      </c>
      <c r="V69" s="52">
        <f t="shared" si="7"/>
        <v>43048</v>
      </c>
      <c r="W69" s="52">
        <f t="shared" ref="W69" si="8">W41-W55</f>
        <v>69151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9431</v>
      </c>
      <c r="D70" s="52">
        <f t="shared" si="9"/>
        <v>1607</v>
      </c>
      <c r="E70" s="52">
        <f t="shared" si="9"/>
        <v>747</v>
      </c>
      <c r="F70" s="52">
        <f t="shared" si="9"/>
        <v>85</v>
      </c>
      <c r="G70" s="52">
        <f t="shared" si="9"/>
        <v>532</v>
      </c>
      <c r="H70" s="52">
        <f t="shared" si="9"/>
        <v>893</v>
      </c>
      <c r="I70" s="52">
        <f t="shared" si="9"/>
        <v>2646</v>
      </c>
      <c r="J70" s="52">
        <f t="shared" si="9"/>
        <v>5804</v>
      </c>
      <c r="K70" s="52">
        <f t="shared" si="9"/>
        <v>1962</v>
      </c>
      <c r="L70" s="52">
        <f t="shared" si="9"/>
        <v>1004</v>
      </c>
      <c r="M70" s="52">
        <f t="shared" si="9"/>
        <v>0</v>
      </c>
      <c r="N70" s="52">
        <f t="shared" si="9"/>
        <v>0</v>
      </c>
      <c r="O70" s="52">
        <f t="shared" si="9"/>
        <v>142</v>
      </c>
      <c r="P70" s="52">
        <f t="shared" si="9"/>
        <v>1843</v>
      </c>
      <c r="Q70" s="52">
        <f t="shared" si="9"/>
        <v>6608</v>
      </c>
      <c r="R70" s="52">
        <f t="shared" ref="R70:V70" si="10">R42-R56</f>
        <v>8983</v>
      </c>
      <c r="S70" s="52">
        <f t="shared" si="10"/>
        <v>7608</v>
      </c>
      <c r="T70" s="52">
        <f t="shared" si="10"/>
        <v>8195</v>
      </c>
      <c r="U70" s="52">
        <f t="shared" si="10"/>
        <v>6430</v>
      </c>
      <c r="V70" s="52">
        <f t="shared" si="10"/>
        <v>5619</v>
      </c>
      <c r="W70" s="52">
        <f t="shared" ref="W70" si="11">W42-W56</f>
        <v>8882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343010</v>
      </c>
      <c r="D72" s="52">
        <v>353041</v>
      </c>
      <c r="E72" s="52">
        <v>335436</v>
      </c>
      <c r="F72" s="52">
        <v>330667</v>
      </c>
      <c r="G72" s="52">
        <v>365767</v>
      </c>
      <c r="H72" s="52">
        <v>397708</v>
      </c>
      <c r="I72" s="52">
        <v>232130</v>
      </c>
      <c r="J72" s="52">
        <v>276439</v>
      </c>
      <c r="K72" s="52">
        <v>278948</v>
      </c>
      <c r="L72" s="52">
        <v>264243</v>
      </c>
      <c r="M72" s="52">
        <v>228169</v>
      </c>
      <c r="N72" s="52">
        <v>255819</v>
      </c>
      <c r="O72" s="52">
        <v>289804</v>
      </c>
      <c r="P72" s="52">
        <v>229294</v>
      </c>
      <c r="Q72" s="52">
        <v>275332</v>
      </c>
      <c r="R72" s="52">
        <v>322489</v>
      </c>
      <c r="S72" s="52">
        <v>341463</v>
      </c>
      <c r="T72" s="52">
        <v>329324</v>
      </c>
      <c r="U72" s="52">
        <v>310551</v>
      </c>
      <c r="V72" s="52">
        <v>293154</v>
      </c>
      <c r="W72" s="52">
        <v>322478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10049</v>
      </c>
      <c r="D73" s="36">
        <v>46591</v>
      </c>
      <c r="E73" s="36">
        <v>39482</v>
      </c>
      <c r="F73" s="36">
        <v>1061</v>
      </c>
      <c r="G73" s="36">
        <v>35308</v>
      </c>
      <c r="H73" s="36">
        <v>23777</v>
      </c>
      <c r="I73" s="36">
        <v>3969</v>
      </c>
      <c r="J73" s="36">
        <v>22873</v>
      </c>
      <c r="K73" s="36">
        <v>22521</v>
      </c>
      <c r="L73" s="36">
        <v>4125</v>
      </c>
      <c r="M73" s="36">
        <v>20404</v>
      </c>
      <c r="N73" s="36">
        <v>7785</v>
      </c>
      <c r="O73" s="36">
        <v>30943</v>
      </c>
      <c r="P73" s="36">
        <v>101</v>
      </c>
      <c r="Q73" s="36">
        <v>2320</v>
      </c>
      <c r="R73" s="36">
        <v>5932</v>
      </c>
      <c r="S73" s="36">
        <v>4740</v>
      </c>
      <c r="T73" s="36">
        <v>12612</v>
      </c>
      <c r="U73" s="36">
        <v>24406</v>
      </c>
      <c r="V73" s="36">
        <v>53209</v>
      </c>
      <c r="W73" s="36">
        <v>25559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206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22497</v>
      </c>
      <c r="I79" s="52">
        <f>RES_hhdet_numvin!I64</f>
        <v>51796</v>
      </c>
      <c r="J79" s="52">
        <f>RES_hhdet_numvin!J64</f>
        <v>77219</v>
      </c>
      <c r="K79" s="52">
        <f>RES_hhdet_numvin!K64</f>
        <v>61320</v>
      </c>
      <c r="L79" s="52">
        <f>RES_hhdet_numvin!L64</f>
        <v>77602</v>
      </c>
      <c r="M79" s="52">
        <f>RES_hhdet_numvin!M64</f>
        <v>71099</v>
      </c>
      <c r="N79" s="52">
        <f>RES_hhdet_numvin!N64</f>
        <v>139655</v>
      </c>
      <c r="O79" s="52">
        <f>RES_hhdet_numvin!O64</f>
        <v>226938</v>
      </c>
      <c r="P79" s="52">
        <f>RES_hhdet_numvin!P64</f>
        <v>136706</v>
      </c>
      <c r="Q79" s="52">
        <f>RES_hhdet_numvin!Q64</f>
        <v>213134</v>
      </c>
      <c r="R79" s="52">
        <f>RES_hhdet_numvin!R64</f>
        <v>292535</v>
      </c>
      <c r="S79" s="52">
        <f>RES_hhdet_numvin!S64</f>
        <v>307254</v>
      </c>
      <c r="T79" s="52">
        <f>RES_hhdet_numvin!T64</f>
        <v>292860</v>
      </c>
      <c r="U79" s="52">
        <f>RES_hhdet_numvin!U64</f>
        <v>248858</v>
      </c>
      <c r="V79" s="52">
        <f>RES_hhdet_numvin!V64</f>
        <v>204958</v>
      </c>
      <c r="W79" s="52">
        <f>RES_hhdet_numvin!W64</f>
        <v>173791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10636</v>
      </c>
      <c r="Q82" s="138">
        <f>RES_hhdet_numvin!Q67</f>
        <v>25180</v>
      </c>
      <c r="R82" s="138">
        <f>RES_hhdet_numvin!R67</f>
        <v>40204</v>
      </c>
      <c r="S82" s="138">
        <f>RES_hhdet_numvin!S67</f>
        <v>57694</v>
      </c>
      <c r="T82" s="138">
        <f>RES_hhdet_numvin!T67</f>
        <v>95148</v>
      </c>
      <c r="U82" s="138">
        <f>RES_hhdet_numvin!U67</f>
        <v>89775</v>
      </c>
      <c r="V82" s="138">
        <f>RES_hhdet_numvin!V67</f>
        <v>98597</v>
      </c>
      <c r="W82" s="138">
        <f>RES_hhdet_numvin!W67</f>
        <v>96175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1086</v>
      </c>
      <c r="I84" s="138">
        <f>RES_hhdet_numvin!I69</f>
        <v>23091</v>
      </c>
      <c r="J84" s="138">
        <f>RES_hhdet_numvin!J69</f>
        <v>41245</v>
      </c>
      <c r="K84" s="138">
        <f>RES_hhdet_numvin!K69</f>
        <v>46919</v>
      </c>
      <c r="L84" s="138">
        <f>RES_hhdet_numvin!L69</f>
        <v>66057</v>
      </c>
      <c r="M84" s="138">
        <f>RES_hhdet_numvin!M69</f>
        <v>75365</v>
      </c>
      <c r="N84" s="138">
        <f>RES_hhdet_numvin!N69</f>
        <v>160999</v>
      </c>
      <c r="O84" s="138">
        <f>RES_hhdet_numvin!O69</f>
        <v>231994</v>
      </c>
      <c r="P84" s="138">
        <f>RES_hhdet_numvin!P69</f>
        <v>108502</v>
      </c>
      <c r="Q84" s="138">
        <f>RES_hhdet_numvin!Q69</f>
        <v>95685</v>
      </c>
      <c r="R84" s="138">
        <f>RES_hhdet_numvin!R69</f>
        <v>133338</v>
      </c>
      <c r="S84" s="138">
        <f>RES_hhdet_numvin!S69</f>
        <v>181066</v>
      </c>
      <c r="T84" s="138">
        <f>RES_hhdet_numvin!T69</f>
        <v>185160</v>
      </c>
      <c r="U84" s="138">
        <f>RES_hhdet_numvin!U69</f>
        <v>179664</v>
      </c>
      <c r="V84" s="138">
        <f>RES_hhdet_numvin!V69</f>
        <v>177395</v>
      </c>
      <c r="W84" s="138">
        <f>RES_hhdet_numvin!W69</f>
        <v>134438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0</v>
      </c>
      <c r="I85" s="138">
        <f>RES_hhdet_numvin!I70</f>
        <v>5</v>
      </c>
      <c r="J85" s="138">
        <f>RES_hhdet_numvin!J70</f>
        <v>22</v>
      </c>
      <c r="K85" s="138">
        <f>RES_hhdet_numvin!K70</f>
        <v>28</v>
      </c>
      <c r="L85" s="138">
        <f>RES_hhdet_numvin!L70</f>
        <v>37</v>
      </c>
      <c r="M85" s="138">
        <f>RES_hhdet_numvin!M70</f>
        <v>58</v>
      </c>
      <c r="N85" s="138">
        <f>RES_hhdet_numvin!N70</f>
        <v>315</v>
      </c>
      <c r="O85" s="138">
        <f>RES_hhdet_numvin!O70</f>
        <v>70</v>
      </c>
      <c r="P85" s="138">
        <f>RES_hhdet_numvin!P70</f>
        <v>239</v>
      </c>
      <c r="Q85" s="138">
        <f>RES_hhdet_numvin!Q70</f>
        <v>0</v>
      </c>
      <c r="R85" s="138">
        <f>RES_hhdet_numvin!R70</f>
        <v>20</v>
      </c>
      <c r="S85" s="138">
        <f>RES_hhdet_numvin!S70</f>
        <v>182</v>
      </c>
      <c r="T85" s="138">
        <f>RES_hhdet_numvin!T70</f>
        <v>174</v>
      </c>
      <c r="U85" s="138">
        <f>RES_hhdet_numvin!U70</f>
        <v>191</v>
      </c>
      <c r="V85" s="138">
        <f>RES_hhdet_numvin!V70</f>
        <v>190</v>
      </c>
      <c r="W85" s="138">
        <f>RES_hhdet_numvin!W70</f>
        <v>519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14852</v>
      </c>
      <c r="Q88" s="138">
        <f>RES_hhdet_numvin!Q73</f>
        <v>91448</v>
      </c>
      <c r="R88" s="138">
        <f>RES_hhdet_numvin!R73</f>
        <v>126176</v>
      </c>
      <c r="S88" s="138">
        <f>RES_hhdet_numvin!S73</f>
        <v>113379</v>
      </c>
      <c r="T88" s="138">
        <f>RES_hhdet_numvin!T73</f>
        <v>105047</v>
      </c>
      <c r="U88" s="138">
        <f>RES_hhdet_numvin!U73</f>
        <v>80781</v>
      </c>
      <c r="V88" s="138">
        <f>RES_hhdet_numvin!V73</f>
        <v>60475</v>
      </c>
      <c r="W88" s="138">
        <f>RES_hhdet_numvin!W73</f>
        <v>94009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1309</v>
      </c>
      <c r="Q89" s="138">
        <f>RES_hhdet_numvin!Q74</f>
        <v>6745</v>
      </c>
      <c r="R89" s="138">
        <f>RES_hhdet_numvin!R74</f>
        <v>10483</v>
      </c>
      <c r="S89" s="138">
        <f>RES_hhdet_numvin!S74</f>
        <v>9291</v>
      </c>
      <c r="T89" s="138">
        <f>RES_hhdet_numvin!T74</f>
        <v>11134</v>
      </c>
      <c r="U89" s="138">
        <f>RES_hhdet_numvin!U74</f>
        <v>9068</v>
      </c>
      <c r="V89" s="138">
        <f>RES_hhdet_numvin!V74</f>
        <v>7896</v>
      </c>
      <c r="W89" s="138">
        <f>RES_hhdet_numvin!W74</f>
        <v>12075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90328</v>
      </c>
      <c r="Q93" s="138">
        <f>RES_hhdet_numvin!Q78</f>
        <v>206911</v>
      </c>
      <c r="R93" s="138">
        <f>RES_hhdet_numvin!R78</f>
        <v>309679</v>
      </c>
      <c r="S93" s="138">
        <f>RES_hhdet_numvin!S78</f>
        <v>367168</v>
      </c>
      <c r="T93" s="138">
        <f>RES_hhdet_numvin!T78</f>
        <v>386442</v>
      </c>
      <c r="U93" s="138">
        <f>RES_hhdet_numvin!U78</f>
        <v>370259</v>
      </c>
      <c r="V93" s="138">
        <f>RES_hhdet_numvin!V78</f>
        <v>336708</v>
      </c>
      <c r="W93" s="138">
        <f>RES_hhdet_numvin!W78</f>
        <v>367406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59</v>
      </c>
      <c r="Q94" s="39">
        <f>RES_hhdet_numvin!Q79</f>
        <v>2328</v>
      </c>
      <c r="R94" s="39">
        <f>RES_hhdet_numvin!R79</f>
        <v>6755</v>
      </c>
      <c r="S94" s="39">
        <f>RES_hhdet_numvin!S79</f>
        <v>5652</v>
      </c>
      <c r="T94" s="39">
        <f>RES_hhdet_numvin!T79</f>
        <v>16555</v>
      </c>
      <c r="U94" s="39">
        <f>RES_hhdet_numvin!U79</f>
        <v>32510</v>
      </c>
      <c r="V94" s="39">
        <f>RES_hhdet_numvin!V79</f>
        <v>67344</v>
      </c>
      <c r="W94" s="39">
        <f>RES_hhdet_numvin!W79</f>
        <v>32118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3181.8726617714442</v>
      </c>
      <c r="C98" s="117">
        <f t="shared" si="12"/>
        <v>3477.4616482051256</v>
      </c>
      <c r="D98" s="117">
        <f t="shared" si="12"/>
        <v>3614.4346212598853</v>
      </c>
      <c r="E98" s="117">
        <f t="shared" si="12"/>
        <v>4189.7972684121551</v>
      </c>
      <c r="F98" s="117">
        <f t="shared" si="12"/>
        <v>3801.9517133039999</v>
      </c>
      <c r="G98" s="117">
        <f t="shared" si="12"/>
        <v>4143.8322190340041</v>
      </c>
      <c r="H98" s="117">
        <f t="shared" si="12"/>
        <v>3869.4443381151855</v>
      </c>
      <c r="I98" s="117">
        <f t="shared" si="12"/>
        <v>3375.6723374492121</v>
      </c>
      <c r="J98" s="117">
        <f t="shared" si="12"/>
        <v>3495.262063171861</v>
      </c>
      <c r="K98" s="117">
        <f t="shared" si="12"/>
        <v>3345.6636313789149</v>
      </c>
      <c r="L98" s="117">
        <f t="shared" si="12"/>
        <v>3395.2883215337579</v>
      </c>
      <c r="M98" s="117">
        <f t="shared" si="12"/>
        <v>3063.6436761714035</v>
      </c>
      <c r="N98" s="117">
        <f t="shared" si="12"/>
        <v>2762.9363868879059</v>
      </c>
      <c r="O98" s="117">
        <f t="shared" si="12"/>
        <v>2568.2827676796946</v>
      </c>
      <c r="P98" s="117">
        <f t="shared" si="12"/>
        <v>2373.7155434777073</v>
      </c>
      <c r="Q98" s="117">
        <f t="shared" si="12"/>
        <v>2705.3637785177766</v>
      </c>
      <c r="R98" s="117">
        <f t="shared" ref="R98:V98" si="13">R99+R102+R104+R113</f>
        <v>2916.6006038984101</v>
      </c>
      <c r="S98" s="117">
        <f t="shared" si="13"/>
        <v>3095.7052705488913</v>
      </c>
      <c r="T98" s="117">
        <f t="shared" si="13"/>
        <v>2972.1547735527674</v>
      </c>
      <c r="U98" s="117">
        <f t="shared" si="13"/>
        <v>2949.5268325767829</v>
      </c>
      <c r="V98" s="117">
        <f t="shared" si="13"/>
        <v>3201.0863126144159</v>
      </c>
      <c r="W98" s="117">
        <f t="shared" ref="W98" si="14">W99+W102+W104+W113</f>
        <v>3505.6716552279481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2629.097822250546</v>
      </c>
      <c r="C99" s="122">
        <f t="shared" si="15"/>
        <v>2904.2433319700312</v>
      </c>
      <c r="D99" s="122">
        <f t="shared" si="15"/>
        <v>2983.0317937410723</v>
      </c>
      <c r="E99" s="122">
        <f t="shared" si="15"/>
        <v>3537.8064299064822</v>
      </c>
      <c r="F99" s="122">
        <f t="shared" si="15"/>
        <v>3148.6165455166547</v>
      </c>
      <c r="G99" s="122">
        <f t="shared" si="15"/>
        <v>3500.0930689488246</v>
      </c>
      <c r="H99" s="122">
        <f t="shared" si="15"/>
        <v>3258.3789028407659</v>
      </c>
      <c r="I99" s="122">
        <f t="shared" si="15"/>
        <v>2778.5697796563727</v>
      </c>
      <c r="J99" s="122">
        <f t="shared" si="15"/>
        <v>2890.7172668350959</v>
      </c>
      <c r="K99" s="122">
        <f t="shared" si="15"/>
        <v>2798.1795682253696</v>
      </c>
      <c r="L99" s="122">
        <f t="shared" si="15"/>
        <v>2868.2546515629529</v>
      </c>
      <c r="M99" s="122">
        <f t="shared" si="15"/>
        <v>2604.4900809245514</v>
      </c>
      <c r="N99" s="122">
        <f t="shared" si="15"/>
        <v>2352.1720344791333</v>
      </c>
      <c r="O99" s="122">
        <f t="shared" si="15"/>
        <v>2180.9029679218283</v>
      </c>
      <c r="P99" s="122">
        <f t="shared" si="15"/>
        <v>1949.4471486544155</v>
      </c>
      <c r="Q99" s="122">
        <f t="shared" si="15"/>
        <v>2259.7244373075832</v>
      </c>
      <c r="R99" s="122">
        <f t="shared" ref="R99:V99" si="16">SUM(R100:R101)</f>
        <v>2444.0108506043071</v>
      </c>
      <c r="S99" s="122">
        <f t="shared" si="16"/>
        <v>2583.8151379339533</v>
      </c>
      <c r="T99" s="122">
        <f t="shared" si="16"/>
        <v>2435.7401433027471</v>
      </c>
      <c r="U99" s="122">
        <f t="shared" si="16"/>
        <v>2392.7689599756654</v>
      </c>
      <c r="V99" s="122">
        <f t="shared" si="16"/>
        <v>2554.6436379440192</v>
      </c>
      <c r="W99" s="122">
        <f t="shared" ref="W99" si="17">SUM(W100:W101)</f>
        <v>2862.5918030960092</v>
      </c>
      <c r="DA99" s="130" t="s">
        <v>1628</v>
      </c>
    </row>
    <row r="100" spans="1:105" ht="12" customHeight="1" x14ac:dyDescent="0.25">
      <c r="A100" s="97" t="s">
        <v>217</v>
      </c>
      <c r="B100" s="98">
        <v>2600.1500437263198</v>
      </c>
      <c r="C100" s="98">
        <v>2872.2666309527108</v>
      </c>
      <c r="D100" s="98">
        <v>2949.9556690728623</v>
      </c>
      <c r="E100" s="98">
        <v>3498.9053463150112</v>
      </c>
      <c r="F100" s="98">
        <v>3113.7654189800619</v>
      </c>
      <c r="G100" s="98">
        <v>3461.7403371211853</v>
      </c>
      <c r="H100" s="98">
        <v>3223.0180240899472</v>
      </c>
      <c r="I100" s="98">
        <v>2748.3845991494327</v>
      </c>
      <c r="J100" s="98">
        <v>2859.0894406819898</v>
      </c>
      <c r="K100" s="98">
        <v>2767.5587228946442</v>
      </c>
      <c r="L100" s="98">
        <v>2836.6540682532313</v>
      </c>
      <c r="M100" s="98">
        <v>2575.6776342016465</v>
      </c>
      <c r="N100" s="98">
        <v>2326.1897694561553</v>
      </c>
      <c r="O100" s="98">
        <v>2156.0610995768725</v>
      </c>
      <c r="P100" s="98">
        <v>1926.8537316724924</v>
      </c>
      <c r="Q100" s="98">
        <v>2233.1919481100886</v>
      </c>
      <c r="R100" s="98">
        <v>2414.6926780003423</v>
      </c>
      <c r="S100" s="98">
        <v>2551.8428773529972</v>
      </c>
      <c r="T100" s="98">
        <v>2404.9095140417871</v>
      </c>
      <c r="U100" s="98">
        <v>2361.9707991926703</v>
      </c>
      <c r="V100" s="98">
        <v>2520.8034775962533</v>
      </c>
      <c r="W100" s="98">
        <v>2824.2702541320332</v>
      </c>
      <c r="DA100" s="63" t="s">
        <v>1629</v>
      </c>
    </row>
    <row r="101" spans="1:105" ht="12" customHeight="1" x14ac:dyDescent="0.25">
      <c r="A101" s="97" t="s">
        <v>53</v>
      </c>
      <c r="B101" s="98">
        <v>28.947778524226255</v>
      </c>
      <c r="C101" s="98">
        <v>31.976701017320384</v>
      </c>
      <c r="D101" s="98">
        <v>33.076124668210134</v>
      </c>
      <c r="E101" s="98">
        <v>38.901083591471178</v>
      </c>
      <c r="F101" s="98">
        <v>34.851126536592716</v>
      </c>
      <c r="G101" s="98">
        <v>38.352731827639239</v>
      </c>
      <c r="H101" s="98">
        <v>35.360878750818848</v>
      </c>
      <c r="I101" s="98">
        <v>30.185180506939975</v>
      </c>
      <c r="J101" s="98">
        <v>31.627826153106145</v>
      </c>
      <c r="K101" s="98">
        <v>30.62084533072526</v>
      </c>
      <c r="L101" s="98">
        <v>31.60058330972149</v>
      </c>
      <c r="M101" s="98">
        <v>28.812446722904831</v>
      </c>
      <c r="N101" s="98">
        <v>25.982265022978197</v>
      </c>
      <c r="O101" s="98">
        <v>24.84186834495576</v>
      </c>
      <c r="P101" s="98">
        <v>22.593416981923212</v>
      </c>
      <c r="Q101" s="98">
        <v>26.532489197494503</v>
      </c>
      <c r="R101" s="98">
        <v>29.318172603964761</v>
      </c>
      <c r="S101" s="98">
        <v>31.972260580956238</v>
      </c>
      <c r="T101" s="98">
        <v>30.830629260960155</v>
      </c>
      <c r="U101" s="98">
        <v>30.798160782995051</v>
      </c>
      <c r="V101" s="98">
        <v>33.840160347765995</v>
      </c>
      <c r="W101" s="98">
        <v>38.32154896397622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0.19636610531719162</v>
      </c>
      <c r="C102" s="122">
        <f t="shared" si="18"/>
        <v>0.26625554812198732</v>
      </c>
      <c r="D102" s="122">
        <f t="shared" si="18"/>
        <v>0.51374917227230055</v>
      </c>
      <c r="E102" s="122">
        <f t="shared" si="18"/>
        <v>1.0642490906957909</v>
      </c>
      <c r="F102" s="122">
        <f t="shared" si="18"/>
        <v>0.66483438803480244</v>
      </c>
      <c r="G102" s="122">
        <f t="shared" si="18"/>
        <v>0.76385749496960609</v>
      </c>
      <c r="H102" s="122">
        <f t="shared" si="18"/>
        <v>1.2619456344998394</v>
      </c>
      <c r="I102" s="122">
        <f t="shared" si="18"/>
        <v>1.8354945307904798</v>
      </c>
      <c r="J102" s="122">
        <f t="shared" si="18"/>
        <v>1.2543064637914088</v>
      </c>
      <c r="K102" s="122">
        <f t="shared" si="18"/>
        <v>1.3560261288368509</v>
      </c>
      <c r="L102" s="122">
        <f t="shared" si="18"/>
        <v>1.6482954199452327</v>
      </c>
      <c r="M102" s="122">
        <f t="shared" si="18"/>
        <v>1.56691395452379</v>
      </c>
      <c r="N102" s="122">
        <f t="shared" si="18"/>
        <v>2.9960968902953558</v>
      </c>
      <c r="O102" s="122">
        <f t="shared" si="18"/>
        <v>2.060095062667195</v>
      </c>
      <c r="P102" s="122">
        <f t="shared" si="18"/>
        <v>1.6447248296848795</v>
      </c>
      <c r="Q102" s="122">
        <f t="shared" si="18"/>
        <v>3.0476155477844693</v>
      </c>
      <c r="R102" s="122">
        <f t="shared" si="18"/>
        <v>3.5422325993298216</v>
      </c>
      <c r="S102" s="122">
        <f t="shared" si="18"/>
        <v>4.652403071819176</v>
      </c>
      <c r="T102" s="122">
        <f t="shared" si="18"/>
        <v>7.0687555728563458</v>
      </c>
      <c r="U102" s="122">
        <f t="shared" si="18"/>
        <v>10.333448175248954</v>
      </c>
      <c r="V102" s="122">
        <f t="shared" si="18"/>
        <v>5.8497663374312676</v>
      </c>
      <c r="W102" s="122">
        <f t="shared" si="18"/>
        <v>15.031370896336918</v>
      </c>
      <c r="DA102" s="130" t="s">
        <v>1631</v>
      </c>
    </row>
    <row r="103" spans="1:105" ht="12" customHeight="1" x14ac:dyDescent="0.25">
      <c r="A103" s="97" t="s">
        <v>53</v>
      </c>
      <c r="B103" s="98">
        <v>0.19636610531719162</v>
      </c>
      <c r="C103" s="98">
        <v>0.26625554812198732</v>
      </c>
      <c r="D103" s="98">
        <v>0.51374917227230055</v>
      </c>
      <c r="E103" s="98">
        <v>1.0642490906957909</v>
      </c>
      <c r="F103" s="98">
        <v>0.66483438803480244</v>
      </c>
      <c r="G103" s="98">
        <v>0.76385749496960609</v>
      </c>
      <c r="H103" s="98">
        <v>1.2619456344998394</v>
      </c>
      <c r="I103" s="98">
        <v>1.8354945307904798</v>
      </c>
      <c r="J103" s="98">
        <v>1.2543064637914088</v>
      </c>
      <c r="K103" s="98">
        <v>1.3560261288368509</v>
      </c>
      <c r="L103" s="98">
        <v>1.6482954199452327</v>
      </c>
      <c r="M103" s="98">
        <v>1.56691395452379</v>
      </c>
      <c r="N103" s="98">
        <v>2.9960968902953558</v>
      </c>
      <c r="O103" s="98">
        <v>2.060095062667195</v>
      </c>
      <c r="P103" s="98">
        <v>1.6447248296848795</v>
      </c>
      <c r="Q103" s="98">
        <v>3.0476155477844693</v>
      </c>
      <c r="R103" s="98">
        <v>3.5422325993298216</v>
      </c>
      <c r="S103" s="98">
        <v>4.652403071819176</v>
      </c>
      <c r="T103" s="98">
        <v>7.0687555728563458</v>
      </c>
      <c r="U103" s="98">
        <v>10.333448175248954</v>
      </c>
      <c r="V103" s="98">
        <v>5.8497663374312676</v>
      </c>
      <c r="W103" s="98">
        <v>15.031370896336918</v>
      </c>
      <c r="DA103" s="63" t="s">
        <v>1632</v>
      </c>
    </row>
    <row r="104" spans="1:105" ht="12" customHeight="1" x14ac:dyDescent="0.25">
      <c r="A104" s="121" t="s">
        <v>55</v>
      </c>
      <c r="B104" s="122">
        <v>402.26896126403898</v>
      </c>
      <c r="C104" s="122">
        <v>414.20373728409982</v>
      </c>
      <c r="D104" s="122">
        <v>453.61194342095189</v>
      </c>
      <c r="E104" s="122">
        <v>471.57006762038787</v>
      </c>
      <c r="F104" s="122">
        <v>469.88549159205365</v>
      </c>
      <c r="G104" s="122">
        <v>468.03584346954227</v>
      </c>
      <c r="H104" s="122">
        <v>445.95274083136445</v>
      </c>
      <c r="I104" s="122">
        <v>449.92475668873334</v>
      </c>
      <c r="J104" s="122">
        <v>445.97624155615426</v>
      </c>
      <c r="K104" s="122">
        <v>422.24336616091279</v>
      </c>
      <c r="L104" s="122">
        <v>398.20533025194032</v>
      </c>
      <c r="M104" s="122">
        <v>357.11250954120408</v>
      </c>
      <c r="N104" s="122">
        <v>327.5873947577449</v>
      </c>
      <c r="O104" s="122">
        <v>305.78518566155088</v>
      </c>
      <c r="P104" s="122">
        <v>339.57256045813813</v>
      </c>
      <c r="Q104" s="122">
        <v>349.51941350615238</v>
      </c>
      <c r="R104" s="122">
        <v>376.98535980469399</v>
      </c>
      <c r="S104" s="122">
        <v>389.19677231704736</v>
      </c>
      <c r="T104" s="122">
        <v>394.28458491515886</v>
      </c>
      <c r="U104" s="122">
        <v>404.48777413670302</v>
      </c>
      <c r="V104" s="122">
        <v>440.2615957680336</v>
      </c>
      <c r="W104" s="122">
        <v>428.94695381507029</v>
      </c>
      <c r="DA104" s="130" t="s">
        <v>1633</v>
      </c>
    </row>
    <row r="105" spans="1:105" ht="12" customHeight="1" x14ac:dyDescent="0.25">
      <c r="A105" s="97" t="s">
        <v>134</v>
      </c>
      <c r="B105" s="98">
        <v>276.81562668062861</v>
      </c>
      <c r="C105" s="98">
        <v>275.42849016521609</v>
      </c>
      <c r="D105" s="98">
        <v>290.69622738427125</v>
      </c>
      <c r="E105" s="98">
        <v>275.01890804070075</v>
      </c>
      <c r="F105" s="98">
        <v>280.57969864178898</v>
      </c>
      <c r="G105" s="98">
        <v>297.09265456509985</v>
      </c>
      <c r="H105" s="98">
        <v>261.02303759709577</v>
      </c>
      <c r="I105" s="98">
        <v>284.91110999390202</v>
      </c>
      <c r="J105" s="98">
        <v>281.1728834309007</v>
      </c>
      <c r="K105" s="98">
        <v>292.53345427514432</v>
      </c>
      <c r="L105" s="98">
        <v>298.30934955622712</v>
      </c>
      <c r="M105" s="98">
        <v>292.3664524369878</v>
      </c>
      <c r="N105" s="98">
        <v>299.85659586065674</v>
      </c>
      <c r="O105" s="98">
        <v>280.7912301969622</v>
      </c>
      <c r="P105" s="98">
        <v>313.26407732800055</v>
      </c>
      <c r="Q105" s="98">
        <v>301.38613438307254</v>
      </c>
      <c r="R105" s="98">
        <v>308.71537489528464</v>
      </c>
      <c r="S105" s="98">
        <v>304.208223558584</v>
      </c>
      <c r="T105" s="98">
        <v>293.45350041252863</v>
      </c>
      <c r="U105" s="98">
        <v>292.70322453300832</v>
      </c>
      <c r="V105" s="98">
        <v>314.63144979468024</v>
      </c>
      <c r="W105" s="98">
        <v>314.63553080637485</v>
      </c>
      <c r="DA105" s="63" t="s">
        <v>1634</v>
      </c>
    </row>
    <row r="106" spans="1:105" ht="12" customHeight="1" x14ac:dyDescent="0.25">
      <c r="A106" s="97" t="s">
        <v>133</v>
      </c>
      <c r="B106" s="98">
        <v>0</v>
      </c>
      <c r="C106" s="98">
        <v>2.19096013465594E-2</v>
      </c>
      <c r="D106" s="98">
        <v>2.589045025276383E-2</v>
      </c>
      <c r="E106" s="98">
        <v>2.6114111436938203E-2</v>
      </c>
      <c r="F106" s="98">
        <v>2.6179900635778394E-2</v>
      </c>
      <c r="G106" s="98">
        <v>2.6978448146542579E-2</v>
      </c>
      <c r="H106" s="98">
        <v>2.5665976811258526E-2</v>
      </c>
      <c r="I106" s="98">
        <v>2.9867482695920933E-2</v>
      </c>
      <c r="J106" s="98">
        <v>4.2103434830337245E-2</v>
      </c>
      <c r="K106" s="98">
        <v>5.6812954248126601E-2</v>
      </c>
      <c r="L106" s="98">
        <v>6.9311864553668362E-2</v>
      </c>
      <c r="M106" s="98">
        <v>8.7871948513568943E-2</v>
      </c>
      <c r="N106" s="98">
        <v>0.14712546818309552</v>
      </c>
      <c r="O106" s="98">
        <v>0.1383343600613367</v>
      </c>
      <c r="P106" s="98">
        <v>0.17770425273706331</v>
      </c>
      <c r="Q106" s="98">
        <v>0.17484993620751668</v>
      </c>
      <c r="R106" s="98">
        <v>0.17095421129071117</v>
      </c>
      <c r="S106" s="98">
        <v>0.17862109572086685</v>
      </c>
      <c r="T106" s="98">
        <v>0.18246110880494831</v>
      </c>
      <c r="U106" s="98">
        <v>0.19145879004531541</v>
      </c>
      <c r="V106" s="98">
        <v>0.21626568234384</v>
      </c>
      <c r="W106" s="98">
        <v>0.26371605693155975</v>
      </c>
      <c r="DA106" s="63" t="s">
        <v>1635</v>
      </c>
    </row>
    <row r="107" spans="1:105" ht="12" customHeight="1" x14ac:dyDescent="0.25">
      <c r="A107" s="100" t="s">
        <v>217</v>
      </c>
      <c r="B107" s="101">
        <v>0</v>
      </c>
      <c r="C107" s="101">
        <v>7.9768290605000802E-3</v>
      </c>
      <c r="D107" s="101">
        <v>9.2366937206667457E-3</v>
      </c>
      <c r="E107" s="101">
        <v>1.0959166930893017E-2</v>
      </c>
      <c r="F107" s="101">
        <v>9.6181099981432622E-3</v>
      </c>
      <c r="G107" s="101">
        <v>8.7263026752242359E-3</v>
      </c>
      <c r="H107" s="101">
        <v>1.0620045682667325E-2</v>
      </c>
      <c r="I107" s="101">
        <v>1.0433776158921677E-2</v>
      </c>
      <c r="J107" s="101">
        <v>1.622257546328627E-2</v>
      </c>
      <c r="K107" s="101">
        <v>2.0259282612565568E-2</v>
      </c>
      <c r="L107" s="101">
        <v>2.3876643951849845E-2</v>
      </c>
      <c r="M107" s="101">
        <v>3.4238897610771632E-2</v>
      </c>
      <c r="N107" s="101">
        <v>3.948365086098015E-2</v>
      </c>
      <c r="O107" s="101">
        <v>3.9346031043797754E-2</v>
      </c>
      <c r="P107" s="101">
        <v>4.993340524924024E-2</v>
      </c>
      <c r="Q107" s="101">
        <v>6.5579330625399584E-2</v>
      </c>
      <c r="R107" s="101">
        <v>6.0672526744414958E-2</v>
      </c>
      <c r="S107" s="101">
        <v>5.8506247495332564E-2</v>
      </c>
      <c r="T107" s="101">
        <v>5.9987502940826755E-2</v>
      </c>
      <c r="U107" s="101">
        <v>6.0907159978793694E-2</v>
      </c>
      <c r="V107" s="101">
        <v>7.190360170873944E-2</v>
      </c>
      <c r="W107" s="101">
        <v>6.782259001395953E-2</v>
      </c>
      <c r="DA107" s="131" t="s">
        <v>1636</v>
      </c>
    </row>
    <row r="108" spans="1:105" ht="12" customHeight="1" x14ac:dyDescent="0.25">
      <c r="A108" s="103" t="s">
        <v>52</v>
      </c>
      <c r="B108" s="104">
        <v>0</v>
      </c>
      <c r="C108" s="104">
        <v>1.3932772286059322E-2</v>
      </c>
      <c r="D108" s="104">
        <v>1.6653756532097084E-2</v>
      </c>
      <c r="E108" s="104">
        <v>1.5154944506045188E-2</v>
      </c>
      <c r="F108" s="104">
        <v>1.6561790637635132E-2</v>
      </c>
      <c r="G108" s="104">
        <v>1.8252145471318343E-2</v>
      </c>
      <c r="H108" s="104">
        <v>1.5045931128591202E-2</v>
      </c>
      <c r="I108" s="104">
        <v>1.9433706536999256E-2</v>
      </c>
      <c r="J108" s="104">
        <v>2.5880859367050976E-2</v>
      </c>
      <c r="K108" s="104">
        <v>3.6553671635561037E-2</v>
      </c>
      <c r="L108" s="104">
        <v>4.5435220601818517E-2</v>
      </c>
      <c r="M108" s="104">
        <v>5.3633050902797311E-2</v>
      </c>
      <c r="N108" s="104">
        <v>0.10764181732211536</v>
      </c>
      <c r="O108" s="104">
        <v>9.8988329017538956E-2</v>
      </c>
      <c r="P108" s="104">
        <v>0.12777084748782308</v>
      </c>
      <c r="Q108" s="104">
        <v>0.1092706055821171</v>
      </c>
      <c r="R108" s="104">
        <v>0.11028168454629621</v>
      </c>
      <c r="S108" s="104">
        <v>0.12011484822553428</v>
      </c>
      <c r="T108" s="104">
        <v>0.12247360586412155</v>
      </c>
      <c r="U108" s="104">
        <v>0.13055163006652171</v>
      </c>
      <c r="V108" s="104">
        <v>0.14436208063510056</v>
      </c>
      <c r="W108" s="104">
        <v>0.19589346691760023</v>
      </c>
      <c r="DA108" s="132" t="s">
        <v>1637</v>
      </c>
    </row>
    <row r="109" spans="1:105" ht="12" customHeight="1" x14ac:dyDescent="0.25">
      <c r="A109" s="106" t="s">
        <v>122</v>
      </c>
      <c r="B109" s="101">
        <v>125.45333458341035</v>
      </c>
      <c r="C109" s="101">
        <v>137.30713323602768</v>
      </c>
      <c r="D109" s="101">
        <v>161.1794371634121</v>
      </c>
      <c r="E109" s="101">
        <v>194.46907931625611</v>
      </c>
      <c r="F109" s="101">
        <v>187.41011933612558</v>
      </c>
      <c r="G109" s="101">
        <v>169.17973909914971</v>
      </c>
      <c r="H109" s="101">
        <v>182.97328921227279</v>
      </c>
      <c r="I109" s="101">
        <v>163.12870517310552</v>
      </c>
      <c r="J109" s="101">
        <v>162.33842412556112</v>
      </c>
      <c r="K109" s="101">
        <v>127.73090807951401</v>
      </c>
      <c r="L109" s="101">
        <v>97.943484165499399</v>
      </c>
      <c r="M109" s="101">
        <v>62.839903614500784</v>
      </c>
      <c r="N109" s="101">
        <v>26.361716505858855</v>
      </c>
      <c r="O109" s="101">
        <v>23.749333363757437</v>
      </c>
      <c r="P109" s="101">
        <v>24.860865404594175</v>
      </c>
      <c r="Q109" s="101">
        <v>45.426323646961677</v>
      </c>
      <c r="R109" s="101">
        <v>64.364352473521024</v>
      </c>
      <c r="S109" s="101">
        <v>80.048825602589517</v>
      </c>
      <c r="T109" s="101">
        <v>94.583670567468161</v>
      </c>
      <c r="U109" s="101">
        <v>104.58278971066412</v>
      </c>
      <c r="V109" s="101">
        <v>117.08669325283832</v>
      </c>
      <c r="W109" s="101">
        <v>106.13606376900945</v>
      </c>
      <c r="DA109" s="131" t="s">
        <v>1638</v>
      </c>
    </row>
    <row r="110" spans="1:105" ht="12" customHeight="1" x14ac:dyDescent="0.25">
      <c r="A110" s="107" t="s">
        <v>121</v>
      </c>
      <c r="B110" s="104">
        <v>0</v>
      </c>
      <c r="C110" s="104">
        <v>1.4462042815095137</v>
      </c>
      <c r="D110" s="104">
        <v>1.7103884230157906</v>
      </c>
      <c r="E110" s="104">
        <v>2.0559661519940824</v>
      </c>
      <c r="F110" s="104">
        <v>1.8694937135032661</v>
      </c>
      <c r="G110" s="104">
        <v>1.7364713571461743</v>
      </c>
      <c r="H110" s="104">
        <v>1.9307480451846577</v>
      </c>
      <c r="I110" s="104">
        <v>1.8550740390298739</v>
      </c>
      <c r="J110" s="104">
        <v>2.4228305648621378</v>
      </c>
      <c r="K110" s="104">
        <v>1.9221908520063593</v>
      </c>
      <c r="L110" s="104">
        <v>1.8831846656601805</v>
      </c>
      <c r="M110" s="104">
        <v>1.8182815412019626</v>
      </c>
      <c r="N110" s="104">
        <v>1.2219569230462066</v>
      </c>
      <c r="O110" s="104">
        <v>1.1062877407699072</v>
      </c>
      <c r="P110" s="104">
        <v>1.2699134728063823</v>
      </c>
      <c r="Q110" s="104">
        <v>2.5321055399106407</v>
      </c>
      <c r="R110" s="104">
        <v>3.7346782245975687</v>
      </c>
      <c r="S110" s="104">
        <v>4.7611020601530214</v>
      </c>
      <c r="T110" s="104">
        <v>6.0649528263571257</v>
      </c>
      <c r="U110" s="104">
        <v>7.0103011029853128</v>
      </c>
      <c r="V110" s="104">
        <v>8.3271870381712478</v>
      </c>
      <c r="W110" s="104">
        <v>7.9116431827543838</v>
      </c>
      <c r="DA110" s="132" t="s">
        <v>1639</v>
      </c>
    </row>
    <row r="111" spans="1:105" ht="12" customHeight="1" x14ac:dyDescent="0.25">
      <c r="A111" s="108" t="s">
        <v>53</v>
      </c>
      <c r="B111" s="98">
        <v>0</v>
      </c>
      <c r="C111" s="98">
        <v>0.48817005338259123</v>
      </c>
      <c r="D111" s="98">
        <v>0.56533331190533764</v>
      </c>
      <c r="E111" s="98">
        <v>0.80496313360428562</v>
      </c>
      <c r="F111" s="98">
        <v>0.63666056281391359</v>
      </c>
      <c r="G111" s="98">
        <v>0.51792459703769944</v>
      </c>
      <c r="H111" s="98">
        <v>0.74407473450671546</v>
      </c>
      <c r="I111" s="98">
        <v>0.60147122932814279</v>
      </c>
      <c r="J111" s="98">
        <v>0.88151891742380606</v>
      </c>
      <c r="K111" s="98">
        <v>0.65210814042554588</v>
      </c>
      <c r="L111" s="98">
        <v>0.62298977128500477</v>
      </c>
      <c r="M111" s="98">
        <v>0.69205470223307242</v>
      </c>
      <c r="N111" s="98">
        <v>0.32654154208611524</v>
      </c>
      <c r="O111" s="98">
        <v>0.31635602693232545</v>
      </c>
      <c r="P111" s="98">
        <v>0.35642770648849087</v>
      </c>
      <c r="Q111" s="98">
        <v>0.92529220581310956</v>
      </c>
      <c r="R111" s="98">
        <v>1.2743244082892276</v>
      </c>
      <c r="S111" s="98">
        <v>1.5104945197552877</v>
      </c>
      <c r="T111" s="98">
        <v>1.9507595529223665</v>
      </c>
      <c r="U111" s="98">
        <v>2.206917133328556</v>
      </c>
      <c r="V111" s="98">
        <v>2.7705291146337494</v>
      </c>
      <c r="W111" s="98">
        <v>2.0598126801836698</v>
      </c>
      <c r="DA111" s="63" t="s">
        <v>1640</v>
      </c>
    </row>
    <row r="112" spans="1:105" ht="12" customHeight="1" x14ac:dyDescent="0.25">
      <c r="A112" s="108" t="s">
        <v>52</v>
      </c>
      <c r="B112" s="98">
        <v>0</v>
      </c>
      <c r="C112" s="98">
        <v>0.95803422812692263</v>
      </c>
      <c r="D112" s="98">
        <v>1.145055111110453</v>
      </c>
      <c r="E112" s="98">
        <v>1.2510030183897967</v>
      </c>
      <c r="F112" s="98">
        <v>1.2328331506893524</v>
      </c>
      <c r="G112" s="98">
        <v>1.2185467601084747</v>
      </c>
      <c r="H112" s="98">
        <v>1.1866733106779424</v>
      </c>
      <c r="I112" s="98">
        <v>1.2536028097017311</v>
      </c>
      <c r="J112" s="98">
        <v>1.5413116474383317</v>
      </c>
      <c r="K112" s="98">
        <v>1.2700827115808135</v>
      </c>
      <c r="L112" s="98">
        <v>1.2601948943751757</v>
      </c>
      <c r="M112" s="98">
        <v>1.1262268389688903</v>
      </c>
      <c r="N112" s="98">
        <v>0.89541538096009143</v>
      </c>
      <c r="O112" s="98">
        <v>0.78993171383758165</v>
      </c>
      <c r="P112" s="98">
        <v>0.91348576631789136</v>
      </c>
      <c r="Q112" s="98">
        <v>1.606813334097531</v>
      </c>
      <c r="R112" s="98">
        <v>2.4603538163083414</v>
      </c>
      <c r="S112" s="98">
        <v>3.2506075403977333</v>
      </c>
      <c r="T112" s="98">
        <v>4.1141932734347595</v>
      </c>
      <c r="U112" s="98">
        <v>4.8033839696567568</v>
      </c>
      <c r="V112" s="98">
        <v>5.5566579235374984</v>
      </c>
      <c r="W112" s="98">
        <v>5.8518305025707145</v>
      </c>
      <c r="DA112" s="63" t="s">
        <v>1641</v>
      </c>
    </row>
    <row r="113" spans="1:105" ht="12" customHeight="1" x14ac:dyDescent="0.25">
      <c r="A113" s="121" t="s">
        <v>54</v>
      </c>
      <c r="B113" s="122">
        <v>150.30951215154195</v>
      </c>
      <c r="C113" s="122">
        <v>158.7483234028727</v>
      </c>
      <c r="D113" s="122">
        <v>177.27713492558922</v>
      </c>
      <c r="E113" s="122">
        <v>179.35652179458904</v>
      </c>
      <c r="F113" s="122">
        <v>182.78484180725656</v>
      </c>
      <c r="G113" s="122">
        <v>174.93944912066777</v>
      </c>
      <c r="H113" s="122">
        <v>163.85074880855578</v>
      </c>
      <c r="I113" s="122">
        <v>145.34230657331531</v>
      </c>
      <c r="J113" s="122">
        <v>157.31424831681929</v>
      </c>
      <c r="K113" s="122">
        <v>123.88467086379546</v>
      </c>
      <c r="L113" s="122">
        <v>127.1800442989199</v>
      </c>
      <c r="M113" s="122">
        <v>100.47417175112403</v>
      </c>
      <c r="N113" s="122">
        <v>80.180860760732173</v>
      </c>
      <c r="O113" s="122">
        <v>79.534519033648252</v>
      </c>
      <c r="P113" s="122">
        <v>83.051109535468441</v>
      </c>
      <c r="Q113" s="122">
        <v>93.072312156256487</v>
      </c>
      <c r="R113" s="122">
        <v>92.062160890079369</v>
      </c>
      <c r="S113" s="122">
        <v>118.04095722607165</v>
      </c>
      <c r="T113" s="122">
        <v>135.06128976200495</v>
      </c>
      <c r="U113" s="122">
        <v>141.93665028916519</v>
      </c>
      <c r="V113" s="122">
        <v>200.33131256493152</v>
      </c>
      <c r="W113" s="122">
        <v>199.10152742053194</v>
      </c>
      <c r="DA113" s="130" t="s">
        <v>1642</v>
      </c>
    </row>
    <row r="114" spans="1:105" ht="12" customHeight="1" x14ac:dyDescent="0.25">
      <c r="A114" s="97" t="s">
        <v>175</v>
      </c>
      <c r="B114" s="98">
        <v>148.37826768419458</v>
      </c>
      <c r="C114" s="98">
        <v>155.84376361793059</v>
      </c>
      <c r="D114" s="98">
        <v>172.66646788095957</v>
      </c>
      <c r="E114" s="98">
        <v>172.92635139567102</v>
      </c>
      <c r="F114" s="98">
        <v>174.02445601363613</v>
      </c>
      <c r="G114" s="98">
        <v>169.40419774620449</v>
      </c>
      <c r="H114" s="98">
        <v>159.92940167226149</v>
      </c>
      <c r="I114" s="98">
        <v>141.04897315961492</v>
      </c>
      <c r="J114" s="98">
        <v>154.08946706917118</v>
      </c>
      <c r="K114" s="98">
        <v>121.52986793281016</v>
      </c>
      <c r="L114" s="98">
        <v>124.77194888278997</v>
      </c>
      <c r="M114" s="98">
        <v>98.301726054465959</v>
      </c>
      <c r="N114" s="98">
        <v>77.933927472567035</v>
      </c>
      <c r="O114" s="98">
        <v>76.177971658577732</v>
      </c>
      <c r="P114" s="98">
        <v>80.511535324265651</v>
      </c>
      <c r="Q114" s="98">
        <v>91.194687273375052</v>
      </c>
      <c r="R114" s="98">
        <v>89.966356262927519</v>
      </c>
      <c r="S114" s="98">
        <v>115.60157082888514</v>
      </c>
      <c r="T114" s="98">
        <v>132.14449589313028</v>
      </c>
      <c r="U114" s="98">
        <v>138.17134598450548</v>
      </c>
      <c r="V114" s="98">
        <v>191.14837107098501</v>
      </c>
      <c r="W114" s="98">
        <v>190.39010700296117</v>
      </c>
      <c r="DA114" s="63" t="s">
        <v>1643</v>
      </c>
    </row>
    <row r="115" spans="1:105" ht="12" customHeight="1" x14ac:dyDescent="0.25">
      <c r="A115" s="109" t="s">
        <v>120</v>
      </c>
      <c r="B115" s="33">
        <v>1.9312444673473552</v>
      </c>
      <c r="C115" s="33">
        <v>2.9045597849421054</v>
      </c>
      <c r="D115" s="33">
        <v>4.6106670446296425</v>
      </c>
      <c r="E115" s="33">
        <v>6.4301703989180208</v>
      </c>
      <c r="F115" s="33">
        <v>8.7603857936204239</v>
      </c>
      <c r="G115" s="33">
        <v>5.5352513744632867</v>
      </c>
      <c r="H115" s="33">
        <v>3.9213471362943002</v>
      </c>
      <c r="I115" s="33">
        <v>4.293333413700398</v>
      </c>
      <c r="J115" s="33">
        <v>3.2247812476480977</v>
      </c>
      <c r="K115" s="33">
        <v>2.3548029309853051</v>
      </c>
      <c r="L115" s="33">
        <v>2.408095416129922</v>
      </c>
      <c r="M115" s="33">
        <v>2.1724456966580705</v>
      </c>
      <c r="N115" s="33">
        <v>2.2469332881651365</v>
      </c>
      <c r="O115" s="33">
        <v>3.3565473750705253</v>
      </c>
      <c r="P115" s="33">
        <v>2.5395742112027899</v>
      </c>
      <c r="Q115" s="33">
        <v>1.8776248828814366</v>
      </c>
      <c r="R115" s="33">
        <v>2.0958046271518467</v>
      </c>
      <c r="S115" s="33">
        <v>2.4393863971865071</v>
      </c>
      <c r="T115" s="33">
        <v>2.9167938688746688</v>
      </c>
      <c r="U115" s="33">
        <v>3.765304304659709</v>
      </c>
      <c r="V115" s="33">
        <v>9.182941493946517</v>
      </c>
      <c r="W115" s="33">
        <v>8.7114204175707641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1489.2796503434661</v>
      </c>
      <c r="C117" s="117">
        <f t="shared" si="19"/>
        <v>1652.3800346201074</v>
      </c>
      <c r="D117" s="117">
        <f t="shared" si="19"/>
        <v>1754.0188329271523</v>
      </c>
      <c r="E117" s="117">
        <f t="shared" si="19"/>
        <v>2064.8067023902313</v>
      </c>
      <c r="F117" s="117">
        <f t="shared" si="19"/>
        <v>1901.6905017102497</v>
      </c>
      <c r="G117" s="117">
        <f t="shared" si="19"/>
        <v>2089.6382505418355</v>
      </c>
      <c r="H117" s="117">
        <f t="shared" si="19"/>
        <v>1978.5078180300495</v>
      </c>
      <c r="I117" s="117">
        <f t="shared" si="19"/>
        <v>1753.7726185393617</v>
      </c>
      <c r="J117" s="117">
        <f t="shared" si="19"/>
        <v>1845.5307005067978</v>
      </c>
      <c r="K117" s="117">
        <f t="shared" si="19"/>
        <v>1791.7441349868209</v>
      </c>
      <c r="L117" s="117">
        <f t="shared" si="19"/>
        <v>1851.6695270509485</v>
      </c>
      <c r="M117" s="117">
        <f t="shared" si="19"/>
        <v>1705.0705966558455</v>
      </c>
      <c r="N117" s="117">
        <f t="shared" si="19"/>
        <v>1587.2784524841411</v>
      </c>
      <c r="O117" s="117">
        <f t="shared" si="19"/>
        <v>1527.4414797874058</v>
      </c>
      <c r="P117" s="117">
        <f t="shared" si="19"/>
        <v>1429.3512113336269</v>
      </c>
      <c r="Q117" s="117">
        <f t="shared" si="19"/>
        <v>1663.482736140299</v>
      </c>
      <c r="R117" s="117">
        <f t="shared" ref="R117:V117" si="20">R118+R121+R123+R132</f>
        <v>1838.9690123700443</v>
      </c>
      <c r="S117" s="117">
        <f t="shared" si="20"/>
        <v>2006.046575439352</v>
      </c>
      <c r="T117" s="117">
        <f t="shared" si="20"/>
        <v>1977.4742834968818</v>
      </c>
      <c r="U117" s="117">
        <f t="shared" si="20"/>
        <v>2007.2609887908827</v>
      </c>
      <c r="V117" s="117">
        <f t="shared" si="20"/>
        <v>2191.5050105152945</v>
      </c>
      <c r="W117" s="117">
        <f t="shared" ref="W117" si="21">W118+W121+W123+W132</f>
        <v>2454.2288127871043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1201.2912148360776</v>
      </c>
      <c r="C118" s="122">
        <f t="shared" si="22"/>
        <v>1350.0991344762911</v>
      </c>
      <c r="D118" s="122">
        <f t="shared" si="22"/>
        <v>1417.0426720727387</v>
      </c>
      <c r="E118" s="122">
        <f t="shared" si="22"/>
        <v>1711.1443423145404</v>
      </c>
      <c r="F118" s="122">
        <f t="shared" si="22"/>
        <v>1545.794268820837</v>
      </c>
      <c r="G118" s="122">
        <f t="shared" si="22"/>
        <v>1738.7018061245255</v>
      </c>
      <c r="H118" s="122">
        <f t="shared" si="22"/>
        <v>1640.312860560013</v>
      </c>
      <c r="I118" s="122">
        <f t="shared" si="22"/>
        <v>1421.6840474872645</v>
      </c>
      <c r="J118" s="122">
        <f t="shared" si="22"/>
        <v>1506.2414750024859</v>
      </c>
      <c r="K118" s="122">
        <f t="shared" si="22"/>
        <v>1482.517426554135</v>
      </c>
      <c r="L118" s="122">
        <f t="shared" si="22"/>
        <v>1549.8212913340753</v>
      </c>
      <c r="M118" s="122">
        <f t="shared" si="22"/>
        <v>1438.4930439389573</v>
      </c>
      <c r="N118" s="122">
        <f t="shared" si="22"/>
        <v>1340.8098976150907</v>
      </c>
      <c r="O118" s="122">
        <f t="shared" si="22"/>
        <v>1291.582026948005</v>
      </c>
      <c r="P118" s="122">
        <f t="shared" si="22"/>
        <v>1169.9356006818959</v>
      </c>
      <c r="Q118" s="122">
        <f t="shared" si="22"/>
        <v>1383.373082920072</v>
      </c>
      <c r="R118" s="122">
        <f t="shared" ref="R118:V118" si="23">SUM(R119:R120)</f>
        <v>1535.0570134800494</v>
      </c>
      <c r="S118" s="122">
        <f t="shared" si="23"/>
        <v>1668.3752912680395</v>
      </c>
      <c r="T118" s="122">
        <f t="shared" si="23"/>
        <v>1610.9469695679625</v>
      </c>
      <c r="U118" s="122">
        <f t="shared" si="23"/>
        <v>1611.7964683451403</v>
      </c>
      <c r="V118" s="122">
        <f t="shared" si="23"/>
        <v>1745.152994308603</v>
      </c>
      <c r="W118" s="122">
        <f t="shared" ref="W118" si="24">SUM(W119:W120)</f>
        <v>1977.4657080456161</v>
      </c>
      <c r="DA118" s="130" t="s">
        <v>1796</v>
      </c>
    </row>
    <row r="119" spans="1:105" ht="12" customHeight="1" x14ac:dyDescent="0.25">
      <c r="A119" s="97" t="s">
        <v>217</v>
      </c>
      <c r="B119" s="98">
        <v>1172.3434363118513</v>
      </c>
      <c r="C119" s="98">
        <v>1318.1224334589706</v>
      </c>
      <c r="D119" s="98">
        <v>1383.9665474045285</v>
      </c>
      <c r="E119" s="98">
        <v>1672.2432587230692</v>
      </c>
      <c r="F119" s="98">
        <v>1510.9431422842442</v>
      </c>
      <c r="G119" s="98">
        <v>1700.3490742968863</v>
      </c>
      <c r="H119" s="98">
        <v>1604.9519818091942</v>
      </c>
      <c r="I119" s="98">
        <v>1391.4988669803245</v>
      </c>
      <c r="J119" s="98">
        <v>1474.6136488493798</v>
      </c>
      <c r="K119" s="98">
        <v>1451.8965812234098</v>
      </c>
      <c r="L119" s="98">
        <v>1518.2207080243538</v>
      </c>
      <c r="M119" s="98">
        <v>1409.6805972160525</v>
      </c>
      <c r="N119" s="98">
        <v>1314.8276325921124</v>
      </c>
      <c r="O119" s="98">
        <v>1266.7401586030492</v>
      </c>
      <c r="P119" s="98">
        <v>1147.3421836999728</v>
      </c>
      <c r="Q119" s="98">
        <v>1356.8405937225775</v>
      </c>
      <c r="R119" s="98">
        <v>1505.7388408760846</v>
      </c>
      <c r="S119" s="98">
        <v>1636.4030306870832</v>
      </c>
      <c r="T119" s="98">
        <v>1580.1163403070022</v>
      </c>
      <c r="U119" s="98">
        <v>1580.9983075621453</v>
      </c>
      <c r="V119" s="98">
        <v>1711.312833960837</v>
      </c>
      <c r="W119" s="98">
        <v>1939.1441590816398</v>
      </c>
      <c r="DA119" s="63" t="s">
        <v>1797</v>
      </c>
    </row>
    <row r="120" spans="1:105" ht="12" customHeight="1" x14ac:dyDescent="0.25">
      <c r="A120" s="97" t="s">
        <v>53</v>
      </c>
      <c r="B120" s="98">
        <v>28.947778524226255</v>
      </c>
      <c r="C120" s="98">
        <v>31.976701017320384</v>
      </c>
      <c r="D120" s="98">
        <v>33.076124668210134</v>
      </c>
      <c r="E120" s="98">
        <v>38.901083591471178</v>
      </c>
      <c r="F120" s="98">
        <v>34.851126536592716</v>
      </c>
      <c r="G120" s="98">
        <v>38.352731827639239</v>
      </c>
      <c r="H120" s="98">
        <v>35.360878750818848</v>
      </c>
      <c r="I120" s="98">
        <v>30.185180506939975</v>
      </c>
      <c r="J120" s="98">
        <v>31.627826153106145</v>
      </c>
      <c r="K120" s="98">
        <v>30.62084533072526</v>
      </c>
      <c r="L120" s="98">
        <v>31.60058330972149</v>
      </c>
      <c r="M120" s="98">
        <v>28.812446722904831</v>
      </c>
      <c r="N120" s="98">
        <v>25.982265022978197</v>
      </c>
      <c r="O120" s="98">
        <v>24.84186834495576</v>
      </c>
      <c r="P120" s="98">
        <v>22.593416981923212</v>
      </c>
      <c r="Q120" s="98">
        <v>26.532489197494503</v>
      </c>
      <c r="R120" s="98">
        <v>29.318172603964761</v>
      </c>
      <c r="S120" s="98">
        <v>31.972260580956238</v>
      </c>
      <c r="T120" s="98">
        <v>30.830629260960155</v>
      </c>
      <c r="U120" s="98">
        <v>30.798160782995051</v>
      </c>
      <c r="V120" s="98">
        <v>33.840160347765995</v>
      </c>
      <c r="W120" s="98">
        <v>38.32154896397622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0.32959138292547152</v>
      </c>
      <c r="C121" s="122">
        <f t="shared" si="25"/>
        <v>0.5225513323828842</v>
      </c>
      <c r="D121" s="122">
        <f t="shared" si="25"/>
        <v>1.0748725353800845</v>
      </c>
      <c r="E121" s="122">
        <f t="shared" si="25"/>
        <v>2.3236510982179404</v>
      </c>
      <c r="F121" s="122">
        <f t="shared" si="25"/>
        <v>1.4945932903280643</v>
      </c>
      <c r="G121" s="122">
        <f t="shared" si="25"/>
        <v>1.7561012421524147</v>
      </c>
      <c r="H121" s="122">
        <f t="shared" si="25"/>
        <v>2.9684044735501374</v>
      </c>
      <c r="I121" s="122">
        <f t="shared" si="25"/>
        <v>4.4108919357404552</v>
      </c>
      <c r="J121" s="122">
        <f t="shared" si="25"/>
        <v>3.0906481107492714</v>
      </c>
      <c r="K121" s="122">
        <f t="shared" si="25"/>
        <v>3.4381064826800971</v>
      </c>
      <c r="L121" s="122">
        <f t="shared" si="25"/>
        <v>4.2954221566535233</v>
      </c>
      <c r="M121" s="122">
        <f t="shared" si="25"/>
        <v>4.1918282949816152</v>
      </c>
      <c r="N121" s="122">
        <f t="shared" si="25"/>
        <v>8.2648753461174085</v>
      </c>
      <c r="O121" s="122">
        <f t="shared" si="25"/>
        <v>5.912269940797902</v>
      </c>
      <c r="P121" s="122">
        <f t="shared" si="25"/>
        <v>4.949468612520632</v>
      </c>
      <c r="Q121" s="122">
        <f t="shared" si="25"/>
        <v>9.6092406189734412</v>
      </c>
      <c r="R121" s="122">
        <f t="shared" si="25"/>
        <v>11.598746560446042</v>
      </c>
      <c r="S121" s="122">
        <f t="shared" si="25"/>
        <v>15.683380697913792</v>
      </c>
      <c r="T121" s="122">
        <f t="shared" si="25"/>
        <v>24.426102505148624</v>
      </c>
      <c r="U121" s="122">
        <f t="shared" si="25"/>
        <v>36.301300216895754</v>
      </c>
      <c r="V121" s="122">
        <f t="shared" si="25"/>
        <v>20.851330281007943</v>
      </c>
      <c r="W121" s="122">
        <f t="shared" si="25"/>
        <v>54.278329263163748</v>
      </c>
      <c r="DA121" s="130" t="s">
        <v>1799</v>
      </c>
    </row>
    <row r="122" spans="1:105" ht="12" customHeight="1" x14ac:dyDescent="0.25">
      <c r="A122" s="97" t="s">
        <v>53</v>
      </c>
      <c r="B122" s="98">
        <v>0.32959138292547152</v>
      </c>
      <c r="C122" s="98">
        <v>0.5225513323828842</v>
      </c>
      <c r="D122" s="98">
        <v>1.0748725353800845</v>
      </c>
      <c r="E122" s="98">
        <v>2.3236510982179404</v>
      </c>
      <c r="F122" s="98">
        <v>1.4945932903280643</v>
      </c>
      <c r="G122" s="98">
        <v>1.7561012421524147</v>
      </c>
      <c r="H122" s="98">
        <v>2.9684044735501374</v>
      </c>
      <c r="I122" s="98">
        <v>4.4108919357404552</v>
      </c>
      <c r="J122" s="98">
        <v>3.0906481107492714</v>
      </c>
      <c r="K122" s="98">
        <v>3.4381064826800971</v>
      </c>
      <c r="L122" s="98">
        <v>4.2954221566535233</v>
      </c>
      <c r="M122" s="98">
        <v>4.1918282949816152</v>
      </c>
      <c r="N122" s="98">
        <v>8.2648753461174085</v>
      </c>
      <c r="O122" s="98">
        <v>5.912269940797902</v>
      </c>
      <c r="P122" s="98">
        <v>4.949468612520632</v>
      </c>
      <c r="Q122" s="98">
        <v>9.6092406189734412</v>
      </c>
      <c r="R122" s="98">
        <v>11.598746560446042</v>
      </c>
      <c r="S122" s="98">
        <v>15.683380697913792</v>
      </c>
      <c r="T122" s="98">
        <v>24.426102505148624</v>
      </c>
      <c r="U122" s="98">
        <v>36.301300216895754</v>
      </c>
      <c r="V122" s="98">
        <v>20.851330281007943</v>
      </c>
      <c r="W122" s="98">
        <v>54.278329263163748</v>
      </c>
      <c r="DA122" s="63" t="s">
        <v>1800</v>
      </c>
    </row>
    <row r="123" spans="1:105" ht="12" customHeight="1" x14ac:dyDescent="0.25">
      <c r="A123" s="121" t="s">
        <v>55</v>
      </c>
      <c r="B123" s="122">
        <v>201.10436694305702</v>
      </c>
      <c r="C123" s="122">
        <v>210.01086013882937</v>
      </c>
      <c r="D123" s="122">
        <v>232.9668752405349</v>
      </c>
      <c r="E123" s="122">
        <v>246.65735019279964</v>
      </c>
      <c r="F123" s="122">
        <v>247.09825413820911</v>
      </c>
      <c r="G123" s="122">
        <v>246.69060493857981</v>
      </c>
      <c r="H123" s="122">
        <v>239.16670584354458</v>
      </c>
      <c r="I123" s="122">
        <v>242.19124721720218</v>
      </c>
      <c r="J123" s="122">
        <v>243.81244394425624</v>
      </c>
      <c r="K123" s="122">
        <v>232.96329130090083</v>
      </c>
      <c r="L123" s="122">
        <v>222.68885033078476</v>
      </c>
      <c r="M123" s="122">
        <v>203.11684713695107</v>
      </c>
      <c r="N123" s="122">
        <v>190.75730372354664</v>
      </c>
      <c r="O123" s="122">
        <v>182.6239464073854</v>
      </c>
      <c r="P123" s="122">
        <v>205.19415728415515</v>
      </c>
      <c r="Q123" s="122">
        <v>215.43081766328331</v>
      </c>
      <c r="R123" s="122">
        <v>237.73175512044639</v>
      </c>
      <c r="S123" s="122">
        <v>251.89518267899021</v>
      </c>
      <c r="T123" s="122">
        <v>261.595023101793</v>
      </c>
      <c r="U123" s="122">
        <v>274.02505630957143</v>
      </c>
      <c r="V123" s="122">
        <v>303.77969134600306</v>
      </c>
      <c r="W123" s="122">
        <v>300.85640929017171</v>
      </c>
      <c r="DA123" s="130" t="s">
        <v>1801</v>
      </c>
    </row>
    <row r="124" spans="1:105" ht="12" customHeight="1" x14ac:dyDescent="0.25">
      <c r="A124" s="97" t="s">
        <v>134</v>
      </c>
      <c r="B124" s="98">
        <v>130.2051322397476</v>
      </c>
      <c r="C124" s="98">
        <v>130.59219627632172</v>
      </c>
      <c r="D124" s="98">
        <v>138.87272973367504</v>
      </c>
      <c r="E124" s="98">
        <v>132.40669696266431</v>
      </c>
      <c r="F124" s="98">
        <v>136.45812864502838</v>
      </c>
      <c r="G124" s="98">
        <v>146.25996959505105</v>
      </c>
      <c r="H124" s="98">
        <v>129.87241857817952</v>
      </c>
      <c r="I124" s="98">
        <v>144.26091452439408</v>
      </c>
      <c r="J124" s="98">
        <v>145.71259825227486</v>
      </c>
      <c r="K124" s="98">
        <v>155.54792670322715</v>
      </c>
      <c r="L124" s="98">
        <v>162.76351811647413</v>
      </c>
      <c r="M124" s="98">
        <v>164.00246173156714</v>
      </c>
      <c r="N124" s="98">
        <v>173.73509767630199</v>
      </c>
      <c r="O124" s="98">
        <v>167.26858501663168</v>
      </c>
      <c r="P124" s="98">
        <v>188.66959710353674</v>
      </c>
      <c r="Q124" s="98">
        <v>183.78375603796565</v>
      </c>
      <c r="R124" s="98">
        <v>191.6638492454934</v>
      </c>
      <c r="S124" s="98">
        <v>193.78725023083717</v>
      </c>
      <c r="T124" s="98">
        <v>191.97200461492011</v>
      </c>
      <c r="U124" s="98">
        <v>196.2920512472661</v>
      </c>
      <c r="V124" s="98">
        <v>215.85761379874876</v>
      </c>
      <c r="W124" s="98">
        <v>219.8167897883412</v>
      </c>
      <c r="DA124" s="63" t="s">
        <v>1802</v>
      </c>
    </row>
    <row r="125" spans="1:105" ht="12" customHeight="1" x14ac:dyDescent="0.25">
      <c r="A125" s="97" t="s">
        <v>133</v>
      </c>
      <c r="B125" s="98">
        <v>0</v>
      </c>
      <c r="C125" s="98">
        <v>1.8091801475739758E-2</v>
      </c>
      <c r="D125" s="98">
        <v>2.1475274567588867E-2</v>
      </c>
      <c r="E125" s="98">
        <v>2.0875586827771062E-2</v>
      </c>
      <c r="F125" s="98">
        <v>2.1582431587307688E-2</v>
      </c>
      <c r="G125" s="98">
        <v>2.2807333636407447E-2</v>
      </c>
      <c r="H125" s="98">
        <v>2.0589723416785003E-2</v>
      </c>
      <c r="I125" s="98">
        <v>2.4930118966919643E-2</v>
      </c>
      <c r="J125" s="98">
        <v>3.4658331229112452E-2</v>
      </c>
      <c r="K125" s="98">
        <v>4.7758459460756721E-2</v>
      </c>
      <c r="L125" s="98">
        <v>5.8873008559159674E-2</v>
      </c>
      <c r="M125" s="98">
        <v>7.3333397053708754E-2</v>
      </c>
      <c r="N125" s="98">
        <v>0.13130968057287709</v>
      </c>
      <c r="O125" s="98">
        <v>0.12278930706025203</v>
      </c>
      <c r="P125" s="98">
        <v>0.15865010251184569</v>
      </c>
      <c r="Q125" s="98">
        <v>0.14995987324048229</v>
      </c>
      <c r="R125" s="98">
        <v>0.14818200799291897</v>
      </c>
      <c r="S125" s="98">
        <v>0.15761589110202429</v>
      </c>
      <c r="T125" s="98">
        <v>0.1618545060393683</v>
      </c>
      <c r="U125" s="98">
        <v>0.17153539800871895</v>
      </c>
      <c r="V125" s="98">
        <v>0.19386381714161036</v>
      </c>
      <c r="W125" s="98">
        <v>0.24446322121857061</v>
      </c>
      <c r="DA125" s="63" t="s">
        <v>1803</v>
      </c>
    </row>
    <row r="126" spans="1:105" ht="12" customHeight="1" x14ac:dyDescent="0.25">
      <c r="A126" s="100" t="s">
        <v>217</v>
      </c>
      <c r="B126" s="101">
        <v>0</v>
      </c>
      <c r="C126" s="101">
        <v>4.1590291896804353E-3</v>
      </c>
      <c r="D126" s="101">
        <v>4.8215180354917826E-3</v>
      </c>
      <c r="E126" s="101">
        <v>5.7206423217258731E-3</v>
      </c>
      <c r="F126" s="101">
        <v>5.0206409496725566E-3</v>
      </c>
      <c r="G126" s="101">
        <v>4.5551881650891021E-3</v>
      </c>
      <c r="H126" s="101">
        <v>5.5437922881938018E-3</v>
      </c>
      <c r="I126" s="101">
        <v>5.4964124299203875E-3</v>
      </c>
      <c r="J126" s="101">
        <v>8.7774718620614728E-3</v>
      </c>
      <c r="K126" s="101">
        <v>1.1204787825195685E-2</v>
      </c>
      <c r="L126" s="101">
        <v>1.3437787957341157E-2</v>
      </c>
      <c r="M126" s="101">
        <v>1.9700346150911444E-2</v>
      </c>
      <c r="N126" s="101">
        <v>2.3667863250761725E-2</v>
      </c>
      <c r="O126" s="101">
        <v>2.3800978042713066E-2</v>
      </c>
      <c r="P126" s="101">
        <v>3.0879255024022625E-2</v>
      </c>
      <c r="Q126" s="101">
        <v>4.0689267658365197E-2</v>
      </c>
      <c r="R126" s="101">
        <v>3.7900323446622752E-2</v>
      </c>
      <c r="S126" s="101">
        <v>3.7501042876490011E-2</v>
      </c>
      <c r="T126" s="101">
        <v>3.9380900175246758E-2</v>
      </c>
      <c r="U126" s="101">
        <v>4.0983767942197234E-2</v>
      </c>
      <c r="V126" s="101">
        <v>4.9501736506509804E-2</v>
      </c>
      <c r="W126" s="101">
        <v>4.8569754300970373E-2</v>
      </c>
      <c r="DA126" s="131" t="s">
        <v>1804</v>
      </c>
    </row>
    <row r="127" spans="1:105" ht="12" customHeight="1" x14ac:dyDescent="0.25">
      <c r="A127" s="103" t="s">
        <v>52</v>
      </c>
      <c r="B127" s="104">
        <v>0</v>
      </c>
      <c r="C127" s="104">
        <v>1.3932772286059322E-2</v>
      </c>
      <c r="D127" s="104">
        <v>1.6653756532097084E-2</v>
      </c>
      <c r="E127" s="104">
        <v>1.5154944506045188E-2</v>
      </c>
      <c r="F127" s="104">
        <v>1.6561790637635132E-2</v>
      </c>
      <c r="G127" s="104">
        <v>1.8252145471318343E-2</v>
      </c>
      <c r="H127" s="104">
        <v>1.5045931128591202E-2</v>
      </c>
      <c r="I127" s="104">
        <v>1.9433706536999256E-2</v>
      </c>
      <c r="J127" s="104">
        <v>2.5880859367050976E-2</v>
      </c>
      <c r="K127" s="104">
        <v>3.6553671635561037E-2</v>
      </c>
      <c r="L127" s="104">
        <v>4.5435220601818517E-2</v>
      </c>
      <c r="M127" s="104">
        <v>5.3633050902797311E-2</v>
      </c>
      <c r="N127" s="104">
        <v>0.10764181732211536</v>
      </c>
      <c r="O127" s="104">
        <v>9.8988329017538956E-2</v>
      </c>
      <c r="P127" s="104">
        <v>0.12777084748782308</v>
      </c>
      <c r="Q127" s="104">
        <v>0.1092706055821171</v>
      </c>
      <c r="R127" s="104">
        <v>0.11028168454629621</v>
      </c>
      <c r="S127" s="104">
        <v>0.12011484822553428</v>
      </c>
      <c r="T127" s="104">
        <v>0.12247360586412155</v>
      </c>
      <c r="U127" s="104">
        <v>0.13055163006652171</v>
      </c>
      <c r="V127" s="104">
        <v>0.14436208063510056</v>
      </c>
      <c r="W127" s="104">
        <v>0.19589346691760023</v>
      </c>
      <c r="DA127" s="132" t="s">
        <v>1805</v>
      </c>
    </row>
    <row r="128" spans="1:105" ht="12" customHeight="1" x14ac:dyDescent="0.25">
      <c r="A128" s="106" t="s">
        <v>122</v>
      </c>
      <c r="B128" s="101">
        <v>70.899234703309403</v>
      </c>
      <c r="C128" s="101">
        <v>78.15654165072948</v>
      </c>
      <c r="D128" s="101">
        <v>92.596287148624839</v>
      </c>
      <c r="E128" s="101">
        <v>112.50685327255228</v>
      </c>
      <c r="F128" s="101">
        <v>109.01243075204695</v>
      </c>
      <c r="G128" s="101">
        <v>98.885453870388972</v>
      </c>
      <c r="H128" s="101">
        <v>107.65007319142028</v>
      </c>
      <c r="I128" s="101">
        <v>96.29732372505714</v>
      </c>
      <c r="J128" s="101">
        <v>96.000699192529339</v>
      </c>
      <c r="K128" s="101">
        <v>75.708163404103828</v>
      </c>
      <c r="L128" s="101">
        <v>58.23355610041331</v>
      </c>
      <c r="M128" s="101">
        <v>37.500545717288396</v>
      </c>
      <c r="N128" s="101">
        <v>15.799820955668585</v>
      </c>
      <c r="O128" s="101">
        <v>14.252876768642517</v>
      </c>
      <c r="P128" s="101">
        <v>15.233335323114712</v>
      </c>
      <c r="Q128" s="101">
        <v>29.293320574670638</v>
      </c>
      <c r="R128" s="101">
        <v>42.613580047197672</v>
      </c>
      <c r="S128" s="101">
        <v>53.685450949863245</v>
      </c>
      <c r="T128" s="101">
        <v>64.023912810623216</v>
      </c>
      <c r="U128" s="101">
        <v>71.249805879500641</v>
      </c>
      <c r="V128" s="101">
        <v>80.263545097709155</v>
      </c>
      <c r="W128" s="101">
        <v>73.508235467263319</v>
      </c>
      <c r="DA128" s="131" t="s">
        <v>1806</v>
      </c>
    </row>
    <row r="129" spans="1:105" ht="12" customHeight="1" x14ac:dyDescent="0.25">
      <c r="A129" s="107" t="s">
        <v>121</v>
      </c>
      <c r="B129" s="104">
        <v>0</v>
      </c>
      <c r="C129" s="104">
        <v>1.244030410302424</v>
      </c>
      <c r="D129" s="104">
        <v>1.476383083667421</v>
      </c>
      <c r="E129" s="104">
        <v>1.722924370755254</v>
      </c>
      <c r="F129" s="104">
        <v>1.6061123095464656</v>
      </c>
      <c r="G129" s="104">
        <v>1.5223741395033934</v>
      </c>
      <c r="H129" s="104">
        <v>1.6236243505279797</v>
      </c>
      <c r="I129" s="104">
        <v>1.6080788487840201</v>
      </c>
      <c r="J129" s="104">
        <v>2.0644881682229395</v>
      </c>
      <c r="K129" s="104">
        <v>1.6594427341090929</v>
      </c>
      <c r="L129" s="104">
        <v>1.6329031053381735</v>
      </c>
      <c r="M129" s="104">
        <v>1.5405062910418099</v>
      </c>
      <c r="N129" s="104">
        <v>1.0910754110031671</v>
      </c>
      <c r="O129" s="104">
        <v>0.97969531505095109</v>
      </c>
      <c r="P129" s="104">
        <v>1.1325747549918366</v>
      </c>
      <c r="Q129" s="104">
        <v>2.2037811774065386</v>
      </c>
      <c r="R129" s="104">
        <v>3.3061438197624069</v>
      </c>
      <c r="S129" s="104">
        <v>4.2648656071877857</v>
      </c>
      <c r="T129" s="104">
        <v>5.4372511702103088</v>
      </c>
      <c r="U129" s="104">
        <v>6.3116637847959165</v>
      </c>
      <c r="V129" s="104">
        <v>7.4646686324034892</v>
      </c>
      <c r="W129" s="104">
        <v>7.2869208133485888</v>
      </c>
      <c r="DA129" s="132" t="s">
        <v>1807</v>
      </c>
    </row>
    <row r="130" spans="1:105" ht="12" customHeight="1" x14ac:dyDescent="0.25">
      <c r="A130" s="108" t="s">
        <v>53</v>
      </c>
      <c r="B130" s="98">
        <v>0</v>
      </c>
      <c r="C130" s="98">
        <v>0.28599618217550127</v>
      </c>
      <c r="D130" s="98">
        <v>0.33132797255696805</v>
      </c>
      <c r="E130" s="98">
        <v>0.47192135236545729</v>
      </c>
      <c r="F130" s="98">
        <v>0.37327915885711316</v>
      </c>
      <c r="G130" s="98">
        <v>0.30382737939491877</v>
      </c>
      <c r="H130" s="98">
        <v>0.43695103985003741</v>
      </c>
      <c r="I130" s="98">
        <v>0.35447603908228903</v>
      </c>
      <c r="J130" s="98">
        <v>0.52317652078460786</v>
      </c>
      <c r="K130" s="98">
        <v>0.38936002252827945</v>
      </c>
      <c r="L130" s="98">
        <v>0.37270821096299783</v>
      </c>
      <c r="M130" s="98">
        <v>0.41427945207291955</v>
      </c>
      <c r="N130" s="98">
        <v>0.19566003004307572</v>
      </c>
      <c r="O130" s="98">
        <v>0.18976360121336946</v>
      </c>
      <c r="P130" s="98">
        <v>0.21908898867394527</v>
      </c>
      <c r="Q130" s="98">
        <v>0.59696784330900776</v>
      </c>
      <c r="R130" s="98">
        <v>0.84579000345406552</v>
      </c>
      <c r="S130" s="98">
        <v>1.0142580667900523</v>
      </c>
      <c r="T130" s="98">
        <v>1.3230578967755493</v>
      </c>
      <c r="U130" s="98">
        <v>1.5082798151391597</v>
      </c>
      <c r="V130" s="98">
        <v>1.9080107088659912</v>
      </c>
      <c r="W130" s="98">
        <v>1.4350903107778739</v>
      </c>
      <c r="DA130" s="63" t="s">
        <v>1808</v>
      </c>
    </row>
    <row r="131" spans="1:105" ht="12" customHeight="1" x14ac:dyDescent="0.25">
      <c r="A131" s="108" t="s">
        <v>52</v>
      </c>
      <c r="B131" s="98">
        <v>0</v>
      </c>
      <c r="C131" s="98">
        <v>0.95803422812692263</v>
      </c>
      <c r="D131" s="98">
        <v>1.145055111110453</v>
      </c>
      <c r="E131" s="98">
        <v>1.2510030183897967</v>
      </c>
      <c r="F131" s="98">
        <v>1.2328331506893524</v>
      </c>
      <c r="G131" s="98">
        <v>1.2185467601084747</v>
      </c>
      <c r="H131" s="98">
        <v>1.1866733106779424</v>
      </c>
      <c r="I131" s="98">
        <v>1.2536028097017311</v>
      </c>
      <c r="J131" s="98">
        <v>1.5413116474383317</v>
      </c>
      <c r="K131" s="98">
        <v>1.2700827115808135</v>
      </c>
      <c r="L131" s="98">
        <v>1.2601948943751757</v>
      </c>
      <c r="M131" s="98">
        <v>1.1262268389688903</v>
      </c>
      <c r="N131" s="98">
        <v>0.89541538096009143</v>
      </c>
      <c r="O131" s="98">
        <v>0.78993171383758165</v>
      </c>
      <c r="P131" s="98">
        <v>0.91348576631789136</v>
      </c>
      <c r="Q131" s="98">
        <v>1.606813334097531</v>
      </c>
      <c r="R131" s="98">
        <v>2.4603538163083414</v>
      </c>
      <c r="S131" s="98">
        <v>3.2506075403977333</v>
      </c>
      <c r="T131" s="98">
        <v>4.1141932734347595</v>
      </c>
      <c r="U131" s="98">
        <v>4.8033839696567568</v>
      </c>
      <c r="V131" s="98">
        <v>5.5566579235374984</v>
      </c>
      <c r="W131" s="98">
        <v>5.8518305025707145</v>
      </c>
      <c r="DA131" s="63" t="s">
        <v>1809</v>
      </c>
    </row>
    <row r="132" spans="1:105" ht="12" customHeight="1" x14ac:dyDescent="0.25">
      <c r="A132" s="121" t="s">
        <v>54</v>
      </c>
      <c r="B132" s="122">
        <v>86.554477181406043</v>
      </c>
      <c r="C132" s="122">
        <v>91.747488672603993</v>
      </c>
      <c r="D132" s="122">
        <v>102.93441307849865</v>
      </c>
      <c r="E132" s="122">
        <v>104.68135878467332</v>
      </c>
      <c r="F132" s="122">
        <v>107.30338546087543</v>
      </c>
      <c r="G132" s="122">
        <v>102.48973823657784</v>
      </c>
      <c r="H132" s="122">
        <v>96.059847152941671</v>
      </c>
      <c r="I132" s="122">
        <v>85.486431899154752</v>
      </c>
      <c r="J132" s="122">
        <v>92.386133449306172</v>
      </c>
      <c r="K132" s="122">
        <v>72.825310649105049</v>
      </c>
      <c r="L132" s="122">
        <v>74.863963229434788</v>
      </c>
      <c r="M132" s="122">
        <v>59.268877284955536</v>
      </c>
      <c r="N132" s="122">
        <v>47.446375799386587</v>
      </c>
      <c r="O132" s="122">
        <v>47.3232364912175</v>
      </c>
      <c r="P132" s="122">
        <v>49.271984755055293</v>
      </c>
      <c r="Q132" s="122">
        <v>55.069594937970358</v>
      </c>
      <c r="R132" s="122">
        <v>54.581497209102523</v>
      </c>
      <c r="S132" s="122">
        <v>70.092720794408223</v>
      </c>
      <c r="T132" s="122">
        <v>80.506188321977532</v>
      </c>
      <c r="U132" s="122">
        <v>85.138163919275271</v>
      </c>
      <c r="V132" s="122">
        <v>121.72099457968082</v>
      </c>
      <c r="W132" s="122">
        <v>121.62836618815298</v>
      </c>
      <c r="DA132" s="130" t="s">
        <v>1810</v>
      </c>
    </row>
    <row r="133" spans="1:105" ht="12" customHeight="1" x14ac:dyDescent="0.25">
      <c r="A133" s="97" t="s">
        <v>175</v>
      </c>
      <c r="B133" s="98">
        <v>85.136274764767862</v>
      </c>
      <c r="C133" s="98">
        <v>89.602370782943865</v>
      </c>
      <c r="D133" s="98">
        <v>99.496563286103097</v>
      </c>
      <c r="E133" s="98">
        <v>99.870633855656152</v>
      </c>
      <c r="F133" s="98">
        <v>100.74512271379807</v>
      </c>
      <c r="G133" s="98">
        <v>98.324381408988401</v>
      </c>
      <c r="H133" s="98">
        <v>93.100722934509648</v>
      </c>
      <c r="I133" s="98">
        <v>82.245905644036966</v>
      </c>
      <c r="J133" s="98">
        <v>89.944557597769546</v>
      </c>
      <c r="K133" s="98">
        <v>71.037062666710781</v>
      </c>
      <c r="L133" s="98">
        <v>73.034144577787728</v>
      </c>
      <c r="M133" s="98">
        <v>57.612025972950569</v>
      </c>
      <c r="N133" s="98">
        <v>45.730672950838581</v>
      </c>
      <c r="O133" s="98">
        <v>44.747029683222024</v>
      </c>
      <c r="P133" s="98">
        <v>47.317375021118316</v>
      </c>
      <c r="Q133" s="98">
        <v>53.617533650520656</v>
      </c>
      <c r="R133" s="98">
        <v>52.953466012467096</v>
      </c>
      <c r="S133" s="98">
        <v>68.188974821068811</v>
      </c>
      <c r="T133" s="98">
        <v>78.19832622121622</v>
      </c>
      <c r="U133" s="98">
        <v>82.092143726642547</v>
      </c>
      <c r="V133" s="98">
        <v>114.08888971700593</v>
      </c>
      <c r="W133" s="98">
        <v>114.29004711669067</v>
      </c>
      <c r="DA133" s="63" t="s">
        <v>1811</v>
      </c>
    </row>
    <row r="134" spans="1:105" ht="12" customHeight="1" x14ac:dyDescent="0.25">
      <c r="A134" s="109" t="s">
        <v>120</v>
      </c>
      <c r="B134" s="33">
        <v>1.4182024166381808</v>
      </c>
      <c r="C134" s="33">
        <v>2.1451178896601242</v>
      </c>
      <c r="D134" s="33">
        <v>3.4378497923955487</v>
      </c>
      <c r="E134" s="33">
        <v>4.8107249290171703</v>
      </c>
      <c r="F134" s="33">
        <v>6.5582627470773698</v>
      </c>
      <c r="G134" s="33">
        <v>4.1653568275894335</v>
      </c>
      <c r="H134" s="33">
        <v>2.9591242184320228</v>
      </c>
      <c r="I134" s="33">
        <v>3.2405262551177922</v>
      </c>
      <c r="J134" s="33">
        <v>2.4415758515366259</v>
      </c>
      <c r="K134" s="33">
        <v>1.788247982394261</v>
      </c>
      <c r="L134" s="33">
        <v>1.8298186516470598</v>
      </c>
      <c r="M134" s="33">
        <v>1.6568513120049646</v>
      </c>
      <c r="N134" s="33">
        <v>1.715702848548007</v>
      </c>
      <c r="O134" s="33">
        <v>2.576206807995479</v>
      </c>
      <c r="P134" s="33">
        <v>1.9546097339369783</v>
      </c>
      <c r="Q134" s="33">
        <v>1.4520612874496996</v>
      </c>
      <c r="R134" s="33">
        <v>1.6280311966354266</v>
      </c>
      <c r="S134" s="33">
        <v>1.9037459733394109</v>
      </c>
      <c r="T134" s="33">
        <v>2.3078621007613127</v>
      </c>
      <c r="U134" s="33">
        <v>3.0460201926327293</v>
      </c>
      <c r="V134" s="33">
        <v>7.6321048626748906</v>
      </c>
      <c r="W134" s="33">
        <v>7.3383190714623074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0.4680513045780843</v>
      </c>
      <c r="C136" s="119">
        <f t="shared" si="26"/>
        <v>0.47516844232429567</v>
      </c>
      <c r="D136" s="119">
        <f t="shared" si="26"/>
        <v>0.48528165998912248</v>
      </c>
      <c r="E136" s="119">
        <f t="shared" si="26"/>
        <v>0.49281780719016738</v>
      </c>
      <c r="F136" s="119">
        <f t="shared" si="26"/>
        <v>0.50018796794702813</v>
      </c>
      <c r="G136" s="119">
        <f t="shared" si="26"/>
        <v>0.50427675158840402</v>
      </c>
      <c r="H136" s="119">
        <f t="shared" si="26"/>
        <v>0.51131574591761275</v>
      </c>
      <c r="I136" s="119">
        <f t="shared" si="26"/>
        <v>0.51953283471362621</v>
      </c>
      <c r="J136" s="119">
        <f t="shared" si="26"/>
        <v>0.52800924999369747</v>
      </c>
      <c r="K136" s="119">
        <f t="shared" si="26"/>
        <v>0.53554222193232071</v>
      </c>
      <c r="L136" s="119">
        <f t="shared" si="26"/>
        <v>0.54536444381091365</v>
      </c>
      <c r="M136" s="119">
        <f t="shared" si="26"/>
        <v>0.55654990491147804</v>
      </c>
      <c r="N136" s="119">
        <f t="shared" si="26"/>
        <v>0.57448968424206359</v>
      </c>
      <c r="O136" s="119">
        <f t="shared" si="26"/>
        <v>0.59473259681891144</v>
      </c>
      <c r="P136" s="119">
        <f t="shared" si="26"/>
        <v>0.60215775022456919</v>
      </c>
      <c r="Q136" s="119">
        <f t="shared" si="26"/>
        <v>0.61488319957166471</v>
      </c>
      <c r="R136" s="119">
        <f t="shared" ref="R136:V136" si="27">IF(R117=0,"",R117/R98)</f>
        <v>0.63051794267340777</v>
      </c>
      <c r="S136" s="119">
        <f t="shared" si="27"/>
        <v>0.64800954875257399</v>
      </c>
      <c r="T136" s="119">
        <f t="shared" si="27"/>
        <v>0.6653335489433837</v>
      </c>
      <c r="U136" s="119">
        <f t="shared" si="27"/>
        <v>0.68053660899815838</v>
      </c>
      <c r="V136" s="119">
        <f t="shared" si="27"/>
        <v>0.68461290839903399</v>
      </c>
      <c r="W136" s="119">
        <f t="shared" ref="W136" si="28">IF(W117=0,"",W117/W98)</f>
        <v>0.7000737816181829</v>
      </c>
      <c r="DA136" s="129" t="s">
        <v>1963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0.45692145977579296</v>
      </c>
      <c r="C137" s="124">
        <f t="shared" si="29"/>
        <v>0.46487121778479912</v>
      </c>
      <c r="D137" s="124">
        <f t="shared" si="29"/>
        <v>0.47503438449631835</v>
      </c>
      <c r="E137" s="124">
        <f t="shared" si="29"/>
        <v>0.48367381772206586</v>
      </c>
      <c r="F137" s="124">
        <f t="shared" si="29"/>
        <v>0.49094395791761569</v>
      </c>
      <c r="G137" s="124">
        <f t="shared" si="29"/>
        <v>0.4967587352317766</v>
      </c>
      <c r="H137" s="124">
        <f t="shared" si="29"/>
        <v>0.50341378626344901</v>
      </c>
      <c r="I137" s="124">
        <f t="shared" si="29"/>
        <v>0.51166037214407656</v>
      </c>
      <c r="J137" s="124">
        <f t="shared" si="29"/>
        <v>0.52106149995485229</v>
      </c>
      <c r="K137" s="124">
        <f t="shared" si="29"/>
        <v>0.52981497091495122</v>
      </c>
      <c r="L137" s="124">
        <f t="shared" si="29"/>
        <v>0.54033601601223091</v>
      </c>
      <c r="M137" s="124">
        <f t="shared" si="29"/>
        <v>0.55231273656005464</v>
      </c>
      <c r="N137" s="124">
        <f t="shared" si="29"/>
        <v>0.57003054111728724</v>
      </c>
      <c r="O137" s="124">
        <f t="shared" si="29"/>
        <v>0.59222351748126933</v>
      </c>
      <c r="P137" s="124">
        <f t="shared" si="29"/>
        <v>0.60013712169085021</v>
      </c>
      <c r="Q137" s="124">
        <f t="shared" si="29"/>
        <v>0.61218662775021082</v>
      </c>
      <c r="R137" s="124">
        <f t="shared" ref="R137:V137" si="30">IF(R118=0,"",R118/R99)</f>
        <v>0.62808927918650226</v>
      </c>
      <c r="S137" s="124">
        <f t="shared" si="30"/>
        <v>0.64570226668851027</v>
      </c>
      <c r="T137" s="124">
        <f t="shared" si="30"/>
        <v>0.66137883139849041</v>
      </c>
      <c r="U137" s="124">
        <f t="shared" si="30"/>
        <v>0.67361140808243025</v>
      </c>
      <c r="V137" s="124">
        <f t="shared" si="30"/>
        <v>0.68312972047761011</v>
      </c>
      <c r="W137" s="124">
        <f t="shared" ref="W137" si="31">IF(W118=0,"",W118/W99)</f>
        <v>0.69079556013082499</v>
      </c>
      <c r="DA137" s="130" t="s">
        <v>1964</v>
      </c>
    </row>
    <row r="138" spans="1:105" ht="12" customHeight="1" x14ac:dyDescent="0.25">
      <c r="A138" s="97" t="s">
        <v>217</v>
      </c>
      <c r="B138" s="111">
        <f t="shared" ref="B138:Q138" si="32">IF(B119=0,"",B119/B100)</f>
        <v>0.45087530203901066</v>
      </c>
      <c r="C138" s="111">
        <f t="shared" si="32"/>
        <v>0.45891367439719849</v>
      </c>
      <c r="D138" s="111">
        <f t="shared" si="32"/>
        <v>0.46914825260390897</v>
      </c>
      <c r="E138" s="111">
        <f t="shared" si="32"/>
        <v>0.47793326575245826</v>
      </c>
      <c r="F138" s="111">
        <f t="shared" si="32"/>
        <v>0.48524629796266588</v>
      </c>
      <c r="G138" s="111">
        <f t="shared" si="32"/>
        <v>0.49118330917647973</v>
      </c>
      <c r="H138" s="111">
        <f t="shared" si="32"/>
        <v>0.49796556203323411</v>
      </c>
      <c r="I138" s="111">
        <f t="shared" si="32"/>
        <v>0.50629699621041546</v>
      </c>
      <c r="J138" s="111">
        <f t="shared" si="32"/>
        <v>0.51576338531670229</v>
      </c>
      <c r="K138" s="111">
        <f t="shared" si="32"/>
        <v>0.52461274596003604</v>
      </c>
      <c r="L138" s="111">
        <f t="shared" si="32"/>
        <v>0.5352153175869101</v>
      </c>
      <c r="M138" s="111">
        <f t="shared" si="32"/>
        <v>0.54730474749531111</v>
      </c>
      <c r="N138" s="111">
        <f t="shared" si="32"/>
        <v>0.56522801787556165</v>
      </c>
      <c r="O138" s="111">
        <f t="shared" si="32"/>
        <v>0.58752516746934824</v>
      </c>
      <c r="P138" s="111">
        <f t="shared" si="32"/>
        <v>0.59544851009738542</v>
      </c>
      <c r="Q138" s="111">
        <f t="shared" si="32"/>
        <v>0.60757902824736942</v>
      </c>
      <c r="R138" s="111">
        <f t="shared" ref="R138:V138" si="33">IF(R119=0,"",R119/R100)</f>
        <v>0.6235736972222149</v>
      </c>
      <c r="S138" s="111">
        <f t="shared" si="33"/>
        <v>0.64126323968053578</v>
      </c>
      <c r="T138" s="111">
        <f t="shared" si="33"/>
        <v>0.65703775176613421</v>
      </c>
      <c r="U138" s="111">
        <f t="shared" si="33"/>
        <v>0.66935556870666479</v>
      </c>
      <c r="V138" s="111">
        <f t="shared" si="33"/>
        <v>0.67887594140923779</v>
      </c>
      <c r="W138" s="111">
        <f t="shared" ref="W138" si="34">IF(W119=0,"",W119/W100)</f>
        <v>0.68660007173342763</v>
      </c>
      <c r="DA138" s="63" t="s">
        <v>1965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1966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1.6784535314436273</v>
      </c>
      <c r="C140" s="124">
        <f t="shared" si="38"/>
        <v>1.9625932156856793</v>
      </c>
      <c r="D140" s="124">
        <f t="shared" si="38"/>
        <v>2.0922126854744088</v>
      </c>
      <c r="E140" s="124">
        <f t="shared" si="38"/>
        <v>2.1833714668234014</v>
      </c>
      <c r="F140" s="124">
        <f t="shared" si="38"/>
        <v>2.2480685674908654</v>
      </c>
      <c r="G140" s="124">
        <f t="shared" si="38"/>
        <v>2.298990654300368</v>
      </c>
      <c r="H140" s="124">
        <f t="shared" si="38"/>
        <v>2.3522443379477576</v>
      </c>
      <c r="I140" s="124">
        <f t="shared" si="38"/>
        <v>2.4031081878739498</v>
      </c>
      <c r="J140" s="124">
        <f t="shared" si="38"/>
        <v>2.4640294855908884</v>
      </c>
      <c r="K140" s="124">
        <f t="shared" si="38"/>
        <v>2.5354279018422585</v>
      </c>
      <c r="L140" s="124">
        <f t="shared" si="38"/>
        <v>2.605978336575276</v>
      </c>
      <c r="M140" s="124">
        <f t="shared" si="38"/>
        <v>2.6752128174489189</v>
      </c>
      <c r="N140" s="124">
        <f t="shared" si="38"/>
        <v>2.7585474197740831</v>
      </c>
      <c r="O140" s="124">
        <f t="shared" si="38"/>
        <v>2.8699015147113234</v>
      </c>
      <c r="P140" s="124">
        <f t="shared" si="38"/>
        <v>3.0092988949822832</v>
      </c>
      <c r="Q140" s="124">
        <f t="shared" si="38"/>
        <v>3.1530356989939525</v>
      </c>
      <c r="R140" s="124">
        <f t="shared" ref="R140:V140" si="39">IF(R121=0,"",R121/R102)</f>
        <v>3.2744169772025939</v>
      </c>
      <c r="S140" s="124">
        <f t="shared" si="39"/>
        <v>3.3710279302565458</v>
      </c>
      <c r="T140" s="124">
        <f t="shared" si="39"/>
        <v>3.455502493104103</v>
      </c>
      <c r="U140" s="124">
        <f t="shared" si="39"/>
        <v>3.5129900108122603</v>
      </c>
      <c r="V140" s="124">
        <f t="shared" si="39"/>
        <v>3.5644723358581394</v>
      </c>
      <c r="W140" s="124">
        <f t="shared" ref="W140" si="40">IF(W121=0,"",W121/W102)</f>
        <v>3.6110032569545036</v>
      </c>
      <c r="DA140" s="130" t="s">
        <v>1967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1.6784535314436273</v>
      </c>
      <c r="C141" s="111">
        <f t="shared" si="41"/>
        <v>1.9625932156856793</v>
      </c>
      <c r="D141" s="111">
        <f t="shared" si="41"/>
        <v>2.0922126854744088</v>
      </c>
      <c r="E141" s="111">
        <f t="shared" si="41"/>
        <v>2.1833714668234014</v>
      </c>
      <c r="F141" s="111">
        <f t="shared" si="41"/>
        <v>2.2480685674908654</v>
      </c>
      <c r="G141" s="111">
        <f t="shared" si="41"/>
        <v>2.298990654300368</v>
      </c>
      <c r="H141" s="111">
        <f t="shared" si="41"/>
        <v>2.3522443379477576</v>
      </c>
      <c r="I141" s="111">
        <f t="shared" si="41"/>
        <v>2.4031081878739498</v>
      </c>
      <c r="J141" s="111">
        <f t="shared" si="41"/>
        <v>2.4640294855908884</v>
      </c>
      <c r="K141" s="111">
        <f t="shared" si="41"/>
        <v>2.5354279018422585</v>
      </c>
      <c r="L141" s="111">
        <f t="shared" si="41"/>
        <v>2.605978336575276</v>
      </c>
      <c r="M141" s="111">
        <f t="shared" si="41"/>
        <v>2.6752128174489189</v>
      </c>
      <c r="N141" s="111">
        <f t="shared" si="41"/>
        <v>2.7585474197740831</v>
      </c>
      <c r="O141" s="111">
        <f t="shared" si="41"/>
        <v>2.8699015147113234</v>
      </c>
      <c r="P141" s="111">
        <f t="shared" si="41"/>
        <v>3.0092988949822832</v>
      </c>
      <c r="Q141" s="111">
        <f t="shared" si="41"/>
        <v>3.1530356989939525</v>
      </c>
      <c r="R141" s="111">
        <f t="shared" ref="R141:V141" si="42">IF(R122=0,"",R122/R103)</f>
        <v>3.2744169772025939</v>
      </c>
      <c r="S141" s="111">
        <f t="shared" si="42"/>
        <v>3.3710279302565458</v>
      </c>
      <c r="T141" s="111">
        <f t="shared" si="42"/>
        <v>3.455502493104103</v>
      </c>
      <c r="U141" s="111">
        <f t="shared" si="42"/>
        <v>3.5129900108122603</v>
      </c>
      <c r="V141" s="111">
        <f t="shared" si="42"/>
        <v>3.5644723358581394</v>
      </c>
      <c r="W141" s="111">
        <f t="shared" ref="W141" si="43">IF(W122=0,"",W122/W103)</f>
        <v>3.6110032569545036</v>
      </c>
      <c r="DA141" s="63" t="s">
        <v>1968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0.49992514041136099</v>
      </c>
      <c r="C142" s="124">
        <f t="shared" si="44"/>
        <v>0.50702309331116491</v>
      </c>
      <c r="D142" s="124">
        <f t="shared" si="44"/>
        <v>0.51358188120796822</v>
      </c>
      <c r="E142" s="124">
        <f t="shared" si="44"/>
        <v>0.52305556931861474</v>
      </c>
      <c r="F142" s="124">
        <f t="shared" si="44"/>
        <v>0.52586908631930152</v>
      </c>
      <c r="G142" s="124">
        <f t="shared" si="44"/>
        <v>0.52707630917723369</v>
      </c>
      <c r="H142" s="124">
        <f t="shared" si="44"/>
        <v>0.53630504747583707</v>
      </c>
      <c r="I142" s="124">
        <f t="shared" si="44"/>
        <v>0.53829277810723974</v>
      </c>
      <c r="J142" s="124">
        <f t="shared" si="44"/>
        <v>0.54669379492843917</v>
      </c>
      <c r="K142" s="124">
        <f t="shared" si="44"/>
        <v>0.55172753433412336</v>
      </c>
      <c r="L142" s="124">
        <f t="shared" si="44"/>
        <v>0.55923121418262245</v>
      </c>
      <c r="M142" s="124">
        <f t="shared" si="44"/>
        <v>0.56877550270614419</v>
      </c>
      <c r="N142" s="124">
        <f t="shared" si="44"/>
        <v>0.582309657746795</v>
      </c>
      <c r="O142" s="124">
        <f t="shared" si="44"/>
        <v>0.59722954207963896</v>
      </c>
      <c r="P142" s="124">
        <f t="shared" si="44"/>
        <v>0.60427190291027977</v>
      </c>
      <c r="Q142" s="124">
        <f t="shared" si="44"/>
        <v>0.61636295249588824</v>
      </c>
      <c r="R142" s="124">
        <f t="shared" ref="R142:V142" si="45">IF(R123=0,"",R123/R104)</f>
        <v>0.63061269870959669</v>
      </c>
      <c r="S142" s="124">
        <f t="shared" si="45"/>
        <v>0.64721806704448059</v>
      </c>
      <c r="T142" s="124">
        <f t="shared" si="45"/>
        <v>0.66346753870198183</v>
      </c>
      <c r="U142" s="124">
        <f t="shared" si="45"/>
        <v>0.67746190078160518</v>
      </c>
      <c r="V142" s="124">
        <f t="shared" si="45"/>
        <v>0.68999816078906739</v>
      </c>
      <c r="W142" s="124">
        <f t="shared" ref="W142" si="46">IF(W123=0,"",W123/W104)</f>
        <v>0.70138371799669752</v>
      </c>
      <c r="DA142" s="130" t="s">
        <v>1969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0.47036770937057532</v>
      </c>
      <c r="C143" s="111">
        <f t="shared" si="47"/>
        <v>0.47414193135207561</v>
      </c>
      <c r="D143" s="111">
        <f t="shared" si="47"/>
        <v>0.47772456830029386</v>
      </c>
      <c r="E143" s="111">
        <f t="shared" si="47"/>
        <v>0.4814457955126093</v>
      </c>
      <c r="F143" s="111">
        <f t="shared" si="47"/>
        <v>0.4863435569486515</v>
      </c>
      <c r="G143" s="111">
        <f t="shared" si="47"/>
        <v>0.49230422680477992</v>
      </c>
      <c r="H143" s="111">
        <f t="shared" si="47"/>
        <v>0.49755155626778486</v>
      </c>
      <c r="I143" s="111">
        <f t="shared" si="47"/>
        <v>0.50633657117646869</v>
      </c>
      <c r="J143" s="111">
        <f t="shared" si="47"/>
        <v>0.51823133324335768</v>
      </c>
      <c r="K143" s="111">
        <f t="shared" si="47"/>
        <v>0.53172696807841158</v>
      </c>
      <c r="L143" s="111">
        <f t="shared" si="47"/>
        <v>0.54561990215394007</v>
      </c>
      <c r="M143" s="111">
        <f t="shared" si="47"/>
        <v>0.56094829062822704</v>
      </c>
      <c r="N143" s="111">
        <f t="shared" si="47"/>
        <v>0.57939395055707443</v>
      </c>
      <c r="O143" s="111">
        <f t="shared" si="47"/>
        <v>0.59570444881522977</v>
      </c>
      <c r="P143" s="111">
        <f t="shared" si="47"/>
        <v>0.60227013168187749</v>
      </c>
      <c r="Q143" s="111">
        <f t="shared" si="47"/>
        <v>0.60979499410006011</v>
      </c>
      <c r="R143" s="111">
        <f t="shared" ref="R143:V143" si="48">IF(R124=0,"",R124/R105)</f>
        <v>0.62084322593426133</v>
      </c>
      <c r="S143" s="111">
        <f t="shared" si="48"/>
        <v>0.63702173453413524</v>
      </c>
      <c r="T143" s="111">
        <f t="shared" si="48"/>
        <v>0.65418202319976182</v>
      </c>
      <c r="U143" s="111">
        <f t="shared" si="48"/>
        <v>0.67061800074269462</v>
      </c>
      <c r="V143" s="111">
        <f t="shared" si="48"/>
        <v>0.68606496248105986</v>
      </c>
      <c r="W143" s="111">
        <f t="shared" ref="W143" si="49">IF(W124=0,"",W124/W105)</f>
        <v>0.6986394360006829</v>
      </c>
      <c r="DA143" s="63" t="s">
        <v>1970</v>
      </c>
    </row>
    <row r="144" spans="1:105" ht="12" customHeight="1" x14ac:dyDescent="0.25">
      <c r="A144" s="97" t="s">
        <v>133</v>
      </c>
      <c r="B144" s="111" t="str">
        <f t="shared" ref="B144:Q144" si="50">IF(B125=0,"",B125/B106)</f>
        <v/>
      </c>
      <c r="C144" s="111">
        <f t="shared" si="50"/>
        <v>0.82574763408832286</v>
      </c>
      <c r="D144" s="111">
        <f t="shared" si="50"/>
        <v>0.82946701806765066</v>
      </c>
      <c r="E144" s="111">
        <f t="shared" si="50"/>
        <v>0.79939870357766452</v>
      </c>
      <c r="F144" s="111">
        <f t="shared" si="50"/>
        <v>0.82438936218926517</v>
      </c>
      <c r="G144" s="111">
        <f t="shared" si="50"/>
        <v>0.845390865794863</v>
      </c>
      <c r="H144" s="111">
        <f t="shared" si="50"/>
        <v>0.80221857785491357</v>
      </c>
      <c r="I144" s="111">
        <f t="shared" si="50"/>
        <v>0.83469099892788767</v>
      </c>
      <c r="J144" s="111">
        <f t="shared" si="50"/>
        <v>0.8231711110690596</v>
      </c>
      <c r="K144" s="111">
        <f t="shared" si="50"/>
        <v>0.84062622852131563</v>
      </c>
      <c r="L144" s="111">
        <f t="shared" si="50"/>
        <v>0.84939294215024541</v>
      </c>
      <c r="M144" s="111">
        <f t="shared" si="50"/>
        <v>0.83454843433208736</v>
      </c>
      <c r="N144" s="111">
        <f t="shared" si="50"/>
        <v>0.89250136087563092</v>
      </c>
      <c r="O144" s="111">
        <f t="shared" si="50"/>
        <v>0.88762695693107563</v>
      </c>
      <c r="P144" s="111">
        <f t="shared" si="50"/>
        <v>0.89277605948232019</v>
      </c>
      <c r="Q144" s="111">
        <f t="shared" si="50"/>
        <v>0.85764900172743452</v>
      </c>
      <c r="R144" s="111">
        <f t="shared" ref="R144:V144" si="51">IF(R125=0,"",R125/R106)</f>
        <v>0.86679355175949657</v>
      </c>
      <c r="S144" s="111">
        <f t="shared" si="51"/>
        <v>0.88240356194171143</v>
      </c>
      <c r="T144" s="111">
        <f t="shared" si="51"/>
        <v>0.88706304099243105</v>
      </c>
      <c r="U144" s="111">
        <f t="shared" si="51"/>
        <v>0.895939005820099</v>
      </c>
      <c r="V144" s="111">
        <f t="shared" si="51"/>
        <v>0.89641507168662571</v>
      </c>
      <c r="W144" s="111">
        <f t="shared" ref="W144" si="52">IF(W125=0,"",W125/W106)</f>
        <v>0.92699407105883702</v>
      </c>
      <c r="DA144" s="63" t="s">
        <v>1971</v>
      </c>
    </row>
    <row r="145" spans="1:105" ht="12" customHeight="1" x14ac:dyDescent="0.25">
      <c r="A145" s="100" t="s">
        <v>217</v>
      </c>
      <c r="B145" s="112" t="str">
        <f t="shared" ref="B145:Q145" si="53">IF(B126=0,"",B126/B107)</f>
        <v/>
      </c>
      <c r="C145" s="112">
        <f t="shared" si="53"/>
        <v>0.52138878220109419</v>
      </c>
      <c r="D145" s="112">
        <f t="shared" si="53"/>
        <v>0.52199609311542094</v>
      </c>
      <c r="E145" s="112">
        <f t="shared" si="53"/>
        <v>0.52199609311542094</v>
      </c>
      <c r="F145" s="112">
        <f t="shared" si="53"/>
        <v>0.52199870355420885</v>
      </c>
      <c r="G145" s="112">
        <f t="shared" si="53"/>
        <v>0.52200666589553624</v>
      </c>
      <c r="H145" s="112">
        <f t="shared" si="53"/>
        <v>0.52201209428332951</v>
      </c>
      <c r="I145" s="112">
        <f t="shared" si="53"/>
        <v>0.52679033421859778</v>
      </c>
      <c r="J145" s="112">
        <f t="shared" si="53"/>
        <v>0.54106525082444501</v>
      </c>
      <c r="K145" s="112">
        <f t="shared" si="53"/>
        <v>0.55306932824196131</v>
      </c>
      <c r="L145" s="112">
        <f t="shared" si="53"/>
        <v>0.5628005336277615</v>
      </c>
      <c r="M145" s="112">
        <f t="shared" si="53"/>
        <v>0.57537910171248241</v>
      </c>
      <c r="N145" s="112">
        <f t="shared" si="53"/>
        <v>0.59943451870990916</v>
      </c>
      <c r="O145" s="112">
        <f t="shared" si="53"/>
        <v>0.60491433090720581</v>
      </c>
      <c r="P145" s="112">
        <f t="shared" si="53"/>
        <v>0.6184087560199486</v>
      </c>
      <c r="Q145" s="112">
        <f t="shared" si="53"/>
        <v>0.62045872183095752</v>
      </c>
      <c r="R145" s="112">
        <f t="shared" ref="R145:V145" si="54">IF(R126=0,"",R126/R107)</f>
        <v>0.62467026643342427</v>
      </c>
      <c r="S145" s="112">
        <f t="shared" si="54"/>
        <v>0.64097501518075861</v>
      </c>
      <c r="T145" s="112">
        <f t="shared" si="54"/>
        <v>0.65648507180059001</v>
      </c>
      <c r="U145" s="112">
        <f t="shared" si="54"/>
        <v>0.67288916371189733</v>
      </c>
      <c r="V145" s="112">
        <f t="shared" si="54"/>
        <v>0.68844585431237404</v>
      </c>
      <c r="W145" s="112">
        <f t="shared" ref="W145" si="55">IF(W126=0,"",W126/W107)</f>
        <v>0.71612945319507182</v>
      </c>
      <c r="DA145" s="131" t="s">
        <v>1972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1973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0.56514428204513378</v>
      </c>
      <c r="C147" s="112">
        <f t="shared" si="59"/>
        <v>0.56920962377373541</v>
      </c>
      <c r="D147" s="112">
        <f t="shared" si="59"/>
        <v>0.57449193754626349</v>
      </c>
      <c r="E147" s="112">
        <f t="shared" si="59"/>
        <v>0.57853337748150468</v>
      </c>
      <c r="F147" s="112">
        <f t="shared" si="59"/>
        <v>0.58167846612663399</v>
      </c>
      <c r="G147" s="112">
        <f t="shared" si="59"/>
        <v>0.58449938743809049</v>
      </c>
      <c r="H147" s="112">
        <f t="shared" si="59"/>
        <v>0.58833764018163437</v>
      </c>
      <c r="I147" s="112">
        <f t="shared" si="59"/>
        <v>0.59031501306205036</v>
      </c>
      <c r="J147" s="112">
        <f t="shared" si="59"/>
        <v>0.59136153199489805</v>
      </c>
      <c r="K147" s="112">
        <f t="shared" si="59"/>
        <v>0.59271608213240445</v>
      </c>
      <c r="L147" s="112">
        <f t="shared" si="59"/>
        <v>0.59456283995384029</v>
      </c>
      <c r="M147" s="112">
        <f t="shared" si="59"/>
        <v>0.59676325965329557</v>
      </c>
      <c r="N147" s="112">
        <f t="shared" si="59"/>
        <v>0.59934719926743374</v>
      </c>
      <c r="O147" s="112">
        <f t="shared" si="59"/>
        <v>0.600137972310122</v>
      </c>
      <c r="P147" s="112">
        <f t="shared" si="59"/>
        <v>0.61274356605058733</v>
      </c>
      <c r="Q147" s="112">
        <f t="shared" si="59"/>
        <v>0.64485342908945509</v>
      </c>
      <c r="R147" s="112">
        <f t="shared" ref="R147:V147" si="60">IF(R128=0,"",R128/R109)</f>
        <v>0.66206803004393711</v>
      </c>
      <c r="S147" s="112">
        <f t="shared" si="60"/>
        <v>0.67065882036033975</v>
      </c>
      <c r="T147" s="112">
        <f t="shared" si="60"/>
        <v>0.67690239157037002</v>
      </c>
      <c r="U147" s="112">
        <f t="shared" si="60"/>
        <v>0.68127658553207848</v>
      </c>
      <c r="V147" s="112">
        <f t="shared" si="60"/>
        <v>0.68550526851405014</v>
      </c>
      <c r="W147" s="112">
        <f t="shared" ref="W147" si="61">IF(W128=0,"",W128/W109)</f>
        <v>0.69258490334862888</v>
      </c>
      <c r="DA147" s="131" t="s">
        <v>1974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>
        <f t="shared" si="62"/>
        <v>0.86020379431039617</v>
      </c>
      <c r="D148" s="113">
        <f t="shared" si="62"/>
        <v>0.86318584936644582</v>
      </c>
      <c r="E148" s="113">
        <f t="shared" si="62"/>
        <v>0.83801203102696453</v>
      </c>
      <c r="F148" s="113">
        <f t="shared" si="62"/>
        <v>0.85911618634798881</v>
      </c>
      <c r="G148" s="113">
        <f t="shared" si="62"/>
        <v>0.87670558644016927</v>
      </c>
      <c r="H148" s="113">
        <f t="shared" si="62"/>
        <v>0.84093020556325127</v>
      </c>
      <c r="I148" s="113">
        <f t="shared" si="62"/>
        <v>0.86685426832072865</v>
      </c>
      <c r="J148" s="113">
        <f t="shared" si="62"/>
        <v>0.8520976242267323</v>
      </c>
      <c r="K148" s="113">
        <f t="shared" si="62"/>
        <v>0.86330799690206983</v>
      </c>
      <c r="L148" s="113">
        <f t="shared" si="62"/>
        <v>0.86709664490908178</v>
      </c>
      <c r="M148" s="113">
        <f t="shared" si="62"/>
        <v>0.84723199137987659</v>
      </c>
      <c r="N148" s="113">
        <f t="shared" si="62"/>
        <v>0.89289187730385289</v>
      </c>
      <c r="O148" s="113">
        <f t="shared" si="62"/>
        <v>0.88557007272732169</v>
      </c>
      <c r="P148" s="113">
        <f t="shared" si="62"/>
        <v>0.89185190900365763</v>
      </c>
      <c r="Q148" s="113">
        <f t="shared" si="62"/>
        <v>0.87033543534062607</v>
      </c>
      <c r="R148" s="113">
        <f t="shared" ref="R148:V148" si="63">IF(R129=0,"",R129/R110)</f>
        <v>0.88525533417772861</v>
      </c>
      <c r="S148" s="113">
        <f t="shared" si="63"/>
        <v>0.89577277556841817</v>
      </c>
      <c r="T148" s="113">
        <f t="shared" si="63"/>
        <v>0.89650345614908244</v>
      </c>
      <c r="U148" s="113">
        <f t="shared" si="63"/>
        <v>0.90034132515479481</v>
      </c>
      <c r="V148" s="113">
        <f t="shared" si="63"/>
        <v>0.89642139634740592</v>
      </c>
      <c r="W148" s="113">
        <f t="shared" ref="W148" si="64">IF(W129=0,"",W129/W110)</f>
        <v>0.92103759548110686</v>
      </c>
      <c r="DA148" s="132" t="s">
        <v>1975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>
        <f t="shared" si="65"/>
        <v>0.58585359792924208</v>
      </c>
      <c r="D149" s="111">
        <f t="shared" si="65"/>
        <v>0.58607544536920431</v>
      </c>
      <c r="E149" s="111">
        <f t="shared" si="65"/>
        <v>0.58626455382172893</v>
      </c>
      <c r="F149" s="111">
        <f t="shared" si="65"/>
        <v>0.58630796480826963</v>
      </c>
      <c r="G149" s="111">
        <f t="shared" si="65"/>
        <v>0.58662473482178212</v>
      </c>
      <c r="H149" s="111">
        <f t="shared" si="65"/>
        <v>0.58724079663814177</v>
      </c>
      <c r="I149" s="111">
        <f t="shared" si="65"/>
        <v>0.58934828766165082</v>
      </c>
      <c r="J149" s="111">
        <f t="shared" si="65"/>
        <v>0.5934943770844584</v>
      </c>
      <c r="K149" s="111">
        <f t="shared" si="65"/>
        <v>0.59707891742341224</v>
      </c>
      <c r="L149" s="111">
        <f t="shared" si="65"/>
        <v>0.59825735211387865</v>
      </c>
      <c r="M149" s="111">
        <f t="shared" si="65"/>
        <v>0.59862240764516494</v>
      </c>
      <c r="N149" s="111">
        <f t="shared" si="65"/>
        <v>0.59918878557716992</v>
      </c>
      <c r="O149" s="111">
        <f t="shared" si="65"/>
        <v>0.59984190297712736</v>
      </c>
      <c r="P149" s="111">
        <f t="shared" si="65"/>
        <v>0.61468001697286601</v>
      </c>
      <c r="Q149" s="111">
        <f t="shared" si="65"/>
        <v>0.64516683438872857</v>
      </c>
      <c r="R149" s="111">
        <f t="shared" ref="R149:V149" si="66">IF(R130=0,"",R130/R111)</f>
        <v>0.66371639588190356</v>
      </c>
      <c r="S149" s="111">
        <f t="shared" si="66"/>
        <v>0.67147417850570568</v>
      </c>
      <c r="T149" s="111">
        <f t="shared" si="66"/>
        <v>0.6782270499680606</v>
      </c>
      <c r="U149" s="111">
        <f t="shared" si="66"/>
        <v>0.68343291751254609</v>
      </c>
      <c r="V149" s="111">
        <f t="shared" si="66"/>
        <v>0.68868098111223819</v>
      </c>
      <c r="W149" s="111">
        <f t="shared" ref="W149" si="67">IF(W130=0,"",W130/W111)</f>
        <v>0.69670913505101317</v>
      </c>
      <c r="DA149" s="63" t="s">
        <v>1976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1977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0.57584164795998993</v>
      </c>
      <c r="C151" s="124">
        <f t="shared" si="71"/>
        <v>0.57794304031650479</v>
      </c>
      <c r="D151" s="124">
        <f t="shared" si="71"/>
        <v>0.58064122664044981</v>
      </c>
      <c r="E151" s="124">
        <f t="shared" si="71"/>
        <v>0.5836495809422606</v>
      </c>
      <c r="F151" s="124">
        <f t="shared" si="71"/>
        <v>0.58704750568991382</v>
      </c>
      <c r="G151" s="124">
        <f t="shared" si="71"/>
        <v>0.58585835700147659</v>
      </c>
      <c r="H151" s="124">
        <f t="shared" si="71"/>
        <v>0.58626431585722316</v>
      </c>
      <c r="I151" s="124">
        <f t="shared" si="71"/>
        <v>0.58817307853878498</v>
      </c>
      <c r="J151" s="124">
        <f t="shared" si="71"/>
        <v>0.58727123854189811</v>
      </c>
      <c r="K151" s="124">
        <f t="shared" si="71"/>
        <v>0.58784763394312578</v>
      </c>
      <c r="L151" s="124">
        <f t="shared" si="71"/>
        <v>0.58864551936683507</v>
      </c>
      <c r="M151" s="124">
        <f t="shared" si="71"/>
        <v>0.5898916731731354</v>
      </c>
      <c r="N151" s="124">
        <f t="shared" si="71"/>
        <v>0.59174191133930809</v>
      </c>
      <c r="O151" s="124">
        <f t="shared" si="71"/>
        <v>0.59500248528813893</v>
      </c>
      <c r="P151" s="124">
        <f t="shared" si="71"/>
        <v>0.59327304632833133</v>
      </c>
      <c r="Q151" s="124">
        <f t="shared" si="71"/>
        <v>0.59168611654898573</v>
      </c>
      <c r="R151" s="124">
        <f t="shared" ref="R151:V151" si="72">IF(R132=0,"",R132/R113)</f>
        <v>0.59287655950496199</v>
      </c>
      <c r="S151" s="124">
        <f t="shared" si="72"/>
        <v>0.59380000333415528</v>
      </c>
      <c r="T151" s="124">
        <f t="shared" si="72"/>
        <v>0.59607152029896648</v>
      </c>
      <c r="U151" s="124">
        <f t="shared" si="72"/>
        <v>0.59983213458838647</v>
      </c>
      <c r="V151" s="124">
        <f t="shared" si="72"/>
        <v>0.60759844789729778</v>
      </c>
      <c r="W151" s="124">
        <f t="shared" ref="W151" si="73">IF(W132=0,"",W132/W113)</f>
        <v>0.61088615323003448</v>
      </c>
      <c r="DA151" s="130" t="s">
        <v>1978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0.5737786004212575</v>
      </c>
      <c r="C152" s="111">
        <f t="shared" si="74"/>
        <v>0.57494999288270954</v>
      </c>
      <c r="D152" s="111">
        <f t="shared" si="74"/>
        <v>0.57623558590830981</v>
      </c>
      <c r="E152" s="111">
        <f t="shared" si="74"/>
        <v>0.57753276495809003</v>
      </c>
      <c r="F152" s="111">
        <f t="shared" si="74"/>
        <v>0.5789135907765971</v>
      </c>
      <c r="G152" s="111">
        <f t="shared" si="74"/>
        <v>0.5804128983645056</v>
      </c>
      <c r="H152" s="111">
        <f t="shared" si="74"/>
        <v>0.58213637993405465</v>
      </c>
      <c r="I152" s="111">
        <f t="shared" si="74"/>
        <v>0.58310176814236869</v>
      </c>
      <c r="J152" s="111">
        <f t="shared" si="74"/>
        <v>0.58371645582623233</v>
      </c>
      <c r="K152" s="111">
        <f t="shared" si="74"/>
        <v>0.5845234910152689</v>
      </c>
      <c r="L152" s="111">
        <f t="shared" si="74"/>
        <v>0.58534105808025461</v>
      </c>
      <c r="M152" s="111">
        <f t="shared" si="74"/>
        <v>0.58607339143800508</v>
      </c>
      <c r="N152" s="111">
        <f t="shared" si="74"/>
        <v>0.58678773717564681</v>
      </c>
      <c r="O152" s="111">
        <f t="shared" si="74"/>
        <v>0.58740117003605541</v>
      </c>
      <c r="P152" s="111">
        <f t="shared" si="74"/>
        <v>0.58770926216404129</v>
      </c>
      <c r="Q152" s="111">
        <f t="shared" si="74"/>
        <v>0.58794580313424338</v>
      </c>
      <c r="R152" s="111">
        <f t="shared" ref="R152:V152" si="75">IF(R133=0,"",R133/R114)</f>
        <v>0.58859187158486326</v>
      </c>
      <c r="S152" s="111">
        <f t="shared" si="75"/>
        <v>0.58986200907254938</v>
      </c>
      <c r="T152" s="111">
        <f t="shared" si="75"/>
        <v>0.5917637786779848</v>
      </c>
      <c r="U152" s="111">
        <f t="shared" si="75"/>
        <v>0.59413290897411064</v>
      </c>
      <c r="V152" s="111">
        <f t="shared" si="75"/>
        <v>0.59686038169081645</v>
      </c>
      <c r="W152" s="111">
        <f t="shared" ref="W152" si="76">IF(W133=0,"",W133/W114)</f>
        <v>0.60029404319265967</v>
      </c>
      <c r="DA152" s="63" t="s">
        <v>1979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0.73434639716334871</v>
      </c>
      <c r="C153" s="45">
        <f t="shared" si="77"/>
        <v>0.73853459680220745</v>
      </c>
      <c r="D153" s="45">
        <f t="shared" si="77"/>
        <v>0.74562959309756405</v>
      </c>
      <c r="E153" s="45">
        <f t="shared" si="77"/>
        <v>0.7481489028388193</v>
      </c>
      <c r="F153" s="45">
        <f t="shared" si="77"/>
        <v>0.74862716112951255</v>
      </c>
      <c r="G153" s="45">
        <f t="shared" si="77"/>
        <v>0.75251448322765968</v>
      </c>
      <c r="H153" s="45">
        <f t="shared" si="77"/>
        <v>0.75461929678289474</v>
      </c>
      <c r="I153" s="45">
        <f t="shared" si="77"/>
        <v>0.75478094591419176</v>
      </c>
      <c r="J153" s="45">
        <f t="shared" si="77"/>
        <v>0.75712913963305872</v>
      </c>
      <c r="K153" s="45">
        <f t="shared" si="77"/>
        <v>0.75940451698266564</v>
      </c>
      <c r="L153" s="45">
        <f t="shared" si="77"/>
        <v>0.75986135739911109</v>
      </c>
      <c r="M153" s="45">
        <f t="shared" si="77"/>
        <v>0.76266638772777695</v>
      </c>
      <c r="N153" s="45">
        <f t="shared" si="77"/>
        <v>0.76357533959055079</v>
      </c>
      <c r="O153" s="45">
        <f t="shared" si="77"/>
        <v>0.76751689165160364</v>
      </c>
      <c r="P153" s="45">
        <f t="shared" si="77"/>
        <v>0.7696604120937417</v>
      </c>
      <c r="Q153" s="45">
        <f t="shared" si="77"/>
        <v>0.77335004488294834</v>
      </c>
      <c r="R153" s="45">
        <f t="shared" ref="R153:V153" si="78">IF(R134=0,"",R134/R115)</f>
        <v>0.77680484886030909</v>
      </c>
      <c r="S153" s="45">
        <f t="shared" si="78"/>
        <v>0.78042001690880836</v>
      </c>
      <c r="T153" s="45">
        <f t="shared" si="78"/>
        <v>0.79123249859672506</v>
      </c>
      <c r="U153" s="45">
        <f t="shared" si="78"/>
        <v>0.80897052301009564</v>
      </c>
      <c r="V153" s="45">
        <f t="shared" si="78"/>
        <v>0.83111766177602753</v>
      </c>
      <c r="W153" s="45">
        <f t="shared" ref="W153" si="79">IF(W134=0,"",W134/W115)</f>
        <v>0.84237916662374157</v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7105.9121099999993</v>
      </c>
      <c r="C155" s="117">
        <f t="shared" si="80"/>
        <v>7759.3536899999999</v>
      </c>
      <c r="D155" s="117">
        <f t="shared" si="80"/>
        <v>8017.2061200000007</v>
      </c>
      <c r="E155" s="117">
        <f t="shared" si="80"/>
        <v>9270.3679199999988</v>
      </c>
      <c r="F155" s="117">
        <f t="shared" si="80"/>
        <v>8381.3904899999998</v>
      </c>
      <c r="G155" s="117">
        <f t="shared" si="80"/>
        <v>9226.6435799999945</v>
      </c>
      <c r="H155" s="117">
        <f t="shared" si="80"/>
        <v>8558.9638200000009</v>
      </c>
      <c r="I155" s="117">
        <f t="shared" si="80"/>
        <v>7455.9087900000077</v>
      </c>
      <c r="J155" s="117">
        <f t="shared" si="80"/>
        <v>7737.7944600000037</v>
      </c>
      <c r="K155" s="117">
        <f t="shared" si="80"/>
        <v>7473.0249000000022</v>
      </c>
      <c r="L155" s="117">
        <f t="shared" si="80"/>
        <v>7656.5055600000023</v>
      </c>
      <c r="M155" s="117">
        <f t="shared" si="80"/>
        <v>6967.418039999995</v>
      </c>
      <c r="N155" s="117">
        <f t="shared" si="80"/>
        <v>6351.1875899999995</v>
      </c>
      <c r="O155" s="117">
        <f t="shared" si="80"/>
        <v>5902.6849199999988</v>
      </c>
      <c r="P155" s="117">
        <f t="shared" si="80"/>
        <v>5450.7994199999985</v>
      </c>
      <c r="Q155" s="117">
        <f t="shared" si="80"/>
        <v>6167.5554599999996</v>
      </c>
      <c r="R155" s="117">
        <f t="shared" ref="R155:V155" si="81">R156+R159+R161+R170</f>
        <v>6608.1816900000067</v>
      </c>
      <c r="S155" s="117">
        <f t="shared" si="81"/>
        <v>6979.9397619599995</v>
      </c>
      <c r="T155" s="117">
        <f t="shared" si="81"/>
        <v>6648.4222200000004</v>
      </c>
      <c r="U155" s="117">
        <f t="shared" si="81"/>
        <v>6559.9637399999992</v>
      </c>
      <c r="V155" s="117">
        <f t="shared" si="81"/>
        <v>7108.9919999999984</v>
      </c>
      <c r="W155" s="117">
        <f t="shared" ref="W155" si="82">W156+W159+W161+W170</f>
        <v>7819.9921799999975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6107.2189019241532</v>
      </c>
      <c r="C156" s="122">
        <f t="shared" si="83"/>
        <v>6746.3649269952466</v>
      </c>
      <c r="D156" s="122">
        <f t="shared" si="83"/>
        <v>6928.8405357488609</v>
      </c>
      <c r="E156" s="122">
        <f t="shared" si="83"/>
        <v>8218.2106831168985</v>
      </c>
      <c r="F156" s="122">
        <f t="shared" si="83"/>
        <v>7313.5960245201913</v>
      </c>
      <c r="G156" s="122">
        <f t="shared" si="83"/>
        <v>8130.9177027804881</v>
      </c>
      <c r="H156" s="122">
        <f t="shared" si="83"/>
        <v>7570.2079752887439</v>
      </c>
      <c r="I156" s="122">
        <f t="shared" si="83"/>
        <v>6455.3914548822731</v>
      </c>
      <c r="J156" s="122">
        <f t="shared" si="83"/>
        <v>6715.4144110087673</v>
      </c>
      <c r="K156" s="122">
        <f t="shared" si="83"/>
        <v>6500.4275370295818</v>
      </c>
      <c r="L156" s="122">
        <f t="shared" si="83"/>
        <v>6662.7183249120353</v>
      </c>
      <c r="M156" s="122">
        <f t="shared" si="83"/>
        <v>6049.7382336891305</v>
      </c>
      <c r="N156" s="122">
        <f t="shared" si="83"/>
        <v>5463.7424343118173</v>
      </c>
      <c r="O156" s="122">
        <f t="shared" si="83"/>
        <v>5064.1450991684405</v>
      </c>
      <c r="P156" s="122">
        <f t="shared" si="83"/>
        <v>4525.7840253129461</v>
      </c>
      <c r="Q156" s="122">
        <f t="shared" si="83"/>
        <v>5245.3096351228469</v>
      </c>
      <c r="R156" s="122">
        <f t="shared" ref="R156:V156" si="84">SUM(R157:R158)</f>
        <v>5671.6176056852792</v>
      </c>
      <c r="S156" s="122">
        <f t="shared" si="84"/>
        <v>5993.7552807437587</v>
      </c>
      <c r="T156" s="122">
        <f t="shared" si="84"/>
        <v>5648.6389610518772</v>
      </c>
      <c r="U156" s="122">
        <f t="shared" si="84"/>
        <v>5547.7847308955888</v>
      </c>
      <c r="V156" s="122">
        <f t="shared" si="84"/>
        <v>5920.8500999999969</v>
      </c>
      <c r="W156" s="122">
        <f t="shared" ref="W156" si="85">SUM(W157:W158)</f>
        <v>6633.6312866999988</v>
      </c>
      <c r="DA156" s="130" t="s">
        <v>2132</v>
      </c>
    </row>
    <row r="157" spans="1:105" ht="12" customHeight="1" x14ac:dyDescent="0.25">
      <c r="A157" s="97" t="s">
        <v>217</v>
      </c>
      <c r="B157" s="98">
        <v>6107.2189019241532</v>
      </c>
      <c r="C157" s="98">
        <v>6746.3649269952466</v>
      </c>
      <c r="D157" s="98">
        <v>6928.8405357488609</v>
      </c>
      <c r="E157" s="98">
        <v>8218.2106831168985</v>
      </c>
      <c r="F157" s="98">
        <v>7313.5960245201913</v>
      </c>
      <c r="G157" s="98">
        <v>8130.9177027804881</v>
      </c>
      <c r="H157" s="98">
        <v>7570.2079752887439</v>
      </c>
      <c r="I157" s="98">
        <v>6455.3914548822731</v>
      </c>
      <c r="J157" s="98">
        <v>6715.4144110087673</v>
      </c>
      <c r="K157" s="98">
        <v>6500.4275370295818</v>
      </c>
      <c r="L157" s="98">
        <v>6662.7183249120353</v>
      </c>
      <c r="M157" s="98">
        <v>6049.7382336891305</v>
      </c>
      <c r="N157" s="98">
        <v>5463.7424343118173</v>
      </c>
      <c r="O157" s="98">
        <v>5064.1450991684405</v>
      </c>
      <c r="P157" s="98">
        <v>4525.7840253129461</v>
      </c>
      <c r="Q157" s="98">
        <v>5245.3096351228469</v>
      </c>
      <c r="R157" s="98">
        <v>5671.6176056852792</v>
      </c>
      <c r="S157" s="98">
        <v>5993.7552807437587</v>
      </c>
      <c r="T157" s="98">
        <v>5648.6389610518772</v>
      </c>
      <c r="U157" s="98">
        <v>5547.7847308955888</v>
      </c>
      <c r="V157" s="98">
        <v>5920.8500999999969</v>
      </c>
      <c r="W157" s="98">
        <v>6633.6312866999988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650.18310450620186</v>
      </c>
      <c r="C161" s="122">
        <v>646.9437414065286</v>
      </c>
      <c r="D161" s="122">
        <v>682.80748235797432</v>
      </c>
      <c r="E161" s="122">
        <v>645.98872194197588</v>
      </c>
      <c r="F161" s="122">
        <v>659.04672812215063</v>
      </c>
      <c r="G161" s="122">
        <v>697.83017845504969</v>
      </c>
      <c r="H161" s="122">
        <v>613.11449769633828</v>
      </c>
      <c r="I161" s="122">
        <v>669.22224041509151</v>
      </c>
      <c r="J161" s="122">
        <v>660.45551000439661</v>
      </c>
      <c r="K161" s="122">
        <v>687.14864112514897</v>
      </c>
      <c r="L161" s="122">
        <v>700.72353036620416</v>
      </c>
      <c r="M161" s="122">
        <v>686.78922332311026</v>
      </c>
      <c r="N161" s="122">
        <v>704.39435209703947</v>
      </c>
      <c r="O161" s="122">
        <v>659.61339712534414</v>
      </c>
      <c r="P161" s="122">
        <v>735.91031917740133</v>
      </c>
      <c r="Q161" s="122">
        <v>708.04821762182257</v>
      </c>
      <c r="R161" s="122">
        <v>725.2515745494153</v>
      </c>
      <c r="S161" s="122">
        <v>714.66011278152416</v>
      </c>
      <c r="T161" s="122">
        <v>689.40295414571756</v>
      </c>
      <c r="U161" s="122">
        <v>687.64287014700346</v>
      </c>
      <c r="V161" s="122">
        <v>739.17360000000087</v>
      </c>
      <c r="W161" s="122">
        <v>739.17360000000042</v>
      </c>
      <c r="DA161" s="130" t="s">
        <v>2137</v>
      </c>
    </row>
    <row r="162" spans="1:105" ht="12" customHeight="1" x14ac:dyDescent="0.25">
      <c r="A162" s="97" t="s">
        <v>134</v>
      </c>
      <c r="B162" s="98">
        <v>650.18310450620186</v>
      </c>
      <c r="C162" s="98">
        <v>646.92500547191082</v>
      </c>
      <c r="D162" s="98">
        <v>682.78578725979401</v>
      </c>
      <c r="E162" s="98">
        <v>645.96298110767623</v>
      </c>
      <c r="F162" s="98">
        <v>659.02413715540115</v>
      </c>
      <c r="G162" s="98">
        <v>697.80968216070289</v>
      </c>
      <c r="H162" s="98">
        <v>613.08955338826308</v>
      </c>
      <c r="I162" s="98">
        <v>669.19773361590512</v>
      </c>
      <c r="J162" s="98">
        <v>660.41740650350584</v>
      </c>
      <c r="K162" s="98">
        <v>687.10105622749688</v>
      </c>
      <c r="L162" s="98">
        <v>700.66744902904861</v>
      </c>
      <c r="M162" s="98">
        <v>686.70880317844433</v>
      </c>
      <c r="N162" s="98">
        <v>704.30161310321216</v>
      </c>
      <c r="O162" s="98">
        <v>659.52098137222788</v>
      </c>
      <c r="P162" s="98">
        <v>735.79303585480568</v>
      </c>
      <c r="Q162" s="98">
        <v>707.89418523106212</v>
      </c>
      <c r="R162" s="98">
        <v>725.10906723409516</v>
      </c>
      <c r="S162" s="98">
        <v>714.52269361163962</v>
      </c>
      <c r="T162" s="98">
        <v>689.26205581074521</v>
      </c>
      <c r="U162" s="98">
        <v>687.49981172636251</v>
      </c>
      <c r="V162" s="98">
        <v>739.00471319420615</v>
      </c>
      <c r="W162" s="98">
        <v>739.01429865325315</v>
      </c>
      <c r="DA162" s="63" t="s">
        <v>2138</v>
      </c>
    </row>
    <row r="163" spans="1:105" ht="12" customHeight="1" x14ac:dyDescent="0.25">
      <c r="A163" s="97" t="s">
        <v>133</v>
      </c>
      <c r="B163" s="98">
        <v>0</v>
      </c>
      <c r="C163" s="98">
        <v>1.8735934617791477E-2</v>
      </c>
      <c r="D163" s="98">
        <v>2.1695098180294709E-2</v>
      </c>
      <c r="E163" s="98">
        <v>2.574083429961348E-2</v>
      </c>
      <c r="F163" s="98">
        <v>2.2590966749466906E-2</v>
      </c>
      <c r="G163" s="98">
        <v>2.0496294346792777E-2</v>
      </c>
      <c r="H163" s="98">
        <v>2.4944308075211467E-2</v>
      </c>
      <c r="I163" s="98">
        <v>2.4506799186439211E-2</v>
      </c>
      <c r="J163" s="98">
        <v>3.8103500890774383E-2</v>
      </c>
      <c r="K163" s="98">
        <v>4.7584897652124425E-2</v>
      </c>
      <c r="L163" s="98">
        <v>5.6081337155556375E-2</v>
      </c>
      <c r="M163" s="98">
        <v>8.0420144665912838E-2</v>
      </c>
      <c r="N163" s="98">
        <v>9.2738993827285718E-2</v>
      </c>
      <c r="O163" s="98">
        <v>9.2415753116310742E-2</v>
      </c>
      <c r="P163" s="98">
        <v>0.1172833225957082</v>
      </c>
      <c r="Q163" s="98">
        <v>0.1540323907604193</v>
      </c>
      <c r="R163" s="98">
        <v>0.1425073153201428</v>
      </c>
      <c r="S163" s="98">
        <v>0.13741916988455016</v>
      </c>
      <c r="T163" s="98">
        <v>0.14089833497239862</v>
      </c>
      <c r="U163" s="98">
        <v>0.14305842064095875</v>
      </c>
      <c r="V163" s="98">
        <v>0.16888680579475834</v>
      </c>
      <c r="W163" s="98">
        <v>0.15930134674732011</v>
      </c>
      <c r="DA163" s="63" t="s">
        <v>2139</v>
      </c>
    </row>
    <row r="164" spans="1:105" ht="12" customHeight="1" x14ac:dyDescent="0.25">
      <c r="A164" s="100" t="s">
        <v>217</v>
      </c>
      <c r="B164" s="101">
        <v>0</v>
      </c>
      <c r="C164" s="101">
        <v>1.8735934617791477E-2</v>
      </c>
      <c r="D164" s="101">
        <v>2.1695098180294709E-2</v>
      </c>
      <c r="E164" s="101">
        <v>2.574083429961348E-2</v>
      </c>
      <c r="F164" s="101">
        <v>2.2590966749466906E-2</v>
      </c>
      <c r="G164" s="101">
        <v>2.0496294346792777E-2</v>
      </c>
      <c r="H164" s="101">
        <v>2.4944308075211467E-2</v>
      </c>
      <c r="I164" s="101">
        <v>2.4506799186439211E-2</v>
      </c>
      <c r="J164" s="101">
        <v>3.8103500890774383E-2</v>
      </c>
      <c r="K164" s="101">
        <v>4.7584897652124425E-2</v>
      </c>
      <c r="L164" s="101">
        <v>5.6081337155556375E-2</v>
      </c>
      <c r="M164" s="101">
        <v>8.0420144665912838E-2</v>
      </c>
      <c r="N164" s="101">
        <v>9.2738993827285718E-2</v>
      </c>
      <c r="O164" s="101">
        <v>9.2415753116310742E-2</v>
      </c>
      <c r="P164" s="101">
        <v>0.1172833225957082</v>
      </c>
      <c r="Q164" s="101">
        <v>0.1540323907604193</v>
      </c>
      <c r="R164" s="101">
        <v>0.1425073153201428</v>
      </c>
      <c r="S164" s="101">
        <v>0.13741916988455016</v>
      </c>
      <c r="T164" s="101">
        <v>0.14089833497239862</v>
      </c>
      <c r="U164" s="101">
        <v>0.14305842064095875</v>
      </c>
      <c r="V164" s="101">
        <v>0.16888680579475834</v>
      </c>
      <c r="W164" s="101">
        <v>0.15930134674732011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348.51010356964434</v>
      </c>
      <c r="C170" s="122">
        <v>366.04502159822459</v>
      </c>
      <c r="D170" s="122">
        <v>405.55810189316492</v>
      </c>
      <c r="E170" s="122">
        <v>406.1685149411249</v>
      </c>
      <c r="F170" s="122">
        <v>408.74773735765729</v>
      </c>
      <c r="G170" s="122">
        <v>397.89569876445688</v>
      </c>
      <c r="H170" s="122">
        <v>375.64134701491912</v>
      </c>
      <c r="I170" s="122">
        <v>331.29509470264315</v>
      </c>
      <c r="J170" s="122">
        <v>361.92453898684056</v>
      </c>
      <c r="K170" s="122">
        <v>285.44872184527128</v>
      </c>
      <c r="L170" s="122">
        <v>293.06370472176292</v>
      </c>
      <c r="M170" s="122">
        <v>230.89058298775419</v>
      </c>
      <c r="N170" s="122">
        <v>183.05080359114262</v>
      </c>
      <c r="O170" s="122">
        <v>178.92642370621476</v>
      </c>
      <c r="P170" s="122">
        <v>189.1050755096515</v>
      </c>
      <c r="Q170" s="122">
        <v>214.19760725532953</v>
      </c>
      <c r="R170" s="122">
        <v>211.3125097653116</v>
      </c>
      <c r="S170" s="122">
        <v>271.52436843471713</v>
      </c>
      <c r="T170" s="122">
        <v>310.38030480240582</v>
      </c>
      <c r="U170" s="122">
        <v>324.53613895740739</v>
      </c>
      <c r="V170" s="122">
        <v>448.96830000000006</v>
      </c>
      <c r="W170" s="122">
        <v>447.18729329999883</v>
      </c>
      <c r="DA170" s="130" t="s">
        <v>2146</v>
      </c>
    </row>
    <row r="171" spans="1:105" ht="12" customHeight="1" x14ac:dyDescent="0.25">
      <c r="A171" s="97" t="s">
        <v>175</v>
      </c>
      <c r="B171" s="98">
        <v>348.51010356964434</v>
      </c>
      <c r="C171" s="98">
        <v>366.04502159822459</v>
      </c>
      <c r="D171" s="98">
        <v>405.55810189316492</v>
      </c>
      <c r="E171" s="98">
        <v>406.1685149411249</v>
      </c>
      <c r="F171" s="98">
        <v>408.74773735765729</v>
      </c>
      <c r="G171" s="98">
        <v>397.89569876445688</v>
      </c>
      <c r="H171" s="98">
        <v>375.64134701491912</v>
      </c>
      <c r="I171" s="98">
        <v>331.29509470264315</v>
      </c>
      <c r="J171" s="98">
        <v>361.92453898684056</v>
      </c>
      <c r="K171" s="98">
        <v>285.44872184527128</v>
      </c>
      <c r="L171" s="98">
        <v>293.06370472176292</v>
      </c>
      <c r="M171" s="98">
        <v>230.89058298775419</v>
      </c>
      <c r="N171" s="98">
        <v>183.05080359114262</v>
      </c>
      <c r="O171" s="98">
        <v>178.92642370621476</v>
      </c>
      <c r="P171" s="98">
        <v>189.1050755096515</v>
      </c>
      <c r="Q171" s="98">
        <v>214.19760725532953</v>
      </c>
      <c r="R171" s="98">
        <v>211.3125097653116</v>
      </c>
      <c r="S171" s="98">
        <v>271.52436843471713</v>
      </c>
      <c r="T171" s="98">
        <v>310.38030480240582</v>
      </c>
      <c r="U171" s="98">
        <v>324.53613895740739</v>
      </c>
      <c r="V171" s="98">
        <v>448.96830000000006</v>
      </c>
      <c r="W171" s="98">
        <v>447.18729329999883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15536.278875130105</v>
      </c>
      <c r="C174" s="117">
        <f t="shared" si="87"/>
        <v>16499.263407094266</v>
      </c>
      <c r="D174" s="117">
        <f t="shared" si="87"/>
        <v>16262.491951231132</v>
      </c>
      <c r="E174" s="117">
        <f t="shared" si="87"/>
        <v>18320.305981074642</v>
      </c>
      <c r="F174" s="117">
        <f t="shared" si="87"/>
        <v>16597.330199946893</v>
      </c>
      <c r="G174" s="117">
        <f t="shared" si="87"/>
        <v>18580.996463824071</v>
      </c>
      <c r="H174" s="117">
        <f t="shared" si="87"/>
        <v>17807.486569599459</v>
      </c>
      <c r="I174" s="117">
        <f t="shared" si="87"/>
        <v>15804.612868196362</v>
      </c>
      <c r="J174" s="117">
        <f t="shared" si="87"/>
        <v>16639.124839058015</v>
      </c>
      <c r="K174" s="117">
        <f t="shared" si="87"/>
        <v>16685.964787974452</v>
      </c>
      <c r="L174" s="117">
        <f t="shared" si="87"/>
        <v>17805.523746485138</v>
      </c>
      <c r="M174" s="117">
        <f t="shared" si="87"/>
        <v>17228.284009433402</v>
      </c>
      <c r="N174" s="117">
        <f t="shared" si="87"/>
        <v>16251.498399026084</v>
      </c>
      <c r="O174" s="117">
        <f t="shared" si="87"/>
        <v>14986.507529153469</v>
      </c>
      <c r="P174" s="117">
        <f t="shared" si="87"/>
        <v>13635.621817857758</v>
      </c>
      <c r="Q174" s="117">
        <f t="shared" si="87"/>
        <v>14943.907352107186</v>
      </c>
      <c r="R174" s="117">
        <f t="shared" ref="R174:V174" si="88">R175+R178+R180+R189</f>
        <v>15190.825432285419</v>
      </c>
      <c r="S174" s="117">
        <f t="shared" si="88"/>
        <v>15407.721051660537</v>
      </c>
      <c r="T174" s="117">
        <f t="shared" si="88"/>
        <v>14192.517415754615</v>
      </c>
      <c r="U174" s="117">
        <f t="shared" si="88"/>
        <v>13635.946885220792</v>
      </c>
      <c r="V174" s="117">
        <f t="shared" si="88"/>
        <v>14488.476827201217</v>
      </c>
      <c r="W174" s="117">
        <f t="shared" ref="W174" si="89">W175+W178+W180+W189</f>
        <v>15691.869805698298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12837.219241118626</v>
      </c>
      <c r="C175" s="122">
        <f t="shared" si="90"/>
        <v>13779.555486169984</v>
      </c>
      <c r="D175" s="122">
        <f t="shared" si="90"/>
        <v>13421.609634502411</v>
      </c>
      <c r="E175" s="122">
        <f t="shared" si="90"/>
        <v>15469.411082570847</v>
      </c>
      <c r="F175" s="122">
        <f t="shared" si="90"/>
        <v>13745.210991525681</v>
      </c>
      <c r="G175" s="122">
        <f t="shared" si="90"/>
        <v>15694.461913410682</v>
      </c>
      <c r="H175" s="122">
        <f t="shared" si="90"/>
        <v>14995.315471902237</v>
      </c>
      <c r="I175" s="122">
        <f t="shared" si="90"/>
        <v>13009.029107345743</v>
      </c>
      <c r="J175" s="122">
        <f t="shared" si="90"/>
        <v>13761.201480166303</v>
      </c>
      <c r="K175" s="122">
        <f t="shared" si="90"/>
        <v>13955.475173275163</v>
      </c>
      <c r="L175" s="122">
        <f t="shared" si="90"/>
        <v>15041.661111802232</v>
      </c>
      <c r="M175" s="122">
        <f t="shared" si="90"/>
        <v>14646.25118218544</v>
      </c>
      <c r="N175" s="122">
        <f t="shared" si="90"/>
        <v>13835.39636814752</v>
      </c>
      <c r="O175" s="122">
        <f t="shared" si="90"/>
        <v>12726.059279929668</v>
      </c>
      <c r="P175" s="122">
        <f t="shared" si="90"/>
        <v>11198.445469168488</v>
      </c>
      <c r="Q175" s="122">
        <f t="shared" si="90"/>
        <v>12482.281643808581</v>
      </c>
      <c r="R175" s="122">
        <f t="shared" ref="R175:V175" si="91">SUM(R176:R177)</f>
        <v>12729.388499925923</v>
      </c>
      <c r="S175" s="122">
        <f t="shared" si="91"/>
        <v>12859.978394288619</v>
      </c>
      <c r="T175" s="122">
        <f t="shared" si="91"/>
        <v>11631.051219702958</v>
      </c>
      <c r="U175" s="122">
        <f t="shared" si="91"/>
        <v>11062.001568003636</v>
      </c>
      <c r="V175" s="122">
        <f t="shared" si="91"/>
        <v>11562.604545917253</v>
      </c>
      <c r="W175" s="122">
        <f t="shared" ref="W175" si="92">SUM(W176:W177)</f>
        <v>12813.35569863029</v>
      </c>
      <c r="DA175" s="130" t="s">
        <v>2300</v>
      </c>
    </row>
    <row r="176" spans="1:105" ht="12" customHeight="1" x14ac:dyDescent="0.25">
      <c r="A176" s="97" t="s">
        <v>217</v>
      </c>
      <c r="B176" s="98">
        <v>12695.874565270569</v>
      </c>
      <c r="C176" s="98">
        <v>13627.8379213632</v>
      </c>
      <c r="D176" s="98">
        <v>13272.789620431389</v>
      </c>
      <c r="E176" s="98">
        <v>15299.312218894513</v>
      </c>
      <c r="F176" s="98">
        <v>13593.069223668959</v>
      </c>
      <c r="G176" s="98">
        <v>15522.487775270145</v>
      </c>
      <c r="H176" s="98">
        <v>14832.581932297642</v>
      </c>
      <c r="I176" s="98">
        <v>12867.70464081612</v>
      </c>
      <c r="J176" s="98">
        <v>13610.637849102832</v>
      </c>
      <c r="K176" s="98">
        <v>13802.758581513095</v>
      </c>
      <c r="L176" s="98">
        <v>14875.941772753626</v>
      </c>
      <c r="M176" s="98">
        <v>14484.225480890698</v>
      </c>
      <c r="N176" s="98">
        <v>13682.569563872228</v>
      </c>
      <c r="O176" s="98">
        <v>12581.101391462324</v>
      </c>
      <c r="P176" s="98">
        <v>11068.65936637063</v>
      </c>
      <c r="Q176" s="98">
        <v>12335.721294499337</v>
      </c>
      <c r="R176" s="98">
        <v>12576.687701117491</v>
      </c>
      <c r="S176" s="98">
        <v>12700.848364337469</v>
      </c>
      <c r="T176" s="98">
        <v>11483.83000275341</v>
      </c>
      <c r="U176" s="98">
        <v>10919.618701721141</v>
      </c>
      <c r="V176" s="98">
        <v>11409.440172593328</v>
      </c>
      <c r="W176" s="98">
        <v>12641.823160436463</v>
      </c>
      <c r="DA176" s="63" t="s">
        <v>2301</v>
      </c>
    </row>
    <row r="177" spans="1:105" ht="12" customHeight="1" x14ac:dyDescent="0.25">
      <c r="A177" s="97" t="s">
        <v>53</v>
      </c>
      <c r="B177" s="98">
        <v>141.3446758480577</v>
      </c>
      <c r="C177" s="98">
        <v>151.71756480678434</v>
      </c>
      <c r="D177" s="98">
        <v>148.82001407102186</v>
      </c>
      <c r="E177" s="98">
        <v>170.09886367633354</v>
      </c>
      <c r="F177" s="98">
        <v>152.14176785672126</v>
      </c>
      <c r="G177" s="98">
        <v>171.97413814053596</v>
      </c>
      <c r="H177" s="98">
        <v>162.73353960459448</v>
      </c>
      <c r="I177" s="98">
        <v>141.32446652962241</v>
      </c>
      <c r="J177" s="98">
        <v>150.56363106347175</v>
      </c>
      <c r="K177" s="98">
        <v>152.71659176206859</v>
      </c>
      <c r="L177" s="98">
        <v>165.71933904860677</v>
      </c>
      <c r="M177" s="98">
        <v>162.02570129474202</v>
      </c>
      <c r="N177" s="98">
        <v>152.82680427529243</v>
      </c>
      <c r="O177" s="98">
        <v>144.95788846734555</v>
      </c>
      <c r="P177" s="98">
        <v>129.78610279785761</v>
      </c>
      <c r="Q177" s="98">
        <v>146.5603493092444</v>
      </c>
      <c r="R177" s="98">
        <v>152.70079880843167</v>
      </c>
      <c r="S177" s="98">
        <v>159.13002995114928</v>
      </c>
      <c r="T177" s="98">
        <v>147.22121694954942</v>
      </c>
      <c r="U177" s="98">
        <v>142.38286628249483</v>
      </c>
      <c r="V177" s="98">
        <v>153.16437332392508</v>
      </c>
      <c r="W177" s="98">
        <v>171.53253819382772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0.95880599198227712</v>
      </c>
      <c r="C178" s="122">
        <f t="shared" si="93"/>
        <v>1.2632836437843582</v>
      </c>
      <c r="D178" s="122">
        <f t="shared" si="93"/>
        <v>2.3115210688518948</v>
      </c>
      <c r="E178" s="122">
        <f t="shared" si="93"/>
        <v>4.6535351790461306</v>
      </c>
      <c r="F178" s="122">
        <f t="shared" si="93"/>
        <v>2.902318782187788</v>
      </c>
      <c r="G178" s="122">
        <f t="shared" si="93"/>
        <v>3.4251467392191954</v>
      </c>
      <c r="H178" s="122">
        <f t="shared" si="93"/>
        <v>5.8075728642905737</v>
      </c>
      <c r="I178" s="122">
        <f t="shared" si="93"/>
        <v>8.5936304181571685</v>
      </c>
      <c r="J178" s="122">
        <f t="shared" si="93"/>
        <v>5.9711007244255532</v>
      </c>
      <c r="K178" s="122">
        <f t="shared" si="93"/>
        <v>6.7629644609609043</v>
      </c>
      <c r="L178" s="122">
        <f t="shared" si="93"/>
        <v>8.6439678936602871</v>
      </c>
      <c r="M178" s="122">
        <f t="shared" si="93"/>
        <v>8.8114811904679069</v>
      </c>
      <c r="N178" s="122">
        <f t="shared" si="93"/>
        <v>17.622940595750109</v>
      </c>
      <c r="O178" s="122">
        <f t="shared" si="93"/>
        <v>12.021117984343475</v>
      </c>
      <c r="P178" s="122">
        <f t="shared" si="93"/>
        <v>9.4479921293206761</v>
      </c>
      <c r="Q178" s="122">
        <f t="shared" si="93"/>
        <v>16.834440067754922</v>
      </c>
      <c r="R178" s="122">
        <f t="shared" si="93"/>
        <v>18.449367727979872</v>
      </c>
      <c r="S178" s="122">
        <f t="shared" si="93"/>
        <v>23.155605099890064</v>
      </c>
      <c r="T178" s="122">
        <f t="shared" si="93"/>
        <v>33.754445585468112</v>
      </c>
      <c r="U178" s="122">
        <f t="shared" si="93"/>
        <v>47.77252707200396</v>
      </c>
      <c r="V178" s="122">
        <f t="shared" si="93"/>
        <v>26.476700640787644</v>
      </c>
      <c r="W178" s="122">
        <f t="shared" si="93"/>
        <v>67.282489150041201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0.95880599198227712</v>
      </c>
      <c r="C179" s="98">
        <f>RES_hhdet_fech!C67</f>
        <v>1.2632836437843582</v>
      </c>
      <c r="D179" s="98">
        <f>RES_hhdet_fech!D67</f>
        <v>2.3115210688518948</v>
      </c>
      <c r="E179" s="98">
        <f>RES_hhdet_fech!E67</f>
        <v>4.6535351790461306</v>
      </c>
      <c r="F179" s="98">
        <f>RES_hhdet_fech!F67</f>
        <v>2.902318782187788</v>
      </c>
      <c r="G179" s="98">
        <f>RES_hhdet_fech!G67</f>
        <v>3.4251467392191954</v>
      </c>
      <c r="H179" s="98">
        <f>RES_hhdet_fech!H67</f>
        <v>5.8075728642905737</v>
      </c>
      <c r="I179" s="98">
        <f>RES_hhdet_fech!I67</f>
        <v>8.5936304181571685</v>
      </c>
      <c r="J179" s="98">
        <f>RES_hhdet_fech!J67</f>
        <v>5.9711007244255532</v>
      </c>
      <c r="K179" s="98">
        <f>RES_hhdet_fech!K67</f>
        <v>6.7629644609609043</v>
      </c>
      <c r="L179" s="98">
        <f>RES_hhdet_fech!L67</f>
        <v>8.6439678936602871</v>
      </c>
      <c r="M179" s="98">
        <f>RES_hhdet_fech!M67</f>
        <v>8.8114811904679069</v>
      </c>
      <c r="N179" s="98">
        <f>RES_hhdet_fech!N67</f>
        <v>17.622940595750109</v>
      </c>
      <c r="O179" s="98">
        <f>RES_hhdet_fech!O67</f>
        <v>12.021117984343475</v>
      </c>
      <c r="P179" s="98">
        <f>RES_hhdet_fech!P67</f>
        <v>9.4479921293206761</v>
      </c>
      <c r="Q179" s="98">
        <f>RES_hhdet_fech!Q67</f>
        <v>16.834440067754922</v>
      </c>
      <c r="R179" s="98">
        <f>RES_hhdet_fech!R67</f>
        <v>18.449367727979872</v>
      </c>
      <c r="S179" s="98">
        <f>RES_hhdet_fech!S67</f>
        <v>23.155605099890064</v>
      </c>
      <c r="T179" s="98">
        <f>RES_hhdet_fech!T67</f>
        <v>33.754445585468112</v>
      </c>
      <c r="U179" s="98">
        <f>RES_hhdet_fech!U67</f>
        <v>47.77252707200396</v>
      </c>
      <c r="V179" s="98">
        <f>RES_hhdet_fech!V67</f>
        <v>26.476700640787644</v>
      </c>
      <c r="W179" s="98">
        <f>RES_hhdet_fech!W67</f>
        <v>67.282489150041201</v>
      </c>
      <c r="DA179" s="63" t="s">
        <v>2304</v>
      </c>
    </row>
    <row r="180" spans="1:105" ht="12" customHeight="1" x14ac:dyDescent="0.25">
      <c r="A180" s="121" t="s">
        <v>55</v>
      </c>
      <c r="B180" s="122">
        <v>1964.1775235365922</v>
      </c>
      <c r="C180" s="122">
        <v>1965.2428285386266</v>
      </c>
      <c r="D180" s="122">
        <v>2040.9445326456573</v>
      </c>
      <c r="E180" s="122">
        <v>2061.9871026828182</v>
      </c>
      <c r="F180" s="122">
        <v>2051.2739898372556</v>
      </c>
      <c r="G180" s="122">
        <v>2098.6786850356107</v>
      </c>
      <c r="H180" s="122">
        <v>2052.3095176241281</v>
      </c>
      <c r="I180" s="122">
        <v>2106.509722639767</v>
      </c>
      <c r="J180" s="122">
        <v>2123.0609391768153</v>
      </c>
      <c r="K180" s="122">
        <v>2105.8715746666312</v>
      </c>
      <c r="L180" s="122">
        <v>2088.2628490811021</v>
      </c>
      <c r="M180" s="122">
        <v>2008.2086521843758</v>
      </c>
      <c r="N180" s="122">
        <v>1926.857978602678</v>
      </c>
      <c r="O180" s="122">
        <v>1784.3253262025364</v>
      </c>
      <c r="P180" s="122">
        <v>1950.6478048102717</v>
      </c>
      <c r="Q180" s="122">
        <v>1930.6777797034299</v>
      </c>
      <c r="R180" s="122">
        <v>1963.4909159882643</v>
      </c>
      <c r="S180" s="122">
        <v>1937.082111503611</v>
      </c>
      <c r="T180" s="122">
        <v>1882.7723535685591</v>
      </c>
      <c r="U180" s="122">
        <v>1869.9859729808661</v>
      </c>
      <c r="V180" s="122">
        <v>1992.6735193160439</v>
      </c>
      <c r="W180" s="122">
        <v>1920.0257225399782</v>
      </c>
      <c r="DA180" s="130" t="s">
        <v>2305</v>
      </c>
    </row>
    <row r="181" spans="1:105" ht="12" customHeight="1" x14ac:dyDescent="0.25">
      <c r="A181" s="97" t="s">
        <v>134</v>
      </c>
      <c r="B181" s="98">
        <v>2111.3308584550609</v>
      </c>
      <c r="C181" s="98">
        <v>2093.3579712188903</v>
      </c>
      <c r="D181" s="98">
        <v>2234.3410773191022</v>
      </c>
      <c r="E181" s="98">
        <v>2155.1695585673592</v>
      </c>
      <c r="F181" s="98">
        <v>2215.1093999262835</v>
      </c>
      <c r="G181" s="98">
        <v>2342.5826351790784</v>
      </c>
      <c r="H181" s="98">
        <v>2110.8280590438608</v>
      </c>
      <c r="I181" s="98">
        <v>2263.2905489582022</v>
      </c>
      <c r="J181" s="98">
        <v>2197.4632277587734</v>
      </c>
      <c r="K181" s="98">
        <v>2190.2165217665147</v>
      </c>
      <c r="L181" s="98">
        <v>2141.7251496030085</v>
      </c>
      <c r="M181" s="98">
        <v>2011.4026321876586</v>
      </c>
      <c r="N181" s="98">
        <v>1952.8538572662192</v>
      </c>
      <c r="O181" s="98">
        <v>1790.3686641765139</v>
      </c>
      <c r="P181" s="98">
        <v>1972.357157456576</v>
      </c>
      <c r="Q181" s="98">
        <v>1935.8484373326603</v>
      </c>
      <c r="R181" s="98">
        <v>1995.761965607496</v>
      </c>
      <c r="S181" s="98">
        <v>1980.675299365889</v>
      </c>
      <c r="T181" s="98">
        <v>1912.0962180659149</v>
      </c>
      <c r="U181" s="98">
        <v>1889.0460879185805</v>
      </c>
      <c r="V181" s="98">
        <v>1990.9189870501555</v>
      </c>
      <c r="W181" s="98">
        <v>1986.5381526197225</v>
      </c>
      <c r="DA181" s="63" t="s">
        <v>2306</v>
      </c>
    </row>
    <row r="182" spans="1:105" ht="12" customHeight="1" x14ac:dyDescent="0.25">
      <c r="A182" s="97" t="s">
        <v>133</v>
      </c>
      <c r="B182" s="98">
        <v>0</v>
      </c>
      <c r="C182" s="98">
        <v>1201.9276587758766</v>
      </c>
      <c r="D182" s="98">
        <v>1286.7775061523221</v>
      </c>
      <c r="E182" s="98">
        <v>1297.8936581691937</v>
      </c>
      <c r="F182" s="98">
        <v>1306.7478300176083</v>
      </c>
      <c r="G182" s="98">
        <v>1364.1710954099572</v>
      </c>
      <c r="H182" s="98">
        <v>1309.1899575216521</v>
      </c>
      <c r="I182" s="98">
        <v>1372.9597776820569</v>
      </c>
      <c r="J182" s="98">
        <v>1383.2286640588197</v>
      </c>
      <c r="K182" s="98">
        <v>1385.1879620664829</v>
      </c>
      <c r="L182" s="98">
        <v>1375.5921241623944</v>
      </c>
      <c r="M182" s="98">
        <v>1351.7867211809614</v>
      </c>
      <c r="N182" s="98">
        <v>1267.458662940297</v>
      </c>
      <c r="O182" s="98">
        <v>1201.5150168135517</v>
      </c>
      <c r="P182" s="98">
        <v>1329.9230755032472</v>
      </c>
      <c r="Q182" s="98">
        <v>1375.8489567614472</v>
      </c>
      <c r="R182" s="98">
        <v>1429.329602667844</v>
      </c>
      <c r="S182" s="98">
        <v>1429.7063614822309</v>
      </c>
      <c r="T182" s="98">
        <v>1409.9818574096671</v>
      </c>
      <c r="U182" s="98">
        <v>1413.7560179219161</v>
      </c>
      <c r="V182" s="98">
        <v>1523.4220991271104</v>
      </c>
      <c r="W182" s="98">
        <v>1496.1062156653852</v>
      </c>
      <c r="DA182" s="63" t="s">
        <v>2307</v>
      </c>
    </row>
    <row r="183" spans="1:105" ht="12" customHeight="1" x14ac:dyDescent="0.25">
      <c r="A183" s="100" t="s">
        <v>217</v>
      </c>
      <c r="B183" s="101">
        <v>0</v>
      </c>
      <c r="C183" s="101">
        <v>437.59680176233934</v>
      </c>
      <c r="D183" s="101">
        <v>459.07157252715496</v>
      </c>
      <c r="E183" s="101">
        <v>544.67996327472554</v>
      </c>
      <c r="F183" s="101">
        <v>480.07991106612076</v>
      </c>
      <c r="G183" s="101">
        <v>441.24739179503422</v>
      </c>
      <c r="H183" s="101">
        <v>541.71548811149557</v>
      </c>
      <c r="I183" s="101">
        <v>479.62378153462095</v>
      </c>
      <c r="J183" s="101">
        <v>532.96201310174945</v>
      </c>
      <c r="K183" s="101">
        <v>493.95273958938691</v>
      </c>
      <c r="L183" s="101">
        <v>473.86581767920421</v>
      </c>
      <c r="M183" s="101">
        <v>526.71743282179102</v>
      </c>
      <c r="N183" s="101">
        <v>340.14434038014753</v>
      </c>
      <c r="O183" s="101">
        <v>341.74334655666007</v>
      </c>
      <c r="P183" s="101">
        <v>373.69723490905017</v>
      </c>
      <c r="Q183" s="101">
        <v>516.02680322963272</v>
      </c>
      <c r="R183" s="101">
        <v>507.27640980413082</v>
      </c>
      <c r="S183" s="101">
        <v>468.29157492822969</v>
      </c>
      <c r="T183" s="101">
        <v>463.55791309090716</v>
      </c>
      <c r="U183" s="101">
        <v>449.74620352594968</v>
      </c>
      <c r="V183" s="101">
        <v>506.50447478657765</v>
      </c>
      <c r="W183" s="101">
        <v>384.76913261578017</v>
      </c>
      <c r="DA183" s="131" t="s">
        <v>2308</v>
      </c>
    </row>
    <row r="184" spans="1:105" ht="12" customHeight="1" x14ac:dyDescent="0.25">
      <c r="A184" s="103" t="s">
        <v>52</v>
      </c>
      <c r="B184" s="104">
        <v>0</v>
      </c>
      <c r="C184" s="104">
        <v>764.33085701353741</v>
      </c>
      <c r="D184" s="104">
        <v>827.70593362516695</v>
      </c>
      <c r="E184" s="104">
        <v>753.21369489446806</v>
      </c>
      <c r="F184" s="104">
        <v>826.66791895148742</v>
      </c>
      <c r="G184" s="104">
        <v>922.92370361492317</v>
      </c>
      <c r="H184" s="104">
        <v>767.47446941015653</v>
      </c>
      <c r="I184" s="104">
        <v>893.33599614743616</v>
      </c>
      <c r="J184" s="104">
        <v>850.26665095707017</v>
      </c>
      <c r="K184" s="104">
        <v>891.23522247709616</v>
      </c>
      <c r="L184" s="104">
        <v>901.72630648319</v>
      </c>
      <c r="M184" s="104">
        <v>825.0692883591704</v>
      </c>
      <c r="N184" s="104">
        <v>927.31432256014932</v>
      </c>
      <c r="O184" s="104">
        <v>859.77167025689175</v>
      </c>
      <c r="P184" s="104">
        <v>956.22584059419717</v>
      </c>
      <c r="Q184" s="104">
        <v>859.82215353181437</v>
      </c>
      <c r="R184" s="104">
        <v>922.05319286371321</v>
      </c>
      <c r="S184" s="104">
        <v>961.41478655400113</v>
      </c>
      <c r="T184" s="104">
        <v>946.42394431876005</v>
      </c>
      <c r="U184" s="104">
        <v>964.0098143959666</v>
      </c>
      <c r="V184" s="104">
        <v>1016.9176243405327</v>
      </c>
      <c r="W184" s="104">
        <v>1111.3370830496053</v>
      </c>
      <c r="DA184" s="132" t="s">
        <v>2309</v>
      </c>
    </row>
    <row r="185" spans="1:105" ht="12" customHeight="1" x14ac:dyDescent="0.25">
      <c r="A185" s="106" t="s">
        <v>122</v>
      </c>
      <c r="B185" s="101">
        <v>1702.3731129558794</v>
      </c>
      <c r="C185" s="101">
        <v>1761.8511280597486</v>
      </c>
      <c r="D185" s="101">
        <v>1777.3306376150538</v>
      </c>
      <c r="E185" s="101">
        <v>1953.6054830149778</v>
      </c>
      <c r="F185" s="101">
        <v>1857.4306336416073</v>
      </c>
      <c r="G185" s="101">
        <v>1786.2132766027412</v>
      </c>
      <c r="H185" s="101">
        <v>1984.0115401400126</v>
      </c>
      <c r="I185" s="101">
        <v>1891.5028750237707</v>
      </c>
      <c r="J185" s="101">
        <v>2020.355417015192</v>
      </c>
      <c r="K185" s="101">
        <v>1951.048096135557</v>
      </c>
      <c r="L185" s="101">
        <v>1960.7714461571636</v>
      </c>
      <c r="M185" s="101">
        <v>2018.7394109657537</v>
      </c>
      <c r="N185" s="101">
        <v>1723.8986924745618</v>
      </c>
      <c r="O185" s="101">
        <v>1759.7142394272362</v>
      </c>
      <c r="P185" s="101">
        <v>1766.4890677645485</v>
      </c>
      <c r="Q185" s="101">
        <v>1936.7128225574786</v>
      </c>
      <c r="R185" s="101">
        <v>1864.9036833495675</v>
      </c>
      <c r="S185" s="101">
        <v>1830.4807031139223</v>
      </c>
      <c r="T185" s="101">
        <v>1838.5161089591143</v>
      </c>
      <c r="U185" s="101">
        <v>1859.5835985980459</v>
      </c>
      <c r="V185" s="101">
        <v>2038.9154716087553</v>
      </c>
      <c r="W185" s="101">
        <v>1798.9242001343405</v>
      </c>
      <c r="DA185" s="131" t="s">
        <v>2310</v>
      </c>
    </row>
    <row r="186" spans="1:105" ht="12" customHeight="1" x14ac:dyDescent="0.25">
      <c r="A186" s="107" t="s">
        <v>121</v>
      </c>
      <c r="B186" s="104">
        <v>0</v>
      </c>
      <c r="C186" s="104">
        <v>1165.9057114900629</v>
      </c>
      <c r="D186" s="104">
        <v>1183.0508718730609</v>
      </c>
      <c r="E186" s="104">
        <v>1348.9160751264346</v>
      </c>
      <c r="F186" s="104">
        <v>1257.8658888078091</v>
      </c>
      <c r="G186" s="104">
        <v>1191.1036203839578</v>
      </c>
      <c r="H186" s="104">
        <v>1388.4862580693525</v>
      </c>
      <c r="I186" s="104">
        <v>1288.645984584723</v>
      </c>
      <c r="J186" s="104">
        <v>1402.4248192985597</v>
      </c>
      <c r="K186" s="104">
        <v>1339.4295751248628</v>
      </c>
      <c r="L186" s="104">
        <v>1344.3062645241775</v>
      </c>
      <c r="M186" s="104">
        <v>1422.0991475574194</v>
      </c>
      <c r="N186" s="104">
        <v>1157.9368544795391</v>
      </c>
      <c r="O186" s="104">
        <v>1192.8542949336197</v>
      </c>
      <c r="P186" s="104">
        <v>1212.3701928039918</v>
      </c>
      <c r="Q186" s="104">
        <v>1434.4075708310156</v>
      </c>
      <c r="R186" s="104">
        <v>1394.0912746202891</v>
      </c>
      <c r="S186" s="104">
        <v>1370.1097876869312</v>
      </c>
      <c r="T186" s="104">
        <v>1387.9184071650179</v>
      </c>
      <c r="U186" s="104">
        <v>1407.0447643883608</v>
      </c>
      <c r="V186" s="104">
        <v>1559.7047164519038</v>
      </c>
      <c r="W186" s="104">
        <v>1353.1037810537121</v>
      </c>
      <c r="DA186" s="132" t="s">
        <v>2311</v>
      </c>
    </row>
    <row r="187" spans="1:105" ht="12" customHeight="1" x14ac:dyDescent="0.25">
      <c r="A187" s="108" t="s">
        <v>53</v>
      </c>
      <c r="B187" s="98">
        <v>0</v>
      </c>
      <c r="C187" s="98">
        <v>393.55453492579619</v>
      </c>
      <c r="D187" s="98">
        <v>391.03285461276778</v>
      </c>
      <c r="E187" s="98">
        <v>528.13501319067143</v>
      </c>
      <c r="F187" s="98">
        <v>428.36924185859505</v>
      </c>
      <c r="G187" s="98">
        <v>355.26175544373018</v>
      </c>
      <c r="H187" s="98">
        <v>535.09702957662023</v>
      </c>
      <c r="I187" s="98">
        <v>417.81808607611401</v>
      </c>
      <c r="J187" s="98">
        <v>510.25607254822131</v>
      </c>
      <c r="K187" s="98">
        <v>454.40489353799273</v>
      </c>
      <c r="L187" s="98">
        <v>444.71955806804596</v>
      </c>
      <c r="M187" s="98">
        <v>541.26403409351929</v>
      </c>
      <c r="N187" s="98">
        <v>309.43356428432497</v>
      </c>
      <c r="O187" s="98">
        <v>341.11075405367558</v>
      </c>
      <c r="P187" s="98">
        <v>340.27698460524942</v>
      </c>
      <c r="Q187" s="98">
        <v>524.16699238219508</v>
      </c>
      <c r="R187" s="98">
        <v>475.6834275389561</v>
      </c>
      <c r="S187" s="98">
        <v>434.67737083075156</v>
      </c>
      <c r="T187" s="98">
        <v>446.41651286844268</v>
      </c>
      <c r="U187" s="98">
        <v>442.95261391362533</v>
      </c>
      <c r="V187" s="98">
        <v>518.92761713570997</v>
      </c>
      <c r="W187" s="98">
        <v>352.28337039949531</v>
      </c>
      <c r="DA187" s="63" t="s">
        <v>2312</v>
      </c>
    </row>
    <row r="188" spans="1:105" ht="12" customHeight="1" x14ac:dyDescent="0.25">
      <c r="A188" s="108" t="s">
        <v>52</v>
      </c>
      <c r="B188" s="98">
        <v>0</v>
      </c>
      <c r="C188" s="98">
        <v>772.35117656426667</v>
      </c>
      <c r="D188" s="98">
        <v>792.01801726029316</v>
      </c>
      <c r="E188" s="98">
        <v>820.78106193576298</v>
      </c>
      <c r="F188" s="98">
        <v>829.49664694921421</v>
      </c>
      <c r="G188" s="98">
        <v>835.84186494022765</v>
      </c>
      <c r="H188" s="98">
        <v>853.3892284927324</v>
      </c>
      <c r="I188" s="98">
        <v>870.827898508609</v>
      </c>
      <c r="J188" s="98">
        <v>892.1687467503383</v>
      </c>
      <c r="K188" s="98">
        <v>885.02468158687009</v>
      </c>
      <c r="L188" s="98">
        <v>899.58670645613154</v>
      </c>
      <c r="M188" s="98">
        <v>880.83511346390014</v>
      </c>
      <c r="N188" s="98">
        <v>848.50329019521416</v>
      </c>
      <c r="O188" s="98">
        <v>851.74354087994391</v>
      </c>
      <c r="P188" s="98">
        <v>872.09320819874199</v>
      </c>
      <c r="Q188" s="98">
        <v>910.24057844882066</v>
      </c>
      <c r="R188" s="98">
        <v>918.40784708133287</v>
      </c>
      <c r="S188" s="98">
        <v>935.43241685617943</v>
      </c>
      <c r="T188" s="98">
        <v>941.50189429657541</v>
      </c>
      <c r="U188" s="98">
        <v>964.0921504747356</v>
      </c>
      <c r="V188" s="98">
        <v>1040.7770993161939</v>
      </c>
      <c r="W188" s="98">
        <v>1000.820410654217</v>
      </c>
      <c r="DA188" s="63" t="s">
        <v>2313</v>
      </c>
    </row>
    <row r="189" spans="1:105" ht="12" customHeight="1" x14ac:dyDescent="0.25">
      <c r="A189" s="121" t="s">
        <v>54</v>
      </c>
      <c r="B189" s="122">
        <v>733.92330448290454</v>
      </c>
      <c r="C189" s="122">
        <v>753.20180874186951</v>
      </c>
      <c r="D189" s="122">
        <v>797.62626301421164</v>
      </c>
      <c r="E189" s="122">
        <v>784.25426064193016</v>
      </c>
      <c r="F189" s="122">
        <v>797.94289980176825</v>
      </c>
      <c r="G189" s="122">
        <v>784.43071863855891</v>
      </c>
      <c r="H189" s="122">
        <v>754.05400720880323</v>
      </c>
      <c r="I189" s="122">
        <v>680.48040779269502</v>
      </c>
      <c r="J189" s="122">
        <v>748.89131899047061</v>
      </c>
      <c r="K189" s="122">
        <v>617.85507557169649</v>
      </c>
      <c r="L189" s="122">
        <v>666.95581770814113</v>
      </c>
      <c r="M189" s="122">
        <v>565.01269387312072</v>
      </c>
      <c r="N189" s="122">
        <v>471.62111168013598</v>
      </c>
      <c r="O189" s="122">
        <v>464.1018050369226</v>
      </c>
      <c r="P189" s="122">
        <v>477.08055174967654</v>
      </c>
      <c r="Q189" s="122">
        <v>514.11348852741992</v>
      </c>
      <c r="R189" s="122">
        <v>479.49664864325104</v>
      </c>
      <c r="S189" s="122">
        <v>587.50494076841778</v>
      </c>
      <c r="T189" s="122">
        <v>644.93939689763067</v>
      </c>
      <c r="U189" s="122">
        <v>656.18681716428534</v>
      </c>
      <c r="V189" s="122">
        <v>906.72206132713313</v>
      </c>
      <c r="W189" s="122">
        <v>891.20589537798787</v>
      </c>
      <c r="DA189" s="130" t="s">
        <v>2314</v>
      </c>
    </row>
    <row r="190" spans="1:105" ht="12" customHeight="1" x14ac:dyDescent="0.25">
      <c r="A190" s="97" t="s">
        <v>175</v>
      </c>
      <c r="B190" s="98">
        <v>737.57812361554784</v>
      </c>
      <c r="C190" s="98">
        <v>755.13941548995808</v>
      </c>
      <c r="D190" s="98">
        <v>812.86449733528764</v>
      </c>
      <c r="E190" s="98">
        <v>803.96811154053569</v>
      </c>
      <c r="F190" s="98">
        <v>806.6137574148355</v>
      </c>
      <c r="G190" s="98">
        <v>793.09496379588154</v>
      </c>
      <c r="H190" s="98">
        <v>760.74034020546003</v>
      </c>
      <c r="I190" s="98">
        <v>684.29017091670949</v>
      </c>
      <c r="J190" s="98">
        <v>753.63283424273425</v>
      </c>
      <c r="K190" s="98">
        <v>622.41031128988209</v>
      </c>
      <c r="L190" s="98">
        <v>672.55710000813292</v>
      </c>
      <c r="M190" s="98">
        <v>567.98093928123035</v>
      </c>
      <c r="N190" s="98">
        <v>473.76371522371954</v>
      </c>
      <c r="O190" s="98">
        <v>469.08512121150426</v>
      </c>
      <c r="P190" s="98">
        <v>481.43423974156701</v>
      </c>
      <c r="Q190" s="98">
        <v>517.42184013566032</v>
      </c>
      <c r="R190" s="98">
        <v>482.03308339100374</v>
      </c>
      <c r="S190" s="98">
        <v>591.67279945250334</v>
      </c>
      <c r="T190" s="98">
        <v>650.99671173868694</v>
      </c>
      <c r="U190" s="98">
        <v>664.39160714653929</v>
      </c>
      <c r="V190" s="98">
        <v>918.42065157716331</v>
      </c>
      <c r="W190" s="98">
        <v>909.37452670331913</v>
      </c>
      <c r="DA190" s="63" t="s">
        <v>2315</v>
      </c>
    </row>
    <row r="191" spans="1:105" ht="12" customHeight="1" x14ac:dyDescent="0.25">
      <c r="A191" s="109" t="s">
        <v>120</v>
      </c>
      <c r="B191" s="33">
        <v>531.55614037131966</v>
      </c>
      <c r="C191" s="33">
        <v>662.05496146594066</v>
      </c>
      <c r="D191" s="33">
        <v>468.63006326562612</v>
      </c>
      <c r="E191" s="33">
        <v>472.60346406264432</v>
      </c>
      <c r="F191" s="33">
        <v>657.53211903222711</v>
      </c>
      <c r="G191" s="33">
        <v>587.87782624386352</v>
      </c>
      <c r="H191" s="33">
        <v>555.07871464341167</v>
      </c>
      <c r="I191" s="33">
        <v>575.26057744804757</v>
      </c>
      <c r="J191" s="33">
        <v>575.79190773236166</v>
      </c>
      <c r="K191" s="33">
        <v>448.4641146177002</v>
      </c>
      <c r="L191" s="33">
        <v>465.90723311192613</v>
      </c>
      <c r="M191" s="33">
        <v>456.95580568507273</v>
      </c>
      <c r="N191" s="33">
        <v>407.67291952200526</v>
      </c>
      <c r="O191" s="33">
        <v>373.94288807638719</v>
      </c>
      <c r="P191" s="33">
        <v>370.78032158239006</v>
      </c>
      <c r="Q191" s="33">
        <v>392.28918329131602</v>
      </c>
      <c r="R191" s="33">
        <v>391.1451145595118</v>
      </c>
      <c r="S191" s="33">
        <v>440.4673849815876</v>
      </c>
      <c r="T191" s="33">
        <v>453.68881496606122</v>
      </c>
      <c r="U191" s="33">
        <v>451.55541069730361</v>
      </c>
      <c r="V191" s="33">
        <v>716.6951398834874</v>
      </c>
      <c r="W191" s="33">
        <v>620.33553221170575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7271.7755957935788</v>
      </c>
      <c r="C193" s="117">
        <f t="shared" si="94"/>
        <v>7839.9292926472326</v>
      </c>
      <c r="D193" s="117">
        <f t="shared" si="94"/>
        <v>7891.8890896531848</v>
      </c>
      <c r="E193" s="117">
        <f t="shared" si="94"/>
        <v>9028.5730206461103</v>
      </c>
      <c r="F193" s="117">
        <f t="shared" si="94"/>
        <v>8301.7848660572781</v>
      </c>
      <c r="G193" s="117">
        <f t="shared" si="94"/>
        <v>9369.9645380528236</v>
      </c>
      <c r="H193" s="117">
        <f t="shared" si="94"/>
        <v>9105.2482782526167</v>
      </c>
      <c r="I193" s="117">
        <f t="shared" si="94"/>
        <v>8211.0153249655104</v>
      </c>
      <c r="J193" s="117">
        <f t="shared" si="94"/>
        <v>8785.6118268225237</v>
      </c>
      <c r="K193" s="117">
        <f t="shared" si="94"/>
        <v>8936.0386576363035</v>
      </c>
      <c r="L193" s="117">
        <f t="shared" si="94"/>
        <v>9710.4995547638791</v>
      </c>
      <c r="M193" s="117">
        <f t="shared" si="94"/>
        <v>9588.3998272380995</v>
      </c>
      <c r="N193" s="117">
        <f t="shared" si="94"/>
        <v>9336.3181837168977</v>
      </c>
      <c r="O193" s="117">
        <f t="shared" si="94"/>
        <v>8912.9645400596128</v>
      </c>
      <c r="P193" s="117">
        <f t="shared" si="94"/>
        <v>8210.7953567542809</v>
      </c>
      <c r="Q193" s="117">
        <f t="shared" si="94"/>
        <v>9188.7575667661913</v>
      </c>
      <c r="R193" s="117">
        <f t="shared" ref="R193:V193" si="95">R194+R197+R199+R208</f>
        <v>9578.087999075482</v>
      </c>
      <c r="S193" s="117">
        <f t="shared" si="95"/>
        <v>9984.3503659920771</v>
      </c>
      <c r="T193" s="117">
        <f t="shared" si="95"/>
        <v>9442.7579806647991</v>
      </c>
      <c r="U193" s="117">
        <f t="shared" si="95"/>
        <v>9279.7610537471592</v>
      </c>
      <c r="V193" s="117">
        <f t="shared" si="95"/>
        <v>9918.9982589422361</v>
      </c>
      <c r="W193" s="117">
        <f t="shared" ref="W193" si="96">W194+W197+W199+W208</f>
        <v>10985.466635535387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5865.6009551138195</v>
      </c>
      <c r="C194" s="122">
        <f t="shared" si="97"/>
        <v>6405.7187393890499</v>
      </c>
      <c r="D194" s="122">
        <f t="shared" si="97"/>
        <v>6375.7260716757073</v>
      </c>
      <c r="E194" s="122">
        <f t="shared" si="97"/>
        <v>7482.149116219075</v>
      </c>
      <c r="F194" s="122">
        <f t="shared" si="97"/>
        <v>6748.1282865923331</v>
      </c>
      <c r="G194" s="122">
        <f t="shared" si="97"/>
        <v>7796.3610502491774</v>
      </c>
      <c r="H194" s="122">
        <f t="shared" si="97"/>
        <v>7548.8485379251842</v>
      </c>
      <c r="I194" s="122">
        <f t="shared" si="97"/>
        <v>6656.2046742976463</v>
      </c>
      <c r="J194" s="122">
        <f t="shared" si="97"/>
        <v>7170.4322844363869</v>
      </c>
      <c r="K194" s="122">
        <f t="shared" si="97"/>
        <v>7393.8196730331056</v>
      </c>
      <c r="L194" s="122">
        <f t="shared" si="97"/>
        <v>8127.5512393573208</v>
      </c>
      <c r="M194" s="122">
        <f t="shared" si="97"/>
        <v>8089.3110707787764</v>
      </c>
      <c r="N194" s="122">
        <f t="shared" si="97"/>
        <v>7886.5984783072799</v>
      </c>
      <c r="O194" s="122">
        <f t="shared" si="97"/>
        <v>7536.6715904350976</v>
      </c>
      <c r="P194" s="122">
        <f t="shared" si="97"/>
        <v>6720.6028312787193</v>
      </c>
      <c r="Q194" s="122">
        <f t="shared" si="97"/>
        <v>7641.4859061515335</v>
      </c>
      <c r="R194" s="122">
        <f t="shared" ref="R194:V194" si="98">SUM(R195:R196)</f>
        <v>7995.1924474034249</v>
      </c>
      <c r="S194" s="122">
        <f t="shared" si="98"/>
        <v>8303.7171987574293</v>
      </c>
      <c r="T194" s="122">
        <f t="shared" si="98"/>
        <v>7692.5310636231288</v>
      </c>
      <c r="U194" s="122">
        <f t="shared" si="98"/>
        <v>7451.4904524329813</v>
      </c>
      <c r="V194" s="122">
        <f t="shared" si="98"/>
        <v>7898.7588114455984</v>
      </c>
      <c r="W194" s="122">
        <f t="shared" ref="W194" si="99">SUM(W195:W196)</f>
        <v>8851.4092269908087</v>
      </c>
      <c r="DA194" s="130" t="s">
        <v>2468</v>
      </c>
    </row>
    <row r="195" spans="1:105" ht="12" customHeight="1" x14ac:dyDescent="0.25">
      <c r="A195" s="97" t="s">
        <v>217</v>
      </c>
      <c r="B195" s="98">
        <v>5724.2562792657618</v>
      </c>
      <c r="C195" s="98">
        <v>6254.0011745822658</v>
      </c>
      <c r="D195" s="98">
        <v>6226.9060576046859</v>
      </c>
      <c r="E195" s="98">
        <v>7312.0502525427419</v>
      </c>
      <c r="F195" s="98">
        <v>6595.9865187356118</v>
      </c>
      <c r="G195" s="98">
        <v>7624.3869121086418</v>
      </c>
      <c r="H195" s="98">
        <v>7386.1149983205896</v>
      </c>
      <c r="I195" s="98">
        <v>6514.8802077680239</v>
      </c>
      <c r="J195" s="98">
        <v>7019.8686533729151</v>
      </c>
      <c r="K195" s="98">
        <v>7241.1030812710369</v>
      </c>
      <c r="L195" s="98">
        <v>7961.8319003087145</v>
      </c>
      <c r="M195" s="98">
        <v>7927.2853694840342</v>
      </c>
      <c r="N195" s="98">
        <v>7733.7716740319875</v>
      </c>
      <c r="O195" s="98">
        <v>7391.7137019677521</v>
      </c>
      <c r="P195" s="98">
        <v>6590.8167284808615</v>
      </c>
      <c r="Q195" s="98">
        <v>7494.9255568422896</v>
      </c>
      <c r="R195" s="98">
        <v>7842.4916485949934</v>
      </c>
      <c r="S195" s="98">
        <v>8144.5871688062798</v>
      </c>
      <c r="T195" s="98">
        <v>7545.3098466735792</v>
      </c>
      <c r="U195" s="98">
        <v>7309.1075861504869</v>
      </c>
      <c r="V195" s="98">
        <v>7745.5944381216732</v>
      </c>
      <c r="W195" s="98">
        <v>8679.8766887969814</v>
      </c>
      <c r="DA195" s="63" t="s">
        <v>2469</v>
      </c>
    </row>
    <row r="196" spans="1:105" ht="12" customHeight="1" x14ac:dyDescent="0.25">
      <c r="A196" s="97" t="s">
        <v>53</v>
      </c>
      <c r="B196" s="98">
        <v>141.3446758480577</v>
      </c>
      <c r="C196" s="98">
        <v>151.71756480678434</v>
      </c>
      <c r="D196" s="98">
        <v>148.82001407102186</v>
      </c>
      <c r="E196" s="98">
        <v>170.09886367633354</v>
      </c>
      <c r="F196" s="98">
        <v>152.14176785672126</v>
      </c>
      <c r="G196" s="98">
        <v>171.97413814053596</v>
      </c>
      <c r="H196" s="98">
        <v>162.73353960459448</v>
      </c>
      <c r="I196" s="98">
        <v>141.32446652962241</v>
      </c>
      <c r="J196" s="98">
        <v>150.56363106347175</v>
      </c>
      <c r="K196" s="98">
        <v>152.71659176206859</v>
      </c>
      <c r="L196" s="98">
        <v>165.71933904860677</v>
      </c>
      <c r="M196" s="98">
        <v>162.02570129474202</v>
      </c>
      <c r="N196" s="98">
        <v>152.82680427529243</v>
      </c>
      <c r="O196" s="98">
        <v>144.95788846734555</v>
      </c>
      <c r="P196" s="98">
        <v>129.78610279785761</v>
      </c>
      <c r="Q196" s="98">
        <v>146.5603493092444</v>
      </c>
      <c r="R196" s="98">
        <v>152.70079880843167</v>
      </c>
      <c r="S196" s="98">
        <v>159.13002995114928</v>
      </c>
      <c r="T196" s="98">
        <v>147.22121694954942</v>
      </c>
      <c r="U196" s="98">
        <v>142.38286628249483</v>
      </c>
      <c r="V196" s="98">
        <v>153.16437332392508</v>
      </c>
      <c r="W196" s="98">
        <v>171.53253819382772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1.6093113032119633</v>
      </c>
      <c r="C197" s="122">
        <f t="shared" si="100"/>
        <v>2.4793119087778659</v>
      </c>
      <c r="D197" s="122">
        <f t="shared" si="100"/>
        <v>4.836193702993298</v>
      </c>
      <c r="E197" s="122">
        <f t="shared" si="100"/>
        <v>10.160395929788248</v>
      </c>
      <c r="F197" s="122">
        <f t="shared" si="100"/>
        <v>6.5246116270747327</v>
      </c>
      <c r="G197" s="122">
        <f t="shared" si="100"/>
        <v>7.8743803430723096</v>
      </c>
      <c r="H197" s="122">
        <f t="shared" si="100"/>
        <v>13.660830387246543</v>
      </c>
      <c r="I197" s="122">
        <f t="shared" si="100"/>
        <v>20.651423621436127</v>
      </c>
      <c r="J197" s="122">
        <f t="shared" si="100"/>
        <v>14.712968246417677</v>
      </c>
      <c r="K197" s="122">
        <f t="shared" si="100"/>
        <v>17.147008793487867</v>
      </c>
      <c r="L197" s="122">
        <f t="shared" si="100"/>
        <v>22.525993072930923</v>
      </c>
      <c r="M197" s="122">
        <f t="shared" si="100"/>
        <v>23.5725874214498</v>
      </c>
      <c r="N197" s="122">
        <f t="shared" si="100"/>
        <v>48.613717309238417</v>
      </c>
      <c r="O197" s="122">
        <f t="shared" si="100"/>
        <v>34.499424711790866</v>
      </c>
      <c r="P197" s="122">
        <f t="shared" si="100"/>
        <v>28.43183227456602</v>
      </c>
      <c r="Q197" s="122">
        <f t="shared" si="100"/>
        <v>53.079590506205435</v>
      </c>
      <c r="R197" s="122">
        <f t="shared" si="100"/>
        <v>60.41092290715094</v>
      </c>
      <c r="S197" s="122">
        <f t="shared" si="100"/>
        <v>78.058191533720318</v>
      </c>
      <c r="T197" s="122">
        <f t="shared" si="100"/>
        <v>116.63857087393185</v>
      </c>
      <c r="U197" s="122">
        <f t="shared" si="100"/>
        <v>167.82441039520819</v>
      </c>
      <c r="V197" s="122">
        <f t="shared" si="100"/>
        <v>94.375466978885029</v>
      </c>
      <c r="W197" s="122">
        <f t="shared" si="100"/>
        <v>242.95728745680481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1.6093113032119633</v>
      </c>
      <c r="C198" s="98">
        <f>RES_hhdet_tesh!C67</f>
        <v>2.4793119087778659</v>
      </c>
      <c r="D198" s="98">
        <f>RES_hhdet_tesh!D67</f>
        <v>4.836193702993298</v>
      </c>
      <c r="E198" s="98">
        <f>RES_hhdet_tesh!E67</f>
        <v>10.160395929788248</v>
      </c>
      <c r="F198" s="98">
        <f>RES_hhdet_tesh!F67</f>
        <v>6.5246116270747327</v>
      </c>
      <c r="G198" s="98">
        <f>RES_hhdet_tesh!G67</f>
        <v>7.8743803430723096</v>
      </c>
      <c r="H198" s="98">
        <f>RES_hhdet_tesh!H67</f>
        <v>13.660830387246543</v>
      </c>
      <c r="I198" s="98">
        <f>RES_hhdet_tesh!I67</f>
        <v>20.651423621436127</v>
      </c>
      <c r="J198" s="98">
        <f>RES_hhdet_tesh!J67</f>
        <v>14.712968246417677</v>
      </c>
      <c r="K198" s="98">
        <f>RES_hhdet_tesh!K67</f>
        <v>17.147008793487867</v>
      </c>
      <c r="L198" s="98">
        <f>RES_hhdet_tesh!L67</f>
        <v>22.525993072930923</v>
      </c>
      <c r="M198" s="98">
        <f>RES_hhdet_tesh!M67</f>
        <v>23.5725874214498</v>
      </c>
      <c r="N198" s="98">
        <f>RES_hhdet_tesh!N67</f>
        <v>48.613717309238417</v>
      </c>
      <c r="O198" s="98">
        <f>RES_hhdet_tesh!O67</f>
        <v>34.499424711790866</v>
      </c>
      <c r="P198" s="98">
        <f>RES_hhdet_tesh!P67</f>
        <v>28.43183227456602</v>
      </c>
      <c r="Q198" s="98">
        <f>RES_hhdet_tesh!Q67</f>
        <v>53.079590506205435</v>
      </c>
      <c r="R198" s="98">
        <f>RES_hhdet_tesh!R67</f>
        <v>60.41092290715094</v>
      </c>
      <c r="S198" s="98">
        <f>RES_hhdet_tesh!S67</f>
        <v>78.058191533720318</v>
      </c>
      <c r="T198" s="98">
        <f>RES_hhdet_tesh!T67</f>
        <v>116.63857087393185</v>
      </c>
      <c r="U198" s="98">
        <f>RES_hhdet_tesh!U67</f>
        <v>167.82441039520819</v>
      </c>
      <c r="V198" s="98">
        <f>RES_hhdet_tesh!V67</f>
        <v>94.375466978885029</v>
      </c>
      <c r="W198" s="98">
        <f>RES_hhdet_tesh!W67</f>
        <v>242.95728745680481</v>
      </c>
      <c r="DA198" s="63" t="s">
        <v>2472</v>
      </c>
    </row>
    <row r="199" spans="1:105" ht="12" customHeight="1" x14ac:dyDescent="0.25">
      <c r="A199" s="121" t="s">
        <v>55</v>
      </c>
      <c r="B199" s="122">
        <v>981.94172424687019</v>
      </c>
      <c r="C199" s="122">
        <v>996.42349803323748</v>
      </c>
      <c r="D199" s="122">
        <v>1048.1921325172741</v>
      </c>
      <c r="E199" s="122">
        <v>1078.5338379214022</v>
      </c>
      <c r="F199" s="122">
        <v>1078.7015788262656</v>
      </c>
      <c r="G199" s="122">
        <v>1106.1638154574998</v>
      </c>
      <c r="H199" s="122">
        <v>1100.6639532845202</v>
      </c>
      <c r="I199" s="122">
        <v>1133.9189707096709</v>
      </c>
      <c r="J199" s="122">
        <v>1160.6642417029093</v>
      </c>
      <c r="K199" s="122">
        <v>1161.8673315151382</v>
      </c>
      <c r="L199" s="122">
        <v>1167.8217686240871</v>
      </c>
      <c r="M199" s="122">
        <v>1142.2198856849968</v>
      </c>
      <c r="N199" s="122">
        <v>1122.0280100468065</v>
      </c>
      <c r="O199" s="122">
        <v>1065.651797489043</v>
      </c>
      <c r="P199" s="122">
        <v>1178.7216609204629</v>
      </c>
      <c r="Q199" s="122">
        <v>1189.9982566162123</v>
      </c>
      <c r="R199" s="122">
        <v>1238.2023054231372</v>
      </c>
      <c r="S199" s="122">
        <v>1253.7145399138078</v>
      </c>
      <c r="T199" s="122">
        <v>1249.1583393582694</v>
      </c>
      <c r="U199" s="122">
        <v>1266.8442516905568</v>
      </c>
      <c r="V199" s="122">
        <v>1374.9410633811485</v>
      </c>
      <c r="W199" s="122">
        <v>1346.6747799243856</v>
      </c>
      <c r="DA199" s="130" t="s">
        <v>2473</v>
      </c>
    </row>
    <row r="200" spans="1:105" ht="12" customHeight="1" x14ac:dyDescent="0.25">
      <c r="A200" s="97" t="s">
        <v>134</v>
      </c>
      <c r="B200" s="98">
        <v>993.10185961491743</v>
      </c>
      <c r="C200" s="98">
        <v>992.54879148498742</v>
      </c>
      <c r="D200" s="98">
        <v>1067.3996265978815</v>
      </c>
      <c r="E200" s="98">
        <v>1037.5973225890214</v>
      </c>
      <c r="F200" s="98">
        <v>1077.3041845905416</v>
      </c>
      <c r="G200" s="98">
        <v>1153.2633329381401</v>
      </c>
      <c r="H200" s="98">
        <v>1050.2457857909808</v>
      </c>
      <c r="I200" s="98">
        <v>1145.9867761356036</v>
      </c>
      <c r="J200" s="98">
        <v>1138.7942982746813</v>
      </c>
      <c r="K200" s="98">
        <v>1164.5971905541533</v>
      </c>
      <c r="L200" s="98">
        <v>1168.5678665670259</v>
      </c>
      <c r="M200" s="98">
        <v>1128.2928682907836</v>
      </c>
      <c r="N200" s="98">
        <v>1131.4717112220958</v>
      </c>
      <c r="O200" s="98">
        <v>1066.5305782693295</v>
      </c>
      <c r="P200" s="98">
        <v>1187.8918049450656</v>
      </c>
      <c r="Q200" s="98">
        <v>1180.4706864218801</v>
      </c>
      <c r="R200" s="98">
        <v>1239.0552969246601</v>
      </c>
      <c r="S200" s="98">
        <v>1261.7332147509762</v>
      </c>
      <c r="T200" s="98">
        <v>1250.8589724869732</v>
      </c>
      <c r="U200" s="98">
        <v>1266.8283107907671</v>
      </c>
      <c r="V200" s="98">
        <v>1365.8997601533945</v>
      </c>
      <c r="W200" s="98">
        <v>1387.8738945400814</v>
      </c>
      <c r="DA200" s="63" t="s">
        <v>2474</v>
      </c>
    </row>
    <row r="201" spans="1:105" ht="12" customHeight="1" x14ac:dyDescent="0.25">
      <c r="A201" s="97" t="s">
        <v>133</v>
      </c>
      <c r="B201" s="98">
        <v>0</v>
      </c>
      <c r="C201" s="98">
        <v>992.48892057949706</v>
      </c>
      <c r="D201" s="98">
        <v>1067.3395009446947</v>
      </c>
      <c r="E201" s="98">
        <v>1037.5345077221259</v>
      </c>
      <c r="F201" s="98">
        <v>1077.2690101304224</v>
      </c>
      <c r="G201" s="98">
        <v>1153.2577834409506</v>
      </c>
      <c r="H201" s="98">
        <v>1050.2565058649543</v>
      </c>
      <c r="I201" s="98">
        <v>1145.9971683212468</v>
      </c>
      <c r="J201" s="98">
        <v>1138.6338762558694</v>
      </c>
      <c r="K201" s="98">
        <v>1164.4253323450748</v>
      </c>
      <c r="L201" s="98">
        <v>1168.4182415410016</v>
      </c>
      <c r="M201" s="98">
        <v>1128.1314917124773</v>
      </c>
      <c r="N201" s="98">
        <v>1131.2085815278226</v>
      </c>
      <c r="O201" s="98">
        <v>1066.4971180812031</v>
      </c>
      <c r="P201" s="98">
        <v>1187.3234827623974</v>
      </c>
      <c r="Q201" s="98">
        <v>1179.9954842941875</v>
      </c>
      <c r="R201" s="98">
        <v>1238.9336829314504</v>
      </c>
      <c r="S201" s="98">
        <v>1261.5779859026445</v>
      </c>
      <c r="T201" s="98">
        <v>1250.7427941779754</v>
      </c>
      <c r="U201" s="98">
        <v>1266.6391611691438</v>
      </c>
      <c r="V201" s="98">
        <v>1365.6185301980183</v>
      </c>
      <c r="W201" s="98">
        <v>1386.8815915960859</v>
      </c>
      <c r="DA201" s="63" t="s">
        <v>2475</v>
      </c>
    </row>
    <row r="202" spans="1:105" ht="12" customHeight="1" x14ac:dyDescent="0.25">
      <c r="A202" s="100" t="s">
        <v>217</v>
      </c>
      <c r="B202" s="101">
        <v>0</v>
      </c>
      <c r="C202" s="101">
        <v>228.15806356595971</v>
      </c>
      <c r="D202" s="101">
        <v>239.63356731952749</v>
      </c>
      <c r="E202" s="101">
        <v>284.32081282765773</v>
      </c>
      <c r="F202" s="101">
        <v>250.60109117893489</v>
      </c>
      <c r="G202" s="101">
        <v>230.33407982602719</v>
      </c>
      <c r="H202" s="101">
        <v>282.78203645479789</v>
      </c>
      <c r="I202" s="101">
        <v>252.66117217381068</v>
      </c>
      <c r="J202" s="101">
        <v>288.36722529879927</v>
      </c>
      <c r="K202" s="101">
        <v>273.19010986797866</v>
      </c>
      <c r="L202" s="101">
        <v>266.69193505781175</v>
      </c>
      <c r="M202" s="101">
        <v>303.06220335330698</v>
      </c>
      <c r="N202" s="101">
        <v>203.89425896767324</v>
      </c>
      <c r="O202" s="101">
        <v>206.72544782431137</v>
      </c>
      <c r="P202" s="101">
        <v>231.09764216820022</v>
      </c>
      <c r="Q202" s="101">
        <v>320.17333076237298</v>
      </c>
      <c r="R202" s="101">
        <v>316.8804900677373</v>
      </c>
      <c r="S202" s="101">
        <v>300.16319934864339</v>
      </c>
      <c r="T202" s="101">
        <v>304.31884985921579</v>
      </c>
      <c r="U202" s="101">
        <v>302.62934677317702</v>
      </c>
      <c r="V202" s="101">
        <v>348.70090585748579</v>
      </c>
      <c r="W202" s="101">
        <v>275.54450854648076</v>
      </c>
      <c r="DA202" s="131" t="s">
        <v>2476</v>
      </c>
    </row>
    <row r="203" spans="1:105" ht="12" customHeight="1" x14ac:dyDescent="0.25">
      <c r="A203" s="103" t="s">
        <v>52</v>
      </c>
      <c r="B203" s="104">
        <v>0</v>
      </c>
      <c r="C203" s="104">
        <v>764.33085701353741</v>
      </c>
      <c r="D203" s="104">
        <v>827.70593362516695</v>
      </c>
      <c r="E203" s="104">
        <v>753.21369489446806</v>
      </c>
      <c r="F203" s="104">
        <v>826.66791895148742</v>
      </c>
      <c r="G203" s="104">
        <v>922.92370361492317</v>
      </c>
      <c r="H203" s="104">
        <v>767.47446941015653</v>
      </c>
      <c r="I203" s="104">
        <v>893.33599614743616</v>
      </c>
      <c r="J203" s="104">
        <v>850.26665095707017</v>
      </c>
      <c r="K203" s="104">
        <v>891.23522247709616</v>
      </c>
      <c r="L203" s="104">
        <v>901.72630648319</v>
      </c>
      <c r="M203" s="104">
        <v>825.0692883591704</v>
      </c>
      <c r="N203" s="104">
        <v>927.31432256014932</v>
      </c>
      <c r="O203" s="104">
        <v>859.77167025689175</v>
      </c>
      <c r="P203" s="104">
        <v>956.22584059419717</v>
      </c>
      <c r="Q203" s="104">
        <v>859.82215353181437</v>
      </c>
      <c r="R203" s="104">
        <v>922.05319286371321</v>
      </c>
      <c r="S203" s="104">
        <v>961.41478655400113</v>
      </c>
      <c r="T203" s="104">
        <v>946.42394431876005</v>
      </c>
      <c r="U203" s="104">
        <v>964.0098143959666</v>
      </c>
      <c r="V203" s="104">
        <v>1016.9176243405327</v>
      </c>
      <c r="W203" s="104">
        <v>1111.3370830496053</v>
      </c>
      <c r="DA203" s="132" t="s">
        <v>2477</v>
      </c>
    </row>
    <row r="204" spans="1:105" ht="12" customHeight="1" x14ac:dyDescent="0.25">
      <c r="A204" s="106" t="s">
        <v>122</v>
      </c>
      <c r="B204" s="101">
        <v>962.08643069438995</v>
      </c>
      <c r="C204" s="101">
        <v>1002.8626177482207</v>
      </c>
      <c r="D204" s="101">
        <v>1021.0621216638083</v>
      </c>
      <c r="E204" s="101">
        <v>1130.2259783550414</v>
      </c>
      <c r="F204" s="101">
        <v>1080.427401913272</v>
      </c>
      <c r="G204" s="101">
        <v>1044.0405660080867</v>
      </c>
      <c r="H204" s="101">
        <v>1167.2686676191049</v>
      </c>
      <c r="I204" s="101">
        <v>1116.582544376563</v>
      </c>
      <c r="J204" s="101">
        <v>1194.7604745802953</v>
      </c>
      <c r="K204" s="101">
        <v>1156.417583593354</v>
      </c>
      <c r="L204" s="101">
        <v>1165.8018395276015</v>
      </c>
      <c r="M204" s="101">
        <v>1204.7095112784971</v>
      </c>
      <c r="N204" s="101">
        <v>1033.2138531554199</v>
      </c>
      <c r="O204" s="101">
        <v>1056.0713354951101</v>
      </c>
      <c r="P204" s="101">
        <v>1082.404810771427</v>
      </c>
      <c r="Q204" s="101">
        <v>1248.8959047877074</v>
      </c>
      <c r="R204" s="101">
        <v>1234.6931078569303</v>
      </c>
      <c r="S204" s="101">
        <v>1227.6280290427485</v>
      </c>
      <c r="T204" s="101">
        <v>1244.4959510950757</v>
      </c>
      <c r="U204" s="101">
        <v>1266.8907645643317</v>
      </c>
      <c r="V204" s="101">
        <v>1397.6872978426109</v>
      </c>
      <c r="W204" s="101">
        <v>1245.9077432815518</v>
      </c>
      <c r="DA204" s="131" t="s">
        <v>2478</v>
      </c>
    </row>
    <row r="205" spans="1:105" ht="12" customHeight="1" x14ac:dyDescent="0.25">
      <c r="A205" s="107" t="s">
        <v>121</v>
      </c>
      <c r="B205" s="104">
        <v>0</v>
      </c>
      <c r="C205" s="104">
        <v>1002.9165168319141</v>
      </c>
      <c r="D205" s="104">
        <v>1021.1927716814622</v>
      </c>
      <c r="E205" s="104">
        <v>1130.4078998016248</v>
      </c>
      <c r="F205" s="104">
        <v>1080.6529453297885</v>
      </c>
      <c r="G205" s="104">
        <v>1044.2471980197267</v>
      </c>
      <c r="H205" s="104">
        <v>1167.6200344200101</v>
      </c>
      <c r="I205" s="104">
        <v>1117.068272091635</v>
      </c>
      <c r="J205" s="104">
        <v>1195.0028566809071</v>
      </c>
      <c r="K205" s="104">
        <v>1156.3402634924357</v>
      </c>
      <c r="L205" s="104">
        <v>1165.6434516991749</v>
      </c>
      <c r="M205" s="104">
        <v>1204.8478927246974</v>
      </c>
      <c r="N205" s="104">
        <v>1033.9124117955539</v>
      </c>
      <c r="O205" s="104">
        <v>1056.3560647174636</v>
      </c>
      <c r="P205" s="104">
        <v>1081.2546708713724</v>
      </c>
      <c r="Q205" s="104">
        <v>1248.415737615102</v>
      </c>
      <c r="R205" s="104">
        <v>1234.1267371882395</v>
      </c>
      <c r="S205" s="104">
        <v>1227.3070473497787</v>
      </c>
      <c r="T205" s="104">
        <v>1244.2736488763678</v>
      </c>
      <c r="U205" s="104">
        <v>1266.8205477215329</v>
      </c>
      <c r="V205" s="104">
        <v>1398.1526798114503</v>
      </c>
      <c r="W205" s="104">
        <v>1246.2594529381051</v>
      </c>
      <c r="DA205" s="132" t="s">
        <v>2479</v>
      </c>
    </row>
    <row r="206" spans="1:105" ht="12" customHeight="1" x14ac:dyDescent="0.25">
      <c r="A206" s="108" t="s">
        <v>53</v>
      </c>
      <c r="B206" s="98">
        <v>0</v>
      </c>
      <c r="C206" s="98">
        <v>230.56534026764729</v>
      </c>
      <c r="D206" s="98">
        <v>229.17475442116915</v>
      </c>
      <c r="E206" s="98">
        <v>309.62683786586189</v>
      </c>
      <c r="F206" s="98">
        <v>251.15629838057427</v>
      </c>
      <c r="G206" s="98">
        <v>208.405333079499</v>
      </c>
      <c r="H206" s="98">
        <v>314.23080592727769</v>
      </c>
      <c r="I206" s="98">
        <v>246.24037358302598</v>
      </c>
      <c r="J206" s="98">
        <v>302.83410993056884</v>
      </c>
      <c r="K206" s="98">
        <v>271.31558190556564</v>
      </c>
      <c r="L206" s="98">
        <v>266.05674524304351</v>
      </c>
      <c r="M206" s="98">
        <v>324.01277926079723</v>
      </c>
      <c r="N206" s="98">
        <v>185.4091216003398</v>
      </c>
      <c r="O206" s="98">
        <v>204.61252383751963</v>
      </c>
      <c r="P206" s="98">
        <v>209.16146267263039</v>
      </c>
      <c r="Q206" s="98">
        <v>338.17515916628156</v>
      </c>
      <c r="R206" s="98">
        <v>315.7188901069066</v>
      </c>
      <c r="S206" s="98">
        <v>291.87463049359894</v>
      </c>
      <c r="T206" s="98">
        <v>302.77175457979257</v>
      </c>
      <c r="U206" s="98">
        <v>302.72839724679739</v>
      </c>
      <c r="V206" s="98">
        <v>357.37558049525671</v>
      </c>
      <c r="W206" s="98">
        <v>245.43904228388809</v>
      </c>
      <c r="DA206" s="63" t="s">
        <v>2480</v>
      </c>
    </row>
    <row r="207" spans="1:105" ht="12" customHeight="1" x14ac:dyDescent="0.25">
      <c r="A207" s="108" t="s">
        <v>52</v>
      </c>
      <c r="B207" s="98">
        <v>0</v>
      </c>
      <c r="C207" s="98">
        <v>772.35117656426667</v>
      </c>
      <c r="D207" s="98">
        <v>792.01801726029316</v>
      </c>
      <c r="E207" s="98">
        <v>820.78106193576298</v>
      </c>
      <c r="F207" s="98">
        <v>829.49664694921421</v>
      </c>
      <c r="G207" s="98">
        <v>835.84186494022765</v>
      </c>
      <c r="H207" s="98">
        <v>853.3892284927324</v>
      </c>
      <c r="I207" s="98">
        <v>870.827898508609</v>
      </c>
      <c r="J207" s="98">
        <v>892.1687467503383</v>
      </c>
      <c r="K207" s="98">
        <v>885.02468158687009</v>
      </c>
      <c r="L207" s="98">
        <v>899.58670645613154</v>
      </c>
      <c r="M207" s="98">
        <v>880.83511346390014</v>
      </c>
      <c r="N207" s="98">
        <v>848.50329019521416</v>
      </c>
      <c r="O207" s="98">
        <v>851.74354087994391</v>
      </c>
      <c r="P207" s="98">
        <v>872.09320819874199</v>
      </c>
      <c r="Q207" s="98">
        <v>910.24057844882066</v>
      </c>
      <c r="R207" s="98">
        <v>918.40784708133287</v>
      </c>
      <c r="S207" s="98">
        <v>935.43241685617943</v>
      </c>
      <c r="T207" s="98">
        <v>941.50189429657541</v>
      </c>
      <c r="U207" s="98">
        <v>964.0921504747356</v>
      </c>
      <c r="V207" s="98">
        <v>1040.7770993161939</v>
      </c>
      <c r="W207" s="98">
        <v>1000.820410654217</v>
      </c>
      <c r="DA207" s="63" t="s">
        <v>2481</v>
      </c>
    </row>
    <row r="208" spans="1:105" ht="12" customHeight="1" x14ac:dyDescent="0.25">
      <c r="A208" s="121" t="s">
        <v>54</v>
      </c>
      <c r="B208" s="122">
        <v>422.62360512967717</v>
      </c>
      <c r="C208" s="122">
        <v>435.30774331616664</v>
      </c>
      <c r="D208" s="122">
        <v>463.13469175720979</v>
      </c>
      <c r="E208" s="122">
        <v>457.72967057584498</v>
      </c>
      <c r="F208" s="122">
        <v>468.4303890116048</v>
      </c>
      <c r="G208" s="122">
        <v>459.56529200307369</v>
      </c>
      <c r="H208" s="122">
        <v>442.0749566556666</v>
      </c>
      <c r="I208" s="122">
        <v>400.24025633675723</v>
      </c>
      <c r="J208" s="122">
        <v>439.80233243680931</v>
      </c>
      <c r="K208" s="122">
        <v>363.20464429457292</v>
      </c>
      <c r="L208" s="122">
        <v>392.60055370954086</v>
      </c>
      <c r="M208" s="122">
        <v>333.29628335287578</v>
      </c>
      <c r="N208" s="122">
        <v>279.07797805357291</v>
      </c>
      <c r="O208" s="122">
        <v>276.14172742368027</v>
      </c>
      <c r="P208" s="122">
        <v>283.03903228053173</v>
      </c>
      <c r="Q208" s="122">
        <v>304.19381349224068</v>
      </c>
      <c r="R208" s="122">
        <v>284.28232334177022</v>
      </c>
      <c r="S208" s="122">
        <v>348.86043578711917</v>
      </c>
      <c r="T208" s="122">
        <v>384.43000680946932</v>
      </c>
      <c r="U208" s="122">
        <v>393.6019392284125</v>
      </c>
      <c r="V208" s="122">
        <v>550.9229171366045</v>
      </c>
      <c r="W208" s="122">
        <v>544.42534116338754</v>
      </c>
      <c r="DA208" s="130" t="s">
        <v>2482</v>
      </c>
    </row>
    <row r="209" spans="1:105" ht="12" customHeight="1" x14ac:dyDescent="0.25">
      <c r="A209" s="97" t="s">
        <v>175</v>
      </c>
      <c r="B209" s="98">
        <v>423.20654346946628</v>
      </c>
      <c r="C209" s="98">
        <v>434.16740156140486</v>
      </c>
      <c r="D209" s="98">
        <v>468.40144988606312</v>
      </c>
      <c r="E209" s="98">
        <v>464.31792639613968</v>
      </c>
      <c r="F209" s="98">
        <v>466.95966667482548</v>
      </c>
      <c r="G209" s="98">
        <v>460.32254661506033</v>
      </c>
      <c r="H209" s="98">
        <v>442.85462771700765</v>
      </c>
      <c r="I209" s="98">
        <v>399.010808583977</v>
      </c>
      <c r="J209" s="98">
        <v>439.90788699844728</v>
      </c>
      <c r="K209" s="98">
        <v>363.81344799906225</v>
      </c>
      <c r="L209" s="98">
        <v>393.67528453814816</v>
      </c>
      <c r="M209" s="98">
        <v>332.87851535669438</v>
      </c>
      <c r="N209" s="98">
        <v>277.99873841205391</v>
      </c>
      <c r="O209" s="98">
        <v>275.54114904614249</v>
      </c>
      <c r="P209" s="98">
        <v>282.94336181902247</v>
      </c>
      <c r="Q209" s="98">
        <v>304.21599935775879</v>
      </c>
      <c r="R209" s="98">
        <v>283.72075471893345</v>
      </c>
      <c r="S209" s="98">
        <v>349.00530619863321</v>
      </c>
      <c r="T209" s="98">
        <v>385.23627404542822</v>
      </c>
      <c r="U209" s="98">
        <v>394.73691825195795</v>
      </c>
      <c r="V209" s="98">
        <v>548.16890065307405</v>
      </c>
      <c r="W209" s="98">
        <v>545.89211141114674</v>
      </c>
      <c r="DA209" s="63" t="s">
        <v>2483</v>
      </c>
    </row>
    <row r="210" spans="1:105" ht="12" customHeight="1" x14ac:dyDescent="0.25">
      <c r="A210" s="109" t="s">
        <v>120</v>
      </c>
      <c r="B210" s="33">
        <v>390.34633657173384</v>
      </c>
      <c r="C210" s="33">
        <v>488.95049402714938</v>
      </c>
      <c r="D210" s="33">
        <v>349.42444338603457</v>
      </c>
      <c r="E210" s="33">
        <v>353.57776311629266</v>
      </c>
      <c r="F210" s="33">
        <v>492.24640362256895</v>
      </c>
      <c r="G210" s="33">
        <v>442.38657861690092</v>
      </c>
      <c r="H210" s="33">
        <v>418.8731093033644</v>
      </c>
      <c r="I210" s="33">
        <v>434.19572279338149</v>
      </c>
      <c r="J210" s="33">
        <v>435.94883170908054</v>
      </c>
      <c r="K210" s="33">
        <v>340.56567434531343</v>
      </c>
      <c r="L210" s="33">
        <v>354.02490257449227</v>
      </c>
      <c r="M210" s="33">
        <v>348.50483367307049</v>
      </c>
      <c r="N210" s="33">
        <v>311.28898796588646</v>
      </c>
      <c r="O210" s="33">
        <v>287.0074831116122</v>
      </c>
      <c r="P210" s="33">
        <v>285.37493510535239</v>
      </c>
      <c r="Q210" s="33">
        <v>303.37685750543443</v>
      </c>
      <c r="R210" s="33">
        <v>303.84342159784984</v>
      </c>
      <c r="S210" s="33">
        <v>343.74956403510919</v>
      </c>
      <c r="T210" s="33">
        <v>358.97333465098387</v>
      </c>
      <c r="U210" s="33">
        <v>365.2950167598363</v>
      </c>
      <c r="V210" s="33">
        <v>595.65798886620712</v>
      </c>
      <c r="W210" s="33">
        <v>522.5577286515919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2983.3508448873481</v>
      </c>
      <c r="C212" s="117">
        <f t="shared" si="101"/>
        <v>3165.5417137695804</v>
      </c>
      <c r="D212" s="117">
        <f t="shared" si="101"/>
        <v>3101.6304786841411</v>
      </c>
      <c r="E212" s="117">
        <f t="shared" si="101"/>
        <v>3485.4348518372999</v>
      </c>
      <c r="F212" s="117">
        <f t="shared" si="101"/>
        <v>3146.067220077437</v>
      </c>
      <c r="G212" s="117">
        <f t="shared" si="101"/>
        <v>3557.3849839165423</v>
      </c>
      <c r="H212" s="117">
        <f t="shared" si="101"/>
        <v>3386.8463732811956</v>
      </c>
      <c r="I212" s="117">
        <f t="shared" si="101"/>
        <v>3001.5421698484665</v>
      </c>
      <c r="J212" s="117">
        <f t="shared" si="101"/>
        <v>3167.2927850690412</v>
      </c>
      <c r="K212" s="117">
        <f t="shared" si="101"/>
        <v>3204.6880574843572</v>
      </c>
      <c r="L212" s="117">
        <f t="shared" si="101"/>
        <v>3452.4625850094744</v>
      </c>
      <c r="M212" s="117">
        <f t="shared" si="101"/>
        <v>3368.9605395428962</v>
      </c>
      <c r="N212" s="117">
        <f t="shared" si="101"/>
        <v>3212.1642853891549</v>
      </c>
      <c r="O212" s="117">
        <f t="shared" si="101"/>
        <v>2961.6073912179613</v>
      </c>
      <c r="P212" s="117">
        <f t="shared" si="101"/>
        <v>2692.3205140046807</v>
      </c>
      <c r="Q212" s="117">
        <f t="shared" si="101"/>
        <v>2929.3539093164723</v>
      </c>
      <c r="R212" s="117">
        <f t="shared" ref="R212:V212" si="102">R213+R216+R218+R227</f>
        <v>2959.4204612681747</v>
      </c>
      <c r="S212" s="117">
        <f t="shared" si="102"/>
        <v>2987.106868718944</v>
      </c>
      <c r="T212" s="117">
        <f t="shared" si="102"/>
        <v>2729.7752512810407</v>
      </c>
      <c r="U212" s="117">
        <f t="shared" si="102"/>
        <v>2607.6822664700289</v>
      </c>
      <c r="V212" s="117">
        <f t="shared" si="102"/>
        <v>2766.6464035891327</v>
      </c>
      <c r="W212" s="117">
        <f t="shared" ref="W212" si="103">W213+W216+W218+W227</f>
        <v>3009.7475042548322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2564.0588272020445</v>
      </c>
      <c r="C213" s="122">
        <f t="shared" si="104"/>
        <v>2752.2781465985122</v>
      </c>
      <c r="D213" s="122">
        <f t="shared" si="104"/>
        <v>2680.5725917423238</v>
      </c>
      <c r="E213" s="122">
        <f t="shared" si="104"/>
        <v>3089.8490957279359</v>
      </c>
      <c r="F213" s="122">
        <f t="shared" si="104"/>
        <v>2745.2562604121831</v>
      </c>
      <c r="G213" s="122">
        <f t="shared" si="104"/>
        <v>3134.9216310935585</v>
      </c>
      <c r="H213" s="122">
        <f t="shared" si="104"/>
        <v>2995.5882470468323</v>
      </c>
      <c r="I213" s="122">
        <f t="shared" si="104"/>
        <v>2598.7616292592238</v>
      </c>
      <c r="J213" s="122">
        <f t="shared" si="104"/>
        <v>2748.8044200048084</v>
      </c>
      <c r="K213" s="122">
        <f t="shared" si="104"/>
        <v>2787.6051231223851</v>
      </c>
      <c r="L213" s="122">
        <f t="shared" si="104"/>
        <v>3004.3452004253222</v>
      </c>
      <c r="M213" s="122">
        <f t="shared" si="104"/>
        <v>2925.2341781206856</v>
      </c>
      <c r="N213" s="122">
        <f t="shared" si="104"/>
        <v>2763.3317491196358</v>
      </c>
      <c r="O213" s="122">
        <f t="shared" si="104"/>
        <v>2540.8792370197307</v>
      </c>
      <c r="P213" s="122">
        <f t="shared" si="104"/>
        <v>2235.426445632213</v>
      </c>
      <c r="Q213" s="122">
        <f t="shared" si="104"/>
        <v>2491.3222726370868</v>
      </c>
      <c r="R213" s="122">
        <f t="shared" ref="R213:V213" si="105">SUM(R214:R215)</f>
        <v>2539.9878481176888</v>
      </c>
      <c r="S213" s="122">
        <f t="shared" si="105"/>
        <v>2565.0633356615958</v>
      </c>
      <c r="T213" s="122">
        <f t="shared" si="105"/>
        <v>2319.2743073560787</v>
      </c>
      <c r="U213" s="122">
        <f t="shared" si="105"/>
        <v>2205.326192999602</v>
      </c>
      <c r="V213" s="122">
        <f t="shared" si="105"/>
        <v>2304.250537256949</v>
      </c>
      <c r="W213" s="122">
        <f t="shared" ref="W213" si="106">SUM(W214:W215)</f>
        <v>2553.1426054817484</v>
      </c>
      <c r="DA213" s="130" t="s">
        <v>2636</v>
      </c>
    </row>
    <row r="214" spans="1:105" ht="12" customHeight="1" x14ac:dyDescent="0.25">
      <c r="A214" s="97" t="s">
        <v>217</v>
      </c>
      <c r="B214" s="98">
        <v>2564.0588272020445</v>
      </c>
      <c r="C214" s="98">
        <v>2752.2781465985122</v>
      </c>
      <c r="D214" s="98">
        <v>2680.5725917423238</v>
      </c>
      <c r="E214" s="98">
        <v>3089.8490957279359</v>
      </c>
      <c r="F214" s="98">
        <v>2745.2562604121831</v>
      </c>
      <c r="G214" s="98">
        <v>3134.9216310935585</v>
      </c>
      <c r="H214" s="98">
        <v>2995.5882470468323</v>
      </c>
      <c r="I214" s="98">
        <v>2598.7616292592238</v>
      </c>
      <c r="J214" s="98">
        <v>2748.8044200048084</v>
      </c>
      <c r="K214" s="98">
        <v>2787.6051231223851</v>
      </c>
      <c r="L214" s="98">
        <v>3004.3452004253222</v>
      </c>
      <c r="M214" s="98">
        <v>2925.2341781206856</v>
      </c>
      <c r="N214" s="98">
        <v>2763.3317491196358</v>
      </c>
      <c r="O214" s="98">
        <v>2540.8792370197307</v>
      </c>
      <c r="P214" s="98">
        <v>2235.426445632213</v>
      </c>
      <c r="Q214" s="98">
        <v>2491.3222726370868</v>
      </c>
      <c r="R214" s="98">
        <v>2539.9878481176888</v>
      </c>
      <c r="S214" s="98">
        <v>2565.0633356615958</v>
      </c>
      <c r="T214" s="98">
        <v>2319.2743073560787</v>
      </c>
      <c r="U214" s="98">
        <v>2205.326192999602</v>
      </c>
      <c r="V214" s="98">
        <v>2304.250537256949</v>
      </c>
      <c r="W214" s="98">
        <v>2553.1426054817484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272.97330506386692</v>
      </c>
      <c r="C218" s="122">
        <v>263.9301521367467</v>
      </c>
      <c r="D218" s="122">
        <v>264.15891853795534</v>
      </c>
      <c r="E218" s="122">
        <v>242.87618622912191</v>
      </c>
      <c r="F218" s="122">
        <v>247.38201976369021</v>
      </c>
      <c r="G218" s="122">
        <v>269.05239989337446</v>
      </c>
      <c r="H218" s="122">
        <v>242.61401924339071</v>
      </c>
      <c r="I218" s="122">
        <v>269.41032034893817</v>
      </c>
      <c r="J218" s="122">
        <v>270.34266450339624</v>
      </c>
      <c r="K218" s="122">
        <v>294.6727828955004</v>
      </c>
      <c r="L218" s="122">
        <v>315.96943959184819</v>
      </c>
      <c r="M218" s="122">
        <v>332.08367562783332</v>
      </c>
      <c r="N218" s="122">
        <v>356.2531177946114</v>
      </c>
      <c r="O218" s="122">
        <v>330.95378437933084</v>
      </c>
      <c r="P218" s="122">
        <v>363.48915014543871</v>
      </c>
      <c r="Q218" s="122">
        <v>336.29593243658434</v>
      </c>
      <c r="R218" s="122">
        <v>324.79802311375289</v>
      </c>
      <c r="S218" s="122">
        <v>305.84305946641774</v>
      </c>
      <c r="T218" s="122">
        <v>283.06191455858192</v>
      </c>
      <c r="U218" s="122">
        <v>273.34817526703188</v>
      </c>
      <c r="V218" s="122">
        <v>287.6683476459159</v>
      </c>
      <c r="W218" s="122">
        <v>284.49208728122557</v>
      </c>
      <c r="DA218" s="130" t="s">
        <v>2641</v>
      </c>
    </row>
    <row r="219" spans="1:105" ht="12" customHeight="1" x14ac:dyDescent="0.25">
      <c r="A219" s="97" t="s">
        <v>134</v>
      </c>
      <c r="B219" s="98">
        <v>426.40438017358417</v>
      </c>
      <c r="C219" s="98">
        <v>422.77457586736728</v>
      </c>
      <c r="D219" s="98">
        <v>451.24752397536594</v>
      </c>
      <c r="E219" s="98">
        <v>435.25804404826403</v>
      </c>
      <c r="F219" s="98">
        <v>447.36349440911226</v>
      </c>
      <c r="G219" s="98">
        <v>473.10798900076679</v>
      </c>
      <c r="H219" s="98">
        <v>426.30283480449822</v>
      </c>
      <c r="I219" s="98">
        <v>457.09415926759851</v>
      </c>
      <c r="J219" s="98">
        <v>443.79967347816194</v>
      </c>
      <c r="K219" s="98">
        <v>442.33612873596536</v>
      </c>
      <c r="L219" s="98">
        <v>432.5428112138236</v>
      </c>
      <c r="M219" s="98">
        <v>406.22287559661964</v>
      </c>
      <c r="N219" s="98">
        <v>394.3983650134856</v>
      </c>
      <c r="O219" s="98">
        <v>361.58285541708881</v>
      </c>
      <c r="P219" s="98">
        <v>398.33725151993013</v>
      </c>
      <c r="Q219" s="98">
        <v>390.96395040370419</v>
      </c>
      <c r="R219" s="98">
        <v>403.06408657408997</v>
      </c>
      <c r="S219" s="98">
        <v>400.01718345993498</v>
      </c>
      <c r="T219" s="98">
        <v>386.16695220059222</v>
      </c>
      <c r="U219" s="98">
        <v>381.5117479160366</v>
      </c>
      <c r="V219" s="98">
        <v>402.08599862464945</v>
      </c>
      <c r="W219" s="98">
        <v>401.20124530307925</v>
      </c>
      <c r="DA219" s="63" t="s">
        <v>2642</v>
      </c>
    </row>
    <row r="220" spans="1:105" ht="12" customHeight="1" x14ac:dyDescent="0.25">
      <c r="A220" s="97" t="s">
        <v>133</v>
      </c>
      <c r="B220" s="98">
        <v>0</v>
      </c>
      <c r="C220" s="98">
        <v>88.377050083922057</v>
      </c>
      <c r="D220" s="98">
        <v>92.71409478758423</v>
      </c>
      <c r="E220" s="98">
        <v>110.0035653829636</v>
      </c>
      <c r="F220" s="98">
        <v>96.956938838913757</v>
      </c>
      <c r="G220" s="98">
        <v>89.11432324692511</v>
      </c>
      <c r="H220" s="98">
        <v>109.40485997899765</v>
      </c>
      <c r="I220" s="98">
        <v>96.864818918732055</v>
      </c>
      <c r="J220" s="98">
        <v>107.63700816602933</v>
      </c>
      <c r="K220" s="98">
        <v>99.758695287472591</v>
      </c>
      <c r="L220" s="98">
        <v>95.701940538492096</v>
      </c>
      <c r="M220" s="98">
        <v>106.37585273268894</v>
      </c>
      <c r="N220" s="98">
        <v>68.695550983174599</v>
      </c>
      <c r="O220" s="98">
        <v>69.018486270583082</v>
      </c>
      <c r="P220" s="98">
        <v>75.471893562231784</v>
      </c>
      <c r="Q220" s="98">
        <v>104.21677318025664</v>
      </c>
      <c r="R220" s="98">
        <v>102.44954372404227</v>
      </c>
      <c r="S220" s="98">
        <v>94.576166472505264</v>
      </c>
      <c r="T220" s="98">
        <v>93.620156127839607</v>
      </c>
      <c r="U220" s="98">
        <v>90.830743264100803</v>
      </c>
      <c r="V220" s="98">
        <v>102.29364372789723</v>
      </c>
      <c r="W220" s="98">
        <v>77.707974023082983</v>
      </c>
      <c r="DA220" s="63" t="s">
        <v>2643</v>
      </c>
    </row>
    <row r="221" spans="1:105" ht="12" customHeight="1" x14ac:dyDescent="0.25">
      <c r="A221" s="100" t="s">
        <v>217</v>
      </c>
      <c r="B221" s="101">
        <v>0</v>
      </c>
      <c r="C221" s="101">
        <v>88.377050083922057</v>
      </c>
      <c r="D221" s="101">
        <v>92.71409478758423</v>
      </c>
      <c r="E221" s="101">
        <v>110.0035653829636</v>
      </c>
      <c r="F221" s="101">
        <v>96.956938838913757</v>
      </c>
      <c r="G221" s="101">
        <v>89.11432324692511</v>
      </c>
      <c r="H221" s="101">
        <v>109.40485997899765</v>
      </c>
      <c r="I221" s="101">
        <v>96.864818918732055</v>
      </c>
      <c r="J221" s="101">
        <v>107.63700816602933</v>
      </c>
      <c r="K221" s="101">
        <v>99.758695287472591</v>
      </c>
      <c r="L221" s="101">
        <v>95.701940538492096</v>
      </c>
      <c r="M221" s="101">
        <v>106.37585273268894</v>
      </c>
      <c r="N221" s="101">
        <v>68.695550983174599</v>
      </c>
      <c r="O221" s="101">
        <v>69.018486270583082</v>
      </c>
      <c r="P221" s="101">
        <v>75.471893562231784</v>
      </c>
      <c r="Q221" s="101">
        <v>104.21677318025664</v>
      </c>
      <c r="R221" s="101">
        <v>102.44954372404227</v>
      </c>
      <c r="S221" s="101">
        <v>94.576166472505264</v>
      </c>
      <c r="T221" s="101">
        <v>93.620156127839607</v>
      </c>
      <c r="U221" s="101">
        <v>90.830743264100803</v>
      </c>
      <c r="V221" s="101">
        <v>102.29364372789723</v>
      </c>
      <c r="W221" s="101">
        <v>77.707974023082983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146.31871262143653</v>
      </c>
      <c r="C227" s="122">
        <v>149.33341503432189</v>
      </c>
      <c r="D227" s="122">
        <v>156.89896840386197</v>
      </c>
      <c r="E227" s="122">
        <v>152.70956988024224</v>
      </c>
      <c r="F227" s="122">
        <v>153.42893990156369</v>
      </c>
      <c r="G227" s="122">
        <v>153.41095292960904</v>
      </c>
      <c r="H227" s="122">
        <v>148.64410699097238</v>
      </c>
      <c r="I227" s="122">
        <v>133.37022024030472</v>
      </c>
      <c r="J227" s="122">
        <v>148.14570056083633</v>
      </c>
      <c r="K227" s="122">
        <v>122.41015146647173</v>
      </c>
      <c r="L227" s="122">
        <v>132.14794499230413</v>
      </c>
      <c r="M227" s="122">
        <v>111.6426857943777</v>
      </c>
      <c r="N227" s="122">
        <v>92.579418474908138</v>
      </c>
      <c r="O227" s="122">
        <v>89.774369818899686</v>
      </c>
      <c r="P227" s="122">
        <v>93.404918227029356</v>
      </c>
      <c r="Q227" s="122">
        <v>101.73570424280125</v>
      </c>
      <c r="R227" s="122">
        <v>94.634590036732703</v>
      </c>
      <c r="S227" s="122">
        <v>116.20047359093022</v>
      </c>
      <c r="T227" s="122">
        <v>127.43902936638001</v>
      </c>
      <c r="U227" s="122">
        <v>129.00789820339534</v>
      </c>
      <c r="V227" s="122">
        <v>174.72751868626764</v>
      </c>
      <c r="W227" s="122">
        <v>172.1128114918582</v>
      </c>
      <c r="DA227" s="130" t="s">
        <v>2650</v>
      </c>
    </row>
    <row r="228" spans="1:105" ht="12" customHeight="1" x14ac:dyDescent="0.25">
      <c r="A228" s="97" t="s">
        <v>175</v>
      </c>
      <c r="B228" s="98">
        <v>148.96127784539607</v>
      </c>
      <c r="C228" s="98">
        <v>152.50795635235195</v>
      </c>
      <c r="D228" s="98">
        <v>164.16611388183472</v>
      </c>
      <c r="E228" s="98">
        <v>162.36939980672662</v>
      </c>
      <c r="F228" s="98">
        <v>162.90371444750019</v>
      </c>
      <c r="G228" s="98">
        <v>160.17345888821626</v>
      </c>
      <c r="H228" s="98">
        <v>153.63911910789469</v>
      </c>
      <c r="I228" s="98">
        <v>138.19924291833865</v>
      </c>
      <c r="J228" s="98">
        <v>152.20368720366264</v>
      </c>
      <c r="K228" s="98">
        <v>125.70198646810462</v>
      </c>
      <c r="L228" s="98">
        <v>135.82963191764253</v>
      </c>
      <c r="M228" s="98">
        <v>114.70943049723732</v>
      </c>
      <c r="N228" s="98">
        <v>95.681319926582418</v>
      </c>
      <c r="O228" s="98">
        <v>94.736431079875402</v>
      </c>
      <c r="P228" s="98">
        <v>97.23045905820689</v>
      </c>
      <c r="Q228" s="98">
        <v>104.49851483379796</v>
      </c>
      <c r="R228" s="98">
        <v>97.351401521647119</v>
      </c>
      <c r="S228" s="98">
        <v>119.49423857742757</v>
      </c>
      <c r="T228" s="98">
        <v>131.47529590274524</v>
      </c>
      <c r="U228" s="98">
        <v>134.18052897931511</v>
      </c>
      <c r="V228" s="98">
        <v>185.48423479252395</v>
      </c>
      <c r="W228" s="98">
        <v>183.65727941300236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204.5947849875256</v>
      </c>
      <c r="C231" s="118">
        <f t="shared" si="108"/>
        <v>215.83977008390895</v>
      </c>
      <c r="D231" s="118">
        <f t="shared" si="108"/>
        <v>211.0986521229907</v>
      </c>
      <c r="E231" s="118">
        <f t="shared" si="108"/>
        <v>236.03180537227868</v>
      </c>
      <c r="F231" s="118">
        <f t="shared" si="108"/>
        <v>212.49147067272409</v>
      </c>
      <c r="G231" s="118">
        <f t="shared" si="108"/>
        <v>236.81036901878139</v>
      </c>
      <c r="H231" s="118">
        <f t="shared" si="108"/>
        <v>226.41329649301201</v>
      </c>
      <c r="I231" s="118">
        <f t="shared" si="108"/>
        <v>200.70940889061936</v>
      </c>
      <c r="J231" s="118">
        <f t="shared" si="108"/>
        <v>211.14785123268851</v>
      </c>
      <c r="K231" s="118">
        <f t="shared" si="108"/>
        <v>211.57394958394914</v>
      </c>
      <c r="L231" s="118">
        <f t="shared" si="108"/>
        <v>225.47412371843572</v>
      </c>
      <c r="M231" s="118">
        <f t="shared" si="108"/>
        <v>217.64337756695971</v>
      </c>
      <c r="N231" s="118">
        <f t="shared" si="108"/>
        <v>204.3974779338732</v>
      </c>
      <c r="O231" s="118">
        <f t="shared" si="108"/>
        <v>187.33945663778729</v>
      </c>
      <c r="P231" s="118">
        <f t="shared" si="108"/>
        <v>169.30871476287894</v>
      </c>
      <c r="Q231" s="118">
        <f t="shared" si="108"/>
        <v>184.44950114098734</v>
      </c>
      <c r="R231" s="118">
        <f t="shared" ref="R231:V231" si="109">R232+R235+R237+R246</f>
        <v>186.7104372016787</v>
      </c>
      <c r="S231" s="118">
        <f t="shared" si="109"/>
        <v>188.93297979587146</v>
      </c>
      <c r="T231" s="118">
        <f t="shared" si="109"/>
        <v>173.76417753204751</v>
      </c>
      <c r="U231" s="118">
        <f t="shared" si="109"/>
        <v>166.77912118244183</v>
      </c>
      <c r="V231" s="118">
        <f t="shared" si="109"/>
        <v>177.07240552073577</v>
      </c>
      <c r="W231" s="118">
        <f t="shared" ref="W231" si="110">W232+W235+W237+W246</f>
        <v>191.66627694811254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169.05129803499344</v>
      </c>
      <c r="C232" s="123">
        <f t="shared" si="111"/>
        <v>180.26114345896042</v>
      </c>
      <c r="D232" s="123">
        <f t="shared" si="111"/>
        <v>174.22198957337005</v>
      </c>
      <c r="E232" s="123">
        <f t="shared" si="111"/>
        <v>199.30196742548921</v>
      </c>
      <c r="F232" s="123">
        <f t="shared" si="111"/>
        <v>175.97650122701842</v>
      </c>
      <c r="G232" s="123">
        <f t="shared" si="111"/>
        <v>200.02217451049955</v>
      </c>
      <c r="H232" s="123">
        <f t="shared" si="111"/>
        <v>190.65794572840821</v>
      </c>
      <c r="I232" s="123">
        <f t="shared" si="111"/>
        <v>165.20711795670826</v>
      </c>
      <c r="J232" s="123">
        <f t="shared" si="111"/>
        <v>174.62746094053011</v>
      </c>
      <c r="K232" s="123">
        <f t="shared" si="111"/>
        <v>176.95200956306215</v>
      </c>
      <c r="L232" s="123">
        <f t="shared" si="111"/>
        <v>190.4749001906093</v>
      </c>
      <c r="M232" s="123">
        <f t="shared" si="111"/>
        <v>185.024786812169</v>
      </c>
      <c r="N232" s="123">
        <f t="shared" si="111"/>
        <v>174.00980847613985</v>
      </c>
      <c r="O232" s="123">
        <f t="shared" si="111"/>
        <v>159.08262989255394</v>
      </c>
      <c r="P232" s="123">
        <f t="shared" si="111"/>
        <v>139.0471542151478</v>
      </c>
      <c r="Q232" s="123">
        <f t="shared" si="111"/>
        <v>154.06617346146422</v>
      </c>
      <c r="R232" s="123">
        <f t="shared" ref="R232:V232" si="112">SUM(R233:R234)</f>
        <v>156.45691557220539</v>
      </c>
      <c r="S232" s="123">
        <f t="shared" si="112"/>
        <v>157.69197988443736</v>
      </c>
      <c r="T232" s="123">
        <f t="shared" si="112"/>
        <v>142.40321077790574</v>
      </c>
      <c r="U232" s="123">
        <f t="shared" si="112"/>
        <v>135.29760093375191</v>
      </c>
      <c r="V232" s="123">
        <f t="shared" si="112"/>
        <v>141.31355734970441</v>
      </c>
      <c r="W232" s="123">
        <f t="shared" ref="W232" si="113">SUM(W233:W234)</f>
        <v>156.50704551961843</v>
      </c>
      <c r="DA232" s="130" t="s">
        <v>2804</v>
      </c>
    </row>
    <row r="233" spans="1:105" ht="12" customHeight="1" x14ac:dyDescent="0.25">
      <c r="A233" s="97" t="s">
        <v>217</v>
      </c>
      <c r="B233" s="99">
        <v>167.18995248393253</v>
      </c>
      <c r="C233" s="99">
        <v>178.27640732270922</v>
      </c>
      <c r="D233" s="99">
        <v>172.2902004924882</v>
      </c>
      <c r="E233" s="99">
        <v>197.11047881570437</v>
      </c>
      <c r="F233" s="99">
        <v>174.02866819525008</v>
      </c>
      <c r="G233" s="99">
        <v>197.83040512966809</v>
      </c>
      <c r="H233" s="99">
        <v>188.58887006139332</v>
      </c>
      <c r="I233" s="99">
        <v>163.41237927025668</v>
      </c>
      <c r="J233" s="99">
        <v>172.71683237800994</v>
      </c>
      <c r="K233" s="99">
        <v>175.01560055724985</v>
      </c>
      <c r="L233" s="99">
        <v>188.37637035867672</v>
      </c>
      <c r="M233" s="99">
        <v>182.97793055746979</v>
      </c>
      <c r="N233" s="99">
        <v>172.08768335342285</v>
      </c>
      <c r="O233" s="99">
        <v>157.27057781784569</v>
      </c>
      <c r="P233" s="99">
        <v>137.43564587674476</v>
      </c>
      <c r="Q233" s="99">
        <v>152.25720993671865</v>
      </c>
      <c r="R233" s="99">
        <v>154.58007003582176</v>
      </c>
      <c r="S233" s="99">
        <v>155.74069126538251</v>
      </c>
      <c r="T233" s="99">
        <v>140.60072761518592</v>
      </c>
      <c r="U233" s="99">
        <v>133.55613849554243</v>
      </c>
      <c r="V233" s="99">
        <v>139.44164325217656</v>
      </c>
      <c r="W233" s="99">
        <v>154.41188392459091</v>
      </c>
      <c r="DA233" s="63" t="s">
        <v>2805</v>
      </c>
    </row>
    <row r="234" spans="1:105" ht="12" customHeight="1" x14ac:dyDescent="0.25">
      <c r="A234" s="97" t="s">
        <v>53</v>
      </c>
      <c r="B234" s="99">
        <v>1.8613455510609003</v>
      </c>
      <c r="C234" s="99">
        <v>1.9847361362511879</v>
      </c>
      <c r="D234" s="99">
        <v>1.931789080881847</v>
      </c>
      <c r="E234" s="99">
        <v>2.1914886097848383</v>
      </c>
      <c r="F234" s="99">
        <v>1.9478330317683461</v>
      </c>
      <c r="G234" s="99">
        <v>2.1917693808314587</v>
      </c>
      <c r="H234" s="99">
        <v>2.0690756670148716</v>
      </c>
      <c r="I234" s="99">
        <v>1.79473868645159</v>
      </c>
      <c r="J234" s="99">
        <v>1.910628562520186</v>
      </c>
      <c r="K234" s="99">
        <v>1.9364090058122874</v>
      </c>
      <c r="L234" s="99">
        <v>2.0985298319325771</v>
      </c>
      <c r="M234" s="99">
        <v>2.0468562546991995</v>
      </c>
      <c r="N234" s="99">
        <v>1.9221251227170186</v>
      </c>
      <c r="O234" s="99">
        <v>1.8120520747082589</v>
      </c>
      <c r="P234" s="99">
        <v>1.6115083384030373</v>
      </c>
      <c r="Q234" s="99">
        <v>1.8089635247455651</v>
      </c>
      <c r="R234" s="99">
        <v>1.8768455363836327</v>
      </c>
      <c r="S234" s="99">
        <v>1.9512886190548422</v>
      </c>
      <c r="T234" s="99">
        <v>1.8024831627198257</v>
      </c>
      <c r="U234" s="99">
        <v>1.7414624382094839</v>
      </c>
      <c r="V234" s="99">
        <v>1.8719140975278425</v>
      </c>
      <c r="W234" s="99">
        <v>2.0951615950275104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1.2626363581074843E-2</v>
      </c>
      <c r="C235" s="123">
        <f t="shared" si="114"/>
        <v>1.6526001464279839E-2</v>
      </c>
      <c r="D235" s="123">
        <f t="shared" si="114"/>
        <v>3.0005179000355441E-2</v>
      </c>
      <c r="E235" s="123">
        <f t="shared" si="114"/>
        <v>5.9954364889337884E-2</v>
      </c>
      <c r="F235" s="123">
        <f t="shared" si="114"/>
        <v>3.7157662043147521E-2</v>
      </c>
      <c r="G235" s="123">
        <f t="shared" si="114"/>
        <v>4.3652678414591473E-2</v>
      </c>
      <c r="H235" s="123">
        <f t="shared" si="114"/>
        <v>7.384038795638799E-2</v>
      </c>
      <c r="I235" s="123">
        <f t="shared" si="114"/>
        <v>0.10913411773113617</v>
      </c>
      <c r="J235" s="123">
        <f t="shared" si="114"/>
        <v>7.5772319737447316E-2</v>
      </c>
      <c r="K235" s="123">
        <f t="shared" si="114"/>
        <v>8.5752734114158374E-2</v>
      </c>
      <c r="L235" s="123">
        <f t="shared" si="114"/>
        <v>0.10945991334054875</v>
      </c>
      <c r="M235" s="123">
        <f t="shared" si="114"/>
        <v>0.11131465714235347</v>
      </c>
      <c r="N235" s="123">
        <f t="shared" si="114"/>
        <v>0.22164630750390721</v>
      </c>
      <c r="O235" s="123">
        <f t="shared" si="114"/>
        <v>0.15027048209762903</v>
      </c>
      <c r="P235" s="123">
        <f t="shared" si="114"/>
        <v>0.11731239146058917</v>
      </c>
      <c r="Q235" s="123">
        <f t="shared" si="114"/>
        <v>0.20778394828895974</v>
      </c>
      <c r="R235" s="123">
        <f t="shared" si="114"/>
        <v>0.22676118094705927</v>
      </c>
      <c r="S235" s="123">
        <f t="shared" si="114"/>
        <v>0.28393929613797209</v>
      </c>
      <c r="T235" s="123">
        <f t="shared" si="114"/>
        <v>0.41326801323479373</v>
      </c>
      <c r="U235" s="123">
        <f t="shared" si="114"/>
        <v>0.58429826317149247</v>
      </c>
      <c r="V235" s="123">
        <f t="shared" si="114"/>
        <v>0.32358771240291423</v>
      </c>
      <c r="W235" s="123">
        <f t="shared" si="114"/>
        <v>0.82181310187185208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1.2626363581074843E-2</v>
      </c>
      <c r="C236" s="99">
        <f>RES_hhdet_fecs!C67</f>
        <v>1.6526001464279839E-2</v>
      </c>
      <c r="D236" s="99">
        <f>RES_hhdet_fecs!D67</f>
        <v>3.0005179000355441E-2</v>
      </c>
      <c r="E236" s="99">
        <f>RES_hhdet_fecs!E67</f>
        <v>5.9954364889337884E-2</v>
      </c>
      <c r="F236" s="99">
        <f>RES_hhdet_fecs!F67</f>
        <v>3.7157662043147521E-2</v>
      </c>
      <c r="G236" s="99">
        <f>RES_hhdet_fecs!G67</f>
        <v>4.3652678414591473E-2</v>
      </c>
      <c r="H236" s="99">
        <f>RES_hhdet_fecs!H67</f>
        <v>7.384038795638799E-2</v>
      </c>
      <c r="I236" s="99">
        <f>RES_hhdet_fecs!I67</f>
        <v>0.10913411773113617</v>
      </c>
      <c r="J236" s="99">
        <f>RES_hhdet_fecs!J67</f>
        <v>7.5772319737447316E-2</v>
      </c>
      <c r="K236" s="99">
        <f>RES_hhdet_fecs!K67</f>
        <v>8.5752734114158374E-2</v>
      </c>
      <c r="L236" s="99">
        <f>RES_hhdet_fecs!L67</f>
        <v>0.10945991334054875</v>
      </c>
      <c r="M236" s="99">
        <f>RES_hhdet_fecs!M67</f>
        <v>0.11131465714235347</v>
      </c>
      <c r="N236" s="99">
        <f>RES_hhdet_fecs!N67</f>
        <v>0.22164630750390721</v>
      </c>
      <c r="O236" s="99">
        <f>RES_hhdet_fecs!O67</f>
        <v>0.15027048209762903</v>
      </c>
      <c r="P236" s="99">
        <f>RES_hhdet_fecs!P67</f>
        <v>0.11731239146058917</v>
      </c>
      <c r="Q236" s="99">
        <f>RES_hhdet_fecs!Q67</f>
        <v>0.20778394828895974</v>
      </c>
      <c r="R236" s="99">
        <f>RES_hhdet_fecs!R67</f>
        <v>0.22676118094705927</v>
      </c>
      <c r="S236" s="99">
        <f>RES_hhdet_fecs!S67</f>
        <v>0.28393929613797209</v>
      </c>
      <c r="T236" s="99">
        <f>RES_hhdet_fecs!T67</f>
        <v>0.41326801323479373</v>
      </c>
      <c r="U236" s="99">
        <f>RES_hhdet_fecs!U67</f>
        <v>0.58429826317149247</v>
      </c>
      <c r="V236" s="99">
        <f>RES_hhdet_fecs!V67</f>
        <v>0.32358771240291423</v>
      </c>
      <c r="W236" s="99">
        <f>RES_hhdet_fecs!W67</f>
        <v>0.82181310187185208</v>
      </c>
      <c r="DA236" s="63" t="s">
        <v>2808</v>
      </c>
    </row>
    <row r="237" spans="1:105" ht="12" customHeight="1" x14ac:dyDescent="0.25">
      <c r="A237" s="121" t="s">
        <v>55</v>
      </c>
      <c r="B237" s="123">
        <v>25.865941345104382</v>
      </c>
      <c r="C237" s="123">
        <v>25.708878621117254</v>
      </c>
      <c r="D237" s="123">
        <v>26.492904112808439</v>
      </c>
      <c r="E237" s="123">
        <v>26.565852066190818</v>
      </c>
      <c r="F237" s="123">
        <v>26.261948253257003</v>
      </c>
      <c r="G237" s="123">
        <v>26.747159379893169</v>
      </c>
      <c r="H237" s="123">
        <v>26.094090341897921</v>
      </c>
      <c r="I237" s="123">
        <v>26.751450654268389</v>
      </c>
      <c r="J237" s="123">
        <v>26.941306089065712</v>
      </c>
      <c r="K237" s="123">
        <v>26.701936149948899</v>
      </c>
      <c r="L237" s="123">
        <v>26.443998092629684</v>
      </c>
      <c r="M237" s="123">
        <v>25.369521055102087</v>
      </c>
      <c r="N237" s="123">
        <v>24.234375286081352</v>
      </c>
      <c r="O237" s="123">
        <v>22.305032471745442</v>
      </c>
      <c r="P237" s="123">
        <v>24.220506933899731</v>
      </c>
      <c r="Q237" s="123">
        <v>23.829949218741145</v>
      </c>
      <c r="R237" s="123">
        <v>24.133267082810445</v>
      </c>
      <c r="S237" s="123">
        <v>23.752941412202759</v>
      </c>
      <c r="T237" s="123">
        <v>23.051470004521608</v>
      </c>
      <c r="U237" s="123">
        <v>22.871504254337115</v>
      </c>
      <c r="V237" s="123">
        <v>24.353663790269032</v>
      </c>
      <c r="W237" s="123">
        <v>23.451901299245513</v>
      </c>
      <c r="DA237" s="130" t="s">
        <v>2809</v>
      </c>
    </row>
    <row r="238" spans="1:105" ht="12" customHeight="1" x14ac:dyDescent="0.25">
      <c r="A238" s="97" t="s">
        <v>134</v>
      </c>
      <c r="B238" s="99">
        <v>27.803780203419116</v>
      </c>
      <c r="C238" s="99">
        <v>27.3848530121004</v>
      </c>
      <c r="D238" s="99">
        <v>29.003328101225375</v>
      </c>
      <c r="E238" s="99">
        <v>27.76637913785498</v>
      </c>
      <c r="F238" s="99">
        <v>28.359492064140383</v>
      </c>
      <c r="G238" s="99">
        <v>29.855657061977436</v>
      </c>
      <c r="H238" s="99">
        <v>26.83812436472423</v>
      </c>
      <c r="I238" s="99">
        <v>28.742476137662408</v>
      </c>
      <c r="J238" s="99">
        <v>27.885459313038051</v>
      </c>
      <c r="K238" s="99">
        <v>27.771409435559125</v>
      </c>
      <c r="L238" s="99">
        <v>27.120999540819497</v>
      </c>
      <c r="M238" s="99">
        <v>25.40987032003266</v>
      </c>
      <c r="N238" s="99">
        <v>24.561329263187933</v>
      </c>
      <c r="O238" s="99">
        <v>22.380577467810806</v>
      </c>
      <c r="P238" s="99">
        <v>24.490064321452543</v>
      </c>
      <c r="Q238" s="99">
        <v>23.893769556877004</v>
      </c>
      <c r="R238" s="99">
        <v>24.529910557532894</v>
      </c>
      <c r="S238" s="99">
        <v>24.287490996401893</v>
      </c>
      <c r="T238" s="99">
        <v>23.410492794290249</v>
      </c>
      <c r="U238" s="99">
        <v>23.104625521653997</v>
      </c>
      <c r="V238" s="99">
        <v>24.332220594231934</v>
      </c>
      <c r="W238" s="99">
        <v>24.264308616028561</v>
      </c>
      <c r="DA238" s="63" t="s">
        <v>2810</v>
      </c>
    </row>
    <row r="239" spans="1:105" ht="12" customHeight="1" x14ac:dyDescent="0.25">
      <c r="A239" s="97" t="s">
        <v>133</v>
      </c>
      <c r="B239" s="99">
        <v>0</v>
      </c>
      <c r="C239" s="99">
        <v>15.723355832729506</v>
      </c>
      <c r="D239" s="99">
        <v>16.703282494806992</v>
      </c>
      <c r="E239" s="99">
        <v>16.721564783654134</v>
      </c>
      <c r="F239" s="99">
        <v>16.729965895341468</v>
      </c>
      <c r="G239" s="99">
        <v>17.386035304282156</v>
      </c>
      <c r="H239" s="99">
        <v>16.645696340103484</v>
      </c>
      <c r="I239" s="99">
        <v>17.435792177085428</v>
      </c>
      <c r="J239" s="99">
        <v>17.552952033504717</v>
      </c>
      <c r="K239" s="99">
        <v>17.563844331120858</v>
      </c>
      <c r="L239" s="99">
        <v>17.419337572180325</v>
      </c>
      <c r="M239" s="99">
        <v>17.077001260653482</v>
      </c>
      <c r="N239" s="99">
        <v>15.941013421012368</v>
      </c>
      <c r="O239" s="99">
        <v>15.019588116452049</v>
      </c>
      <c r="P239" s="99">
        <v>16.513186538516454</v>
      </c>
      <c r="Q239" s="99">
        <v>16.981813908543334</v>
      </c>
      <c r="R239" s="99">
        <v>17.56789031702176</v>
      </c>
      <c r="S239" s="99">
        <v>17.53138457025997</v>
      </c>
      <c r="T239" s="99">
        <v>17.262923173582212</v>
      </c>
      <c r="U239" s="99">
        <v>17.291427446887408</v>
      </c>
      <c r="V239" s="99">
        <v>18.618659430744025</v>
      </c>
      <c r="W239" s="99">
        <v>18.27399231743458</v>
      </c>
      <c r="DA239" s="63" t="s">
        <v>2811</v>
      </c>
    </row>
    <row r="240" spans="1:105" ht="12" customHeight="1" x14ac:dyDescent="0.25">
      <c r="A240" s="100" t="s">
        <v>217</v>
      </c>
      <c r="B240" s="102">
        <v>0</v>
      </c>
      <c r="C240" s="102">
        <v>5.7245460449601495</v>
      </c>
      <c r="D240" s="102">
        <v>5.959073829464848</v>
      </c>
      <c r="E240" s="102">
        <v>7.0174480281414322</v>
      </c>
      <c r="F240" s="102">
        <v>6.1463431234980801</v>
      </c>
      <c r="G240" s="102">
        <v>5.6235927864792155</v>
      </c>
      <c r="H240" s="102">
        <v>6.8876418322860236</v>
      </c>
      <c r="I240" s="102">
        <v>6.0909436051680519</v>
      </c>
      <c r="J240" s="102">
        <v>6.7632032900507548</v>
      </c>
      <c r="K240" s="102">
        <v>6.2631998419448252</v>
      </c>
      <c r="L240" s="102">
        <v>6.0006367418666935</v>
      </c>
      <c r="M240" s="102">
        <v>6.6539744202012896</v>
      </c>
      <c r="N240" s="102">
        <v>4.2780452362072356</v>
      </c>
      <c r="O240" s="102">
        <v>4.2719768250848826</v>
      </c>
      <c r="P240" s="102">
        <v>4.6400669802994789</v>
      </c>
      <c r="Q240" s="102">
        <v>6.3692101529030882</v>
      </c>
      <c r="R240" s="102">
        <v>6.2349344134604916</v>
      </c>
      <c r="S240" s="102">
        <v>5.7422977978275869</v>
      </c>
      <c r="T240" s="102">
        <v>5.6755089422894338</v>
      </c>
      <c r="U240" s="102">
        <v>5.5007750624560305</v>
      </c>
      <c r="V240" s="102">
        <v>6.1902963870634471</v>
      </c>
      <c r="W240" s="102">
        <v>4.6997118919659151</v>
      </c>
      <c r="DA240" s="131" t="s">
        <v>2812</v>
      </c>
    </row>
    <row r="241" spans="1:105" ht="12" customHeight="1" x14ac:dyDescent="0.25">
      <c r="A241" s="103" t="s">
        <v>52</v>
      </c>
      <c r="B241" s="105">
        <v>0</v>
      </c>
      <c r="C241" s="105">
        <v>9.9988097877693605</v>
      </c>
      <c r="D241" s="105">
        <v>10.744208665342139</v>
      </c>
      <c r="E241" s="105">
        <v>9.7041167555127021</v>
      </c>
      <c r="F241" s="105">
        <v>10.583622771843386</v>
      </c>
      <c r="G241" s="105">
        <v>11.762442517802942</v>
      </c>
      <c r="H241" s="105">
        <v>9.7580545078174588</v>
      </c>
      <c r="I241" s="105">
        <v>11.344848571917378</v>
      </c>
      <c r="J241" s="105">
        <v>10.789748743453959</v>
      </c>
      <c r="K241" s="105">
        <v>11.300644489176033</v>
      </c>
      <c r="L241" s="105">
        <v>11.418700830313631</v>
      </c>
      <c r="M241" s="105">
        <v>10.423026840452192</v>
      </c>
      <c r="N241" s="105">
        <v>11.662968184805129</v>
      </c>
      <c r="O241" s="105">
        <v>10.747611291367168</v>
      </c>
      <c r="P241" s="105">
        <v>11.873119558216978</v>
      </c>
      <c r="Q241" s="105">
        <v>10.612603755640245</v>
      </c>
      <c r="R241" s="105">
        <v>11.332955903561267</v>
      </c>
      <c r="S241" s="105">
        <v>11.789086772432382</v>
      </c>
      <c r="T241" s="105">
        <v>11.587414231292781</v>
      </c>
      <c r="U241" s="105">
        <v>11.790652384431379</v>
      </c>
      <c r="V241" s="105">
        <v>12.428363043680578</v>
      </c>
      <c r="W241" s="105">
        <v>13.574280425468666</v>
      </c>
      <c r="DA241" s="132" t="s">
        <v>2813</v>
      </c>
    </row>
    <row r="242" spans="1:105" ht="12" customHeight="1" x14ac:dyDescent="0.25">
      <c r="A242" s="106" t="s">
        <v>122</v>
      </c>
      <c r="B242" s="102">
        <v>22.418280710144373</v>
      </c>
      <c r="C242" s="102">
        <v>23.04815269747024</v>
      </c>
      <c r="D242" s="102">
        <v>23.071009234167828</v>
      </c>
      <c r="E242" s="102">
        <v>25.169504789797159</v>
      </c>
      <c r="F242" s="102">
        <v>23.780220207725812</v>
      </c>
      <c r="G242" s="102">
        <v>22.764862261401415</v>
      </c>
      <c r="H242" s="102">
        <v>25.225715674560917</v>
      </c>
      <c r="I242" s="102">
        <v>24.020988500444886</v>
      </c>
      <c r="J242" s="102">
        <v>25.637989326680884</v>
      </c>
      <c r="K242" s="102">
        <v>24.738812335570916</v>
      </c>
      <c r="L242" s="102">
        <v>24.829554576943515</v>
      </c>
      <c r="M242" s="102">
        <v>25.502555192934214</v>
      </c>
      <c r="N242" s="102">
        <v>21.681726589372111</v>
      </c>
      <c r="O242" s="102">
        <v>21.997380564536172</v>
      </c>
      <c r="P242" s="102">
        <v>21.933872741630463</v>
      </c>
      <c r="Q242" s="102">
        <v>23.904438481660513</v>
      </c>
      <c r="R242" s="102">
        <v>22.921531394679022</v>
      </c>
      <c r="S242" s="102">
        <v>22.445770697599908</v>
      </c>
      <c r="T242" s="102">
        <v>22.509624627838772</v>
      </c>
      <c r="U242" s="102">
        <v>22.744274449734558</v>
      </c>
      <c r="V242" s="102">
        <v>24.918814552913226</v>
      </c>
      <c r="W242" s="102">
        <v>21.972722704237786</v>
      </c>
      <c r="DA242" s="131" t="s">
        <v>2814</v>
      </c>
    </row>
    <row r="243" spans="1:105" ht="12" customHeight="1" x14ac:dyDescent="0.25">
      <c r="A243" s="107" t="s">
        <v>121</v>
      </c>
      <c r="B243" s="105">
        <v>0</v>
      </c>
      <c r="C243" s="105">
        <v>15.252124564502001</v>
      </c>
      <c r="D243" s="105">
        <v>15.356837389636699</v>
      </c>
      <c r="E243" s="105">
        <v>17.378918061558739</v>
      </c>
      <c r="F243" s="105">
        <v>16.10414261823145</v>
      </c>
      <c r="G243" s="105">
        <v>15.180331605567773</v>
      </c>
      <c r="H243" s="105">
        <v>17.653909191284608</v>
      </c>
      <c r="I243" s="105">
        <v>16.365055948680542</v>
      </c>
      <c r="J243" s="105">
        <v>17.796548194360835</v>
      </c>
      <c r="K243" s="105">
        <v>16.983639184169665</v>
      </c>
      <c r="L243" s="105">
        <v>17.023159852999363</v>
      </c>
      <c r="M243" s="105">
        <v>17.965251881151801</v>
      </c>
      <c r="N243" s="105">
        <v>14.563541579432689</v>
      </c>
      <c r="O243" s="105">
        <v>14.911324404715263</v>
      </c>
      <c r="P243" s="105">
        <v>15.053573786539351</v>
      </c>
      <c r="Q243" s="105">
        <v>17.704590549092867</v>
      </c>
      <c r="R243" s="105">
        <v>17.13477602278256</v>
      </c>
      <c r="S243" s="105">
        <v>16.800597828014464</v>
      </c>
      <c r="T243" s="105">
        <v>16.992792288907385</v>
      </c>
      <c r="U243" s="105">
        <v>17.209343160714948</v>
      </c>
      <c r="V243" s="105">
        <v>19.062091159621666</v>
      </c>
      <c r="W243" s="105">
        <v>16.527307914879685</v>
      </c>
      <c r="DA243" s="132" t="s">
        <v>2815</v>
      </c>
    </row>
    <row r="244" spans="1:105" ht="12" customHeight="1" x14ac:dyDescent="0.25">
      <c r="A244" s="108" t="s">
        <v>53</v>
      </c>
      <c r="B244" s="99">
        <v>0</v>
      </c>
      <c r="C244" s="99">
        <v>5.1483947033259359</v>
      </c>
      <c r="D244" s="99">
        <v>5.0758831298490863</v>
      </c>
      <c r="E244" s="99">
        <v>6.8042892281646399</v>
      </c>
      <c r="F244" s="99">
        <v>5.484304348767127</v>
      </c>
      <c r="G244" s="99">
        <v>4.5277263557250294</v>
      </c>
      <c r="H244" s="99">
        <v>6.8034914380837526</v>
      </c>
      <c r="I244" s="99">
        <v>5.306047150885826</v>
      </c>
      <c r="J244" s="99">
        <v>6.4750685110604165</v>
      </c>
      <c r="K244" s="99">
        <v>5.7617428334377863</v>
      </c>
      <c r="L244" s="99">
        <v>5.6315531114683894</v>
      </c>
      <c r="M244" s="99">
        <v>6.8377403385693194</v>
      </c>
      <c r="N244" s="99">
        <v>3.8917913028619768</v>
      </c>
      <c r="O244" s="99">
        <v>4.2640690763614586</v>
      </c>
      <c r="P244" s="99">
        <v>4.2250995001527487</v>
      </c>
      <c r="Q244" s="99">
        <v>6.4696827932244085</v>
      </c>
      <c r="R244" s="99">
        <v>5.8466250646677045</v>
      </c>
      <c r="S244" s="99">
        <v>5.3301127821260801</v>
      </c>
      <c r="T244" s="99">
        <v>5.4656405148533116</v>
      </c>
      <c r="U244" s="99">
        <v>5.4176837366570387</v>
      </c>
      <c r="V244" s="99">
        <v>6.3421270954342122</v>
      </c>
      <c r="W244" s="99">
        <v>4.3029188281109034</v>
      </c>
      <c r="DA244" s="63" t="s">
        <v>2816</v>
      </c>
    </row>
    <row r="245" spans="1:105" ht="12" customHeight="1" x14ac:dyDescent="0.25">
      <c r="A245" s="108" t="s">
        <v>52</v>
      </c>
      <c r="B245" s="99">
        <v>0</v>
      </c>
      <c r="C245" s="99">
        <v>10.103729861176065</v>
      </c>
      <c r="D245" s="99">
        <v>10.280954259787611</v>
      </c>
      <c r="E245" s="99">
        <v>10.574628833394097</v>
      </c>
      <c r="F245" s="99">
        <v>10.619838269464323</v>
      </c>
      <c r="G245" s="99">
        <v>10.652605249842743</v>
      </c>
      <c r="H245" s="99">
        <v>10.850417753200857</v>
      </c>
      <c r="I245" s="99">
        <v>11.059008797794718</v>
      </c>
      <c r="J245" s="99">
        <v>11.321479683300415</v>
      </c>
      <c r="K245" s="99">
        <v>11.221896350731877</v>
      </c>
      <c r="L245" s="99">
        <v>11.391606741530975</v>
      </c>
      <c r="M245" s="99">
        <v>11.127511542582482</v>
      </c>
      <c r="N245" s="99">
        <v>10.671750276570712</v>
      </c>
      <c r="O245" s="99">
        <v>10.647255328353802</v>
      </c>
      <c r="P245" s="99">
        <v>10.828474286386598</v>
      </c>
      <c r="Q245" s="99">
        <v>11.234907755868461</v>
      </c>
      <c r="R245" s="99">
        <v>11.288150958114855</v>
      </c>
      <c r="S245" s="99">
        <v>11.470485045888381</v>
      </c>
      <c r="T245" s="99">
        <v>11.527151774054074</v>
      </c>
      <c r="U245" s="99">
        <v>11.791659424057912</v>
      </c>
      <c r="V245" s="99">
        <v>12.719964064187456</v>
      </c>
      <c r="W245" s="99">
        <v>12.224389086768785</v>
      </c>
      <c r="DA245" s="63" t="s">
        <v>2817</v>
      </c>
    </row>
    <row r="246" spans="1:105" ht="12" customHeight="1" x14ac:dyDescent="0.25">
      <c r="A246" s="121" t="s">
        <v>54</v>
      </c>
      <c r="B246" s="123">
        <v>9.6649192438467146</v>
      </c>
      <c r="C246" s="123">
        <v>9.8532220023669712</v>
      </c>
      <c r="D246" s="123">
        <v>10.353753257811839</v>
      </c>
      <c r="E246" s="123">
        <v>10.104031515709334</v>
      </c>
      <c r="F246" s="123">
        <v>10.215863530405535</v>
      </c>
      <c r="G246" s="123">
        <v>9.9973824499740687</v>
      </c>
      <c r="H246" s="123">
        <v>9.5874200347495044</v>
      </c>
      <c r="I246" s="123">
        <v>8.6417061619115731</v>
      </c>
      <c r="J246" s="123">
        <v>9.5033118833552646</v>
      </c>
      <c r="K246" s="123">
        <v>7.8342511368239469</v>
      </c>
      <c r="L246" s="123">
        <v>8.4457655218561936</v>
      </c>
      <c r="M246" s="123">
        <v>7.1377550425462744</v>
      </c>
      <c r="N246" s="123">
        <v>5.9316478641481005</v>
      </c>
      <c r="O246" s="123">
        <v>5.8015237913902764</v>
      </c>
      <c r="P246" s="123">
        <v>5.9237412223708166</v>
      </c>
      <c r="Q246" s="123">
        <v>6.3455945124930109</v>
      </c>
      <c r="R246" s="123">
        <v>5.8934933657158108</v>
      </c>
      <c r="S246" s="123">
        <v>7.2041192030934029</v>
      </c>
      <c r="T246" s="123">
        <v>7.8962287363853791</v>
      </c>
      <c r="U246" s="123">
        <v>8.0257177311813166</v>
      </c>
      <c r="V246" s="123">
        <v>11.081596668359413</v>
      </c>
      <c r="W246" s="123">
        <v>10.885517027376759</v>
      </c>
      <c r="DA246" s="130" t="s">
        <v>2818</v>
      </c>
    </row>
    <row r="247" spans="1:105" ht="12" customHeight="1" x14ac:dyDescent="0.25">
      <c r="A247" s="97" t="s">
        <v>175</v>
      </c>
      <c r="B247" s="99">
        <v>9.7130489755940275</v>
      </c>
      <c r="C247" s="99">
        <v>9.8785693518032289</v>
      </c>
      <c r="D247" s="99">
        <v>10.551556321177531</v>
      </c>
      <c r="E247" s="99">
        <v>10.35801722005535</v>
      </c>
      <c r="F247" s="99">
        <v>10.326874353471545</v>
      </c>
      <c r="G247" s="99">
        <v>10.1078061883871</v>
      </c>
      <c r="H247" s="99">
        <v>9.6724334188285095</v>
      </c>
      <c r="I247" s="99">
        <v>8.6900879420292583</v>
      </c>
      <c r="J247" s="99">
        <v>9.5634809587595431</v>
      </c>
      <c r="K247" s="99">
        <v>7.8920104108263107</v>
      </c>
      <c r="L247" s="99">
        <v>8.5166954330608302</v>
      </c>
      <c r="M247" s="99">
        <v>7.175252622439598</v>
      </c>
      <c r="N247" s="99">
        <v>5.9585957030345691</v>
      </c>
      <c r="O247" s="99">
        <v>5.8638179411502751</v>
      </c>
      <c r="P247" s="99">
        <v>5.9777994331537085</v>
      </c>
      <c r="Q247" s="99">
        <v>6.3864287996282885</v>
      </c>
      <c r="R247" s="99">
        <v>5.9246686855032351</v>
      </c>
      <c r="S247" s="99">
        <v>7.2552264341960528</v>
      </c>
      <c r="T247" s="99">
        <v>7.9703906556964954</v>
      </c>
      <c r="U247" s="99">
        <v>8.1260692266986485</v>
      </c>
      <c r="V247" s="99">
        <v>11.224572188938993</v>
      </c>
      <c r="W247" s="99">
        <v>11.107435381689418</v>
      </c>
      <c r="DA247" s="63" t="s">
        <v>2819</v>
      </c>
    </row>
    <row r="248" spans="1:105" ht="12" customHeight="1" x14ac:dyDescent="0.25">
      <c r="A248" s="109" t="s">
        <v>120</v>
      </c>
      <c r="B248" s="110">
        <v>6.9999782523315703</v>
      </c>
      <c r="C248" s="110">
        <v>8.6608587995678263</v>
      </c>
      <c r="D248" s="110">
        <v>6.0831498024013699</v>
      </c>
      <c r="E248" s="110">
        <v>6.0888420184211052</v>
      </c>
      <c r="F248" s="110">
        <v>8.4182193945962283</v>
      </c>
      <c r="G248" s="110">
        <v>7.4923627073398107</v>
      </c>
      <c r="H248" s="110">
        <v>7.0575485824075859</v>
      </c>
      <c r="I248" s="110">
        <v>7.3054753963644803</v>
      </c>
      <c r="J248" s="110">
        <v>7.3067078497706275</v>
      </c>
      <c r="K248" s="110">
        <v>5.6864152107475352</v>
      </c>
      <c r="L248" s="110">
        <v>5.8998559444638463</v>
      </c>
      <c r="M248" s="110">
        <v>5.772681997445277</v>
      </c>
      <c r="N248" s="110">
        <v>5.1273620761781791</v>
      </c>
      <c r="O248" s="110">
        <v>4.6744885243955414</v>
      </c>
      <c r="P248" s="110">
        <v>4.6038486946203649</v>
      </c>
      <c r="Q248" s="110">
        <v>4.8419427701340583</v>
      </c>
      <c r="R248" s="110">
        <v>4.8075646497452942</v>
      </c>
      <c r="S248" s="110">
        <v>5.4011112524975191</v>
      </c>
      <c r="T248" s="110">
        <v>5.5546779671769224</v>
      </c>
      <c r="U248" s="110">
        <v>5.5229031907492265</v>
      </c>
      <c r="V248" s="110">
        <v>8.7591631582644656</v>
      </c>
      <c r="W248" s="110">
        <v>7.5770066531183904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95.760856023284049</v>
      </c>
      <c r="C250" s="118">
        <f t="shared" si="115"/>
        <v>102.56024734240509</v>
      </c>
      <c r="D250" s="118">
        <f t="shared" si="115"/>
        <v>102.44230432371118</v>
      </c>
      <c r="E250" s="118">
        <f t="shared" si="115"/>
        <v>116.32067675070275</v>
      </c>
      <c r="F250" s="118">
        <f t="shared" si="115"/>
        <v>106.28567692186539</v>
      </c>
      <c r="G250" s="118">
        <f t="shared" si="115"/>
        <v>119.4179636312423</v>
      </c>
      <c r="H250" s="118">
        <f t="shared" si="115"/>
        <v>115.76868358199005</v>
      </c>
      <c r="I250" s="118">
        <f t="shared" si="115"/>
        <v>104.27512815463979</v>
      </c>
      <c r="J250" s="118">
        <f t="shared" si="115"/>
        <v>111.48801856715266</v>
      </c>
      <c r="K250" s="118">
        <f t="shared" si="115"/>
        <v>113.30678306318495</v>
      </c>
      <c r="L250" s="118">
        <f t="shared" si="115"/>
        <v>122.9655700754578</v>
      </c>
      <c r="M250" s="118">
        <f t="shared" si="115"/>
        <v>121.12940108950431</v>
      </c>
      <c r="N250" s="118">
        <f t="shared" si="115"/>
        <v>117.42424255810499</v>
      </c>
      <c r="O250" s="118">
        <f t="shared" si="115"/>
        <v>111.41688153283511</v>
      </c>
      <c r="P250" s="118">
        <f t="shared" si="115"/>
        <v>101.95055477502852</v>
      </c>
      <c r="Q250" s="118">
        <f t="shared" si="115"/>
        <v>113.41489942096774</v>
      </c>
      <c r="R250" s="118">
        <f t="shared" ref="R250:V250" si="116">R251+R254+R256+R265</f>
        <v>117.72428074005495</v>
      </c>
      <c r="S250" s="118">
        <f t="shared" si="116"/>
        <v>122.43037498200182</v>
      </c>
      <c r="T250" s="118">
        <f t="shared" si="116"/>
        <v>115.61113691662536</v>
      </c>
      <c r="U250" s="118">
        <f t="shared" si="116"/>
        <v>113.49929758119191</v>
      </c>
      <c r="V250" s="118">
        <f t="shared" si="116"/>
        <v>121.22605454076412</v>
      </c>
      <c r="W250" s="118">
        <f t="shared" ref="W250" si="117">W251+W254+W256+W265</f>
        <v>134.18053531174309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77.243165875141841</v>
      </c>
      <c r="C251" s="123">
        <f t="shared" si="118"/>
        <v>83.798217279047293</v>
      </c>
      <c r="D251" s="123">
        <f t="shared" si="118"/>
        <v>82.761435582709808</v>
      </c>
      <c r="E251" s="123">
        <f t="shared" si="118"/>
        <v>96.397143464205158</v>
      </c>
      <c r="F251" s="123">
        <f t="shared" si="118"/>
        <v>86.394600012886585</v>
      </c>
      <c r="G251" s="123">
        <f t="shared" si="118"/>
        <v>99.362762428145444</v>
      </c>
      <c r="H251" s="123">
        <f t="shared" si="118"/>
        <v>95.979838340349161</v>
      </c>
      <c r="I251" s="123">
        <f t="shared" si="118"/>
        <v>84.5299354545797</v>
      </c>
      <c r="J251" s="123">
        <f t="shared" si="118"/>
        <v>90.991646730979994</v>
      </c>
      <c r="K251" s="123">
        <f t="shared" si="118"/>
        <v>93.751823799995961</v>
      </c>
      <c r="L251" s="123">
        <f t="shared" si="118"/>
        <v>102.92044871932114</v>
      </c>
      <c r="M251" s="123">
        <f t="shared" si="118"/>
        <v>102.19154633566976</v>
      </c>
      <c r="N251" s="123">
        <f t="shared" si="118"/>
        <v>99.190905285369496</v>
      </c>
      <c r="O251" s="123">
        <f t="shared" si="118"/>
        <v>94.212474645139224</v>
      </c>
      <c r="P251" s="123">
        <f t="shared" si="118"/>
        <v>83.447358909982569</v>
      </c>
      <c r="Q251" s="123">
        <f t="shared" si="118"/>
        <v>94.317251181752809</v>
      </c>
      <c r="R251" s="123">
        <f t="shared" ref="R251:V251" si="119">SUM(R252:R253)</f>
        <v>98.268911325489924</v>
      </c>
      <c r="S251" s="123">
        <f t="shared" si="119"/>
        <v>101.82206884998016</v>
      </c>
      <c r="T251" s="123">
        <f t="shared" si="119"/>
        <v>94.182469131684215</v>
      </c>
      <c r="U251" s="123">
        <f t="shared" si="119"/>
        <v>91.13800747515937</v>
      </c>
      <c r="V251" s="123">
        <f t="shared" si="119"/>
        <v>96.535490932000329</v>
      </c>
      <c r="W251" s="123">
        <f t="shared" ref="W251" si="120">SUM(W252:W253)</f>
        <v>108.11437217414532</v>
      </c>
      <c r="DA251" s="130" t="s">
        <v>2972</v>
      </c>
    </row>
    <row r="252" spans="1:105" ht="12" customHeight="1" x14ac:dyDescent="0.25">
      <c r="A252" s="97" t="s">
        <v>217</v>
      </c>
      <c r="B252" s="99">
        <v>75.381820324080934</v>
      </c>
      <c r="C252" s="99">
        <v>81.813481142796107</v>
      </c>
      <c r="D252" s="99">
        <v>80.829646501827966</v>
      </c>
      <c r="E252" s="99">
        <v>94.205654854420317</v>
      </c>
      <c r="F252" s="99">
        <v>84.446766981118245</v>
      </c>
      <c r="G252" s="99">
        <v>97.170993047313985</v>
      </c>
      <c r="H252" s="99">
        <v>93.91076267333429</v>
      </c>
      <c r="I252" s="99">
        <v>82.735196768128105</v>
      </c>
      <c r="J252" s="99">
        <v>89.081018168459806</v>
      </c>
      <c r="K252" s="99">
        <v>91.815414794183667</v>
      </c>
      <c r="L252" s="99">
        <v>100.82191888738856</v>
      </c>
      <c r="M252" s="99">
        <v>100.14469008097056</v>
      </c>
      <c r="N252" s="99">
        <v>97.268780162652476</v>
      </c>
      <c r="O252" s="99">
        <v>92.400422570430962</v>
      </c>
      <c r="P252" s="99">
        <v>81.835850571579527</v>
      </c>
      <c r="Q252" s="99">
        <v>92.508287657007244</v>
      </c>
      <c r="R252" s="99">
        <v>96.392065789106297</v>
      </c>
      <c r="S252" s="99">
        <v>99.87078023092532</v>
      </c>
      <c r="T252" s="99">
        <v>92.379985968964391</v>
      </c>
      <c r="U252" s="99">
        <v>89.396545036949888</v>
      </c>
      <c r="V252" s="99">
        <v>94.66357683447248</v>
      </c>
      <c r="W252" s="99">
        <v>106.01921057911781</v>
      </c>
      <c r="DA252" s="63" t="s">
        <v>2973</v>
      </c>
    </row>
    <row r="253" spans="1:105" ht="12" customHeight="1" x14ac:dyDescent="0.25">
      <c r="A253" s="97" t="s">
        <v>53</v>
      </c>
      <c r="B253" s="99">
        <v>1.8613455510609003</v>
      </c>
      <c r="C253" s="99">
        <v>1.9847361362511879</v>
      </c>
      <c r="D253" s="99">
        <v>1.931789080881847</v>
      </c>
      <c r="E253" s="99">
        <v>2.1914886097848383</v>
      </c>
      <c r="F253" s="99">
        <v>1.9478330317683461</v>
      </c>
      <c r="G253" s="99">
        <v>2.1917693808314587</v>
      </c>
      <c r="H253" s="99">
        <v>2.0690756670148716</v>
      </c>
      <c r="I253" s="99">
        <v>1.79473868645159</v>
      </c>
      <c r="J253" s="99">
        <v>1.910628562520186</v>
      </c>
      <c r="K253" s="99">
        <v>1.9364090058122874</v>
      </c>
      <c r="L253" s="99">
        <v>2.0985298319325771</v>
      </c>
      <c r="M253" s="99">
        <v>2.0468562546991995</v>
      </c>
      <c r="N253" s="99">
        <v>1.9221251227170186</v>
      </c>
      <c r="O253" s="99">
        <v>1.8120520747082589</v>
      </c>
      <c r="P253" s="99">
        <v>1.6115083384030373</v>
      </c>
      <c r="Q253" s="99">
        <v>1.8089635247455651</v>
      </c>
      <c r="R253" s="99">
        <v>1.8768455363836327</v>
      </c>
      <c r="S253" s="99">
        <v>1.9512886190548422</v>
      </c>
      <c r="T253" s="99">
        <v>1.8024831627198257</v>
      </c>
      <c r="U253" s="99">
        <v>1.7414624382094839</v>
      </c>
      <c r="V253" s="99">
        <v>1.8719140975278425</v>
      </c>
      <c r="W253" s="99">
        <v>2.0951615950275104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2.1192764541946275E-2</v>
      </c>
      <c r="C254" s="123">
        <f t="shared" si="121"/>
        <v>3.2433818356207213E-2</v>
      </c>
      <c r="D254" s="123">
        <f t="shared" si="121"/>
        <v>6.2777216134473984E-2</v>
      </c>
      <c r="E254" s="123">
        <f t="shared" si="121"/>
        <v>0.13090264961089906</v>
      </c>
      <c r="F254" s="123">
        <f t="shared" si="121"/>
        <v>8.3532972080648346E-2</v>
      </c>
      <c r="G254" s="123">
        <f t="shared" si="121"/>
        <v>0.10035709971032519</v>
      </c>
      <c r="H254" s="123">
        <f t="shared" si="121"/>
        <v>0.17369063448227945</v>
      </c>
      <c r="I254" s="123">
        <f t="shared" si="121"/>
        <v>0.26226109189609292</v>
      </c>
      <c r="J254" s="123">
        <f t="shared" si="121"/>
        <v>0.18670523002469064</v>
      </c>
      <c r="K254" s="123">
        <f t="shared" si="121"/>
        <v>0.21741987473229762</v>
      </c>
      <c r="L254" s="123">
        <f t="shared" si="121"/>
        <v>0.28525016288887706</v>
      </c>
      <c r="M254" s="123">
        <f t="shared" si="121"/>
        <v>0.29779039755715581</v>
      </c>
      <c r="N254" s="123">
        <f t="shared" si="121"/>
        <v>0.61142184966735635</v>
      </c>
      <c r="O254" s="123">
        <f t="shared" si="121"/>
        <v>0.43126148418838633</v>
      </c>
      <c r="P254" s="123">
        <f t="shared" si="121"/>
        <v>0.35302804999007997</v>
      </c>
      <c r="Q254" s="123">
        <f t="shared" si="121"/>
        <v>0.65515020663300327</v>
      </c>
      <c r="R254" s="123">
        <f t="shared" si="121"/>
        <v>0.74251066066356031</v>
      </c>
      <c r="S254" s="123">
        <f t="shared" si="121"/>
        <v>0.95716729777848852</v>
      </c>
      <c r="T254" s="123">
        <f t="shared" si="121"/>
        <v>1.4280486500530092</v>
      </c>
      <c r="U254" s="123">
        <f t="shared" si="121"/>
        <v>2.0526339618564062</v>
      </c>
      <c r="V254" s="123">
        <f t="shared" si="121"/>
        <v>1.1534194490838074</v>
      </c>
      <c r="W254" s="123">
        <f t="shared" si="121"/>
        <v>2.967569787467141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2.1192764541946275E-2</v>
      </c>
      <c r="C255" s="99">
        <f>RES_hhdet_tess!C67</f>
        <v>3.2433818356207213E-2</v>
      </c>
      <c r="D255" s="99">
        <f>RES_hhdet_tess!D67</f>
        <v>6.2777216134473984E-2</v>
      </c>
      <c r="E255" s="99">
        <f>RES_hhdet_tess!E67</f>
        <v>0.13090264961089906</v>
      </c>
      <c r="F255" s="99">
        <f>RES_hhdet_tess!F67</f>
        <v>8.3532972080648346E-2</v>
      </c>
      <c r="G255" s="99">
        <f>RES_hhdet_tess!G67</f>
        <v>0.10035709971032519</v>
      </c>
      <c r="H255" s="99">
        <f>RES_hhdet_tess!H67</f>
        <v>0.17369063448227945</v>
      </c>
      <c r="I255" s="99">
        <f>RES_hhdet_tess!I67</f>
        <v>0.26226109189609292</v>
      </c>
      <c r="J255" s="99">
        <f>RES_hhdet_tess!J67</f>
        <v>0.18670523002469064</v>
      </c>
      <c r="K255" s="99">
        <f>RES_hhdet_tess!K67</f>
        <v>0.21741987473229762</v>
      </c>
      <c r="L255" s="99">
        <f>RES_hhdet_tess!L67</f>
        <v>0.28525016288887706</v>
      </c>
      <c r="M255" s="99">
        <f>RES_hhdet_tess!M67</f>
        <v>0.29779039755715581</v>
      </c>
      <c r="N255" s="99">
        <f>RES_hhdet_tess!N67</f>
        <v>0.61142184966735635</v>
      </c>
      <c r="O255" s="99">
        <f>RES_hhdet_tess!O67</f>
        <v>0.43126148418838633</v>
      </c>
      <c r="P255" s="99">
        <f>RES_hhdet_tess!P67</f>
        <v>0.35302804999007997</v>
      </c>
      <c r="Q255" s="99">
        <f>RES_hhdet_tess!Q67</f>
        <v>0.65515020663300327</v>
      </c>
      <c r="R255" s="99">
        <f>RES_hhdet_tess!R67</f>
        <v>0.74251066066356031</v>
      </c>
      <c r="S255" s="99">
        <f>RES_hhdet_tess!S67</f>
        <v>0.95716729777848852</v>
      </c>
      <c r="T255" s="99">
        <f>RES_hhdet_tess!T67</f>
        <v>1.4280486500530092</v>
      </c>
      <c r="U255" s="99">
        <f>RES_hhdet_tess!U67</f>
        <v>2.0526339618564062</v>
      </c>
      <c r="V255" s="99">
        <f>RES_hhdet_tess!V67</f>
        <v>1.1534194490838074</v>
      </c>
      <c r="W255" s="99">
        <f>RES_hhdet_tess!W67</f>
        <v>2.967569787467141</v>
      </c>
      <c r="DA255" s="63" t="s">
        <v>2976</v>
      </c>
    </row>
    <row r="256" spans="1:105" ht="12" customHeight="1" x14ac:dyDescent="0.25">
      <c r="A256" s="121" t="s">
        <v>55</v>
      </c>
      <c r="B256" s="123">
        <v>12.931034358823336</v>
      </c>
      <c r="C256" s="123">
        <v>13.034995164040144</v>
      </c>
      <c r="D256" s="123">
        <v>13.606275532918476</v>
      </c>
      <c r="E256" s="123">
        <v>13.895416876915535</v>
      </c>
      <c r="F256" s="123">
        <v>13.810346732905035</v>
      </c>
      <c r="G256" s="123">
        <v>14.097794046929319</v>
      </c>
      <c r="H256" s="123">
        <v>13.994392359650345</v>
      </c>
      <c r="I256" s="123">
        <v>14.400112691084864</v>
      </c>
      <c r="J256" s="123">
        <v>14.72864486616</v>
      </c>
      <c r="K256" s="123">
        <v>14.7321933939585</v>
      </c>
      <c r="L256" s="123">
        <v>14.78830916118425</v>
      </c>
      <c r="M256" s="123">
        <v>14.429562091529801</v>
      </c>
      <c r="N256" s="123">
        <v>14.111910778545418</v>
      </c>
      <c r="O256" s="123">
        <v>13.321224329172006</v>
      </c>
      <c r="P256" s="123">
        <v>14.635771814399217</v>
      </c>
      <c r="Q256" s="123">
        <v>14.687897858290381</v>
      </c>
      <c r="R256" s="123">
        <v>15.218744683770568</v>
      </c>
      <c r="S256" s="123">
        <v>15.37333282742666</v>
      </c>
      <c r="T256" s="123">
        <v>15.293902067362513</v>
      </c>
      <c r="U256" s="123">
        <v>15.49457274587779</v>
      </c>
      <c r="V256" s="123">
        <v>16.803983223760941</v>
      </c>
      <c r="W256" s="123">
        <v>16.448781727356401</v>
      </c>
      <c r="DA256" s="130" t="s">
        <v>2977</v>
      </c>
    </row>
    <row r="257" spans="1:105" ht="12" customHeight="1" x14ac:dyDescent="0.25">
      <c r="A257" s="97" t="s">
        <v>134</v>
      </c>
      <c r="B257" s="99">
        <v>13.078000406125199</v>
      </c>
      <c r="C257" s="99">
        <v>12.984307096949991</v>
      </c>
      <c r="D257" s="99">
        <v>13.855602396429672</v>
      </c>
      <c r="E257" s="99">
        <v>13.368006492529311</v>
      </c>
      <c r="F257" s="99">
        <v>13.792456243731086</v>
      </c>
      <c r="G257" s="99">
        <v>14.69806616564547</v>
      </c>
      <c r="H257" s="99">
        <v>13.353350544976898</v>
      </c>
      <c r="I257" s="99">
        <v>14.553366814665454</v>
      </c>
      <c r="J257" s="99">
        <v>14.451118757899113</v>
      </c>
      <c r="K257" s="99">
        <v>14.766807338434047</v>
      </c>
      <c r="L257" s="99">
        <v>14.797757115778985</v>
      </c>
      <c r="M257" s="99">
        <v>14.253623321107241</v>
      </c>
      <c r="N257" s="99">
        <v>14.230685592731534</v>
      </c>
      <c r="O257" s="99">
        <v>13.332209564628787</v>
      </c>
      <c r="P257" s="99">
        <v>14.749634263778873</v>
      </c>
      <c r="Q257" s="99">
        <v>14.570301065964006</v>
      </c>
      <c r="R257" s="99">
        <v>15.229228802417616</v>
      </c>
      <c r="S257" s="99">
        <v>15.471659642010128</v>
      </c>
      <c r="T257" s="99">
        <v>15.31472354027224</v>
      </c>
      <c r="U257" s="99">
        <v>15.494377775240242</v>
      </c>
      <c r="V257" s="99">
        <v>16.693484009062601</v>
      </c>
      <c r="W257" s="99">
        <v>16.952002886448703</v>
      </c>
      <c r="DA257" s="63" t="s">
        <v>2978</v>
      </c>
    </row>
    <row r="258" spans="1:105" ht="12" customHeight="1" x14ac:dyDescent="0.25">
      <c r="A258" s="97" t="s">
        <v>133</v>
      </c>
      <c r="B258" s="99">
        <v>0</v>
      </c>
      <c r="C258" s="99">
        <v>12.983523878805221</v>
      </c>
      <c r="D258" s="99">
        <v>13.854821922909144</v>
      </c>
      <c r="E258" s="99">
        <v>13.367197209843045</v>
      </c>
      <c r="F258" s="99">
        <v>13.792005913908712</v>
      </c>
      <c r="G258" s="99">
        <v>14.697995438627149</v>
      </c>
      <c r="H258" s="99">
        <v>13.353486845362553</v>
      </c>
      <c r="I258" s="99">
        <v>14.553498789390487</v>
      </c>
      <c r="J258" s="99">
        <v>14.449083027961983</v>
      </c>
      <c r="K258" s="99">
        <v>14.764628218405617</v>
      </c>
      <c r="L258" s="99">
        <v>14.795862390742556</v>
      </c>
      <c r="M258" s="99">
        <v>14.251584665165446</v>
      </c>
      <c r="N258" s="99">
        <v>14.227376171990233</v>
      </c>
      <c r="O258" s="99">
        <v>13.331791294164479</v>
      </c>
      <c r="P258" s="99">
        <v>14.742577607353217</v>
      </c>
      <c r="Q258" s="99">
        <v>14.564435746183255</v>
      </c>
      <c r="R258" s="99">
        <v>15.227734044812557</v>
      </c>
      <c r="S258" s="99">
        <v>15.469756190567356</v>
      </c>
      <c r="T258" s="99">
        <v>15.313301126776544</v>
      </c>
      <c r="U258" s="99">
        <v>15.49206431597468</v>
      </c>
      <c r="V258" s="99">
        <v>16.690046928319273</v>
      </c>
      <c r="W258" s="99">
        <v>16.939882532836592</v>
      </c>
      <c r="DA258" s="63" t="s">
        <v>2979</v>
      </c>
    </row>
    <row r="259" spans="1:105" ht="12" customHeight="1" x14ac:dyDescent="0.25">
      <c r="A259" s="100" t="s">
        <v>217</v>
      </c>
      <c r="B259" s="102">
        <v>0</v>
      </c>
      <c r="C259" s="102">
        <v>2.9847140910358618</v>
      </c>
      <c r="D259" s="102">
        <v>3.1106132575670009</v>
      </c>
      <c r="E259" s="102">
        <v>3.6630804543303426</v>
      </c>
      <c r="F259" s="102">
        <v>3.2083831420653244</v>
      </c>
      <c r="G259" s="102">
        <v>2.9355529208242035</v>
      </c>
      <c r="H259" s="102">
        <v>3.5954323375450961</v>
      </c>
      <c r="I259" s="102">
        <v>3.2086502174731084</v>
      </c>
      <c r="J259" s="102">
        <v>3.6593342845080241</v>
      </c>
      <c r="K259" s="102">
        <v>3.4639837292295828</v>
      </c>
      <c r="L259" s="102">
        <v>3.3771615604289282</v>
      </c>
      <c r="M259" s="102">
        <v>3.828557824713255</v>
      </c>
      <c r="N259" s="102">
        <v>2.564407987185104</v>
      </c>
      <c r="O259" s="102">
        <v>2.5841800027973112</v>
      </c>
      <c r="P259" s="102">
        <v>2.8694580491362403</v>
      </c>
      <c r="Q259" s="102">
        <v>3.9518319905430079</v>
      </c>
      <c r="R259" s="102">
        <v>3.8947781412512907</v>
      </c>
      <c r="S259" s="102">
        <v>3.6806694181349746</v>
      </c>
      <c r="T259" s="102">
        <v>3.7258868954837689</v>
      </c>
      <c r="U259" s="102">
        <v>3.7014119315432974</v>
      </c>
      <c r="V259" s="102">
        <v>4.2616838846386971</v>
      </c>
      <c r="W259" s="102">
        <v>3.3656021073679279</v>
      </c>
      <c r="DA259" s="131" t="s">
        <v>2980</v>
      </c>
    </row>
    <row r="260" spans="1:105" ht="12" customHeight="1" x14ac:dyDescent="0.25">
      <c r="A260" s="103" t="s">
        <v>52</v>
      </c>
      <c r="B260" s="105">
        <v>0</v>
      </c>
      <c r="C260" s="105">
        <v>9.9988097877693605</v>
      </c>
      <c r="D260" s="105">
        <v>10.744208665342139</v>
      </c>
      <c r="E260" s="105">
        <v>9.7041167555127021</v>
      </c>
      <c r="F260" s="105">
        <v>10.583622771843386</v>
      </c>
      <c r="G260" s="105">
        <v>11.762442517802942</v>
      </c>
      <c r="H260" s="105">
        <v>9.7580545078174588</v>
      </c>
      <c r="I260" s="105">
        <v>11.344848571917378</v>
      </c>
      <c r="J260" s="105">
        <v>10.789748743453959</v>
      </c>
      <c r="K260" s="105">
        <v>11.300644489176033</v>
      </c>
      <c r="L260" s="105">
        <v>11.418700830313631</v>
      </c>
      <c r="M260" s="105">
        <v>10.423026840452192</v>
      </c>
      <c r="N260" s="105">
        <v>11.662968184805129</v>
      </c>
      <c r="O260" s="105">
        <v>10.747611291367168</v>
      </c>
      <c r="P260" s="105">
        <v>11.873119558216978</v>
      </c>
      <c r="Q260" s="105">
        <v>10.612603755640245</v>
      </c>
      <c r="R260" s="105">
        <v>11.332955903561267</v>
      </c>
      <c r="S260" s="105">
        <v>11.789086772432382</v>
      </c>
      <c r="T260" s="105">
        <v>11.587414231292781</v>
      </c>
      <c r="U260" s="105">
        <v>11.790652384431379</v>
      </c>
      <c r="V260" s="105">
        <v>12.428363043680578</v>
      </c>
      <c r="W260" s="105">
        <v>13.574280425468666</v>
      </c>
      <c r="DA260" s="132" t="s">
        <v>2981</v>
      </c>
    </row>
    <row r="261" spans="1:105" ht="12" customHeight="1" x14ac:dyDescent="0.25">
      <c r="A261" s="106" t="s">
        <v>122</v>
      </c>
      <c r="B261" s="102">
        <v>12.669563156620816</v>
      </c>
      <c r="C261" s="102">
        <v>13.119230325606638</v>
      </c>
      <c r="D261" s="102">
        <v>13.254108796084815</v>
      </c>
      <c r="E261" s="102">
        <v>14.561398615578261</v>
      </c>
      <c r="F261" s="102">
        <v>13.832442014583537</v>
      </c>
      <c r="G261" s="102">
        <v>13.306048046901632</v>
      </c>
      <c r="H261" s="102">
        <v>14.841238031864034</v>
      </c>
      <c r="I261" s="102">
        <v>14.179950140403484</v>
      </c>
      <c r="J261" s="102">
        <v>15.161320645494856</v>
      </c>
      <c r="K261" s="102">
        <v>14.663091924148389</v>
      </c>
      <c r="L261" s="102">
        <v>14.762730484056409</v>
      </c>
      <c r="M261" s="102">
        <v>15.218987966423501</v>
      </c>
      <c r="N261" s="102">
        <v>12.994882106622425</v>
      </c>
      <c r="O261" s="102">
        <v>13.201463368134826</v>
      </c>
      <c r="P261" s="102">
        <v>13.439839401006422</v>
      </c>
      <c r="Q261" s="102">
        <v>15.414859125356708</v>
      </c>
      <c r="R261" s="102">
        <v>15.175613136065396</v>
      </c>
      <c r="S261" s="102">
        <v>15.053454098131034</v>
      </c>
      <c r="T261" s="102">
        <v>15.236818743935368</v>
      </c>
      <c r="U261" s="102">
        <v>15.49514163751965</v>
      </c>
      <c r="V261" s="102">
        <v>17.0819786611466</v>
      </c>
      <c r="W261" s="102">
        <v>15.217976030420751</v>
      </c>
      <c r="DA261" s="131" t="s">
        <v>2982</v>
      </c>
    </row>
    <row r="262" spans="1:105" ht="12" customHeight="1" x14ac:dyDescent="0.25">
      <c r="A262" s="107" t="s">
        <v>121</v>
      </c>
      <c r="B262" s="105">
        <v>0</v>
      </c>
      <c r="C262" s="105">
        <v>13.11993542167942</v>
      </c>
      <c r="D262" s="105">
        <v>13.255804725755944</v>
      </c>
      <c r="E262" s="105">
        <v>14.563742421818034</v>
      </c>
      <c r="F262" s="105">
        <v>13.83532959057912</v>
      </c>
      <c r="G262" s="105">
        <v>13.308681522615533</v>
      </c>
      <c r="H262" s="105">
        <v>14.845705485221936</v>
      </c>
      <c r="I262" s="105">
        <v>14.18611860042126</v>
      </c>
      <c r="J262" s="105">
        <v>15.16439643585141</v>
      </c>
      <c r="K262" s="105">
        <v>14.662111524193014</v>
      </c>
      <c r="L262" s="105">
        <v>14.760724794286727</v>
      </c>
      <c r="M262" s="105">
        <v>15.220736126909314</v>
      </c>
      <c r="N262" s="105">
        <v>13.003667981052372</v>
      </c>
      <c r="O262" s="105">
        <v>13.205022637544381</v>
      </c>
      <c r="P262" s="105">
        <v>13.425558518852537</v>
      </c>
      <c r="Q262" s="105">
        <v>15.408932523072275</v>
      </c>
      <c r="R262" s="105">
        <v>15.168651874108907</v>
      </c>
      <c r="S262" s="105">
        <v>15.049518147609257</v>
      </c>
      <c r="T262" s="105">
        <v>15.234097016628946</v>
      </c>
      <c r="U262" s="105">
        <v>15.494282826361703</v>
      </c>
      <c r="V262" s="105">
        <v>17.087666374609597</v>
      </c>
      <c r="W262" s="105">
        <v>15.222271941696652</v>
      </c>
      <c r="DA262" s="132" t="s">
        <v>2983</v>
      </c>
    </row>
    <row r="263" spans="1:105" ht="12" customHeight="1" x14ac:dyDescent="0.25">
      <c r="A263" s="108" t="s">
        <v>53</v>
      </c>
      <c r="B263" s="99">
        <v>0</v>
      </c>
      <c r="C263" s="99">
        <v>3.0162055605033529</v>
      </c>
      <c r="D263" s="99">
        <v>2.9748504659683337</v>
      </c>
      <c r="E263" s="99">
        <v>3.9891135884239386</v>
      </c>
      <c r="F263" s="99">
        <v>3.2154913211147966</v>
      </c>
      <c r="G263" s="99">
        <v>2.6560762727727889</v>
      </c>
      <c r="H263" s="99">
        <v>3.9952877320210787</v>
      </c>
      <c r="I263" s="99">
        <v>3.1271098026265416</v>
      </c>
      <c r="J263" s="99">
        <v>3.8429167525509937</v>
      </c>
      <c r="K263" s="99">
        <v>3.4402151734611377</v>
      </c>
      <c r="L263" s="99">
        <v>3.3691180527557534</v>
      </c>
      <c r="M263" s="99">
        <v>4.0932245843268324</v>
      </c>
      <c r="N263" s="99">
        <v>2.3319177044816595</v>
      </c>
      <c r="O263" s="99">
        <v>2.557767309190579</v>
      </c>
      <c r="P263" s="99">
        <v>2.5970842324659391</v>
      </c>
      <c r="Q263" s="99">
        <v>4.1740247672038189</v>
      </c>
      <c r="R263" s="99">
        <v>3.8805009159940504</v>
      </c>
      <c r="S263" s="99">
        <v>3.5790331017208716</v>
      </c>
      <c r="T263" s="99">
        <v>3.7069452425748728</v>
      </c>
      <c r="U263" s="99">
        <v>3.7026234023037925</v>
      </c>
      <c r="V263" s="99">
        <v>4.3677023104221435</v>
      </c>
      <c r="W263" s="99">
        <v>2.9978828549278664</v>
      </c>
      <c r="DA263" s="63" t="s">
        <v>2984</v>
      </c>
    </row>
    <row r="264" spans="1:105" ht="12" customHeight="1" x14ac:dyDescent="0.25">
      <c r="A264" s="108" t="s">
        <v>52</v>
      </c>
      <c r="B264" s="99">
        <v>0</v>
      </c>
      <c r="C264" s="99">
        <v>10.103729861176065</v>
      </c>
      <c r="D264" s="99">
        <v>10.280954259787611</v>
      </c>
      <c r="E264" s="99">
        <v>10.574628833394097</v>
      </c>
      <c r="F264" s="99">
        <v>10.619838269464323</v>
      </c>
      <c r="G264" s="99">
        <v>10.652605249842743</v>
      </c>
      <c r="H264" s="99">
        <v>10.850417753200857</v>
      </c>
      <c r="I264" s="99">
        <v>11.059008797794718</v>
      </c>
      <c r="J264" s="99">
        <v>11.321479683300415</v>
      </c>
      <c r="K264" s="99">
        <v>11.221896350731877</v>
      </c>
      <c r="L264" s="99">
        <v>11.391606741530975</v>
      </c>
      <c r="M264" s="99">
        <v>11.127511542582482</v>
      </c>
      <c r="N264" s="99">
        <v>10.671750276570712</v>
      </c>
      <c r="O264" s="99">
        <v>10.647255328353802</v>
      </c>
      <c r="P264" s="99">
        <v>10.828474286386598</v>
      </c>
      <c r="Q264" s="99">
        <v>11.234907755868461</v>
      </c>
      <c r="R264" s="99">
        <v>11.288150958114855</v>
      </c>
      <c r="S264" s="99">
        <v>11.470485045888381</v>
      </c>
      <c r="T264" s="99">
        <v>11.527151774054074</v>
      </c>
      <c r="U264" s="99">
        <v>11.791659424057912</v>
      </c>
      <c r="V264" s="99">
        <v>12.719964064187456</v>
      </c>
      <c r="W264" s="99">
        <v>12.224389086768785</v>
      </c>
      <c r="DA264" s="63" t="s">
        <v>2985</v>
      </c>
    </row>
    <row r="265" spans="1:105" ht="12" customHeight="1" x14ac:dyDescent="0.25">
      <c r="A265" s="121" t="s">
        <v>54</v>
      </c>
      <c r="B265" s="123">
        <v>5.5654630247769115</v>
      </c>
      <c r="C265" s="123">
        <v>5.6946010809614469</v>
      </c>
      <c r="D265" s="123">
        <v>6.011815991948418</v>
      </c>
      <c r="E265" s="123">
        <v>5.8972137599711472</v>
      </c>
      <c r="F265" s="123">
        <v>5.9971972039931263</v>
      </c>
      <c r="G265" s="123">
        <v>5.8570500564572052</v>
      </c>
      <c r="H265" s="123">
        <v>5.620762247508253</v>
      </c>
      <c r="I265" s="123">
        <v>5.0828189170791171</v>
      </c>
      <c r="J265" s="123">
        <v>5.5810217399879836</v>
      </c>
      <c r="K265" s="123">
        <v>4.6053459944982</v>
      </c>
      <c r="L265" s="123">
        <v>4.9715620320635479</v>
      </c>
      <c r="M265" s="123">
        <v>4.2105022647476069</v>
      </c>
      <c r="N265" s="123">
        <v>3.5100046445227209</v>
      </c>
      <c r="O265" s="123">
        <v>3.4519210743354813</v>
      </c>
      <c r="P265" s="123">
        <v>3.5143960006566477</v>
      </c>
      <c r="Q265" s="123">
        <v>3.7546001742915447</v>
      </c>
      <c r="R265" s="123">
        <v>3.4941140701309079</v>
      </c>
      <c r="S265" s="123">
        <v>4.2778060068165145</v>
      </c>
      <c r="T265" s="123">
        <v>4.7067170675256209</v>
      </c>
      <c r="U265" s="123">
        <v>4.81408339829835</v>
      </c>
      <c r="V265" s="123">
        <v>6.7331609359190452</v>
      </c>
      <c r="W265" s="123">
        <v>6.6498116227742274</v>
      </c>
      <c r="DA265" s="130" t="s">
        <v>2986</v>
      </c>
    </row>
    <row r="266" spans="1:105" ht="12" customHeight="1" x14ac:dyDescent="0.25">
      <c r="A266" s="97" t="s">
        <v>175</v>
      </c>
      <c r="B266" s="99">
        <v>5.5731396470394694</v>
      </c>
      <c r="C266" s="99">
        <v>5.6796833785106191</v>
      </c>
      <c r="D266" s="99">
        <v>6.0801822389782636</v>
      </c>
      <c r="E266" s="99">
        <v>5.9820943245820759</v>
      </c>
      <c r="F266" s="99">
        <v>5.9783679134669629</v>
      </c>
      <c r="G266" s="99">
        <v>5.8667010859084439</v>
      </c>
      <c r="H266" s="99">
        <v>5.6306753755900001</v>
      </c>
      <c r="I266" s="99">
        <v>5.0672056443099383</v>
      </c>
      <c r="J266" s="99">
        <v>5.5823612106087799</v>
      </c>
      <c r="K266" s="99">
        <v>4.6130654764650432</v>
      </c>
      <c r="L266" s="99">
        <v>4.9851715161350985</v>
      </c>
      <c r="M266" s="99">
        <v>4.205224638857616</v>
      </c>
      <c r="N266" s="99">
        <v>3.4964308893281872</v>
      </c>
      <c r="O266" s="99">
        <v>3.4444135195100851</v>
      </c>
      <c r="P266" s="99">
        <v>3.5132080942233901</v>
      </c>
      <c r="Q266" s="99">
        <v>3.7548740097571147</v>
      </c>
      <c r="R266" s="99">
        <v>3.4872118301205819</v>
      </c>
      <c r="S266" s="99">
        <v>4.2795824407511525</v>
      </c>
      <c r="T266" s="99">
        <v>4.716588491954659</v>
      </c>
      <c r="U266" s="99">
        <v>4.8279651481834707</v>
      </c>
      <c r="V266" s="99">
        <v>6.69950244100625</v>
      </c>
      <c r="W266" s="99">
        <v>6.6677272947755446</v>
      </c>
      <c r="DA266" s="63" t="s">
        <v>2987</v>
      </c>
    </row>
    <row r="267" spans="1:105" ht="12" customHeight="1" x14ac:dyDescent="0.25">
      <c r="A267" s="109" t="s">
        <v>120</v>
      </c>
      <c r="B267" s="110">
        <v>5.1404088098214826</v>
      </c>
      <c r="C267" s="110">
        <v>6.3963438614996742</v>
      </c>
      <c r="D267" s="110">
        <v>4.5357765119160609</v>
      </c>
      <c r="E267" s="110">
        <v>4.5553604756406516</v>
      </c>
      <c r="F267" s="110">
        <v>6.3021076871419792</v>
      </c>
      <c r="G267" s="110">
        <v>5.6381114508680072</v>
      </c>
      <c r="H267" s="110">
        <v>5.3257623482675278</v>
      </c>
      <c r="I267" s="110">
        <v>5.5140336300208377</v>
      </c>
      <c r="J267" s="110">
        <v>5.5321214278469526</v>
      </c>
      <c r="K267" s="110">
        <v>4.3182893964806146</v>
      </c>
      <c r="L267" s="110">
        <v>4.4830725464195131</v>
      </c>
      <c r="M267" s="110">
        <v>4.402630526492759</v>
      </c>
      <c r="N267" s="110">
        <v>3.9151272385214648</v>
      </c>
      <c r="O267" s="110">
        <v>3.5877489023051576</v>
      </c>
      <c r="P267" s="110">
        <v>3.5434000835187449</v>
      </c>
      <c r="Q267" s="110">
        <v>3.7445166586038416</v>
      </c>
      <c r="R267" s="110">
        <v>3.7345395311315577</v>
      </c>
      <c r="S267" s="110">
        <v>4.2151353350004692</v>
      </c>
      <c r="T267" s="110">
        <v>4.3950417268695734</v>
      </c>
      <c r="U267" s="110">
        <v>4.4678658827545288</v>
      </c>
      <c r="V267" s="110">
        <v>7.2798952032114883</v>
      </c>
      <c r="W267" s="110">
        <v>6.3827125499564152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39.287272683367576</v>
      </c>
      <c r="C269" s="118">
        <f t="shared" si="122"/>
        <v>41.410927193105429</v>
      </c>
      <c r="D269" s="118">
        <f t="shared" si="122"/>
        <v>40.261358185283626</v>
      </c>
      <c r="E269" s="118">
        <f t="shared" si="122"/>
        <v>44.905007669438596</v>
      </c>
      <c r="F269" s="118">
        <f t="shared" si="122"/>
        <v>40.278312377712567</v>
      </c>
      <c r="G269" s="118">
        <f t="shared" si="122"/>
        <v>45.338023309099334</v>
      </c>
      <c r="H269" s="118">
        <f t="shared" si="122"/>
        <v>43.062059830448369</v>
      </c>
      <c r="I269" s="118">
        <f t="shared" si="122"/>
        <v>38.117843169878512</v>
      </c>
      <c r="J269" s="118">
        <f t="shared" si="122"/>
        <v>40.192442346624418</v>
      </c>
      <c r="K269" s="118">
        <f t="shared" si="122"/>
        <v>40.634660214261828</v>
      </c>
      <c r="L269" s="118">
        <f t="shared" si="122"/>
        <v>43.719072076122629</v>
      </c>
      <c r="M269" s="118">
        <f t="shared" si="122"/>
        <v>42.559778461652897</v>
      </c>
      <c r="N269" s="118">
        <f t="shared" si="122"/>
        <v>40.399861140321164</v>
      </c>
      <c r="O269" s="118">
        <f t="shared" si="122"/>
        <v>37.021695572895595</v>
      </c>
      <c r="P269" s="118">
        <f t="shared" si="122"/>
        <v>33.429595807569889</v>
      </c>
      <c r="Q269" s="118">
        <f t="shared" si="122"/>
        <v>36.156398357397215</v>
      </c>
      <c r="R269" s="118">
        <f t="shared" ref="R269:V269" si="123">R270+R273+R275+R284</f>
        <v>36.374237242738438</v>
      </c>
      <c r="S269" s="118">
        <f t="shared" si="123"/>
        <v>36.628583797923966</v>
      </c>
      <c r="T269" s="118">
        <f t="shared" si="123"/>
        <v>33.421636027703116</v>
      </c>
      <c r="U269" s="118">
        <f t="shared" si="123"/>
        <v>31.894151567595195</v>
      </c>
      <c r="V269" s="118">
        <f t="shared" si="123"/>
        <v>33.812852776150308</v>
      </c>
      <c r="W269" s="118">
        <f t="shared" ref="W269" si="124">W270+W273+W275+W284</f>
        <v>36.762164473536188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33.765682803655018</v>
      </c>
      <c r="C270" s="123">
        <f t="shared" si="125"/>
        <v>36.004703222894356</v>
      </c>
      <c r="D270" s="123">
        <f t="shared" si="125"/>
        <v>34.795728891462922</v>
      </c>
      <c r="E270" s="123">
        <f t="shared" si="125"/>
        <v>39.808432301619654</v>
      </c>
      <c r="F270" s="123">
        <f t="shared" si="125"/>
        <v>35.146829828712711</v>
      </c>
      <c r="G270" s="123">
        <f t="shared" si="125"/>
        <v>39.953828619987767</v>
      </c>
      <c r="H270" s="123">
        <f t="shared" si="125"/>
        <v>38.087408197599004</v>
      </c>
      <c r="I270" s="123">
        <f t="shared" si="125"/>
        <v>33.002764117421037</v>
      </c>
      <c r="J270" s="123">
        <f t="shared" si="125"/>
        <v>34.881891467062893</v>
      </c>
      <c r="K270" s="123">
        <f t="shared" si="125"/>
        <v>35.346150688542188</v>
      </c>
      <c r="L270" s="123">
        <f t="shared" si="125"/>
        <v>38.044491757638355</v>
      </c>
      <c r="M270" s="123">
        <f t="shared" si="125"/>
        <v>36.954222855386597</v>
      </c>
      <c r="N270" s="123">
        <f t="shared" si="125"/>
        <v>34.754828530057281</v>
      </c>
      <c r="O270" s="123">
        <f t="shared" si="125"/>
        <v>31.762365896092113</v>
      </c>
      <c r="P270" s="123">
        <f t="shared" si="125"/>
        <v>27.756503041267379</v>
      </c>
      <c r="Q270" s="123">
        <f t="shared" si="125"/>
        <v>30.74986611881971</v>
      </c>
      <c r="R270" s="123">
        <f t="shared" ref="R270:V270" si="126">SUM(R271:R272)</f>
        <v>31.218990944434566</v>
      </c>
      <c r="S270" s="123">
        <f t="shared" si="126"/>
        <v>31.45339000795666</v>
      </c>
      <c r="T270" s="123">
        <f t="shared" si="126"/>
        <v>28.395722949162952</v>
      </c>
      <c r="U270" s="123">
        <f t="shared" si="126"/>
        <v>26.972997730559751</v>
      </c>
      <c r="V270" s="123">
        <f t="shared" si="126"/>
        <v>28.161634271209586</v>
      </c>
      <c r="W270" s="123">
        <f t="shared" ref="W270" si="127">SUM(W271:W272)</f>
        <v>31.185024077410386</v>
      </c>
      <c r="DA270" s="130" t="s">
        <v>3140</v>
      </c>
    </row>
    <row r="271" spans="1:105" ht="12" customHeight="1" x14ac:dyDescent="0.25">
      <c r="A271" s="97" t="s">
        <v>217</v>
      </c>
      <c r="B271" s="99">
        <v>33.765682803655018</v>
      </c>
      <c r="C271" s="99">
        <v>36.004703222894356</v>
      </c>
      <c r="D271" s="99">
        <v>34.795728891462922</v>
      </c>
      <c r="E271" s="99">
        <v>39.808432301619654</v>
      </c>
      <c r="F271" s="99">
        <v>35.146829828712711</v>
      </c>
      <c r="G271" s="99">
        <v>39.953828619987767</v>
      </c>
      <c r="H271" s="99">
        <v>38.087408197599004</v>
      </c>
      <c r="I271" s="99">
        <v>33.002764117421037</v>
      </c>
      <c r="J271" s="99">
        <v>34.881891467062893</v>
      </c>
      <c r="K271" s="99">
        <v>35.346150688542188</v>
      </c>
      <c r="L271" s="99">
        <v>38.044491757638355</v>
      </c>
      <c r="M271" s="99">
        <v>36.954222855386597</v>
      </c>
      <c r="N271" s="99">
        <v>34.754828530057281</v>
      </c>
      <c r="O271" s="99">
        <v>31.762365896092113</v>
      </c>
      <c r="P271" s="99">
        <v>27.756503041267379</v>
      </c>
      <c r="Q271" s="99">
        <v>30.74986611881971</v>
      </c>
      <c r="R271" s="99">
        <v>31.218990944434566</v>
      </c>
      <c r="S271" s="99">
        <v>31.45339000795666</v>
      </c>
      <c r="T271" s="99">
        <v>28.395722949162952</v>
      </c>
      <c r="U271" s="99">
        <v>26.972997730559751</v>
      </c>
      <c r="V271" s="99">
        <v>28.161634271209586</v>
      </c>
      <c r="W271" s="99">
        <v>31.185024077410386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3.5947420296553085</v>
      </c>
      <c r="C275" s="123">
        <v>3.4526767619766776</v>
      </c>
      <c r="D275" s="123">
        <v>3.42896966939976</v>
      </c>
      <c r="E275" s="123">
        <v>3.1291237590034364</v>
      </c>
      <c r="F275" s="123">
        <v>3.1671701752215329</v>
      </c>
      <c r="G275" s="123">
        <v>3.429008677128071</v>
      </c>
      <c r="H275" s="123">
        <v>3.0847160635287061</v>
      </c>
      <c r="I275" s="123">
        <v>3.4213546764615352</v>
      </c>
      <c r="J275" s="123">
        <v>3.4306054710533274</v>
      </c>
      <c r="K275" s="123">
        <v>3.7363787652858167</v>
      </c>
      <c r="L275" s="123">
        <v>4.0011702844652772</v>
      </c>
      <c r="M275" s="123">
        <v>4.1951834993501054</v>
      </c>
      <c r="N275" s="123">
        <v>4.4806476913944993</v>
      </c>
      <c r="O275" s="123">
        <v>4.1371014572429496</v>
      </c>
      <c r="P275" s="123">
        <v>4.5133167862412877</v>
      </c>
      <c r="Q275" s="123">
        <v>4.1508298674593025</v>
      </c>
      <c r="R275" s="123">
        <v>3.9920925408650523</v>
      </c>
      <c r="S275" s="123">
        <v>3.75031715470009</v>
      </c>
      <c r="T275" s="123">
        <v>3.4656304680182402</v>
      </c>
      <c r="U275" s="123">
        <v>3.3432785292872231</v>
      </c>
      <c r="V275" s="123">
        <v>3.5157682147929066</v>
      </c>
      <c r="W275" s="123">
        <v>3.4748911293279416</v>
      </c>
      <c r="DA275" s="130" t="s">
        <v>3145</v>
      </c>
    </row>
    <row r="276" spans="1:105" ht="12" customHeight="1" x14ac:dyDescent="0.25">
      <c r="A276" s="97" t="s">
        <v>134</v>
      </c>
      <c r="B276" s="99">
        <v>5.6152514498825257</v>
      </c>
      <c r="C276" s="99">
        <v>5.5306449143237995</v>
      </c>
      <c r="D276" s="99">
        <v>5.8575121433234774</v>
      </c>
      <c r="E276" s="99">
        <v>5.6076979306811934</v>
      </c>
      <c r="F276" s="99">
        <v>5.7274830172737925</v>
      </c>
      <c r="G276" s="99">
        <v>6.0296485002369646</v>
      </c>
      <c r="H276" s="99">
        <v>5.4202275966997071</v>
      </c>
      <c r="I276" s="99">
        <v>5.8048304807623001</v>
      </c>
      <c r="J276" s="99">
        <v>5.6317473628611658</v>
      </c>
      <c r="K276" s="99">
        <v>5.6087138496055218</v>
      </c>
      <c r="L276" s="99">
        <v>5.477357067263906</v>
      </c>
      <c r="M276" s="99">
        <v>5.1317774098337976</v>
      </c>
      <c r="N276" s="99">
        <v>4.9604060579934348</v>
      </c>
      <c r="O276" s="99">
        <v>4.5199814253990711</v>
      </c>
      <c r="P276" s="99">
        <v>4.9460133903605561</v>
      </c>
      <c r="Q276" s="99">
        <v>4.8255856997068811</v>
      </c>
      <c r="R276" s="99">
        <v>4.9540607361993443</v>
      </c>
      <c r="S276" s="99">
        <v>4.9051016816333268</v>
      </c>
      <c r="T276" s="99">
        <v>4.7279831247348589</v>
      </c>
      <c r="U276" s="99">
        <v>4.6662101703532421</v>
      </c>
      <c r="V276" s="99">
        <v>4.914135271211082</v>
      </c>
      <c r="W276" s="99">
        <v>4.900419768093129</v>
      </c>
      <c r="DA276" s="63" t="s">
        <v>3146</v>
      </c>
    </row>
    <row r="277" spans="1:105" ht="12" customHeight="1" x14ac:dyDescent="0.25">
      <c r="A277" s="97" t="s">
        <v>133</v>
      </c>
      <c r="B277" s="99">
        <v>0</v>
      </c>
      <c r="C277" s="99">
        <v>1.1561293192401518</v>
      </c>
      <c r="D277" s="99">
        <v>1.2034945505987209</v>
      </c>
      <c r="E277" s="99">
        <v>1.4172438037634441</v>
      </c>
      <c r="F277" s="99">
        <v>1.2413154572216725</v>
      </c>
      <c r="G277" s="99">
        <v>1.1357407991573425</v>
      </c>
      <c r="H277" s="99">
        <v>1.3910281444484853</v>
      </c>
      <c r="I277" s="99">
        <v>1.2301269704997397</v>
      </c>
      <c r="J277" s="99">
        <v>1.3658965364586506</v>
      </c>
      <c r="K277" s="99">
        <v>1.2649158400791771</v>
      </c>
      <c r="L277" s="99">
        <v>1.2118885963873975</v>
      </c>
      <c r="M277" s="99">
        <v>1.3438366739038528</v>
      </c>
      <c r="N277" s="99">
        <v>0.86399401590441349</v>
      </c>
      <c r="O277" s="99">
        <v>0.86276843959414307</v>
      </c>
      <c r="P277" s="99">
        <v>0.93710792734128301</v>
      </c>
      <c r="Q277" s="99">
        <v>1.2863256824803078</v>
      </c>
      <c r="R277" s="99">
        <v>1.2592073541424811</v>
      </c>
      <c r="S277" s="99">
        <v>1.1597144632492595</v>
      </c>
      <c r="T277" s="99">
        <v>1.146225785984774</v>
      </c>
      <c r="U277" s="99">
        <v>1.1109365316136199</v>
      </c>
      <c r="V277" s="99">
        <v>1.2501922583313338</v>
      </c>
      <c r="W277" s="99">
        <v>0.94915381370143648</v>
      </c>
      <c r="DA277" s="63" t="s">
        <v>3147</v>
      </c>
    </row>
    <row r="278" spans="1:105" ht="12" customHeight="1" x14ac:dyDescent="0.25">
      <c r="A278" s="100" t="s">
        <v>217</v>
      </c>
      <c r="B278" s="102">
        <v>0</v>
      </c>
      <c r="C278" s="102">
        <v>1.1561293192401518</v>
      </c>
      <c r="D278" s="102">
        <v>1.2034945505987209</v>
      </c>
      <c r="E278" s="102">
        <v>1.4172438037634441</v>
      </c>
      <c r="F278" s="102">
        <v>1.2413154572216725</v>
      </c>
      <c r="G278" s="102">
        <v>1.1357407991573425</v>
      </c>
      <c r="H278" s="102">
        <v>1.3910281444484853</v>
      </c>
      <c r="I278" s="102">
        <v>1.2301269704997397</v>
      </c>
      <c r="J278" s="102">
        <v>1.3658965364586506</v>
      </c>
      <c r="K278" s="102">
        <v>1.2649158400791771</v>
      </c>
      <c r="L278" s="102">
        <v>1.2118885963873975</v>
      </c>
      <c r="M278" s="102">
        <v>1.3438366739038528</v>
      </c>
      <c r="N278" s="102">
        <v>0.86399401590441349</v>
      </c>
      <c r="O278" s="102">
        <v>0.86276843959414307</v>
      </c>
      <c r="P278" s="102">
        <v>0.93710792734128301</v>
      </c>
      <c r="Q278" s="102">
        <v>1.2863256824803078</v>
      </c>
      <c r="R278" s="102">
        <v>1.2592073541424811</v>
      </c>
      <c r="S278" s="102">
        <v>1.1597144632492595</v>
      </c>
      <c r="T278" s="102">
        <v>1.146225785984774</v>
      </c>
      <c r="U278" s="102">
        <v>1.1109365316136199</v>
      </c>
      <c r="V278" s="102">
        <v>1.2501922583313338</v>
      </c>
      <c r="W278" s="102">
        <v>0.94915381370143648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1.9268478500572528</v>
      </c>
      <c r="C284" s="123">
        <v>1.9535472082343992</v>
      </c>
      <c r="D284" s="123">
        <v>2.0366596244209405</v>
      </c>
      <c r="E284" s="123">
        <v>1.967451608815511</v>
      </c>
      <c r="F284" s="123">
        <v>1.9643123737783197</v>
      </c>
      <c r="G284" s="123">
        <v>1.9551860119834956</v>
      </c>
      <c r="H284" s="123">
        <v>1.8899355693206639</v>
      </c>
      <c r="I284" s="123">
        <v>1.6937243759959395</v>
      </c>
      <c r="J284" s="123">
        <v>1.8799454085082021</v>
      </c>
      <c r="K284" s="123">
        <v>1.5521307604338284</v>
      </c>
      <c r="L284" s="123">
        <v>1.673410034019001</v>
      </c>
      <c r="M284" s="123">
        <v>1.4103721069161956</v>
      </c>
      <c r="N284" s="123">
        <v>1.1643849188693802</v>
      </c>
      <c r="O284" s="123">
        <v>1.122228219560534</v>
      </c>
      <c r="P284" s="123">
        <v>1.1597759800612208</v>
      </c>
      <c r="Q284" s="123">
        <v>1.2557023711182016</v>
      </c>
      <c r="R284" s="123">
        <v>1.1631537574388213</v>
      </c>
      <c r="S284" s="123">
        <v>1.424876635267216</v>
      </c>
      <c r="T284" s="123">
        <v>1.5602826105219234</v>
      </c>
      <c r="U284" s="123">
        <v>1.5778753077482239</v>
      </c>
      <c r="V284" s="123">
        <v>2.1354502901478143</v>
      </c>
      <c r="W284" s="123">
        <v>2.1022492667978638</v>
      </c>
      <c r="DA284" s="130" t="s">
        <v>3154</v>
      </c>
    </row>
    <row r="285" spans="1:105" ht="12" customHeight="1" x14ac:dyDescent="0.25">
      <c r="A285" s="97" t="s">
        <v>175</v>
      </c>
      <c r="B285" s="99">
        <v>1.9616473711109701</v>
      </c>
      <c r="C285" s="99">
        <v>1.9950758662901802</v>
      </c>
      <c r="D285" s="99">
        <v>2.1309923146250145</v>
      </c>
      <c r="E285" s="99">
        <v>2.0919051577623788</v>
      </c>
      <c r="F285" s="99">
        <v>2.0856155444271134</v>
      </c>
      <c r="G285" s="99">
        <v>2.0413725378066592</v>
      </c>
      <c r="H285" s="99">
        <v>1.9534446532666054</v>
      </c>
      <c r="I285" s="99">
        <v>1.7550501607722291</v>
      </c>
      <c r="J285" s="99">
        <v>1.9314406144310778</v>
      </c>
      <c r="K285" s="99">
        <v>1.5938704225704821</v>
      </c>
      <c r="L285" s="99">
        <v>1.7200318096609652</v>
      </c>
      <c r="M285" s="99">
        <v>1.4491140196279018</v>
      </c>
      <c r="N285" s="99">
        <v>1.2033979881848618</v>
      </c>
      <c r="O285" s="99">
        <v>1.1842566713947096</v>
      </c>
      <c r="P285" s="99">
        <v>1.2072763735197232</v>
      </c>
      <c r="Q285" s="99">
        <v>1.2898031603729292</v>
      </c>
      <c r="R285" s="99">
        <v>1.1965460877242333</v>
      </c>
      <c r="S285" s="99">
        <v>1.4652655306502347</v>
      </c>
      <c r="T285" s="99">
        <v>1.6097000968244646</v>
      </c>
      <c r="U285" s="99">
        <v>1.6411409410240596</v>
      </c>
      <c r="V285" s="99">
        <v>2.2669145992781194</v>
      </c>
      <c r="W285" s="99">
        <v>2.2432576496859955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123.15104654285237</v>
      </c>
      <c r="D290" s="117">
        <f t="shared" si="129"/>
        <v>148.09346710928531</v>
      </c>
      <c r="E290" s="117">
        <f t="shared" si="129"/>
        <v>136.60726891489537</v>
      </c>
      <c r="F290" s="117">
        <f t="shared" si="129"/>
        <v>88.713613264680731</v>
      </c>
      <c r="G290" s="117">
        <f t="shared" si="129"/>
        <v>59.991268593795141</v>
      </c>
      <c r="H290" s="117">
        <f t="shared" si="129"/>
        <v>51.837199982444226</v>
      </c>
      <c r="I290" s="117">
        <f t="shared" si="129"/>
        <v>50.737215643065042</v>
      </c>
      <c r="J290" s="117">
        <f t="shared" si="129"/>
        <v>56.877373598320254</v>
      </c>
      <c r="K290" s="117">
        <f t="shared" si="129"/>
        <v>35.263338073612339</v>
      </c>
      <c r="L290" s="117">
        <f t="shared" si="129"/>
        <v>39.746900736494396</v>
      </c>
      <c r="M290" s="117">
        <f t="shared" si="129"/>
        <v>30.119262269357943</v>
      </c>
      <c r="N290" s="117">
        <f t="shared" si="129"/>
        <v>48.900764943288884</v>
      </c>
      <c r="O290" s="117">
        <f t="shared" si="129"/>
        <v>78.941293638505215</v>
      </c>
      <c r="P290" s="117">
        <f t="shared" si="129"/>
        <v>76.676859952386167</v>
      </c>
      <c r="Q290" s="117">
        <f t="shared" si="129"/>
        <v>105.6659879848481</v>
      </c>
      <c r="R290" s="117">
        <f t="shared" ref="R290:V290" si="130">R291+R294+R296+R305</f>
        <v>100.01895190132721</v>
      </c>
      <c r="S290" s="117">
        <f t="shared" si="130"/>
        <v>76.838373630616118</v>
      </c>
      <c r="T290" s="117">
        <f t="shared" si="130"/>
        <v>68.530170645570706</v>
      </c>
      <c r="U290" s="117">
        <f t="shared" si="130"/>
        <v>52.506460513605774</v>
      </c>
      <c r="V290" s="117">
        <f t="shared" si="130"/>
        <v>41.637042889392823</v>
      </c>
      <c r="W290" s="117">
        <f t="shared" ref="W290" si="131">W291+W294+W296+W305</f>
        <v>34.954179748194491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104.3684311449462</v>
      </c>
      <c r="D291" s="122">
        <f t="shared" si="132"/>
        <v>125.06848562202279</v>
      </c>
      <c r="E291" s="122">
        <f t="shared" si="132"/>
        <v>116.55888890918321</v>
      </c>
      <c r="F291" s="122">
        <f t="shared" si="132"/>
        <v>73.743149562685247</v>
      </c>
      <c r="G291" s="122">
        <f t="shared" si="132"/>
        <v>50.714850898732706</v>
      </c>
      <c r="H291" s="122">
        <f t="shared" si="132"/>
        <v>42.724922006200984</v>
      </c>
      <c r="I291" s="122">
        <f t="shared" si="132"/>
        <v>40.391100273816271</v>
      </c>
      <c r="J291" s="122">
        <f t="shared" si="132"/>
        <v>45.329580367126823</v>
      </c>
      <c r="K291" s="122">
        <f t="shared" si="132"/>
        <v>28.344006466955559</v>
      </c>
      <c r="L291" s="122">
        <f t="shared" si="132"/>
        <v>32.25524409759263</v>
      </c>
      <c r="M291" s="122">
        <f t="shared" si="132"/>
        <v>24.749408154117916</v>
      </c>
      <c r="N291" s="122">
        <f t="shared" si="132"/>
        <v>40.35586718417634</v>
      </c>
      <c r="O291" s="122">
        <f t="shared" si="132"/>
        <v>65.460282729319815</v>
      </c>
      <c r="P291" s="122">
        <f t="shared" si="132"/>
        <v>61.361426225314027</v>
      </c>
      <c r="Q291" s="122">
        <f t="shared" si="132"/>
        <v>84.169053211637276</v>
      </c>
      <c r="R291" s="122">
        <f t="shared" ref="R291:V291" si="133">SUM(R292:R293)</f>
        <v>79.487492367403391</v>
      </c>
      <c r="S291" s="122">
        <f t="shared" si="133"/>
        <v>59.756030069969121</v>
      </c>
      <c r="T291" s="122">
        <f t="shared" si="133"/>
        <v>50.889935295768531</v>
      </c>
      <c r="U291" s="122">
        <f t="shared" si="133"/>
        <v>37.785259256109214</v>
      </c>
      <c r="V291" s="122">
        <f t="shared" si="133"/>
        <v>28.490956740491598</v>
      </c>
      <c r="W291" s="122">
        <f t="shared" ref="W291" si="134">SUM(W292:W293)</f>
        <v>23.589306908517301</v>
      </c>
      <c r="DA291" s="130" t="s">
        <v>3308</v>
      </c>
    </row>
    <row r="292" spans="1:105" ht="12" customHeight="1" x14ac:dyDescent="0.25">
      <c r="A292" s="97" t="s">
        <v>217</v>
      </c>
      <c r="B292" s="98"/>
      <c r="C292" s="98">
        <v>103.02728078492819</v>
      </c>
      <c r="D292" s="98">
        <v>123.45975977586731</v>
      </c>
      <c r="E292" s="98">
        <v>115.0762674236296</v>
      </c>
      <c r="F292" s="98">
        <v>72.798864800865488</v>
      </c>
      <c r="G292" s="98">
        <v>50.070131420573631</v>
      </c>
      <c r="H292" s="98">
        <v>42.186425226676882</v>
      </c>
      <c r="I292" s="98">
        <v>39.882505115312512</v>
      </c>
      <c r="J292" s="98">
        <v>44.756978808754866</v>
      </c>
      <c r="K292" s="98">
        <v>27.986723791448998</v>
      </c>
      <c r="L292" s="98">
        <v>31.847986523854779</v>
      </c>
      <c r="M292" s="98">
        <v>24.436767717770344</v>
      </c>
      <c r="N292" s="98">
        <v>39.851210098529911</v>
      </c>
      <c r="O292" s="98">
        <v>64.624524618081267</v>
      </c>
      <c r="P292" s="98">
        <v>60.550438257398262</v>
      </c>
      <c r="Q292" s="98">
        <v>83.036109633235185</v>
      </c>
      <c r="R292" s="98">
        <v>78.40694424439809</v>
      </c>
      <c r="S292" s="98">
        <v>58.932078073868006</v>
      </c>
      <c r="T292" s="98">
        <v>50.183110492456443</v>
      </c>
      <c r="U292" s="98">
        <v>37.257499793044971</v>
      </c>
      <c r="V292" s="98">
        <v>28.084548120463243</v>
      </c>
      <c r="W292" s="98">
        <v>23.251523173781351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1.3411503600180026</v>
      </c>
      <c r="D293" s="98">
        <v>1.6087258461554854</v>
      </c>
      <c r="E293" s="98">
        <v>1.4826214855536113</v>
      </c>
      <c r="F293" s="98">
        <v>0.94428476181975651</v>
      </c>
      <c r="G293" s="98">
        <v>0.64471947815907493</v>
      </c>
      <c r="H293" s="98">
        <v>0.53849677952410191</v>
      </c>
      <c r="I293" s="98">
        <v>0.50859515850376202</v>
      </c>
      <c r="J293" s="98">
        <v>0.57260155837195714</v>
      </c>
      <c r="K293" s="98">
        <v>0.35728267550656062</v>
      </c>
      <c r="L293" s="98">
        <v>0.40725757373784988</v>
      </c>
      <c r="M293" s="98">
        <v>0.31264043634757105</v>
      </c>
      <c r="N293" s="98">
        <v>0.50465708564643197</v>
      </c>
      <c r="O293" s="98">
        <v>0.8357581112385426</v>
      </c>
      <c r="P293" s="98">
        <v>0.81098796791576144</v>
      </c>
      <c r="Q293" s="98">
        <v>1.1329435784020876</v>
      </c>
      <c r="R293" s="98">
        <v>1.0805481230052973</v>
      </c>
      <c r="S293" s="98">
        <v>0.82395199610111525</v>
      </c>
      <c r="T293" s="98">
        <v>0.70682480331208908</v>
      </c>
      <c r="U293" s="98">
        <v>0.52775946306424071</v>
      </c>
      <c r="V293" s="98">
        <v>0.40640862002835343</v>
      </c>
      <c r="W293" s="98">
        <v>0.33778373473595202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5.0885367842923725E-2</v>
      </c>
      <c r="D294" s="122">
        <f t="shared" si="135"/>
        <v>0.11250020112375106</v>
      </c>
      <c r="E294" s="122">
        <f t="shared" si="135"/>
        <v>0.17190039817598751</v>
      </c>
      <c r="F294" s="122">
        <f t="shared" si="135"/>
        <v>7.570185837503339E-2</v>
      </c>
      <c r="G294" s="122">
        <f t="shared" si="135"/>
        <v>5.6781154658858905E-2</v>
      </c>
      <c r="H294" s="122">
        <f t="shared" si="135"/>
        <v>9.2110233021393262E-2</v>
      </c>
      <c r="I294" s="122">
        <f t="shared" si="135"/>
        <v>0.16169581754329998</v>
      </c>
      <c r="J294" s="122">
        <f t="shared" si="135"/>
        <v>0.12644628982071415</v>
      </c>
      <c r="K294" s="122">
        <f t="shared" si="135"/>
        <v>8.5608333474809714E-2</v>
      </c>
      <c r="L294" s="122">
        <f t="shared" si="135"/>
        <v>0.1034328506165037</v>
      </c>
      <c r="M294" s="122">
        <f t="shared" si="135"/>
        <v>7.817148267164796E-2</v>
      </c>
      <c r="N294" s="122">
        <f t="shared" si="135"/>
        <v>0.253597405452402</v>
      </c>
      <c r="O294" s="122">
        <f t="shared" si="135"/>
        <v>0.25106450336658248</v>
      </c>
      <c r="P294" s="122">
        <f t="shared" si="135"/>
        <v>0.18221692810413473</v>
      </c>
      <c r="Q294" s="122">
        <f t="shared" si="135"/>
        <v>0.31559137087794908</v>
      </c>
      <c r="R294" s="122">
        <f t="shared" si="135"/>
        <v>0.29480688855552484</v>
      </c>
      <c r="S294" s="122">
        <f t="shared" si="135"/>
        <v>0.34114975610976178</v>
      </c>
      <c r="T294" s="122">
        <f t="shared" si="135"/>
        <v>0.73140543742439534</v>
      </c>
      <c r="U294" s="122">
        <f t="shared" si="135"/>
        <v>0.61874328488956354</v>
      </c>
      <c r="V294" s="122">
        <f t="shared" si="135"/>
        <v>0.31355189639137382</v>
      </c>
      <c r="W294" s="122">
        <f t="shared" si="135"/>
        <v>0.70660638522361796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5.0885367842923725E-2</v>
      </c>
      <c r="D295" s="98">
        <v>0.11250020112375106</v>
      </c>
      <c r="E295" s="98">
        <v>0.17190039817598751</v>
      </c>
      <c r="F295" s="98">
        <v>7.570185837503339E-2</v>
      </c>
      <c r="G295" s="98">
        <v>5.6781154658858905E-2</v>
      </c>
      <c r="H295" s="98">
        <v>9.2110233021393262E-2</v>
      </c>
      <c r="I295" s="98">
        <v>0.16169581754329998</v>
      </c>
      <c r="J295" s="98">
        <v>0.12644628982071415</v>
      </c>
      <c r="K295" s="98">
        <v>8.5608333474809714E-2</v>
      </c>
      <c r="L295" s="98">
        <v>0.1034328506165037</v>
      </c>
      <c r="M295" s="98">
        <v>7.817148267164796E-2</v>
      </c>
      <c r="N295" s="98">
        <v>0.253597405452402</v>
      </c>
      <c r="O295" s="98">
        <v>0.25106450336658248</v>
      </c>
      <c r="P295" s="98">
        <v>0.18221692810413473</v>
      </c>
      <c r="Q295" s="98">
        <v>0.31559137087794908</v>
      </c>
      <c r="R295" s="98">
        <v>0.29480688855552484</v>
      </c>
      <c r="S295" s="98">
        <v>0.34114975610976178</v>
      </c>
      <c r="T295" s="98">
        <v>0.73140543742439534</v>
      </c>
      <c r="U295" s="98">
        <v>0.61874328488956354</v>
      </c>
      <c r="V295" s="98">
        <v>0.31355189639137382</v>
      </c>
      <c r="W295" s="98">
        <v>0.70660638522361796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13.086745506869642</v>
      </c>
      <c r="D296" s="122">
        <v>16.181282081767243</v>
      </c>
      <c r="E296" s="122">
        <v>14.410879558596944</v>
      </c>
      <c r="F296" s="122">
        <v>10.380931742537376</v>
      </c>
      <c r="G296" s="122">
        <v>6.6060308488740773</v>
      </c>
      <c r="H296" s="122">
        <v>6.5683506266269891</v>
      </c>
      <c r="I296" s="122">
        <v>7.5231371113303611</v>
      </c>
      <c r="J296" s="122">
        <v>8.2894864241451192</v>
      </c>
      <c r="K296" s="122">
        <v>5.2203159549707738</v>
      </c>
      <c r="L296" s="122">
        <v>5.4811401258031447</v>
      </c>
      <c r="M296" s="122">
        <v>4.0534913122624889</v>
      </c>
      <c r="N296" s="122">
        <v>6.5290081273010019</v>
      </c>
      <c r="O296" s="122">
        <v>10.258823251539999</v>
      </c>
      <c r="P296" s="122">
        <v>11.675965485427621</v>
      </c>
      <c r="Q296" s="122">
        <v>16.288325672946016</v>
      </c>
      <c r="R296" s="122">
        <v>15.729378623425175</v>
      </c>
      <c r="S296" s="122">
        <v>12.300915845847978</v>
      </c>
      <c r="T296" s="122">
        <v>12.064675486211648</v>
      </c>
      <c r="U296" s="122">
        <v>10.039815762864546</v>
      </c>
      <c r="V296" s="122">
        <v>8.4568546558151017</v>
      </c>
      <c r="W296" s="122">
        <v>6.8762774298215996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3.2620221911406198</v>
      </c>
      <c r="D297" s="98">
        <v>2.0151167267899357</v>
      </c>
      <c r="E297" s="98">
        <v>1.4046877737284733</v>
      </c>
      <c r="F297" s="98">
        <v>1.833253537341883</v>
      </c>
      <c r="G297" s="98">
        <v>1.898858971118081</v>
      </c>
      <c r="H297" s="98">
        <v>0.56404420263092103</v>
      </c>
      <c r="I297" s="98">
        <v>4.4657159072117354</v>
      </c>
      <c r="J297" s="98">
        <v>5.1568737948721415</v>
      </c>
      <c r="K297" s="98">
        <v>4.2387079183352228</v>
      </c>
      <c r="L297" s="98">
        <v>4.6555065176865948</v>
      </c>
      <c r="M297" s="98">
        <v>4.0513981192496766</v>
      </c>
      <c r="N297" s="98">
        <v>6.5201902646555627</v>
      </c>
      <c r="O297" s="98">
        <v>10.112212735823649</v>
      </c>
      <c r="P297" s="98">
        <v>8.0867912404171509</v>
      </c>
      <c r="Q297" s="98">
        <v>4.5455943989126011</v>
      </c>
      <c r="R297" s="98">
        <v>6.2310168301316615</v>
      </c>
      <c r="S297" s="98">
        <v>6.6035053953300249</v>
      </c>
      <c r="T297" s="98">
        <v>6.8200712076270209</v>
      </c>
      <c r="U297" s="98">
        <v>6.1753472643109122</v>
      </c>
      <c r="V297" s="98">
        <v>5.4609948348206236</v>
      </c>
      <c r="W297" s="98">
        <v>3.1872169788179647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3.5079015575347448E-3</v>
      </c>
      <c r="D298" s="98">
        <v>3.2930386452918406E-4</v>
      </c>
      <c r="E298" s="98">
        <v>0</v>
      </c>
      <c r="F298" s="98">
        <v>0</v>
      </c>
      <c r="G298" s="98">
        <v>0</v>
      </c>
      <c r="H298" s="98">
        <v>0</v>
      </c>
      <c r="I298" s="98">
        <v>5.6575039213388543E-4</v>
      </c>
      <c r="J298" s="98">
        <v>1.9365371232367349E-3</v>
      </c>
      <c r="K298" s="98">
        <v>1.5971761136398073E-3</v>
      </c>
      <c r="L298" s="98">
        <v>1.6939749176508485E-3</v>
      </c>
      <c r="M298" s="98">
        <v>2.0931930128119426E-3</v>
      </c>
      <c r="N298" s="98">
        <v>8.8178626454387433E-3</v>
      </c>
      <c r="O298" s="98">
        <v>2.1307291874566804E-3</v>
      </c>
      <c r="P298" s="98">
        <v>1.3171621179681655E-2</v>
      </c>
      <c r="Q298" s="98">
        <v>0</v>
      </c>
      <c r="R298" s="98">
        <v>7.6805678388557801E-4</v>
      </c>
      <c r="S298" s="98">
        <v>5.3727137969600712E-3</v>
      </c>
      <c r="T298" s="98">
        <v>5.3772553156697976E-3</v>
      </c>
      <c r="U298" s="98">
        <v>5.5914730383116156E-3</v>
      </c>
      <c r="V298" s="98">
        <v>5.0648823975025662E-3</v>
      </c>
      <c r="W298" s="98">
        <v>1.0474726623761907E-2</v>
      </c>
      <c r="DA298" s="63" t="s">
        <v>3315</v>
      </c>
    </row>
    <row r="299" spans="1:105" ht="12" customHeight="1" x14ac:dyDescent="0.25">
      <c r="A299" s="100" t="s">
        <v>217</v>
      </c>
      <c r="B299" s="101"/>
      <c r="C299" s="101">
        <v>1.2771538214186096E-3</v>
      </c>
      <c r="D299" s="101">
        <v>1.1663080494900056E-4</v>
      </c>
      <c r="E299" s="101">
        <v>0</v>
      </c>
      <c r="F299" s="101">
        <v>0</v>
      </c>
      <c r="G299" s="101">
        <v>0</v>
      </c>
      <c r="H299" s="101">
        <v>0</v>
      </c>
      <c r="I299" s="101">
        <v>1.8901044417714649E-4</v>
      </c>
      <c r="J299" s="101">
        <v>7.2093384854228807E-4</v>
      </c>
      <c r="K299" s="101">
        <v>5.518614831493356E-4</v>
      </c>
      <c r="L299" s="101">
        <v>5.6558522013288378E-4</v>
      </c>
      <c r="M299" s="101">
        <v>7.9129280833586718E-4</v>
      </c>
      <c r="N299" s="101">
        <v>2.2955319120758115E-3</v>
      </c>
      <c r="O299" s="101">
        <v>5.7393716974722946E-4</v>
      </c>
      <c r="P299" s="101">
        <v>3.4383245423873499E-3</v>
      </c>
      <c r="Q299" s="101">
        <v>0</v>
      </c>
      <c r="R299" s="101">
        <v>2.4557001213131865E-4</v>
      </c>
      <c r="S299" s="101">
        <v>1.581795928546718E-3</v>
      </c>
      <c r="T299" s="101">
        <v>1.593959196181195E-3</v>
      </c>
      <c r="U299" s="101">
        <v>1.6111058207727202E-3</v>
      </c>
      <c r="V299" s="101">
        <v>1.5399964752537325E-3</v>
      </c>
      <c r="W299" s="101">
        <v>2.5030152841214355E-3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2.2307477361161354E-3</v>
      </c>
      <c r="D300" s="104">
        <v>2.1267305958018348E-4</v>
      </c>
      <c r="E300" s="104">
        <v>0</v>
      </c>
      <c r="F300" s="104">
        <v>0</v>
      </c>
      <c r="G300" s="104">
        <v>0</v>
      </c>
      <c r="H300" s="104">
        <v>0</v>
      </c>
      <c r="I300" s="104">
        <v>3.7673994795673894E-4</v>
      </c>
      <c r="J300" s="104">
        <v>1.2156032746944469E-3</v>
      </c>
      <c r="K300" s="104">
        <v>1.0453146304904718E-3</v>
      </c>
      <c r="L300" s="104">
        <v>1.1283896975179647E-3</v>
      </c>
      <c r="M300" s="104">
        <v>1.3019002044760753E-3</v>
      </c>
      <c r="N300" s="104">
        <v>6.5223307333629318E-3</v>
      </c>
      <c r="O300" s="104">
        <v>1.5567920177094511E-3</v>
      </c>
      <c r="P300" s="104">
        <v>9.7332966372943048E-3</v>
      </c>
      <c r="Q300" s="104">
        <v>0</v>
      </c>
      <c r="R300" s="104">
        <v>5.2248677175425941E-4</v>
      </c>
      <c r="S300" s="104">
        <v>3.7909178684133534E-3</v>
      </c>
      <c r="T300" s="104">
        <v>3.7832961194886028E-3</v>
      </c>
      <c r="U300" s="104">
        <v>3.9803672175388952E-3</v>
      </c>
      <c r="V300" s="104">
        <v>3.5248859222488339E-3</v>
      </c>
      <c r="W300" s="104">
        <v>7.9717113396404714E-3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9.3211226141964776</v>
      </c>
      <c r="D301" s="101">
        <v>14.083887815156528</v>
      </c>
      <c r="E301" s="101">
        <v>12.963955449064654</v>
      </c>
      <c r="F301" s="101">
        <v>8.5429728034111854</v>
      </c>
      <c r="G301" s="101">
        <v>4.6783077054854099</v>
      </c>
      <c r="H301" s="101">
        <v>5.9737509179460249</v>
      </c>
      <c r="I301" s="101">
        <v>2.9618735450312283</v>
      </c>
      <c r="J301" s="101">
        <v>2.9232408291707044</v>
      </c>
      <c r="K301" s="101">
        <v>0.93613047701829333</v>
      </c>
      <c r="L301" s="101">
        <v>0.80164632441460548</v>
      </c>
      <c r="M301" s="101">
        <v>0</v>
      </c>
      <c r="N301" s="101">
        <v>0</v>
      </c>
      <c r="O301" s="101">
        <v>0.13877434379989209</v>
      </c>
      <c r="P301" s="101">
        <v>3.363924998456612</v>
      </c>
      <c r="Q301" s="101">
        <v>11.123786216705998</v>
      </c>
      <c r="R301" s="101">
        <v>8.9345874611445169</v>
      </c>
      <c r="S301" s="101">
        <v>5.357709153899286</v>
      </c>
      <c r="T301" s="101">
        <v>4.8431395517173472</v>
      </c>
      <c r="U301" s="101">
        <v>3.5487303268822949</v>
      </c>
      <c r="V301" s="101">
        <v>2.7109040365576482</v>
      </c>
      <c r="W301" s="101">
        <v>3.3432966641984372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0.50009279997500988</v>
      </c>
      <c r="D302" s="104">
        <v>8.1948235956251891E-2</v>
      </c>
      <c r="E302" s="104">
        <v>4.2236335803814973E-2</v>
      </c>
      <c r="F302" s="104">
        <v>4.7054017843087522E-3</v>
      </c>
      <c r="G302" s="104">
        <v>2.8864172270586495E-2</v>
      </c>
      <c r="H302" s="104">
        <v>3.0555506050043452E-2</v>
      </c>
      <c r="I302" s="104">
        <v>9.4981908695262712E-2</v>
      </c>
      <c r="J302" s="104">
        <v>0.20743526297903692</v>
      </c>
      <c r="K302" s="104">
        <v>4.3880383503617525E-2</v>
      </c>
      <c r="L302" s="104">
        <v>2.2293308784293753E-2</v>
      </c>
      <c r="M302" s="104">
        <v>0</v>
      </c>
      <c r="N302" s="104">
        <v>0</v>
      </c>
      <c r="O302" s="104">
        <v>5.7054427290020374E-3</v>
      </c>
      <c r="P302" s="104">
        <v>0.21207762537417585</v>
      </c>
      <c r="Q302" s="104">
        <v>0.61894505732741689</v>
      </c>
      <c r="R302" s="104">
        <v>0.56300627536511072</v>
      </c>
      <c r="S302" s="104">
        <v>0.33432858282170841</v>
      </c>
      <c r="T302" s="104">
        <v>0.39608747155160917</v>
      </c>
      <c r="U302" s="104">
        <v>0.31014669863302646</v>
      </c>
      <c r="V302" s="104">
        <v>0.27989090203932609</v>
      </c>
      <c r="W302" s="104">
        <v>0.33528906018143512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0.16880763802277823</v>
      </c>
      <c r="D303" s="98">
        <v>2.7045302374292538E-2</v>
      </c>
      <c r="E303" s="98">
        <v>1.6488599874813561E-2</v>
      </c>
      <c r="F303" s="98">
        <v>1.5944642393045554E-3</v>
      </c>
      <c r="G303" s="98">
        <v>8.5485424676595805E-3</v>
      </c>
      <c r="H303" s="98">
        <v>1.168744978465916E-2</v>
      </c>
      <c r="I303" s="98">
        <v>3.0546910116492763E-2</v>
      </c>
      <c r="J303" s="98">
        <v>7.5053944966609443E-2</v>
      </c>
      <c r="K303" s="98">
        <v>1.4818048105170607E-2</v>
      </c>
      <c r="L303" s="98">
        <v>7.3267212955781796E-3</v>
      </c>
      <c r="M303" s="98">
        <v>0</v>
      </c>
      <c r="N303" s="98">
        <v>0</v>
      </c>
      <c r="O303" s="98">
        <v>1.5737567073444776E-3</v>
      </c>
      <c r="P303" s="98">
        <v>5.7330684619570894E-2</v>
      </c>
      <c r="Q303" s="98">
        <v>0.22211867888172776</v>
      </c>
      <c r="R303" s="98">
        <v>0.18988815060368788</v>
      </c>
      <c r="S303" s="98">
        <v>0.10440904372304363</v>
      </c>
      <c r="T303" s="98">
        <v>0.12488407205555416</v>
      </c>
      <c r="U303" s="98">
        <v>9.5202535327760823E-2</v>
      </c>
      <c r="V303" s="98">
        <v>9.052048991410197E-2</v>
      </c>
      <c r="W303" s="98">
        <v>8.4682946813514764E-2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0.33128516195223168</v>
      </c>
      <c r="D304" s="98">
        <v>5.490293358195935E-2</v>
      </c>
      <c r="E304" s="98">
        <v>2.5747735929001408E-2</v>
      </c>
      <c r="F304" s="98">
        <v>3.110937545004197E-3</v>
      </c>
      <c r="G304" s="98">
        <v>2.0315629802926914E-2</v>
      </c>
      <c r="H304" s="98">
        <v>1.8868056265384292E-2</v>
      </c>
      <c r="I304" s="98">
        <v>6.4434998578769942E-2</v>
      </c>
      <c r="J304" s="98">
        <v>0.13238131801242747</v>
      </c>
      <c r="K304" s="98">
        <v>2.9062335398446916E-2</v>
      </c>
      <c r="L304" s="98">
        <v>1.4966587488715575E-2</v>
      </c>
      <c r="M304" s="98">
        <v>0</v>
      </c>
      <c r="N304" s="98">
        <v>0</v>
      </c>
      <c r="O304" s="98">
        <v>4.1316860216575602E-3</v>
      </c>
      <c r="P304" s="98">
        <v>0.15474694075460496</v>
      </c>
      <c r="Q304" s="98">
        <v>0.39682637844568908</v>
      </c>
      <c r="R304" s="98">
        <v>0.37311812476142286</v>
      </c>
      <c r="S304" s="98">
        <v>0.2299195390986648</v>
      </c>
      <c r="T304" s="98">
        <v>0.27120339949605499</v>
      </c>
      <c r="U304" s="98">
        <v>0.21494416330526561</v>
      </c>
      <c r="V304" s="98">
        <v>0.18937041212522415</v>
      </c>
      <c r="W304" s="98">
        <v>0.25060611336792038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5.6449845231936004</v>
      </c>
      <c r="D305" s="122">
        <v>6.7311992043715358</v>
      </c>
      <c r="E305" s="122">
        <v>5.4656000489392298</v>
      </c>
      <c r="F305" s="122">
        <v>4.5138301010830917</v>
      </c>
      <c r="G305" s="122">
        <v>2.6136056915295014</v>
      </c>
      <c r="H305" s="122">
        <v>2.451817116594861</v>
      </c>
      <c r="I305" s="122">
        <v>2.6612824403751132</v>
      </c>
      <c r="J305" s="122">
        <v>3.1318605172276008</v>
      </c>
      <c r="K305" s="122">
        <v>1.6134073182111968</v>
      </c>
      <c r="L305" s="122">
        <v>1.907083662482117</v>
      </c>
      <c r="M305" s="122">
        <v>1.2381913203058903</v>
      </c>
      <c r="N305" s="122">
        <v>1.7622922263591394</v>
      </c>
      <c r="O305" s="122">
        <v>2.9711231542788341</v>
      </c>
      <c r="P305" s="122">
        <v>3.4572513135403806</v>
      </c>
      <c r="Q305" s="122">
        <v>4.8930177293868482</v>
      </c>
      <c r="R305" s="122">
        <v>4.5072740219431129</v>
      </c>
      <c r="S305" s="122">
        <v>4.440277958689248</v>
      </c>
      <c r="T305" s="122">
        <v>4.844154426166142</v>
      </c>
      <c r="U305" s="122">
        <v>4.0626422097424504</v>
      </c>
      <c r="V305" s="122">
        <v>4.3756795966947521</v>
      </c>
      <c r="W305" s="122">
        <v>3.7819890246319749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5.3460295171529806</v>
      </c>
      <c r="D306" s="98">
        <v>5.7918902076569596</v>
      </c>
      <c r="E306" s="98">
        <v>4.6566959838623339</v>
      </c>
      <c r="F306" s="98">
        <v>4.482899192717519</v>
      </c>
      <c r="G306" s="98">
        <v>1.9049720687423173</v>
      </c>
      <c r="H306" s="98">
        <v>2.0925462366204588</v>
      </c>
      <c r="I306" s="98">
        <v>2.5891419658784987</v>
      </c>
      <c r="J306" s="98">
        <v>2.8277431807890863</v>
      </c>
      <c r="K306" s="98">
        <v>1.4507313499783967</v>
      </c>
      <c r="L306" s="98">
        <v>1.8721493160353542</v>
      </c>
      <c r="M306" s="98">
        <v>1.093930177245817</v>
      </c>
      <c r="N306" s="98">
        <v>1.6920740113452755</v>
      </c>
      <c r="O306" s="98">
        <v>2.5904741213266615</v>
      </c>
      <c r="P306" s="98">
        <v>3.4547635136769728</v>
      </c>
      <c r="Q306" s="98">
        <v>4.8364069897019037</v>
      </c>
      <c r="R306" s="98">
        <v>4.4089525001986054</v>
      </c>
      <c r="S306" s="98">
        <v>4.3777367068292179</v>
      </c>
      <c r="T306" s="98">
        <v>4.6616767811585591</v>
      </c>
      <c r="U306" s="98">
        <v>3.7383010274732391</v>
      </c>
      <c r="V306" s="98">
        <v>3.504392867801696</v>
      </c>
      <c r="W306" s="98">
        <v>3.4388282021942933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0.29895500604061959</v>
      </c>
      <c r="D307" s="33">
        <v>0.93930899671457635</v>
      </c>
      <c r="E307" s="33">
        <v>0.8089040650768955</v>
      </c>
      <c r="F307" s="33">
        <v>3.0930908365572427E-2</v>
      </c>
      <c r="G307" s="33">
        <v>0.708633622787184</v>
      </c>
      <c r="H307" s="33">
        <v>0.35927087997440199</v>
      </c>
      <c r="I307" s="33">
        <v>7.2140474496614621E-2</v>
      </c>
      <c r="J307" s="33">
        <v>0.30411733643851468</v>
      </c>
      <c r="K307" s="33">
        <v>0.16267596823280009</v>
      </c>
      <c r="L307" s="33">
        <v>3.4934346446762923E-2</v>
      </c>
      <c r="M307" s="33">
        <v>0.14426114306007323</v>
      </c>
      <c r="N307" s="33">
        <v>7.0218215013864008E-2</v>
      </c>
      <c r="O307" s="33">
        <v>0.38064903295217256</v>
      </c>
      <c r="P307" s="33">
        <v>2.4877998634078784E-3</v>
      </c>
      <c r="Q307" s="33">
        <v>5.6610739684944102E-2</v>
      </c>
      <c r="R307" s="33">
        <v>9.8321521744507798E-2</v>
      </c>
      <c r="S307" s="33">
        <v>6.2541251860030303E-2</v>
      </c>
      <c r="T307" s="33">
        <v>0.18247764500758282</v>
      </c>
      <c r="U307" s="33">
        <v>0.32434118226921155</v>
      </c>
      <c r="V307" s="33">
        <v>0.87128672889305636</v>
      </c>
      <c r="W307" s="33">
        <v>0.34316082243768176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67.657128379793974</v>
      </c>
      <c r="D309" s="117">
        <f t="shared" si="136"/>
        <v>82.651757750305777</v>
      </c>
      <c r="E309" s="117">
        <f t="shared" si="136"/>
        <v>77.355031312284851</v>
      </c>
      <c r="F309" s="117">
        <f t="shared" si="136"/>
        <v>50.743706158620164</v>
      </c>
      <c r="G309" s="117">
        <f t="shared" si="136"/>
        <v>34.853163600689697</v>
      </c>
      <c r="H309" s="117">
        <f t="shared" si="136"/>
        <v>30.597234939312042</v>
      </c>
      <c r="I309" s="117">
        <f t="shared" si="136"/>
        <v>30.311045156381883</v>
      </c>
      <c r="J309" s="117">
        <f t="shared" si="136"/>
        <v>34.373136252931552</v>
      </c>
      <c r="K309" s="117">
        <f t="shared" si="136"/>
        <v>21.571043974420679</v>
      </c>
      <c r="L309" s="117">
        <f t="shared" si="136"/>
        <v>24.644016044688854</v>
      </c>
      <c r="M309" s="117">
        <f t="shared" si="136"/>
        <v>19.040127829363286</v>
      </c>
      <c r="N309" s="117">
        <f t="shared" si="136"/>
        <v>31.938413987653412</v>
      </c>
      <c r="O309" s="117">
        <f t="shared" si="136"/>
        <v>52.751108066946713</v>
      </c>
      <c r="P309" s="117">
        <f t="shared" si="136"/>
        <v>52.542717836918058</v>
      </c>
      <c r="Q309" s="117">
        <f t="shared" si="136"/>
        <v>74.203838229647289</v>
      </c>
      <c r="R309" s="117">
        <f t="shared" ref="R309:V309" si="137">R310+R313+R315+R324</f>
        <v>71.381483737037698</v>
      </c>
      <c r="S309" s="117">
        <f t="shared" si="137"/>
        <v>55.790982714057513</v>
      </c>
      <c r="T309" s="117">
        <f t="shared" si="137"/>
        <v>51.465191128039677</v>
      </c>
      <c r="U309" s="117">
        <f t="shared" si="137"/>
        <v>40.003770951176755</v>
      </c>
      <c r="V309" s="117">
        <f t="shared" si="137"/>
        <v>31.486173637769316</v>
      </c>
      <c r="W309" s="117">
        <f t="shared" ref="W309" si="138">W310+W313+W315+W324</f>
        <v>27.745706331087149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56.625164030589069</v>
      </c>
      <c r="D310" s="122">
        <f t="shared" si="139"/>
        <v>68.920806005415443</v>
      </c>
      <c r="E310" s="122">
        <f t="shared" si="139"/>
        <v>65.216161931161707</v>
      </c>
      <c r="F310" s="122">
        <f t="shared" si="139"/>
        <v>41.883006892853686</v>
      </c>
      <c r="G310" s="122">
        <f t="shared" si="139"/>
        <v>29.228033250841452</v>
      </c>
      <c r="H310" s="122">
        <f t="shared" si="139"/>
        <v>24.979673131089239</v>
      </c>
      <c r="I310" s="122">
        <f t="shared" si="139"/>
        <v>23.9541924656642</v>
      </c>
      <c r="J310" s="122">
        <f t="shared" si="139"/>
        <v>27.269538276066292</v>
      </c>
      <c r="K310" s="122">
        <f t="shared" si="139"/>
        <v>17.297948078294187</v>
      </c>
      <c r="L310" s="122">
        <f t="shared" si="139"/>
        <v>19.973569875268854</v>
      </c>
      <c r="M310" s="122">
        <f t="shared" si="139"/>
        <v>15.608917120617244</v>
      </c>
      <c r="N310" s="122">
        <f t="shared" si="139"/>
        <v>26.042733947094579</v>
      </c>
      <c r="O310" s="122">
        <f t="shared" si="139"/>
        <v>43.452857102469132</v>
      </c>
      <c r="P310" s="122">
        <f t="shared" si="139"/>
        <v>41.994696780413783</v>
      </c>
      <c r="Q310" s="122">
        <f t="shared" si="139"/>
        <v>59.070358576706589</v>
      </c>
      <c r="R310" s="122">
        <f t="shared" ref="R310:V310" si="140">SUM(R311:R312)</f>
        <v>56.575933194338141</v>
      </c>
      <c r="S310" s="122">
        <f t="shared" si="140"/>
        <v>42.995431868363852</v>
      </c>
      <c r="T310" s="122">
        <f t="shared" si="140"/>
        <v>36.932664113765767</v>
      </c>
      <c r="U310" s="122">
        <f t="shared" si="140"/>
        <v>27.619858364150947</v>
      </c>
      <c r="V310" s="122">
        <f t="shared" si="140"/>
        <v>20.958683790696938</v>
      </c>
      <c r="W310" s="122">
        <f t="shared" ref="W310" si="141">SUM(W311:W312)</f>
        <v>17.43029105644522</v>
      </c>
      <c r="DA310" s="130" t="s">
        <v>3476</v>
      </c>
    </row>
    <row r="311" spans="1:105" ht="12" customHeight="1" x14ac:dyDescent="0.25">
      <c r="A311" s="97" t="s">
        <v>217</v>
      </c>
      <c r="B311" s="98"/>
      <c r="C311" s="98">
        <v>55.284013670571063</v>
      </c>
      <c r="D311" s="98">
        <v>67.312080159259963</v>
      </c>
      <c r="E311" s="98">
        <v>63.733540445608092</v>
      </c>
      <c r="F311" s="98">
        <v>40.938722131033927</v>
      </c>
      <c r="G311" s="98">
        <v>28.583313772682377</v>
      </c>
      <c r="H311" s="98">
        <v>24.441176351565137</v>
      </c>
      <c r="I311" s="98">
        <v>23.445597307160437</v>
      </c>
      <c r="J311" s="98">
        <v>26.696936717694335</v>
      </c>
      <c r="K311" s="98">
        <v>16.940665402787626</v>
      </c>
      <c r="L311" s="98">
        <v>19.566312301531003</v>
      </c>
      <c r="M311" s="98">
        <v>15.296276684269673</v>
      </c>
      <c r="N311" s="98">
        <v>25.538076861448147</v>
      </c>
      <c r="O311" s="98">
        <v>42.617098991230591</v>
      </c>
      <c r="P311" s="98">
        <v>41.183708812498018</v>
      </c>
      <c r="Q311" s="98">
        <v>57.937414998304504</v>
      </c>
      <c r="R311" s="98">
        <v>55.495385071332841</v>
      </c>
      <c r="S311" s="98">
        <v>42.171479872262736</v>
      </c>
      <c r="T311" s="98">
        <v>36.225839310453679</v>
      </c>
      <c r="U311" s="98">
        <v>27.092098901086707</v>
      </c>
      <c r="V311" s="98">
        <v>20.552275170668583</v>
      </c>
      <c r="W311" s="98">
        <v>17.092507321709267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1.3411503600180026</v>
      </c>
      <c r="D312" s="98">
        <v>1.6087258461554854</v>
      </c>
      <c r="E312" s="98">
        <v>1.4826214855536113</v>
      </c>
      <c r="F312" s="98">
        <v>0.94428476181975651</v>
      </c>
      <c r="G312" s="98">
        <v>0.64471947815907493</v>
      </c>
      <c r="H312" s="98">
        <v>0.53849677952410191</v>
      </c>
      <c r="I312" s="98">
        <v>0.50859515850376202</v>
      </c>
      <c r="J312" s="98">
        <v>0.57260155837195714</v>
      </c>
      <c r="K312" s="98">
        <v>0.35728267550656062</v>
      </c>
      <c r="L312" s="98">
        <v>0.40725757373784988</v>
      </c>
      <c r="M312" s="98">
        <v>0.31264043634757105</v>
      </c>
      <c r="N312" s="98">
        <v>0.50465708564643197</v>
      </c>
      <c r="O312" s="98">
        <v>0.8357581112385426</v>
      </c>
      <c r="P312" s="98">
        <v>0.81098796791576144</v>
      </c>
      <c r="Q312" s="98">
        <v>1.1329435784020876</v>
      </c>
      <c r="R312" s="98">
        <v>1.0805481230052973</v>
      </c>
      <c r="S312" s="98">
        <v>0.82395199610111525</v>
      </c>
      <c r="T312" s="98">
        <v>0.70682480331208908</v>
      </c>
      <c r="U312" s="98">
        <v>0.52775946306424071</v>
      </c>
      <c r="V312" s="98">
        <v>0.40640862002835343</v>
      </c>
      <c r="W312" s="98">
        <v>0.33778373473595202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0.11049622094838453</v>
      </c>
      <c r="D313" s="122">
        <f t="shared" si="142"/>
        <v>0.25201827786948833</v>
      </c>
      <c r="E313" s="122">
        <f t="shared" si="142"/>
        <v>0.39701579376169294</v>
      </c>
      <c r="F313" s="122">
        <f t="shared" si="142"/>
        <v>0.18009878245483296</v>
      </c>
      <c r="G313" s="122">
        <f t="shared" si="142"/>
        <v>0.13906833542732255</v>
      </c>
      <c r="H313" s="122">
        <f t="shared" si="142"/>
        <v>0.2321112216539977</v>
      </c>
      <c r="I313" s="122">
        <f t="shared" si="142"/>
        <v>0.41901592247199571</v>
      </c>
      <c r="J313" s="122">
        <f t="shared" si="142"/>
        <v>0.33687161818918759</v>
      </c>
      <c r="K313" s="122">
        <f t="shared" si="142"/>
        <v>0.23445656670811432</v>
      </c>
      <c r="L313" s="122">
        <f t="shared" si="142"/>
        <v>0.29118388623182212</v>
      </c>
      <c r="M313" s="122">
        <f t="shared" si="142"/>
        <v>0.22720947356267904</v>
      </c>
      <c r="N313" s="122">
        <f t="shared" si="142"/>
        <v>0.76510667680556721</v>
      </c>
      <c r="O313" s="122">
        <f t="shared" si="142"/>
        <v>0.79058285159445041</v>
      </c>
      <c r="P313" s="122">
        <f t="shared" si="142"/>
        <v>0.59985394358828881</v>
      </c>
      <c r="Q313" s="122">
        <f t="shared" si="142"/>
        <v>1.0777177440921182</v>
      </c>
      <c r="R313" s="122">
        <f t="shared" si="142"/>
        <v>1.0294778405007785</v>
      </c>
      <c r="S313" s="122">
        <f t="shared" si="142"/>
        <v>1.2122517827513577</v>
      </c>
      <c r="T313" s="122">
        <f t="shared" si="142"/>
        <v>2.6365137051884568</v>
      </c>
      <c r="U313" s="122">
        <f t="shared" si="142"/>
        <v>2.2592903097526467</v>
      </c>
      <c r="V313" s="122">
        <f t="shared" si="142"/>
        <v>1.1598375219023735</v>
      </c>
      <c r="W313" s="122">
        <f t="shared" si="142"/>
        <v>2.6466936351224151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0.11049622094838453</v>
      </c>
      <c r="D314" s="98">
        <v>0.25201827786948833</v>
      </c>
      <c r="E314" s="98">
        <v>0.39701579376169294</v>
      </c>
      <c r="F314" s="98">
        <v>0.18009878245483296</v>
      </c>
      <c r="G314" s="98">
        <v>0.13906833542732255</v>
      </c>
      <c r="H314" s="98">
        <v>0.2321112216539977</v>
      </c>
      <c r="I314" s="98">
        <v>0.41901592247199571</v>
      </c>
      <c r="J314" s="98">
        <v>0.33687161818918759</v>
      </c>
      <c r="K314" s="98">
        <v>0.23445656670811432</v>
      </c>
      <c r="L314" s="98">
        <v>0.29118388623182212</v>
      </c>
      <c r="M314" s="98">
        <v>0.22720947356267904</v>
      </c>
      <c r="N314" s="98">
        <v>0.76510667680556721</v>
      </c>
      <c r="O314" s="98">
        <v>0.79058285159445041</v>
      </c>
      <c r="P314" s="98">
        <v>0.59985394358828881</v>
      </c>
      <c r="Q314" s="98">
        <v>1.0777177440921182</v>
      </c>
      <c r="R314" s="98">
        <v>1.0294778405007785</v>
      </c>
      <c r="S314" s="98">
        <v>1.2122517827513577</v>
      </c>
      <c r="T314" s="98">
        <v>2.6365137051884568</v>
      </c>
      <c r="U314" s="98">
        <v>2.2592903097526467</v>
      </c>
      <c r="V314" s="98">
        <v>1.1598375219023735</v>
      </c>
      <c r="W314" s="98">
        <v>2.6466936351224151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7.5946733634759456</v>
      </c>
      <c r="D315" s="122">
        <v>9.4077945175722455</v>
      </c>
      <c r="E315" s="122">
        <v>8.4232745168923149</v>
      </c>
      <c r="F315" s="122">
        <v>6.0437525809163892</v>
      </c>
      <c r="G315" s="122">
        <v>3.8394833199846854</v>
      </c>
      <c r="H315" s="122">
        <v>3.890526612934504</v>
      </c>
      <c r="I315" s="122">
        <v>4.3672846685268825</v>
      </c>
      <c r="J315" s="122">
        <v>4.8780880357918841</v>
      </c>
      <c r="K315" s="122">
        <v>3.0632557442177366</v>
      </c>
      <c r="L315" s="122">
        <v>3.2521976559479961</v>
      </c>
      <c r="M315" s="122">
        <v>2.4502048183616596</v>
      </c>
      <c r="N315" s="122">
        <v>4.0813632113660354</v>
      </c>
      <c r="O315" s="122">
        <v>6.6897067137075137</v>
      </c>
      <c r="P315" s="122">
        <v>7.914194114425424</v>
      </c>
      <c r="Q315" s="122">
        <v>11.166513257191237</v>
      </c>
      <c r="R315" s="122">
        <v>11.093388932754431</v>
      </c>
      <c r="S315" s="122">
        <v>8.9289334027281981</v>
      </c>
      <c r="T315" s="122">
        <v>8.9507484677526143</v>
      </c>
      <c r="U315" s="122">
        <v>7.5930159045180883</v>
      </c>
      <c r="V315" s="122">
        <v>6.4926108409378296</v>
      </c>
      <c r="W315" s="122">
        <v>5.2651707432421411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1.7007817777517527</v>
      </c>
      <c r="D316" s="98">
        <v>1.0638269750514122</v>
      </c>
      <c r="E316" s="98">
        <v>0.75114309129900014</v>
      </c>
      <c r="F316" s="98">
        <v>0.99291275595409334</v>
      </c>
      <c r="G316" s="98">
        <v>1.0419843034850822</v>
      </c>
      <c r="H316" s="98">
        <v>0.31366653133712502</v>
      </c>
      <c r="I316" s="98">
        <v>2.5175066991763244</v>
      </c>
      <c r="J316" s="98">
        <v>2.9489927226059049</v>
      </c>
      <c r="K316" s="98">
        <v>2.461064903903972</v>
      </c>
      <c r="L316" s="98">
        <v>2.7470283541076679</v>
      </c>
      <c r="M316" s="98">
        <v>2.4484247077207009</v>
      </c>
      <c r="N316" s="98">
        <v>4.0734067759722921</v>
      </c>
      <c r="O316" s="98">
        <v>6.5951283574442385</v>
      </c>
      <c r="P316" s="98">
        <v>5.5325374577472255</v>
      </c>
      <c r="Q316" s="98">
        <v>3.2389044367869557</v>
      </c>
      <c r="R316" s="98">
        <v>4.5561542322386348</v>
      </c>
      <c r="S316" s="98">
        <v>4.9410028851868431</v>
      </c>
      <c r="T316" s="98">
        <v>5.2050532746579767</v>
      </c>
      <c r="U316" s="98">
        <v>4.7894985238982706</v>
      </c>
      <c r="V316" s="98">
        <v>4.2861207954312759</v>
      </c>
      <c r="W316" s="98">
        <v>2.5167822774795172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2.8966414117490582E-3</v>
      </c>
      <c r="D317" s="98">
        <v>2.7424517338242311E-4</v>
      </c>
      <c r="E317" s="98">
        <v>0</v>
      </c>
      <c r="F317" s="98">
        <v>0</v>
      </c>
      <c r="G317" s="98">
        <v>0</v>
      </c>
      <c r="H317" s="98">
        <v>0</v>
      </c>
      <c r="I317" s="98">
        <v>4.832928656337966E-4</v>
      </c>
      <c r="J317" s="98">
        <v>1.6278741111352265E-3</v>
      </c>
      <c r="K317" s="98">
        <v>1.3657346627649887E-3</v>
      </c>
      <c r="L317" s="98">
        <v>1.4621189341685256E-3</v>
      </c>
      <c r="M317" s="98">
        <v>1.7801106409586916E-3</v>
      </c>
      <c r="N317" s="98">
        <v>7.9564353937434523E-3</v>
      </c>
      <c r="O317" s="98">
        <v>1.9311106166627528E-3</v>
      </c>
      <c r="P317" s="98">
        <v>1.2085609038729355E-2</v>
      </c>
      <c r="Q317" s="98">
        <v>0</v>
      </c>
      <c r="R317" s="98">
        <v>7.0204893320959276E-4</v>
      </c>
      <c r="S317" s="98">
        <v>4.9744798977944971E-3</v>
      </c>
      <c r="T317" s="98">
        <v>4.9997999185216434E-3</v>
      </c>
      <c r="U317" s="98">
        <v>5.2299145903692557E-3</v>
      </c>
      <c r="V317" s="98">
        <v>4.7335687936166659E-3</v>
      </c>
      <c r="W317" s="98">
        <v>9.9482145238301723E-3</v>
      </c>
      <c r="DA317" s="63" t="s">
        <v>3483</v>
      </c>
    </row>
    <row r="318" spans="1:105" ht="12" customHeight="1" x14ac:dyDescent="0.25">
      <c r="A318" s="100" t="s">
        <v>217</v>
      </c>
      <c r="B318" s="101"/>
      <c r="C318" s="101">
        <v>6.6589367563292263E-4</v>
      </c>
      <c r="D318" s="101">
        <v>6.1572113802239631E-5</v>
      </c>
      <c r="E318" s="101">
        <v>0</v>
      </c>
      <c r="F318" s="101">
        <v>0</v>
      </c>
      <c r="G318" s="101">
        <v>0</v>
      </c>
      <c r="H318" s="101">
        <v>0</v>
      </c>
      <c r="I318" s="101">
        <v>1.0655291767705768E-4</v>
      </c>
      <c r="J318" s="101">
        <v>4.1227083644077966E-4</v>
      </c>
      <c r="K318" s="101">
        <v>3.2042003227451701E-4</v>
      </c>
      <c r="L318" s="101">
        <v>3.3372923665056102E-4</v>
      </c>
      <c r="M318" s="101">
        <v>4.7821043648261618E-4</v>
      </c>
      <c r="N318" s="101">
        <v>1.4341046603805205E-3</v>
      </c>
      <c r="O318" s="101">
        <v>3.7431859895330156E-4</v>
      </c>
      <c r="P318" s="101">
        <v>2.3523124014350506E-3</v>
      </c>
      <c r="Q318" s="101">
        <v>0</v>
      </c>
      <c r="R318" s="101">
        <v>1.7956216145533329E-4</v>
      </c>
      <c r="S318" s="101">
        <v>1.1835620293811438E-3</v>
      </c>
      <c r="T318" s="101">
        <v>1.2165037990330403E-3</v>
      </c>
      <c r="U318" s="101">
        <v>1.2495473728303607E-3</v>
      </c>
      <c r="V318" s="101">
        <v>1.2086828713678316E-3</v>
      </c>
      <c r="W318" s="101">
        <v>1.9765031841897014E-3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2.2307477361161354E-3</v>
      </c>
      <c r="D319" s="104">
        <v>2.1267305958018348E-4</v>
      </c>
      <c r="E319" s="104">
        <v>0</v>
      </c>
      <c r="F319" s="104">
        <v>0</v>
      </c>
      <c r="G319" s="104">
        <v>0</v>
      </c>
      <c r="H319" s="104">
        <v>0</v>
      </c>
      <c r="I319" s="104">
        <v>3.7673994795673894E-4</v>
      </c>
      <c r="J319" s="104">
        <v>1.2156032746944469E-3</v>
      </c>
      <c r="K319" s="104">
        <v>1.0453146304904718E-3</v>
      </c>
      <c r="L319" s="104">
        <v>1.1283896975179647E-3</v>
      </c>
      <c r="M319" s="104">
        <v>1.3019002044760753E-3</v>
      </c>
      <c r="N319" s="104">
        <v>6.5223307333629318E-3</v>
      </c>
      <c r="O319" s="104">
        <v>1.5567920177094511E-3</v>
      </c>
      <c r="P319" s="104">
        <v>9.7332966372943048E-3</v>
      </c>
      <c r="Q319" s="104">
        <v>0</v>
      </c>
      <c r="R319" s="104">
        <v>5.2248677175425941E-4</v>
      </c>
      <c r="S319" s="104">
        <v>3.7909178684133534E-3</v>
      </c>
      <c r="T319" s="104">
        <v>3.7832961194886028E-3</v>
      </c>
      <c r="U319" s="104">
        <v>3.9803672175388952E-3</v>
      </c>
      <c r="V319" s="104">
        <v>3.5248859222488339E-3</v>
      </c>
      <c r="W319" s="104">
        <v>7.9717113396404714E-3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5.4608132202666297</v>
      </c>
      <c r="D320" s="101">
        <v>8.2729038990052945</v>
      </c>
      <c r="E320" s="101">
        <v>7.6366707583753044</v>
      </c>
      <c r="F320" s="101">
        <v>5.0467869528583389</v>
      </c>
      <c r="G320" s="101">
        <v>2.7721179720849047</v>
      </c>
      <c r="H320" s="101">
        <v>3.5510445219787772</v>
      </c>
      <c r="I320" s="101">
        <v>1.7666396620464977</v>
      </c>
      <c r="J320" s="101">
        <v>1.750151147989494</v>
      </c>
      <c r="K320" s="101">
        <v>0.56285334139230159</v>
      </c>
      <c r="L320" s="101">
        <v>0.4843141610047686</v>
      </c>
      <c r="M320" s="101">
        <v>0</v>
      </c>
      <c r="N320" s="101">
        <v>0</v>
      </c>
      <c r="O320" s="101">
        <v>8.7523013554430915E-2</v>
      </c>
      <c r="P320" s="101">
        <v>2.1777098441339815</v>
      </c>
      <c r="Q320" s="101">
        <v>7.3833523813026067</v>
      </c>
      <c r="R320" s="101">
        <v>6.0351485928977846</v>
      </c>
      <c r="S320" s="101">
        <v>3.6812967562520034</v>
      </c>
      <c r="T320" s="101">
        <v>3.382277374558373</v>
      </c>
      <c r="U320" s="101">
        <v>2.5158500635945873</v>
      </c>
      <c r="V320" s="101">
        <v>1.9473612278514485</v>
      </c>
      <c r="W320" s="101">
        <v>2.4263760342983223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0.43018172404581345</v>
      </c>
      <c r="D321" s="104">
        <v>7.0789398342157042E-2</v>
      </c>
      <c r="E321" s="104">
        <v>3.5460667218010458E-2</v>
      </c>
      <c r="F321" s="104">
        <v>4.0528721039563582E-3</v>
      </c>
      <c r="G321" s="104">
        <v>2.5381044414698663E-2</v>
      </c>
      <c r="H321" s="104">
        <v>2.5815559618601762E-2</v>
      </c>
      <c r="I321" s="104">
        <v>8.265501443842628E-2</v>
      </c>
      <c r="J321" s="104">
        <v>0.17731629108534949</v>
      </c>
      <c r="K321" s="104">
        <v>3.7971764258697721E-2</v>
      </c>
      <c r="L321" s="104">
        <v>1.9393021901391173E-2</v>
      </c>
      <c r="M321" s="104">
        <v>0</v>
      </c>
      <c r="N321" s="104">
        <v>0</v>
      </c>
      <c r="O321" s="104">
        <v>5.1242320921826966E-3</v>
      </c>
      <c r="P321" s="104">
        <v>0.1918612035054873</v>
      </c>
      <c r="Q321" s="104">
        <v>0.54425643910167576</v>
      </c>
      <c r="R321" s="104">
        <v>0.50138405868480151</v>
      </c>
      <c r="S321" s="104">
        <v>0.30165928139155884</v>
      </c>
      <c r="T321" s="104">
        <v>0.35841801861774447</v>
      </c>
      <c r="U321" s="104">
        <v>0.28243740243486076</v>
      </c>
      <c r="V321" s="104">
        <v>0.25439524886148823</v>
      </c>
      <c r="W321" s="104">
        <v>0.31206421694047137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9.8896562093581775E-2</v>
      </c>
      <c r="D322" s="98">
        <v>1.5886464760197696E-2</v>
      </c>
      <c r="E322" s="98">
        <v>9.7129312890090486E-3</v>
      </c>
      <c r="F322" s="98">
        <v>9.4193455895216164E-4</v>
      </c>
      <c r="G322" s="98">
        <v>5.0654146117717494E-3</v>
      </c>
      <c r="H322" s="98">
        <v>6.9475033532174699E-3</v>
      </c>
      <c r="I322" s="98">
        <v>1.8220015859656338E-2</v>
      </c>
      <c r="J322" s="98">
        <v>4.4934973072922012E-2</v>
      </c>
      <c r="K322" s="98">
        <v>8.9094288602508086E-3</v>
      </c>
      <c r="L322" s="98">
        <v>4.4264344126755993E-3</v>
      </c>
      <c r="M322" s="98">
        <v>0</v>
      </c>
      <c r="N322" s="98">
        <v>0</v>
      </c>
      <c r="O322" s="98">
        <v>9.925460705251367E-4</v>
      </c>
      <c r="P322" s="98">
        <v>3.7114262750882344E-2</v>
      </c>
      <c r="Q322" s="98">
        <v>0.14743006065598666</v>
      </c>
      <c r="R322" s="98">
        <v>0.12826593392337859</v>
      </c>
      <c r="S322" s="98">
        <v>7.1739742292894024E-2</v>
      </c>
      <c r="T322" s="98">
        <v>8.7214619121689485E-2</v>
      </c>
      <c r="U322" s="98">
        <v>6.7493239129595137E-2</v>
      </c>
      <c r="V322" s="98">
        <v>6.5024836736264052E-2</v>
      </c>
      <c r="W322" s="98">
        <v>6.1458103572550965E-2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0.33128516195223168</v>
      </c>
      <c r="D323" s="98">
        <v>5.490293358195935E-2</v>
      </c>
      <c r="E323" s="98">
        <v>2.5747735929001408E-2</v>
      </c>
      <c r="F323" s="98">
        <v>3.110937545004197E-3</v>
      </c>
      <c r="G323" s="98">
        <v>2.0315629802926914E-2</v>
      </c>
      <c r="H323" s="98">
        <v>1.8868056265384292E-2</v>
      </c>
      <c r="I323" s="98">
        <v>6.4434998578769942E-2</v>
      </c>
      <c r="J323" s="98">
        <v>0.13238131801242747</v>
      </c>
      <c r="K323" s="98">
        <v>2.9062335398446916E-2</v>
      </c>
      <c r="L323" s="98">
        <v>1.4966587488715575E-2</v>
      </c>
      <c r="M323" s="98">
        <v>0</v>
      </c>
      <c r="N323" s="98">
        <v>0</v>
      </c>
      <c r="O323" s="98">
        <v>4.1316860216575602E-3</v>
      </c>
      <c r="P323" s="98">
        <v>0.15474694075460496</v>
      </c>
      <c r="Q323" s="98">
        <v>0.39682637844568908</v>
      </c>
      <c r="R323" s="98">
        <v>0.37311812476142286</v>
      </c>
      <c r="S323" s="98">
        <v>0.2299195390986648</v>
      </c>
      <c r="T323" s="98">
        <v>0.27120339949605499</v>
      </c>
      <c r="U323" s="98">
        <v>0.21494416330526561</v>
      </c>
      <c r="V323" s="98">
        <v>0.18937041212522415</v>
      </c>
      <c r="W323" s="98">
        <v>0.25060611336792038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3.32679476478057</v>
      </c>
      <c r="D324" s="122">
        <v>4.0711389494486134</v>
      </c>
      <c r="E324" s="122">
        <v>3.3185790704691334</v>
      </c>
      <c r="F324" s="122">
        <v>2.6368479023952558</v>
      </c>
      <c r="G324" s="122">
        <v>1.6465786944362355</v>
      </c>
      <c r="H324" s="122">
        <v>1.4949239736343005</v>
      </c>
      <c r="I324" s="122">
        <v>1.5705520997188083</v>
      </c>
      <c r="J324" s="122">
        <v>1.8886383228841832</v>
      </c>
      <c r="K324" s="122">
        <v>0.97538358520063839</v>
      </c>
      <c r="L324" s="122">
        <v>1.1270646272401854</v>
      </c>
      <c r="M324" s="122">
        <v>0.75379641682170373</v>
      </c>
      <c r="N324" s="122">
        <v>1.0492101523872335</v>
      </c>
      <c r="O324" s="122">
        <v>1.8179613991756152</v>
      </c>
      <c r="P324" s="122">
        <v>2.0339729984905688</v>
      </c>
      <c r="Q324" s="122">
        <v>2.889248651657343</v>
      </c>
      <c r="R324" s="122">
        <v>2.6826837694443388</v>
      </c>
      <c r="S324" s="122">
        <v>2.6543656602141028</v>
      </c>
      <c r="T324" s="122">
        <v>2.9452648413328424</v>
      </c>
      <c r="U324" s="122">
        <v>2.5316063727550722</v>
      </c>
      <c r="V324" s="122">
        <v>2.8750414842321748</v>
      </c>
      <c r="W324" s="122">
        <v>2.4035508962773724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3.1030463099901584</v>
      </c>
      <c r="D325" s="98">
        <v>3.36685190065996</v>
      </c>
      <c r="E325" s="98">
        <v>2.7109299946819156</v>
      </c>
      <c r="F325" s="98">
        <v>2.613568837735547</v>
      </c>
      <c r="G325" s="98">
        <v>1.1122152674018226</v>
      </c>
      <c r="H325" s="98">
        <v>1.2234668261863677</v>
      </c>
      <c r="I325" s="98">
        <v>1.5159322938334501</v>
      </c>
      <c r="J325" s="98">
        <v>1.6578815724111737</v>
      </c>
      <c r="K325" s="98">
        <v>0.85166131743546647</v>
      </c>
      <c r="L325" s="98">
        <v>1.1004290477257674</v>
      </c>
      <c r="M325" s="98">
        <v>0.64343155848826283</v>
      </c>
      <c r="N325" s="98">
        <v>0.99524982566846931</v>
      </c>
      <c r="O325" s="98">
        <v>1.5236738466299593</v>
      </c>
      <c r="P325" s="98">
        <v>2.0320345101093715</v>
      </c>
      <c r="Q325" s="98">
        <v>2.8446942516040945</v>
      </c>
      <c r="R325" s="98">
        <v>2.6042540229579463</v>
      </c>
      <c r="S325" s="98">
        <v>2.6036456041621467</v>
      </c>
      <c r="T325" s="98">
        <v>2.7946688912243167</v>
      </c>
      <c r="U325" s="98">
        <v>2.2595039883878782</v>
      </c>
      <c r="V325" s="98">
        <v>2.1341822573233462</v>
      </c>
      <c r="W325" s="98">
        <v>2.1088427155184908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0.2237484547904118</v>
      </c>
      <c r="D326" s="33">
        <v>0.704287048788653</v>
      </c>
      <c r="E326" s="33">
        <v>0.60764907578721772</v>
      </c>
      <c r="F326" s="33">
        <v>2.3279064659708765E-2</v>
      </c>
      <c r="G326" s="33">
        <v>0.53436342703441297</v>
      </c>
      <c r="H326" s="33">
        <v>0.27145714744793281</v>
      </c>
      <c r="I326" s="33">
        <v>5.461980588535828E-2</v>
      </c>
      <c r="J326" s="33">
        <v>0.23075675047300939</v>
      </c>
      <c r="K326" s="33">
        <v>0.12372226776517194</v>
      </c>
      <c r="L326" s="33">
        <v>2.6635579514417949E-2</v>
      </c>
      <c r="M326" s="33">
        <v>0.11036485833344095</v>
      </c>
      <c r="N326" s="33">
        <v>5.3960326718764148E-2</v>
      </c>
      <c r="O326" s="33">
        <v>0.29428755254565581</v>
      </c>
      <c r="P326" s="33">
        <v>1.9384883811971489E-3</v>
      </c>
      <c r="Q326" s="33">
        <v>4.4554400053248705E-2</v>
      </c>
      <c r="R326" s="33">
        <v>7.8429746486392518E-2</v>
      </c>
      <c r="S326" s="33">
        <v>5.0720056051955884E-2</v>
      </c>
      <c r="T326" s="33">
        <v>0.15059595010852553</v>
      </c>
      <c r="U326" s="33">
        <v>0.27210238436719403</v>
      </c>
      <c r="V326" s="33">
        <v>0.74085922690882866</v>
      </c>
      <c r="W326" s="33">
        <v>0.2947081807588815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0.54938330025682403</v>
      </c>
      <c r="D328" s="119">
        <f t="shared" si="143"/>
        <v>0.55810535983544129</v>
      </c>
      <c r="E328" s="119">
        <f t="shared" si="143"/>
        <v>0.56625853021390882</v>
      </c>
      <c r="F328" s="119">
        <f t="shared" si="143"/>
        <v>0.57199458224324851</v>
      </c>
      <c r="G328" s="119">
        <f t="shared" si="143"/>
        <v>0.58097060485056218</v>
      </c>
      <c r="H328" s="119">
        <f t="shared" si="143"/>
        <v>0.59025632074406886</v>
      </c>
      <c r="I328" s="119">
        <f t="shared" si="143"/>
        <v>0.59741246680975313</v>
      </c>
      <c r="J328" s="119">
        <f t="shared" si="143"/>
        <v>0.60433761403403985</v>
      </c>
      <c r="K328" s="119">
        <f t="shared" si="143"/>
        <v>0.61171304683042349</v>
      </c>
      <c r="L328" s="119">
        <f t="shared" si="143"/>
        <v>0.62002358896026999</v>
      </c>
      <c r="M328" s="119">
        <f t="shared" si="143"/>
        <v>0.63215784168571432</v>
      </c>
      <c r="N328" s="119">
        <f t="shared" si="143"/>
        <v>0.65312708348617809</v>
      </c>
      <c r="O328" s="119">
        <f t="shared" si="143"/>
        <v>0.66823212080244265</v>
      </c>
      <c r="P328" s="119">
        <f t="shared" si="143"/>
        <v>0.68524869001606714</v>
      </c>
      <c r="Q328" s="119">
        <f t="shared" si="143"/>
        <v>0.70224903627729007</v>
      </c>
      <c r="R328" s="119">
        <f t="shared" ref="R328:V328" si="144">IF(R309=0,"",R309/R290)</f>
        <v>0.71367958152029476</v>
      </c>
      <c r="S328" s="119">
        <f t="shared" si="144"/>
        <v>0.7260822955761741</v>
      </c>
      <c r="T328" s="119">
        <f t="shared" si="144"/>
        <v>0.75098588903580987</v>
      </c>
      <c r="U328" s="119">
        <f t="shared" si="144"/>
        <v>0.76188283422400471</v>
      </c>
      <c r="V328" s="119">
        <f t="shared" si="144"/>
        <v>0.7562058074443736</v>
      </c>
      <c r="W328" s="119">
        <f t="shared" ref="W328" si="145">IF(W309=0,"",W309/W290)</f>
        <v>0.7937736353982191</v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0.54255068711292986</v>
      </c>
      <c r="D329" s="124">
        <f t="shared" si="146"/>
        <v>0.5510645280674884</v>
      </c>
      <c r="E329" s="124">
        <f t="shared" si="146"/>
        <v>0.55951255662684674</v>
      </c>
      <c r="F329" s="124">
        <f t="shared" si="146"/>
        <v>0.56795793427904928</v>
      </c>
      <c r="G329" s="124">
        <f t="shared" si="146"/>
        <v>0.57632099341480703</v>
      </c>
      <c r="H329" s="124">
        <f t="shared" si="146"/>
        <v>0.58466281407052667</v>
      </c>
      <c r="I329" s="124">
        <f t="shared" si="146"/>
        <v>0.59305620058071606</v>
      </c>
      <c r="J329" s="124">
        <f t="shared" si="146"/>
        <v>0.60158373528298226</v>
      </c>
      <c r="K329" s="124">
        <f t="shared" si="146"/>
        <v>0.61028592053352604</v>
      </c>
      <c r="L329" s="124">
        <f t="shared" si="146"/>
        <v>0.61923480767456296</v>
      </c>
      <c r="M329" s="124">
        <f t="shared" si="146"/>
        <v>0.63067839939518566</v>
      </c>
      <c r="N329" s="124">
        <f t="shared" si="146"/>
        <v>0.64532708040297093</v>
      </c>
      <c r="O329" s="124">
        <f t="shared" si="146"/>
        <v>0.6638049102560093</v>
      </c>
      <c r="P329" s="124">
        <f t="shared" si="146"/>
        <v>0.6843826710645996</v>
      </c>
      <c r="Q329" s="124">
        <f t="shared" si="146"/>
        <v>0.70180614278953868</v>
      </c>
      <c r="R329" s="124">
        <f t="shared" ref="R329:V329" si="147">IF(R310=0,"",R310/R291)</f>
        <v>0.71175893853633587</v>
      </c>
      <c r="S329" s="124">
        <f t="shared" si="147"/>
        <v>0.71951620310151021</v>
      </c>
      <c r="T329" s="124">
        <f t="shared" si="147"/>
        <v>0.72573611852944719</v>
      </c>
      <c r="U329" s="124">
        <f t="shared" si="147"/>
        <v>0.73096913738087688</v>
      </c>
      <c r="V329" s="124">
        <f t="shared" si="147"/>
        <v>0.7356258331932487</v>
      </c>
      <c r="W329" s="124">
        <f t="shared" ref="W329" si="148">IF(W310=0,"",W310/W291)</f>
        <v>0.73890645130195542</v>
      </c>
      <c r="DA329" s="130" t="s">
        <v>3644</v>
      </c>
    </row>
    <row r="330" spans="1:105" ht="12" customHeight="1" x14ac:dyDescent="0.25">
      <c r="A330" s="97" t="s">
        <v>217</v>
      </c>
      <c r="B330" s="111"/>
      <c r="C330" s="111">
        <f t="shared" ref="C330:Q330" si="149">IF(C311=0,"",C311/C292)</f>
        <v>0.53659587295114297</v>
      </c>
      <c r="D330" s="111">
        <f t="shared" si="149"/>
        <v>0.54521473459417391</v>
      </c>
      <c r="E330" s="111">
        <f t="shared" si="149"/>
        <v>0.55383739734089721</v>
      </c>
      <c r="F330" s="111">
        <f t="shared" si="149"/>
        <v>0.56235385322309606</v>
      </c>
      <c r="G330" s="111">
        <f t="shared" si="149"/>
        <v>0.57086556319557813</v>
      </c>
      <c r="H330" s="111">
        <f t="shared" si="149"/>
        <v>0.5793611622752427</v>
      </c>
      <c r="I330" s="111">
        <f t="shared" si="149"/>
        <v>0.58786671597915052</v>
      </c>
      <c r="J330" s="111">
        <f t="shared" si="149"/>
        <v>0.59648656875991313</v>
      </c>
      <c r="K330" s="111">
        <f t="shared" si="149"/>
        <v>0.60531077267299294</v>
      </c>
      <c r="L330" s="111">
        <f t="shared" si="149"/>
        <v>0.61436575548898342</v>
      </c>
      <c r="M330" s="111">
        <f t="shared" si="149"/>
        <v>0.62595335278921793</v>
      </c>
      <c r="N330" s="111">
        <f t="shared" si="149"/>
        <v>0.64083566843532891</v>
      </c>
      <c r="O330" s="111">
        <f t="shared" si="149"/>
        <v>0.65945705973219293</v>
      </c>
      <c r="P330" s="111">
        <f t="shared" si="149"/>
        <v>0.68015542079856128</v>
      </c>
      <c r="Q330" s="111">
        <f t="shared" si="149"/>
        <v>0.69773758975715627</v>
      </c>
      <c r="R330" s="111">
        <f t="shared" ref="R330:V330" si="150">IF(R311=0,"",R311/R292)</f>
        <v>0.70778660750189604</v>
      </c>
      <c r="S330" s="111">
        <f t="shared" si="150"/>
        <v>0.71559465151395452</v>
      </c>
      <c r="T330" s="111">
        <f t="shared" si="150"/>
        <v>0.7218731353031449</v>
      </c>
      <c r="U330" s="111">
        <f t="shared" si="150"/>
        <v>0.7271582648211975</v>
      </c>
      <c r="V330" s="111">
        <f t="shared" si="150"/>
        <v>0.73180010169697474</v>
      </c>
      <c r="W330" s="111">
        <f t="shared" ref="W330" si="151">IF(W311=0,"",W311/W292)</f>
        <v>0.73511344585729976</v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2.1714733651817451</v>
      </c>
      <c r="D332" s="124">
        <f t="shared" si="155"/>
        <v>2.2401584650703543</v>
      </c>
      <c r="E332" s="124">
        <f t="shared" si="155"/>
        <v>2.3095687850311881</v>
      </c>
      <c r="F332" s="124">
        <f t="shared" si="155"/>
        <v>2.3790536496819987</v>
      </c>
      <c r="G332" s="124">
        <f t="shared" si="155"/>
        <v>2.4491987925015777</v>
      </c>
      <c r="H332" s="124">
        <f t="shared" si="155"/>
        <v>2.5199287206242134</v>
      </c>
      <c r="I332" s="124">
        <f t="shared" si="155"/>
        <v>2.5913838022420639</v>
      </c>
      <c r="J332" s="124">
        <f t="shared" si="155"/>
        <v>2.6641479055402226</v>
      </c>
      <c r="K332" s="124">
        <f t="shared" si="155"/>
        <v>2.7387119593573592</v>
      </c>
      <c r="L332" s="124">
        <f t="shared" si="155"/>
        <v>2.8151973429741375</v>
      </c>
      <c r="M332" s="124">
        <f t="shared" si="155"/>
        <v>2.906551926577257</v>
      </c>
      <c r="N332" s="124">
        <f t="shared" si="155"/>
        <v>3.0170130307156118</v>
      </c>
      <c r="O332" s="124">
        <f t="shared" si="155"/>
        <v>3.1489232487800569</v>
      </c>
      <c r="P332" s="124">
        <f t="shared" si="155"/>
        <v>3.2919770398361652</v>
      </c>
      <c r="Q332" s="124">
        <f t="shared" si="155"/>
        <v>3.4149151198082399</v>
      </c>
      <c r="R332" s="124">
        <f t="shared" ref="R332:V332" si="156">IF(R313=0,"",R313/R294)</f>
        <v>3.4920413343967147</v>
      </c>
      <c r="S332" s="124">
        <f t="shared" si="156"/>
        <v>3.5534300143580548</v>
      </c>
      <c r="T332" s="124">
        <f t="shared" si="156"/>
        <v>3.6047225933577924</v>
      </c>
      <c r="U332" s="124">
        <f t="shared" si="156"/>
        <v>3.6514179061448666</v>
      </c>
      <c r="V332" s="124">
        <f t="shared" si="156"/>
        <v>3.6990288856511029</v>
      </c>
      <c r="W332" s="124">
        <f t="shared" ref="W332" si="157">IF(W313=0,"",W313/W294)</f>
        <v>3.7456406996447145</v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2.1714733651817451</v>
      </c>
      <c r="D333" s="111">
        <f t="shared" si="158"/>
        <v>2.2401584650703543</v>
      </c>
      <c r="E333" s="111">
        <f t="shared" si="158"/>
        <v>2.3095687850311881</v>
      </c>
      <c r="F333" s="111">
        <f t="shared" si="158"/>
        <v>2.3790536496819987</v>
      </c>
      <c r="G333" s="111">
        <f t="shared" si="158"/>
        <v>2.4491987925015777</v>
      </c>
      <c r="H333" s="111">
        <f t="shared" si="158"/>
        <v>2.5199287206242134</v>
      </c>
      <c r="I333" s="111">
        <f t="shared" si="158"/>
        <v>2.5913838022420639</v>
      </c>
      <c r="J333" s="111">
        <f t="shared" si="158"/>
        <v>2.6641479055402226</v>
      </c>
      <c r="K333" s="111">
        <f t="shared" si="158"/>
        <v>2.7387119593573592</v>
      </c>
      <c r="L333" s="111">
        <f t="shared" si="158"/>
        <v>2.8151973429741375</v>
      </c>
      <c r="M333" s="111">
        <f t="shared" si="158"/>
        <v>2.906551926577257</v>
      </c>
      <c r="N333" s="111">
        <f t="shared" si="158"/>
        <v>3.0170130307156118</v>
      </c>
      <c r="O333" s="111">
        <f t="shared" si="158"/>
        <v>3.1489232487800569</v>
      </c>
      <c r="P333" s="111">
        <f t="shared" si="158"/>
        <v>3.2919770398361652</v>
      </c>
      <c r="Q333" s="111">
        <f t="shared" si="158"/>
        <v>3.4149151198082399</v>
      </c>
      <c r="R333" s="111">
        <f t="shared" ref="R333:V333" si="159">IF(R314=0,"",R314/R295)</f>
        <v>3.4920413343967147</v>
      </c>
      <c r="S333" s="111">
        <f t="shared" si="159"/>
        <v>3.5534300143580548</v>
      </c>
      <c r="T333" s="111">
        <f t="shared" si="159"/>
        <v>3.6047225933577924</v>
      </c>
      <c r="U333" s="111">
        <f t="shared" si="159"/>
        <v>3.6514179061448666</v>
      </c>
      <c r="V333" s="111">
        <f t="shared" si="159"/>
        <v>3.6990288856511029</v>
      </c>
      <c r="W333" s="111">
        <f t="shared" ref="W333" si="160">IF(W314=0,"",W314/W295)</f>
        <v>3.7456406996447145</v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0.58033323560004002</v>
      </c>
      <c r="D334" s="124">
        <f t="shared" si="161"/>
        <v>0.58139982172196147</v>
      </c>
      <c r="E334" s="124">
        <f t="shared" si="161"/>
        <v>0.58450800887218102</v>
      </c>
      <c r="F334" s="124">
        <f t="shared" si="161"/>
        <v>0.58219750700712491</v>
      </c>
      <c r="G334" s="124">
        <f t="shared" si="161"/>
        <v>0.58120880871137337</v>
      </c>
      <c r="H334" s="124">
        <f t="shared" si="161"/>
        <v>0.59231408828313203</v>
      </c>
      <c r="I334" s="124">
        <f t="shared" si="161"/>
        <v>0.58051376758100715</v>
      </c>
      <c r="J334" s="124">
        <f t="shared" si="161"/>
        <v>0.58846685864437653</v>
      </c>
      <c r="K334" s="124">
        <f t="shared" si="161"/>
        <v>0.58679508494134558</v>
      </c>
      <c r="L334" s="124">
        <f t="shared" si="161"/>
        <v>0.59334327919074237</v>
      </c>
      <c r="M334" s="124">
        <f t="shared" si="161"/>
        <v>0.60446776114935297</v>
      </c>
      <c r="N334" s="124">
        <f t="shared" si="161"/>
        <v>0.62511228838877431</v>
      </c>
      <c r="O334" s="124">
        <f t="shared" si="161"/>
        <v>0.6520929886089315</v>
      </c>
      <c r="P334" s="124">
        <f t="shared" si="161"/>
        <v>0.67781924538085203</v>
      </c>
      <c r="Q334" s="124">
        <f t="shared" si="161"/>
        <v>0.68555316742826322</v>
      </c>
      <c r="R334" s="124">
        <f t="shared" ref="R334:V334" si="162">IF(R315=0,"",R315/R296)</f>
        <v>0.70526555424341186</v>
      </c>
      <c r="S334" s="124">
        <f t="shared" si="162"/>
        <v>0.72587549696489051</v>
      </c>
      <c r="T334" s="124">
        <f t="shared" si="162"/>
        <v>0.7418971590228145</v>
      </c>
      <c r="U334" s="124">
        <f t="shared" si="162"/>
        <v>0.75629036267809557</v>
      </c>
      <c r="V334" s="124">
        <f t="shared" si="162"/>
        <v>0.76773352566410502</v>
      </c>
      <c r="W334" s="124">
        <f t="shared" ref="W334" si="163">IF(W315=0,"",W315/W296)</f>
        <v>0.7657007438949045</v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0.52138878220109419</v>
      </c>
      <c r="D335" s="111">
        <f t="shared" si="164"/>
        <v>0.52792325174436905</v>
      </c>
      <c r="E335" s="111">
        <f t="shared" si="164"/>
        <v>0.53474025000248659</v>
      </c>
      <c r="F335" s="111">
        <f t="shared" si="164"/>
        <v>0.54161234969919236</v>
      </c>
      <c r="G335" s="111">
        <f t="shared" si="164"/>
        <v>0.54874233386144722</v>
      </c>
      <c r="H335" s="111">
        <f t="shared" si="164"/>
        <v>0.55610274846202234</v>
      </c>
      <c r="I335" s="111">
        <f t="shared" si="164"/>
        <v>0.56374089876849853</v>
      </c>
      <c r="J335" s="111">
        <f t="shared" si="164"/>
        <v>0.57185667904812898</v>
      </c>
      <c r="K335" s="111">
        <f t="shared" si="164"/>
        <v>0.58061677079900553</v>
      </c>
      <c r="L335" s="111">
        <f t="shared" si="164"/>
        <v>0.59006003829476239</v>
      </c>
      <c r="M335" s="111">
        <f t="shared" si="164"/>
        <v>0.60434068330321278</v>
      </c>
      <c r="N335" s="111">
        <f t="shared" si="164"/>
        <v>0.62473740958960722</v>
      </c>
      <c r="O335" s="111">
        <f t="shared" si="164"/>
        <v>0.65219438413120567</v>
      </c>
      <c r="P335" s="111">
        <f t="shared" si="164"/>
        <v>0.68414495852150048</v>
      </c>
      <c r="Q335" s="111">
        <f t="shared" si="164"/>
        <v>0.71253705292354452</v>
      </c>
      <c r="R335" s="111">
        <f t="shared" ref="R335:V335" si="165">IF(R316=0,"",R316/R297)</f>
        <v>0.73120557309461853</v>
      </c>
      <c r="S335" s="111">
        <f t="shared" si="165"/>
        <v>0.74823939550062346</v>
      </c>
      <c r="T335" s="111">
        <f t="shared" si="165"/>
        <v>0.76319632393824022</v>
      </c>
      <c r="U335" s="111">
        <f t="shared" si="165"/>
        <v>0.77558367471545198</v>
      </c>
      <c r="V335" s="111">
        <f t="shared" si="165"/>
        <v>0.784860803768195</v>
      </c>
      <c r="W335" s="111">
        <f t="shared" ref="W335" si="166">IF(W316=0,"",W316/W297)</f>
        <v>0.78964886739932905</v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>
        <f t="shared" ref="C336:Q336" si="167">IF(C317=0,"",C317/C298)</f>
        <v>0.82574763408832286</v>
      </c>
      <c r="D336" s="111">
        <f t="shared" si="167"/>
        <v>0.83280277859635787</v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>
        <f t="shared" si="167"/>
        <v>0.85425104843661304</v>
      </c>
      <c r="J336" s="111">
        <f t="shared" si="167"/>
        <v>0.84061084685760734</v>
      </c>
      <c r="K336" s="111">
        <f t="shared" si="167"/>
        <v>0.85509334324604547</v>
      </c>
      <c r="L336" s="111">
        <f t="shared" si="167"/>
        <v>0.86312903392698781</v>
      </c>
      <c r="M336" s="111">
        <f t="shared" si="167"/>
        <v>0.85042833129245732</v>
      </c>
      <c r="N336" s="111">
        <f t="shared" si="167"/>
        <v>0.90230883760239955</v>
      </c>
      <c r="O336" s="111">
        <f t="shared" si="167"/>
        <v>0.90631443358965758</v>
      </c>
      <c r="P336" s="111">
        <f t="shared" si="167"/>
        <v>0.91754909087215741</v>
      </c>
      <c r="Q336" s="111" t="str">
        <f t="shared" si="167"/>
        <v/>
      </c>
      <c r="R336" s="111">
        <f t="shared" ref="R336:V336" si="168">IF(R317=0,"",R317/R298)</f>
        <v>0.91405863204273341</v>
      </c>
      <c r="S336" s="111">
        <f t="shared" si="168"/>
        <v>0.92587844537877706</v>
      </c>
      <c r="T336" s="111">
        <f t="shared" si="168"/>
        <v>0.92980519335799139</v>
      </c>
      <c r="U336" s="111">
        <f t="shared" si="168"/>
        <v>0.93533753172642764</v>
      </c>
      <c r="V336" s="111">
        <f t="shared" si="168"/>
        <v>0.93458612108165295</v>
      </c>
      <c r="W336" s="111">
        <f t="shared" ref="W336" si="169">IF(W317=0,"",W317/W298)</f>
        <v>0.94973500322792748</v>
      </c>
      <c r="DA336" s="63" t="s">
        <v>3651</v>
      </c>
    </row>
    <row r="337" spans="1:105" ht="12" customHeight="1" x14ac:dyDescent="0.25">
      <c r="A337" s="100" t="s">
        <v>217</v>
      </c>
      <c r="B337" s="112"/>
      <c r="C337" s="112">
        <f t="shared" ref="C337:Q337" si="170">IF(C318=0,"",C318/C299)</f>
        <v>0.52138878220109419</v>
      </c>
      <c r="D337" s="112">
        <f t="shared" si="170"/>
        <v>0.52792325174436905</v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>
        <f t="shared" si="170"/>
        <v>0.56374089876849853</v>
      </c>
      <c r="J337" s="112">
        <f t="shared" si="170"/>
        <v>0.57185667904812898</v>
      </c>
      <c r="K337" s="112">
        <f t="shared" si="170"/>
        <v>0.58061677079900553</v>
      </c>
      <c r="L337" s="112">
        <f t="shared" si="170"/>
        <v>0.59006003829476239</v>
      </c>
      <c r="M337" s="112">
        <f t="shared" si="170"/>
        <v>0.60434068330321278</v>
      </c>
      <c r="N337" s="112">
        <f t="shared" si="170"/>
        <v>0.62473740958960722</v>
      </c>
      <c r="O337" s="112">
        <f t="shared" si="170"/>
        <v>0.65219438413120567</v>
      </c>
      <c r="P337" s="112">
        <f t="shared" si="170"/>
        <v>0.68414495852150048</v>
      </c>
      <c r="Q337" s="112" t="str">
        <f t="shared" si="170"/>
        <v/>
      </c>
      <c r="R337" s="112">
        <f t="shared" ref="R337:V337" si="171">IF(R318=0,"",R318/R299)</f>
        <v>0.73120557309461853</v>
      </c>
      <c r="S337" s="112">
        <f t="shared" si="171"/>
        <v>0.74823939550062357</v>
      </c>
      <c r="T337" s="112">
        <f t="shared" si="171"/>
        <v>0.76319632393824022</v>
      </c>
      <c r="U337" s="112">
        <f t="shared" si="171"/>
        <v>0.77558367471545198</v>
      </c>
      <c r="V337" s="112">
        <f t="shared" si="171"/>
        <v>0.78486080376819489</v>
      </c>
      <c r="W337" s="112">
        <f t="shared" ref="W337" si="172">IF(W318=0,"",W318/W299)</f>
        <v>0.78964886739932905</v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 t="str">
        <f t="shared" si="173"/>
        <v/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0.58585359792924219</v>
      </c>
      <c r="D339" s="112">
        <f t="shared" si="176"/>
        <v>0.58740200203116644</v>
      </c>
      <c r="E339" s="112">
        <f t="shared" si="176"/>
        <v>0.58906950030642757</v>
      </c>
      <c r="F339" s="112">
        <f t="shared" si="176"/>
        <v>0.59075301642575417</v>
      </c>
      <c r="G339" s="112">
        <f t="shared" si="176"/>
        <v>0.59254716589816026</v>
      </c>
      <c r="H339" s="112">
        <f t="shared" si="176"/>
        <v>0.59444134359718914</v>
      </c>
      <c r="I339" s="112">
        <f t="shared" si="176"/>
        <v>0.59646019156022789</v>
      </c>
      <c r="J339" s="112">
        <f t="shared" si="176"/>
        <v>0.59870234793005239</v>
      </c>
      <c r="K339" s="112">
        <f t="shared" si="176"/>
        <v>0.60125522585811786</v>
      </c>
      <c r="L339" s="112">
        <f t="shared" si="176"/>
        <v>0.60414941883309248</v>
      </c>
      <c r="M339" s="112" t="str">
        <f t="shared" si="176"/>
        <v/>
      </c>
      <c r="N339" s="112" t="str">
        <f t="shared" si="176"/>
        <v/>
      </c>
      <c r="O339" s="112">
        <f t="shared" si="176"/>
        <v>0.63068583974452896</v>
      </c>
      <c r="P339" s="112">
        <f t="shared" si="176"/>
        <v>0.6473716997653417</v>
      </c>
      <c r="Q339" s="112">
        <f t="shared" si="176"/>
        <v>0.66374454142368289</v>
      </c>
      <c r="R339" s="112">
        <f t="shared" ref="R339:V339" si="177">IF(R320=0,"",R320/R301)</f>
        <v>0.67548150590544276</v>
      </c>
      <c r="S339" s="112">
        <f t="shared" si="177"/>
        <v>0.68710276174151652</v>
      </c>
      <c r="T339" s="112">
        <f t="shared" si="177"/>
        <v>0.6983646327843348</v>
      </c>
      <c r="U339" s="112">
        <f t="shared" si="177"/>
        <v>0.70894371559781633</v>
      </c>
      <c r="V339" s="112">
        <f t="shared" si="177"/>
        <v>0.71834384455904265</v>
      </c>
      <c r="W339" s="112">
        <f t="shared" ref="W339" si="178">IF(W320=0,"",W320/W301)</f>
        <v>0.72574356331613521</v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0.86020379431039606</v>
      </c>
      <c r="D340" s="113">
        <f t="shared" si="179"/>
        <v>0.8638306549996756</v>
      </c>
      <c r="E340" s="113">
        <f t="shared" si="179"/>
        <v>0.83957726311115022</v>
      </c>
      <c r="F340" s="113">
        <f t="shared" si="179"/>
        <v>0.86132328114287615</v>
      </c>
      <c r="G340" s="113">
        <f t="shared" si="179"/>
        <v>0.8793269447245764</v>
      </c>
      <c r="H340" s="113">
        <f t="shared" si="179"/>
        <v>0.84487422909381171</v>
      </c>
      <c r="I340" s="113">
        <f t="shared" si="179"/>
        <v>0.87021850343747364</v>
      </c>
      <c r="J340" s="113">
        <f t="shared" si="179"/>
        <v>0.85480302885275972</v>
      </c>
      <c r="K340" s="113">
        <f t="shared" si="179"/>
        <v>0.86534713753281822</v>
      </c>
      <c r="L340" s="113">
        <f t="shared" si="179"/>
        <v>0.86990325613100949</v>
      </c>
      <c r="M340" s="113" t="str">
        <f t="shared" si="179"/>
        <v/>
      </c>
      <c r="N340" s="113" t="str">
        <f t="shared" si="179"/>
        <v/>
      </c>
      <c r="O340" s="113">
        <f t="shared" si="179"/>
        <v>0.89813049321047123</v>
      </c>
      <c r="P340" s="113">
        <f t="shared" si="179"/>
        <v>0.90467442365492345</v>
      </c>
      <c r="Q340" s="113">
        <f t="shared" si="179"/>
        <v>0.87932916283677265</v>
      </c>
      <c r="R340" s="113">
        <f t="shared" ref="R340:V340" si="180">IF(R321=0,"",R321/R302)</f>
        <v>0.89054790438996956</v>
      </c>
      <c r="S340" s="113">
        <f t="shared" si="180"/>
        <v>0.90228385154980439</v>
      </c>
      <c r="T340" s="113">
        <f t="shared" si="180"/>
        <v>0.90489612613521797</v>
      </c>
      <c r="U340" s="113">
        <f t="shared" si="180"/>
        <v>0.91065745235949758</v>
      </c>
      <c r="V340" s="113">
        <f t="shared" si="180"/>
        <v>0.90890860334482904</v>
      </c>
      <c r="W340" s="113">
        <f t="shared" ref="W340" si="181">IF(W321=0,"",W321/W302)</f>
        <v>0.93073187884986142</v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0.58585359792924219</v>
      </c>
      <c r="D341" s="111">
        <f t="shared" si="182"/>
        <v>0.58740200203116644</v>
      </c>
      <c r="E341" s="111">
        <f t="shared" si="182"/>
        <v>0.58906950030642757</v>
      </c>
      <c r="F341" s="111">
        <f t="shared" si="182"/>
        <v>0.59075301642575417</v>
      </c>
      <c r="G341" s="111">
        <f t="shared" si="182"/>
        <v>0.59254716589816026</v>
      </c>
      <c r="H341" s="111">
        <f t="shared" si="182"/>
        <v>0.59444134359718914</v>
      </c>
      <c r="I341" s="111">
        <f t="shared" si="182"/>
        <v>0.59646019156022789</v>
      </c>
      <c r="J341" s="111">
        <f t="shared" si="182"/>
        <v>0.59870234793005239</v>
      </c>
      <c r="K341" s="111">
        <f t="shared" si="182"/>
        <v>0.60125522585811786</v>
      </c>
      <c r="L341" s="111">
        <f t="shared" si="182"/>
        <v>0.60414941883309248</v>
      </c>
      <c r="M341" s="111" t="str">
        <f t="shared" si="182"/>
        <v/>
      </c>
      <c r="N341" s="111" t="str">
        <f t="shared" si="182"/>
        <v/>
      </c>
      <c r="O341" s="111">
        <f t="shared" si="182"/>
        <v>0.63068583974452885</v>
      </c>
      <c r="P341" s="111">
        <f t="shared" si="182"/>
        <v>0.6473716997653417</v>
      </c>
      <c r="Q341" s="111">
        <f t="shared" si="182"/>
        <v>0.66374454142368278</v>
      </c>
      <c r="R341" s="111">
        <f t="shared" ref="R341:V341" si="183">IF(R322=0,"",R322/R303)</f>
        <v>0.67548150590544276</v>
      </c>
      <c r="S341" s="111">
        <f t="shared" si="183"/>
        <v>0.68710276174151641</v>
      </c>
      <c r="T341" s="111">
        <f t="shared" si="183"/>
        <v>0.6983646327843348</v>
      </c>
      <c r="U341" s="111">
        <f t="shared" si="183"/>
        <v>0.70894371559781644</v>
      </c>
      <c r="V341" s="111">
        <f t="shared" si="183"/>
        <v>0.71834384455904265</v>
      </c>
      <c r="W341" s="111">
        <f t="shared" ref="W341" si="184">IF(W322=0,"",W322/W303)</f>
        <v>0.72574356331613521</v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 t="str">
        <f t="shared" si="185"/>
        <v/>
      </c>
      <c r="N342" s="111" t="str">
        <f t="shared" si="185"/>
        <v/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0.58933638367151187</v>
      </c>
      <c r="D343" s="124">
        <f t="shared" si="188"/>
        <v>0.60481629288353811</v>
      </c>
      <c r="E343" s="124">
        <f t="shared" si="188"/>
        <v>0.60717561489213012</v>
      </c>
      <c r="F343" s="124">
        <f t="shared" si="188"/>
        <v>0.58417083570835893</v>
      </c>
      <c r="G343" s="124">
        <f t="shared" si="188"/>
        <v>0.63000271991015044</v>
      </c>
      <c r="H343" s="124">
        <f t="shared" si="188"/>
        <v>0.60972083256784038</v>
      </c>
      <c r="I343" s="124">
        <f t="shared" si="188"/>
        <v>0.59014859749250659</v>
      </c>
      <c r="J343" s="124">
        <f t="shared" si="188"/>
        <v>0.60304036929334637</v>
      </c>
      <c r="K343" s="124">
        <f t="shared" si="188"/>
        <v>0.60454887875558749</v>
      </c>
      <c r="L343" s="124">
        <f t="shared" si="188"/>
        <v>0.59098855986909493</v>
      </c>
      <c r="M343" s="124">
        <f t="shared" si="188"/>
        <v>0.60878832249888593</v>
      </c>
      <c r="N343" s="124">
        <f t="shared" si="188"/>
        <v>0.59536672561671611</v>
      </c>
      <c r="O343" s="124">
        <f t="shared" si="188"/>
        <v>0.61187682394029874</v>
      </c>
      <c r="P343" s="124">
        <f t="shared" si="188"/>
        <v>0.58832084046782507</v>
      </c>
      <c r="Q343" s="124">
        <f t="shared" si="188"/>
        <v>0.59048399401965779</v>
      </c>
      <c r="R343" s="124">
        <f t="shared" ref="R343:V343" si="189">IF(R324=0,"",R324/R305)</f>
        <v>0.59518985452937201</v>
      </c>
      <c r="S343" s="124">
        <f t="shared" si="189"/>
        <v>0.59779267985233531</v>
      </c>
      <c r="T343" s="124">
        <f t="shared" si="189"/>
        <v>0.60800391197764581</v>
      </c>
      <c r="U343" s="124">
        <f t="shared" si="189"/>
        <v>0.62314283219037458</v>
      </c>
      <c r="V343" s="124">
        <f t="shared" si="189"/>
        <v>0.65705027543696037</v>
      </c>
      <c r="W343" s="124">
        <f t="shared" ref="W343" si="190">IF(W324=0,"",W324/W305)</f>
        <v>0.63552561380350958</v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0.58043942706150276</v>
      </c>
      <c r="D344" s="111">
        <f t="shared" si="191"/>
        <v>0.58130451026314944</v>
      </c>
      <c r="E344" s="111">
        <f t="shared" si="191"/>
        <v>0.58215739315527093</v>
      </c>
      <c r="F344" s="111">
        <f t="shared" si="191"/>
        <v>0.58300861236882062</v>
      </c>
      <c r="G344" s="111">
        <f t="shared" si="191"/>
        <v>0.58384859581490811</v>
      </c>
      <c r="H344" s="111">
        <f t="shared" si="191"/>
        <v>0.58467851499535461</v>
      </c>
      <c r="I344" s="111">
        <f t="shared" si="191"/>
        <v>0.58549601134717721</v>
      </c>
      <c r="J344" s="111">
        <f t="shared" si="191"/>
        <v>0.58629142267033574</v>
      </c>
      <c r="K344" s="111">
        <f t="shared" si="191"/>
        <v>0.5870565335533342</v>
      </c>
      <c r="L344" s="111">
        <f t="shared" si="191"/>
        <v>0.58778914603678256</v>
      </c>
      <c r="M344" s="111">
        <f t="shared" si="191"/>
        <v>0.58818338854882635</v>
      </c>
      <c r="N344" s="111">
        <f t="shared" si="191"/>
        <v>0.58818338854882635</v>
      </c>
      <c r="O344" s="111">
        <f t="shared" si="191"/>
        <v>0.58818338854882635</v>
      </c>
      <c r="P344" s="111">
        <f t="shared" si="191"/>
        <v>0.58818338854882635</v>
      </c>
      <c r="Q344" s="111">
        <f t="shared" si="191"/>
        <v>0.58818338854882635</v>
      </c>
      <c r="R344" s="111">
        <f t="shared" ref="R344:V344" si="192">IF(R325=0,"",R325/R306)</f>
        <v>0.59067409386711134</v>
      </c>
      <c r="S344" s="111">
        <f t="shared" si="192"/>
        <v>0.59474696139228522</v>
      </c>
      <c r="T344" s="111">
        <f t="shared" si="192"/>
        <v>0.59949864017165133</v>
      </c>
      <c r="U344" s="111">
        <f t="shared" si="192"/>
        <v>0.60442002176456699</v>
      </c>
      <c r="V344" s="111">
        <f t="shared" si="192"/>
        <v>0.6090019977303851</v>
      </c>
      <c r="W344" s="111">
        <f t="shared" ref="W344" si="193">IF(W325=0,"",W325/W306)</f>
        <v>0.61324456806910344</v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0.74843521690354531</v>
      </c>
      <c r="D345" s="45">
        <f t="shared" si="194"/>
        <v>0.74979272130048769</v>
      </c>
      <c r="E345" s="45">
        <f t="shared" si="194"/>
        <v>0.75120042291968681</v>
      </c>
      <c r="F345" s="45">
        <f t="shared" si="194"/>
        <v>0.75261496961464835</v>
      </c>
      <c r="G345" s="45">
        <f t="shared" si="194"/>
        <v>0.75407574499875563</v>
      </c>
      <c r="H345" s="45">
        <f t="shared" si="194"/>
        <v>0.75557792901911258</v>
      </c>
      <c r="I345" s="45">
        <f t="shared" si="194"/>
        <v>0.75713122579920733</v>
      </c>
      <c r="J345" s="45">
        <f t="shared" si="194"/>
        <v>0.75877538970772529</v>
      </c>
      <c r="K345" s="45">
        <f t="shared" si="194"/>
        <v>0.76054422241469111</v>
      </c>
      <c r="L345" s="45">
        <f t="shared" si="194"/>
        <v>0.76244676725263449</v>
      </c>
      <c r="M345" s="45">
        <f t="shared" si="194"/>
        <v>0.76503524089978137</v>
      </c>
      <c r="N345" s="45">
        <f t="shared" si="194"/>
        <v>0.76846622643583473</v>
      </c>
      <c r="O345" s="45">
        <f t="shared" si="194"/>
        <v>0.77312045235809701</v>
      </c>
      <c r="P345" s="45">
        <f t="shared" si="194"/>
        <v>0.77919788070963925</v>
      </c>
      <c r="Q345" s="45">
        <f t="shared" si="194"/>
        <v>0.78703087614130152</v>
      </c>
      <c r="R345" s="45">
        <f t="shared" ref="R345:V345" si="195">IF(R326=0,"",R326/R307)</f>
        <v>0.79768645861884835</v>
      </c>
      <c r="S345" s="45">
        <f t="shared" si="195"/>
        <v>0.81098562218532655</v>
      </c>
      <c r="T345" s="45">
        <f t="shared" si="195"/>
        <v>0.82528437991550996</v>
      </c>
      <c r="U345" s="45">
        <f t="shared" si="195"/>
        <v>0.83893874488421283</v>
      </c>
      <c r="V345" s="45">
        <f t="shared" si="195"/>
        <v>0.85030473016623132</v>
      </c>
      <c r="W345" s="45">
        <f t="shared" ref="W345" si="196">IF(W326=0,"",W326/W307)</f>
        <v>0.85880485617614666</v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262.21148822860494</v>
      </c>
      <c r="D347" s="117">
        <f t="shared" si="197"/>
        <v>308.31897300382735</v>
      </c>
      <c r="E347" s="117">
        <f t="shared" si="197"/>
        <v>284.52748517866439</v>
      </c>
      <c r="F347" s="117">
        <f t="shared" si="197"/>
        <v>185.82494177854525</v>
      </c>
      <c r="G347" s="117">
        <f t="shared" si="197"/>
        <v>126.53888288246267</v>
      </c>
      <c r="H347" s="117">
        <f t="shared" si="197"/>
        <v>105.32704201245086</v>
      </c>
      <c r="I347" s="117">
        <f t="shared" si="197"/>
        <v>110.24667805962127</v>
      </c>
      <c r="J347" s="117">
        <f t="shared" si="197"/>
        <v>123.88087924781306</v>
      </c>
      <c r="K347" s="117">
        <f t="shared" si="197"/>
        <v>79.099692888104485</v>
      </c>
      <c r="L347" s="117">
        <f t="shared" si="197"/>
        <v>90.137837659759981</v>
      </c>
      <c r="M347" s="117">
        <f t="shared" si="197"/>
        <v>69.48413187584184</v>
      </c>
      <c r="N347" s="117">
        <f t="shared" si="197"/>
        <v>112.89663041424942</v>
      </c>
      <c r="O347" s="117">
        <f t="shared" si="197"/>
        <v>181.62710027216411</v>
      </c>
      <c r="P347" s="117">
        <f t="shared" si="197"/>
        <v>169.33737422583556</v>
      </c>
      <c r="Q347" s="117">
        <f t="shared" si="197"/>
        <v>217.07117859394327</v>
      </c>
      <c r="R347" s="117">
        <f t="shared" ref="R347:V347" si="198">R348+R351+R353+R362</f>
        <v>209.15350435393893</v>
      </c>
      <c r="S347" s="117">
        <f t="shared" si="198"/>
        <v>164.21575819423953</v>
      </c>
      <c r="T347" s="117">
        <f t="shared" si="198"/>
        <v>144.84184282654857</v>
      </c>
      <c r="U347" s="117">
        <f t="shared" si="198"/>
        <v>110.7991314886507</v>
      </c>
      <c r="V347" s="117">
        <f t="shared" si="198"/>
        <v>87.026313737310204</v>
      </c>
      <c r="W347" s="117">
        <f t="shared" ref="W347" si="199">W348+W351+W353+W362</f>
        <v>70.182156257667458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241.98994136577929</v>
      </c>
      <c r="D348" s="122">
        <f t="shared" si="200"/>
        <v>289.98164177080633</v>
      </c>
      <c r="E348" s="122">
        <f t="shared" si="200"/>
        <v>270.29053852803065</v>
      </c>
      <c r="F348" s="122">
        <f t="shared" si="200"/>
        <v>170.98959509017592</v>
      </c>
      <c r="G348" s="122">
        <f t="shared" si="200"/>
        <v>117.60446431595997</v>
      </c>
      <c r="H348" s="122">
        <f t="shared" si="200"/>
        <v>99.087256203007499</v>
      </c>
      <c r="I348" s="122">
        <f t="shared" si="200"/>
        <v>93.675820625819441</v>
      </c>
      <c r="J348" s="122">
        <f t="shared" si="200"/>
        <v>105.12495908971364</v>
      </c>
      <c r="K348" s="122">
        <f t="shared" si="200"/>
        <v>65.735071310391703</v>
      </c>
      <c r="L348" s="122">
        <f t="shared" si="200"/>
        <v>74.804385137700194</v>
      </c>
      <c r="M348" s="122">
        <f t="shared" si="200"/>
        <v>57.396952944306861</v>
      </c>
      <c r="N348" s="122">
        <f t="shared" si="200"/>
        <v>93.602315053134561</v>
      </c>
      <c r="O348" s="122">
        <f t="shared" si="200"/>
        <v>151.78974737542129</v>
      </c>
      <c r="P348" s="122">
        <f t="shared" si="200"/>
        <v>142.22055451669812</v>
      </c>
      <c r="Q348" s="122">
        <f t="shared" si="200"/>
        <v>195.03478251877274</v>
      </c>
      <c r="R348" s="122">
        <f t="shared" ref="R348:V348" si="201">SUM(R349:R350)</f>
        <v>184.16182292513218</v>
      </c>
      <c r="S348" s="122">
        <f t="shared" si="201"/>
        <v>138.41935853309519</v>
      </c>
      <c r="T348" s="122">
        <f t="shared" si="201"/>
        <v>117.86982897250715</v>
      </c>
      <c r="U348" s="122">
        <f t="shared" si="201"/>
        <v>87.510221774905119</v>
      </c>
      <c r="V348" s="122">
        <f t="shared" si="201"/>
        <v>65.96484058569385</v>
      </c>
      <c r="W348" s="122">
        <f t="shared" ref="W348" si="202">SUM(W349:W350)</f>
        <v>54.613056722657142</v>
      </c>
      <c r="DA348" s="130" t="s">
        <v>3812</v>
      </c>
    </row>
    <row r="349" spans="1:105" ht="12" customHeight="1" x14ac:dyDescent="0.25">
      <c r="A349" s="97" t="s">
        <v>217</v>
      </c>
      <c r="B349" s="98"/>
      <c r="C349" s="98">
        <v>241.98994136577929</v>
      </c>
      <c r="D349" s="98">
        <v>289.98164177080633</v>
      </c>
      <c r="E349" s="98">
        <v>270.29053852803065</v>
      </c>
      <c r="F349" s="98">
        <v>170.98959509017592</v>
      </c>
      <c r="G349" s="98">
        <v>117.60446431595997</v>
      </c>
      <c r="H349" s="98">
        <v>99.087256203007499</v>
      </c>
      <c r="I349" s="98">
        <v>93.675820625819441</v>
      </c>
      <c r="J349" s="98">
        <v>105.12495908971364</v>
      </c>
      <c r="K349" s="98">
        <v>65.735071310391703</v>
      </c>
      <c r="L349" s="98">
        <v>74.804385137700194</v>
      </c>
      <c r="M349" s="98">
        <v>57.396952944306861</v>
      </c>
      <c r="N349" s="98">
        <v>93.602315053134561</v>
      </c>
      <c r="O349" s="98">
        <v>151.78974737542129</v>
      </c>
      <c r="P349" s="98">
        <v>142.22055451669812</v>
      </c>
      <c r="Q349" s="98">
        <v>195.03478251877274</v>
      </c>
      <c r="R349" s="98">
        <v>184.16182292513218</v>
      </c>
      <c r="S349" s="98">
        <v>138.41935853309519</v>
      </c>
      <c r="T349" s="98">
        <v>117.86982897250715</v>
      </c>
      <c r="U349" s="98">
        <v>87.510221774905119</v>
      </c>
      <c r="V349" s="98">
        <v>65.96484058569385</v>
      </c>
      <c r="W349" s="98">
        <v>54.613056722657142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7.6648205322902427</v>
      </c>
      <c r="D353" s="122">
        <v>4.7333696311054068</v>
      </c>
      <c r="E353" s="122">
        <v>3.2993233385570151</v>
      </c>
      <c r="F353" s="122">
        <v>4.3059363755902211</v>
      </c>
      <c r="G353" s="122">
        <v>4.4600300772954995</v>
      </c>
      <c r="H353" s="122">
        <v>1.3248240901096537</v>
      </c>
      <c r="I353" s="122">
        <v>10.489494247884638</v>
      </c>
      <c r="J353" s="122">
        <v>12.114131679326555</v>
      </c>
      <c r="K353" s="122">
        <v>9.9571513266865388</v>
      </c>
      <c r="L353" s="122">
        <v>10.936157943732388</v>
      </c>
      <c r="M353" s="122">
        <v>9.5177614196569191</v>
      </c>
      <c r="N353" s="122">
        <v>15.319980722051929</v>
      </c>
      <c r="O353" s="122">
        <v>23.752860751036192</v>
      </c>
      <c r="P353" s="122">
        <v>19.002289132983229</v>
      </c>
      <c r="Q353" s="122">
        <v>10.676668487075045</v>
      </c>
      <c r="R353" s="122">
        <v>14.635956722893262</v>
      </c>
      <c r="S353" s="122">
        <v>15.51399444837474</v>
      </c>
      <c r="T353" s="122">
        <v>16.022691671175469</v>
      </c>
      <c r="U353" s="122">
        <v>14.508407699581779</v>
      </c>
      <c r="V353" s="122">
        <v>12.830373406566636</v>
      </c>
      <c r="W353" s="122">
        <v>7.4919977356030119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7.6618207600356945</v>
      </c>
      <c r="D354" s="98">
        <v>4.7330956892772225</v>
      </c>
      <c r="E354" s="98">
        <v>3.2993233385570151</v>
      </c>
      <c r="F354" s="98">
        <v>4.3059363755902211</v>
      </c>
      <c r="G354" s="98">
        <v>4.4600300772954995</v>
      </c>
      <c r="H354" s="98">
        <v>1.3248240901096537</v>
      </c>
      <c r="I354" s="98">
        <v>10.489050301136208</v>
      </c>
      <c r="J354" s="98">
        <v>12.112438353651955</v>
      </c>
      <c r="K354" s="98">
        <v>9.9558551173045977</v>
      </c>
      <c r="L354" s="98">
        <v>10.934829500108384</v>
      </c>
      <c r="M354" s="98">
        <v>9.5159028352234216</v>
      </c>
      <c r="N354" s="98">
        <v>15.314588988633611</v>
      </c>
      <c r="O354" s="98">
        <v>23.751512690396364</v>
      </c>
      <c r="P354" s="98">
        <v>18.994213214177357</v>
      </c>
      <c r="Q354" s="98">
        <v>10.676668487075045</v>
      </c>
      <c r="R354" s="98">
        <v>14.635379929325731</v>
      </c>
      <c r="S354" s="98">
        <v>15.510279134323108</v>
      </c>
      <c r="T354" s="98">
        <v>16.018947788104068</v>
      </c>
      <c r="U354" s="98">
        <v>14.504623542607698</v>
      </c>
      <c r="V354" s="98">
        <v>12.826756270853542</v>
      </c>
      <c r="W354" s="98">
        <v>7.4861186663193466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2.9997722545481594E-3</v>
      </c>
      <c r="D355" s="98">
        <v>2.7394182818402682E-4</v>
      </c>
      <c r="E355" s="98">
        <v>0</v>
      </c>
      <c r="F355" s="98">
        <v>0</v>
      </c>
      <c r="G355" s="98">
        <v>0</v>
      </c>
      <c r="H355" s="98">
        <v>0</v>
      </c>
      <c r="I355" s="98">
        <v>4.4394674842897203E-4</v>
      </c>
      <c r="J355" s="98">
        <v>1.6933256746001139E-3</v>
      </c>
      <c r="K355" s="98">
        <v>1.2962093819414472E-3</v>
      </c>
      <c r="L355" s="98">
        <v>1.3284436240049728E-3</v>
      </c>
      <c r="M355" s="98">
        <v>1.8585844334966816E-3</v>
      </c>
      <c r="N355" s="98">
        <v>5.3917334183177243E-3</v>
      </c>
      <c r="O355" s="98">
        <v>1.34806063982901E-3</v>
      </c>
      <c r="P355" s="98">
        <v>8.0759188058717873E-3</v>
      </c>
      <c r="Q355" s="98">
        <v>0</v>
      </c>
      <c r="R355" s="98">
        <v>5.7679356752997823E-4</v>
      </c>
      <c r="S355" s="98">
        <v>3.7153140516317032E-3</v>
      </c>
      <c r="T355" s="98">
        <v>3.7438830714025713E-3</v>
      </c>
      <c r="U355" s="98">
        <v>3.7841569740806979E-3</v>
      </c>
      <c r="V355" s="98">
        <v>3.6171357130942959E-3</v>
      </c>
      <c r="W355" s="98">
        <v>5.8790692836649507E-3</v>
      </c>
      <c r="DA355" s="63" t="s">
        <v>3819</v>
      </c>
    </row>
    <row r="356" spans="1:105" ht="12" customHeight="1" x14ac:dyDescent="0.25">
      <c r="A356" s="100" t="s">
        <v>217</v>
      </c>
      <c r="B356" s="101"/>
      <c r="C356" s="101">
        <v>2.9997722545481594E-3</v>
      </c>
      <c r="D356" s="101">
        <v>2.7394182818402682E-4</v>
      </c>
      <c r="E356" s="101">
        <v>0</v>
      </c>
      <c r="F356" s="101">
        <v>0</v>
      </c>
      <c r="G356" s="101">
        <v>0</v>
      </c>
      <c r="H356" s="101">
        <v>0</v>
      </c>
      <c r="I356" s="101">
        <v>4.4394674842897203E-4</v>
      </c>
      <c r="J356" s="101">
        <v>1.6933256746001139E-3</v>
      </c>
      <c r="K356" s="101">
        <v>1.2962093819414472E-3</v>
      </c>
      <c r="L356" s="101">
        <v>1.3284436240049728E-3</v>
      </c>
      <c r="M356" s="101">
        <v>1.8585844334966816E-3</v>
      </c>
      <c r="N356" s="101">
        <v>5.3917334183177243E-3</v>
      </c>
      <c r="O356" s="101">
        <v>1.34806063982901E-3</v>
      </c>
      <c r="P356" s="101">
        <v>8.0759188058717873E-3</v>
      </c>
      <c r="Q356" s="101">
        <v>0</v>
      </c>
      <c r="R356" s="101">
        <v>5.7679356752997823E-4</v>
      </c>
      <c r="S356" s="101">
        <v>3.7153140516317032E-3</v>
      </c>
      <c r="T356" s="101">
        <v>3.7438830714025713E-3</v>
      </c>
      <c r="U356" s="101">
        <v>3.7841569740806979E-3</v>
      </c>
      <c r="V356" s="101">
        <v>3.6171357130942959E-3</v>
      </c>
      <c r="W356" s="101">
        <v>5.8790692836649507E-3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12.556726330535433</v>
      </c>
      <c r="D362" s="122">
        <v>13.603961601915589</v>
      </c>
      <c r="E362" s="122">
        <v>10.937623312076735</v>
      </c>
      <c r="F362" s="122">
        <v>10.529410312779108</v>
      </c>
      <c r="G362" s="122">
        <v>4.4743884892071977</v>
      </c>
      <c r="H362" s="122">
        <v>4.9149617193337036</v>
      </c>
      <c r="I362" s="122">
        <v>6.0813631859171959</v>
      </c>
      <c r="J362" s="122">
        <v>6.6417884787728667</v>
      </c>
      <c r="K362" s="122">
        <v>3.4074702510262389</v>
      </c>
      <c r="L362" s="122">
        <v>4.3972945783273971</v>
      </c>
      <c r="M362" s="122">
        <v>2.5694175118780538</v>
      </c>
      <c r="N362" s="122">
        <v>3.9743346390629246</v>
      </c>
      <c r="O362" s="122">
        <v>6.0844921457066325</v>
      </c>
      <c r="P362" s="122">
        <v>8.1145305761542037</v>
      </c>
      <c r="Q362" s="122">
        <v>11.359727588095486</v>
      </c>
      <c r="R362" s="122">
        <v>10.355724705913484</v>
      </c>
      <c r="S362" s="122">
        <v>10.282405212769593</v>
      </c>
      <c r="T362" s="122">
        <v>10.949322182865963</v>
      </c>
      <c r="U362" s="122">
        <v>8.7805020141638028</v>
      </c>
      <c r="V362" s="122">
        <v>8.2310997450497112</v>
      </c>
      <c r="W362" s="122">
        <v>8.0771017994073055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12.556726330535433</v>
      </c>
      <c r="D363" s="98">
        <v>13.603961601915589</v>
      </c>
      <c r="E363" s="98">
        <v>10.937623312076735</v>
      </c>
      <c r="F363" s="98">
        <v>10.529410312779108</v>
      </c>
      <c r="G363" s="98">
        <v>4.4743884892071977</v>
      </c>
      <c r="H363" s="98">
        <v>4.9149617193337036</v>
      </c>
      <c r="I363" s="98">
        <v>6.0813631859171959</v>
      </c>
      <c r="J363" s="98">
        <v>6.6417884787728667</v>
      </c>
      <c r="K363" s="98">
        <v>3.4074702510262389</v>
      </c>
      <c r="L363" s="98">
        <v>4.3972945783273971</v>
      </c>
      <c r="M363" s="98">
        <v>2.5694175118780538</v>
      </c>
      <c r="N363" s="98">
        <v>3.9743346390629246</v>
      </c>
      <c r="O363" s="98">
        <v>6.0844921457066325</v>
      </c>
      <c r="P363" s="98">
        <v>8.1145305761542037</v>
      </c>
      <c r="Q363" s="98">
        <v>11.359727588095486</v>
      </c>
      <c r="R363" s="98">
        <v>10.355724705913484</v>
      </c>
      <c r="S363" s="98">
        <v>10.282405212769593</v>
      </c>
      <c r="T363" s="98">
        <v>10.949322182865963</v>
      </c>
      <c r="U363" s="98">
        <v>8.7805020141638028</v>
      </c>
      <c r="V363" s="98">
        <v>8.2310997450497112</v>
      </c>
      <c r="W363" s="98">
        <v>8.0771017994073055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16194.008245914012</v>
      </c>
      <c r="D366" s="117">
        <f t="shared" si="204"/>
        <v>16090.950068490227</v>
      </c>
      <c r="E366" s="117">
        <f t="shared" si="204"/>
        <v>18076.693755535198</v>
      </c>
      <c r="F366" s="117">
        <f t="shared" si="204"/>
        <v>15717.430986826274</v>
      </c>
      <c r="G366" s="117">
        <f t="shared" si="204"/>
        <v>16553.536436980106</v>
      </c>
      <c r="H366" s="117">
        <f t="shared" si="204"/>
        <v>15198.190833585257</v>
      </c>
      <c r="I366" s="117">
        <f t="shared" si="204"/>
        <v>12926.608349300001</v>
      </c>
      <c r="J366" s="117">
        <f t="shared" si="204"/>
        <v>13233.382446054187</v>
      </c>
      <c r="K366" s="117">
        <f t="shared" si="204"/>
        <v>13040.146956951081</v>
      </c>
      <c r="L366" s="117">
        <f t="shared" si="204"/>
        <v>13846.646763881794</v>
      </c>
      <c r="M366" s="117">
        <f t="shared" si="204"/>
        <v>13388.641218233111</v>
      </c>
      <c r="N366" s="117">
        <f t="shared" si="204"/>
        <v>13028.404111849395</v>
      </c>
      <c r="O366" s="117">
        <f t="shared" si="204"/>
        <v>12042.699577834826</v>
      </c>
      <c r="P366" s="117">
        <f t="shared" si="204"/>
        <v>10666.505762308183</v>
      </c>
      <c r="Q366" s="117">
        <f t="shared" si="204"/>
        <v>11125.353663022328</v>
      </c>
      <c r="R366" s="117">
        <f t="shared" ref="R366:V366" si="205">R367+R370+R372+R381</f>
        <v>10598.529521857583</v>
      </c>
      <c r="S366" s="117">
        <f t="shared" si="205"/>
        <v>10100.028089740561</v>
      </c>
      <c r="T366" s="117">
        <f t="shared" si="205"/>
        <v>8930.2380401576229</v>
      </c>
      <c r="U366" s="117">
        <f t="shared" si="205"/>
        <v>8116.677775649775</v>
      </c>
      <c r="V366" s="117">
        <f t="shared" si="205"/>
        <v>8105.2291243244281</v>
      </c>
      <c r="W366" s="117">
        <f t="shared" ref="W366" si="206">W367+W370+W372+W381</f>
        <v>7895.5291718589542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13724.148369183817</v>
      </c>
      <c r="D367" s="122">
        <f t="shared" si="207"/>
        <v>13589.193342340734</v>
      </c>
      <c r="E367" s="122">
        <f t="shared" si="207"/>
        <v>15423.77178047083</v>
      </c>
      <c r="F367" s="122">
        <f t="shared" si="207"/>
        <v>13065.107161678006</v>
      </c>
      <c r="G367" s="122">
        <f t="shared" si="207"/>
        <v>13993.871973812787</v>
      </c>
      <c r="H367" s="122">
        <f t="shared" si="207"/>
        <v>12526.554640686652</v>
      </c>
      <c r="I367" s="122">
        <f t="shared" si="207"/>
        <v>10290.66982528223</v>
      </c>
      <c r="J367" s="122">
        <f t="shared" si="207"/>
        <v>10546.613445158344</v>
      </c>
      <c r="K367" s="122">
        <f t="shared" si="207"/>
        <v>10481.424331023629</v>
      </c>
      <c r="L367" s="122">
        <f t="shared" si="207"/>
        <v>11236.774768002704</v>
      </c>
      <c r="M367" s="122">
        <f t="shared" si="207"/>
        <v>11001.628897006894</v>
      </c>
      <c r="N367" s="122">
        <f t="shared" si="207"/>
        <v>10751.826613946003</v>
      </c>
      <c r="O367" s="122">
        <f t="shared" si="207"/>
        <v>9986.1363154151495</v>
      </c>
      <c r="P367" s="122">
        <f t="shared" si="207"/>
        <v>8535.9782184897922</v>
      </c>
      <c r="Q367" s="122">
        <f t="shared" si="207"/>
        <v>8861.9857942887538</v>
      </c>
      <c r="R367" s="122">
        <f t="shared" ref="R367:V367" si="208">SUM(R368:R369)</f>
        <v>8422.9090433327692</v>
      </c>
      <c r="S367" s="122">
        <f t="shared" si="208"/>
        <v>7854.6376468019271</v>
      </c>
      <c r="T367" s="122">
        <f t="shared" si="208"/>
        <v>6631.5205661727778</v>
      </c>
      <c r="U367" s="122">
        <f t="shared" si="208"/>
        <v>5841.0102500006669</v>
      </c>
      <c r="V367" s="122">
        <f t="shared" si="208"/>
        <v>5546.1607339970087</v>
      </c>
      <c r="W367" s="122">
        <f t="shared" ref="W367" si="209">SUM(W368:W369)</f>
        <v>5328.4059926982782</v>
      </c>
      <c r="DA367" s="130" t="s">
        <v>3980</v>
      </c>
    </row>
    <row r="368" spans="1:105" ht="12" customHeight="1" x14ac:dyDescent="0.25">
      <c r="A368" s="97" t="s">
        <v>217</v>
      </c>
      <c r="B368" s="98"/>
      <c r="C368" s="98">
        <v>13547.790956081486</v>
      </c>
      <c r="D368" s="98">
        <v>13414.398817169173</v>
      </c>
      <c r="E368" s="98">
        <v>15227.582406635782</v>
      </c>
      <c r="F368" s="98">
        <v>12897.807803331134</v>
      </c>
      <c r="G368" s="98">
        <v>13815.97296244831</v>
      </c>
      <c r="H368" s="98">
        <v>12368.672331818694</v>
      </c>
      <c r="I368" s="98">
        <v>10161.092150610859</v>
      </c>
      <c r="J368" s="98">
        <v>10413.389019841938</v>
      </c>
      <c r="K368" s="98">
        <v>10349.303583292585</v>
      </c>
      <c r="L368" s="98">
        <v>11094.898252828632</v>
      </c>
      <c r="M368" s="98">
        <v>10862.653692530257</v>
      </c>
      <c r="N368" s="98">
        <v>10617.373166084095</v>
      </c>
      <c r="O368" s="98">
        <v>9858.6392427237151</v>
      </c>
      <c r="P368" s="98">
        <v>8423.1618115802285</v>
      </c>
      <c r="Q368" s="98">
        <v>8742.7005045720598</v>
      </c>
      <c r="R368" s="98">
        <v>8308.4085315421889</v>
      </c>
      <c r="S368" s="98">
        <v>7746.3331901612255</v>
      </c>
      <c r="T368" s="98">
        <v>6539.4134885629755</v>
      </c>
      <c r="U368" s="98">
        <v>5759.4268893467452</v>
      </c>
      <c r="V368" s="98">
        <v>5467.0476473116551</v>
      </c>
      <c r="W368" s="98">
        <v>5252.1066387841029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176.35741310232999</v>
      </c>
      <c r="D369" s="98">
        <v>174.79452517156025</v>
      </c>
      <c r="E369" s="98">
        <v>196.18937383504763</v>
      </c>
      <c r="F369" s="98">
        <v>167.29935834687276</v>
      </c>
      <c r="G369" s="98">
        <v>177.89901136447855</v>
      </c>
      <c r="H369" s="98">
        <v>157.88230886795839</v>
      </c>
      <c r="I369" s="98">
        <v>129.5776746713712</v>
      </c>
      <c r="J369" s="98">
        <v>133.22442531640581</v>
      </c>
      <c r="K369" s="98">
        <v>132.12074773104294</v>
      </c>
      <c r="L369" s="98">
        <v>141.87651517407124</v>
      </c>
      <c r="M369" s="98">
        <v>138.97520447663689</v>
      </c>
      <c r="N369" s="98">
        <v>134.4534478619079</v>
      </c>
      <c r="O369" s="98">
        <v>127.49707269143515</v>
      </c>
      <c r="P369" s="98">
        <v>112.81640690956431</v>
      </c>
      <c r="Q369" s="98">
        <v>119.28528971669378</v>
      </c>
      <c r="R369" s="98">
        <v>114.50051179058073</v>
      </c>
      <c r="S369" s="98">
        <v>108.30445664070132</v>
      </c>
      <c r="T369" s="98">
        <v>92.107077609801863</v>
      </c>
      <c r="U369" s="98">
        <v>81.58336065392136</v>
      </c>
      <c r="V369" s="98">
        <v>79.113086685353352</v>
      </c>
      <c r="W369" s="98">
        <v>76.299353914174887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6.691279445667865</v>
      </c>
      <c r="D370" s="122">
        <f t="shared" si="210"/>
        <v>12.223598746874675</v>
      </c>
      <c r="E370" s="122">
        <f t="shared" si="210"/>
        <v>22.746892452829531</v>
      </c>
      <c r="F370" s="122">
        <f t="shared" si="210"/>
        <v>13.41213248787591</v>
      </c>
      <c r="G370" s="122">
        <f t="shared" si="210"/>
        <v>15.667761902878643</v>
      </c>
      <c r="H370" s="122">
        <f t="shared" si="210"/>
        <v>27.005874153296279</v>
      </c>
      <c r="I370" s="122">
        <f t="shared" si="210"/>
        <v>41.196161015347407</v>
      </c>
      <c r="J370" s="122">
        <f t="shared" si="210"/>
        <v>29.419644512761685</v>
      </c>
      <c r="K370" s="122">
        <f t="shared" si="210"/>
        <v>31.657390089412939</v>
      </c>
      <c r="L370" s="122">
        <f t="shared" si="210"/>
        <v>36.032951493827518</v>
      </c>
      <c r="M370" s="122">
        <f t="shared" si="210"/>
        <v>34.748856915157511</v>
      </c>
      <c r="N370" s="122">
        <f t="shared" si="210"/>
        <v>67.564781119111046</v>
      </c>
      <c r="O370" s="122">
        <f t="shared" si="210"/>
        <v>38.300542711492653</v>
      </c>
      <c r="P370" s="122">
        <f t="shared" si="210"/>
        <v>25.348167815163176</v>
      </c>
      <c r="Q370" s="122">
        <f t="shared" si="210"/>
        <v>33.227963708801887</v>
      </c>
      <c r="R370" s="122">
        <f t="shared" si="210"/>
        <v>31.239274679514487</v>
      </c>
      <c r="S370" s="122">
        <f t="shared" si="210"/>
        <v>44.842465511839428</v>
      </c>
      <c r="T370" s="122">
        <f t="shared" si="210"/>
        <v>95.310205688034671</v>
      </c>
      <c r="U370" s="122">
        <f t="shared" si="210"/>
        <v>95.648036835282227</v>
      </c>
      <c r="V370" s="122">
        <f t="shared" si="210"/>
        <v>61.037234785613244</v>
      </c>
      <c r="W370" s="122">
        <f t="shared" si="210"/>
        <v>159.6098483141507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6.691279445667865</v>
      </c>
      <c r="D371" s="98">
        <f>RES_hhdet_in_fech!D67</f>
        <v>12.223598746874675</v>
      </c>
      <c r="E371" s="98">
        <f>RES_hhdet_in_fech!E67</f>
        <v>22.746892452829531</v>
      </c>
      <c r="F371" s="98">
        <f>RES_hhdet_in_fech!F67</f>
        <v>13.41213248787591</v>
      </c>
      <c r="G371" s="98">
        <f>RES_hhdet_in_fech!G67</f>
        <v>15.667761902878643</v>
      </c>
      <c r="H371" s="98">
        <f>RES_hhdet_in_fech!H67</f>
        <v>27.005874153296279</v>
      </c>
      <c r="I371" s="98">
        <f>RES_hhdet_in_fech!I67</f>
        <v>41.196161015347407</v>
      </c>
      <c r="J371" s="98">
        <f>RES_hhdet_in_fech!J67</f>
        <v>29.419644512761685</v>
      </c>
      <c r="K371" s="98">
        <f>RES_hhdet_in_fech!K67</f>
        <v>31.657390089412939</v>
      </c>
      <c r="L371" s="98">
        <f>RES_hhdet_in_fech!L67</f>
        <v>36.032951493827518</v>
      </c>
      <c r="M371" s="98">
        <f>RES_hhdet_in_fech!M67</f>
        <v>34.748856915157511</v>
      </c>
      <c r="N371" s="98">
        <f>RES_hhdet_in_fech!N67</f>
        <v>67.564781119111046</v>
      </c>
      <c r="O371" s="98">
        <f>RES_hhdet_in_fech!O67</f>
        <v>38.300542711492653</v>
      </c>
      <c r="P371" s="98">
        <f>RES_hhdet_in_fech!P67</f>
        <v>25.348167815163176</v>
      </c>
      <c r="Q371" s="98">
        <f>RES_hhdet_in_fech!Q67</f>
        <v>33.227963708801887</v>
      </c>
      <c r="R371" s="98">
        <f>RES_hhdet_in_fech!R67</f>
        <v>31.239274679514487</v>
      </c>
      <c r="S371" s="98">
        <f>RES_hhdet_in_fech!S67</f>
        <v>44.842465511839428</v>
      </c>
      <c r="T371" s="98">
        <f>RES_hhdet_in_fech!T67</f>
        <v>95.310205688034671</v>
      </c>
      <c r="U371" s="98">
        <f>RES_hhdet_in_fech!U67</f>
        <v>95.648036835282227</v>
      </c>
      <c r="V371" s="98">
        <f>RES_hhdet_in_fech!V67</f>
        <v>61.037234785613244</v>
      </c>
      <c r="W371" s="98">
        <f>RES_hhdet_in_fech!W67</f>
        <v>159.6098483141507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1720.8693762637397</v>
      </c>
      <c r="D372" s="122">
        <v>1758.1612957290756</v>
      </c>
      <c r="E372" s="122">
        <v>1906.9340789687269</v>
      </c>
      <c r="F372" s="122">
        <v>1839.1943720687609</v>
      </c>
      <c r="G372" s="122">
        <v>1822.8181354371625</v>
      </c>
      <c r="H372" s="122">
        <v>1925.7800637222854</v>
      </c>
      <c r="I372" s="122">
        <v>1916.7123336131287</v>
      </c>
      <c r="J372" s="122">
        <v>1928.6745711360729</v>
      </c>
      <c r="K372" s="122">
        <v>1930.4379827125626</v>
      </c>
      <c r="L372" s="122">
        <v>1909.46739944556</v>
      </c>
      <c r="M372" s="122">
        <v>1801.861558751395</v>
      </c>
      <c r="N372" s="122">
        <v>1739.4933684713337</v>
      </c>
      <c r="O372" s="122">
        <v>1565.0101581327744</v>
      </c>
      <c r="P372" s="122">
        <v>1624.2416970147387</v>
      </c>
      <c r="Q372" s="122">
        <v>1714.964172918116</v>
      </c>
      <c r="R372" s="122">
        <v>1666.7669529801901</v>
      </c>
      <c r="S372" s="122">
        <v>1616.895174927236</v>
      </c>
      <c r="T372" s="122">
        <v>1572.160450706363</v>
      </c>
      <c r="U372" s="122">
        <v>1551.9985288847417</v>
      </c>
      <c r="V372" s="122">
        <v>1646.2443031455819</v>
      </c>
      <c r="W372" s="122">
        <v>1553.2290968365842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1899.9057533536363</v>
      </c>
      <c r="D373" s="98">
        <v>2013.3855268528312</v>
      </c>
      <c r="E373" s="98">
        <v>1927.3854186482001</v>
      </c>
      <c r="F373" s="98">
        <v>1970.3113057283153</v>
      </c>
      <c r="G373" s="98">
        <v>2075.5385182427899</v>
      </c>
      <c r="H373" s="98">
        <v>1858.8365192965746</v>
      </c>
      <c r="I373" s="98">
        <v>1994.0977539210012</v>
      </c>
      <c r="J373" s="98">
        <v>1946.5901406803962</v>
      </c>
      <c r="K373" s="98">
        <v>1953.019812615928</v>
      </c>
      <c r="L373" s="98">
        <v>1920.324199350775</v>
      </c>
      <c r="M373" s="98">
        <v>1802.239906933665</v>
      </c>
      <c r="N373" s="98">
        <v>1740.5332654978356</v>
      </c>
      <c r="O373" s="98">
        <v>1564.9997221130457</v>
      </c>
      <c r="P373" s="98">
        <v>1653.4410809593971</v>
      </c>
      <c r="Q373" s="98">
        <v>1568.3298581747226</v>
      </c>
      <c r="R373" s="98">
        <v>1594.708105594631</v>
      </c>
      <c r="S373" s="98">
        <v>1577.3006314990387</v>
      </c>
      <c r="T373" s="98">
        <v>1523.3430925847404</v>
      </c>
      <c r="U373" s="98">
        <v>1507.4151768100057</v>
      </c>
      <c r="V373" s="98">
        <v>1593.1611671632725</v>
      </c>
      <c r="W373" s="98">
        <v>1587.8741202730009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1199.9086798273261</v>
      </c>
      <c r="D374" s="98">
        <v>1276.6013148248037</v>
      </c>
      <c r="E374" s="98">
        <v>0</v>
      </c>
      <c r="F374" s="98">
        <v>0</v>
      </c>
      <c r="G374" s="98">
        <v>0</v>
      </c>
      <c r="H374" s="98">
        <v>0</v>
      </c>
      <c r="I374" s="98">
        <v>1315.9354121034175</v>
      </c>
      <c r="J374" s="98">
        <v>1324.8192201907782</v>
      </c>
      <c r="K374" s="98">
        <v>1326.7970144022113</v>
      </c>
      <c r="L374" s="98">
        <v>1313.3952194852911</v>
      </c>
      <c r="M374" s="98">
        <v>1281.2544599475207</v>
      </c>
      <c r="N374" s="98">
        <v>1206.4910890170893</v>
      </c>
      <c r="O374" s="98">
        <v>1126.3809295509634</v>
      </c>
      <c r="P374" s="98">
        <v>1235.3705993524004</v>
      </c>
      <c r="Q374" s="98">
        <v>0</v>
      </c>
      <c r="R374" s="98">
        <v>1276.0714852270389</v>
      </c>
      <c r="S374" s="98">
        <v>1275.197172625421</v>
      </c>
      <c r="T374" s="98">
        <v>1250.7495864247949</v>
      </c>
      <c r="U374" s="98">
        <v>1250.5544506839246</v>
      </c>
      <c r="V374" s="98">
        <v>1338.7405064307918</v>
      </c>
      <c r="W374" s="98">
        <v>1324.1420721125107</v>
      </c>
      <c r="DA374" s="63" t="s">
        <v>3987</v>
      </c>
    </row>
    <row r="375" spans="1:105" ht="12" customHeight="1" x14ac:dyDescent="0.25">
      <c r="A375" s="100" t="s">
        <v>217</v>
      </c>
      <c r="B375" s="101"/>
      <c r="C375" s="101">
        <v>436.86173362054205</v>
      </c>
      <c r="D375" s="101">
        <v>452.13875385229215</v>
      </c>
      <c r="E375" s="101">
        <v>0</v>
      </c>
      <c r="F375" s="101">
        <v>0</v>
      </c>
      <c r="G375" s="101">
        <v>0</v>
      </c>
      <c r="H375" s="101">
        <v>0</v>
      </c>
      <c r="I375" s="101">
        <v>439.63829315604272</v>
      </c>
      <c r="J375" s="101">
        <v>493.20356814981233</v>
      </c>
      <c r="K375" s="101">
        <v>458.43921778762666</v>
      </c>
      <c r="L375" s="101">
        <v>438.51707400969588</v>
      </c>
      <c r="M375" s="101">
        <v>484.35449268137552</v>
      </c>
      <c r="N375" s="101">
        <v>314.08277808754929</v>
      </c>
      <c r="O375" s="101">
        <v>303.40405837092175</v>
      </c>
      <c r="P375" s="101">
        <v>322.48156796745872</v>
      </c>
      <c r="Q375" s="101">
        <v>0</v>
      </c>
      <c r="R375" s="101">
        <v>407.99703444103369</v>
      </c>
      <c r="S375" s="101">
        <v>375.4344214081292</v>
      </c>
      <c r="T375" s="101">
        <v>370.75490903174597</v>
      </c>
      <c r="U375" s="101">
        <v>360.33001337666803</v>
      </c>
      <c r="V375" s="101">
        <v>407.04906834547523</v>
      </c>
      <c r="W375" s="101">
        <v>316.4137799383945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763.04694620678401</v>
      </c>
      <c r="D376" s="104">
        <v>824.46256097251126</v>
      </c>
      <c r="E376" s="104">
        <v>0</v>
      </c>
      <c r="F376" s="104">
        <v>0</v>
      </c>
      <c r="G376" s="104">
        <v>0</v>
      </c>
      <c r="H376" s="104">
        <v>0</v>
      </c>
      <c r="I376" s="104">
        <v>876.29711894737466</v>
      </c>
      <c r="J376" s="104">
        <v>831.61565204096564</v>
      </c>
      <c r="K376" s="104">
        <v>868.3577966145848</v>
      </c>
      <c r="L376" s="104">
        <v>874.87814547559526</v>
      </c>
      <c r="M376" s="104">
        <v>796.89996726614515</v>
      </c>
      <c r="N376" s="104">
        <v>892.40831092953999</v>
      </c>
      <c r="O376" s="104">
        <v>822.97687118004171</v>
      </c>
      <c r="P376" s="104">
        <v>912.88903138494163</v>
      </c>
      <c r="Q376" s="104">
        <v>0</v>
      </c>
      <c r="R376" s="104">
        <v>868.07445078600529</v>
      </c>
      <c r="S376" s="104">
        <v>899.76275121729179</v>
      </c>
      <c r="T376" s="104">
        <v>879.99467739304907</v>
      </c>
      <c r="U376" s="104">
        <v>890.22443730725672</v>
      </c>
      <c r="V376" s="104">
        <v>931.69143808531669</v>
      </c>
      <c r="W376" s="104">
        <v>1007.7282921741162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1708.6129307301489</v>
      </c>
      <c r="D377" s="101">
        <v>1731.7292941826972</v>
      </c>
      <c r="E377" s="101">
        <v>1907.3805363031895</v>
      </c>
      <c r="F377" s="101">
        <v>1813.771472190881</v>
      </c>
      <c r="G377" s="101">
        <v>1742.6404014731702</v>
      </c>
      <c r="H377" s="101">
        <v>1936.4696929986414</v>
      </c>
      <c r="I377" s="101">
        <v>1839.8990133913676</v>
      </c>
      <c r="J377" s="101">
        <v>1954.0918981064085</v>
      </c>
      <c r="K377" s="101">
        <v>1875.8093466097091</v>
      </c>
      <c r="L377" s="101">
        <v>1873.9993473249974</v>
      </c>
      <c r="M377" s="101">
        <v>0</v>
      </c>
      <c r="N377" s="101">
        <v>0</v>
      </c>
      <c r="O377" s="101">
        <v>1601.1365261832789</v>
      </c>
      <c r="P377" s="101">
        <v>1600.4273975066637</v>
      </c>
      <c r="Q377" s="101">
        <v>1809.8211256021202</v>
      </c>
      <c r="R377" s="101">
        <v>1750.1389909908833</v>
      </c>
      <c r="S377" s="101">
        <v>1696.4839080794113</v>
      </c>
      <c r="T377" s="101">
        <v>1677.7586377479074</v>
      </c>
      <c r="U377" s="101">
        <v>1666.9386365217129</v>
      </c>
      <c r="V377" s="101">
        <v>1796.968591915956</v>
      </c>
      <c r="W377" s="101">
        <v>1564.1861857200026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1164.3802329748478</v>
      </c>
      <c r="D378" s="104">
        <v>1178.0692016949438</v>
      </c>
      <c r="E378" s="104">
        <v>1338.4430119846543</v>
      </c>
      <c r="F378" s="104">
        <v>1243.7232443525179</v>
      </c>
      <c r="G378" s="104">
        <v>1173.742389884339</v>
      </c>
      <c r="H378" s="104">
        <v>1361.5346182452313</v>
      </c>
      <c r="I378" s="104">
        <v>1261.0041074496637</v>
      </c>
      <c r="J378" s="104">
        <v>1369.9444113834181</v>
      </c>
      <c r="K378" s="104">
        <v>1305.188900631897</v>
      </c>
      <c r="L378" s="104">
        <v>1302.8702570921425</v>
      </c>
      <c r="M378" s="104">
        <v>0</v>
      </c>
      <c r="N378" s="104">
        <v>0</v>
      </c>
      <c r="O378" s="104">
        <v>1124.6491345473507</v>
      </c>
      <c r="P378" s="104">
        <v>1145.5934895966859</v>
      </c>
      <c r="Q378" s="104">
        <v>1366.1664484186485</v>
      </c>
      <c r="R378" s="104">
        <v>1327.6080661995616</v>
      </c>
      <c r="S378" s="104">
        <v>1291.7745575469996</v>
      </c>
      <c r="T378" s="104">
        <v>1294.6872664826346</v>
      </c>
      <c r="U378" s="104">
        <v>1297.95109935304</v>
      </c>
      <c r="V378" s="104">
        <v>1421.4546684355296</v>
      </c>
      <c r="W378" s="104">
        <v>1221.2376354243941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393.03960564662879</v>
      </c>
      <c r="D379" s="98">
        <v>388.79711571448979</v>
      </c>
      <c r="E379" s="98">
        <v>522.51339657787935</v>
      </c>
      <c r="F379" s="98">
        <v>421.44588870709043</v>
      </c>
      <c r="G379" s="98">
        <v>347.62080034573751</v>
      </c>
      <c r="H379" s="98">
        <v>520.78559768423759</v>
      </c>
      <c r="I379" s="98">
        <v>405.54858978859681</v>
      </c>
      <c r="J379" s="98">
        <v>495.67142530475172</v>
      </c>
      <c r="K379" s="98">
        <v>440.75166103103362</v>
      </c>
      <c r="L379" s="98">
        <v>428.18979229936798</v>
      </c>
      <c r="M379" s="98">
        <v>0</v>
      </c>
      <c r="N379" s="98">
        <v>0</v>
      </c>
      <c r="O379" s="98">
        <v>310.21678824434366</v>
      </c>
      <c r="P379" s="98">
        <v>309.68688440576386</v>
      </c>
      <c r="Q379" s="98">
        <v>490.27144342275466</v>
      </c>
      <c r="R379" s="98">
        <v>447.76950355249181</v>
      </c>
      <c r="S379" s="98">
        <v>403.41434501627828</v>
      </c>
      <c r="T379" s="98">
        <v>408.20735188479341</v>
      </c>
      <c r="U379" s="98">
        <v>398.41867069516314</v>
      </c>
      <c r="V379" s="98">
        <v>459.71759724934765</v>
      </c>
      <c r="W379" s="98">
        <v>308.44430674637545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771.34062732821917</v>
      </c>
      <c r="D380" s="98">
        <v>789.27208598045388</v>
      </c>
      <c r="E380" s="98">
        <v>815.92961540677481</v>
      </c>
      <c r="F380" s="98">
        <v>822.27735564542752</v>
      </c>
      <c r="G380" s="98">
        <v>826.12158953860137</v>
      </c>
      <c r="H380" s="98">
        <v>840.74902056099347</v>
      </c>
      <c r="I380" s="98">
        <v>855.45551766106666</v>
      </c>
      <c r="J380" s="98">
        <v>874.27298607866635</v>
      </c>
      <c r="K380" s="98">
        <v>864.43723960086345</v>
      </c>
      <c r="L380" s="98">
        <v>874.6804647927745</v>
      </c>
      <c r="M380" s="98">
        <v>0</v>
      </c>
      <c r="N380" s="98">
        <v>0</v>
      </c>
      <c r="O380" s="98">
        <v>814.43234630300719</v>
      </c>
      <c r="P380" s="98">
        <v>835.90660519092228</v>
      </c>
      <c r="Q380" s="98">
        <v>875.89500499589371</v>
      </c>
      <c r="R380" s="98">
        <v>879.83856264706981</v>
      </c>
      <c r="S380" s="98">
        <v>888.36021253072136</v>
      </c>
      <c r="T380" s="98">
        <v>886.47991459784134</v>
      </c>
      <c r="U380" s="98">
        <v>899.53242865787672</v>
      </c>
      <c r="V380" s="98">
        <v>961.73707118618188</v>
      </c>
      <c r="W380" s="98">
        <v>912.79332867801884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742.29922102078831</v>
      </c>
      <c r="D381" s="122">
        <v>731.37183167354249</v>
      </c>
      <c r="E381" s="122">
        <v>723.24100364281355</v>
      </c>
      <c r="F381" s="122">
        <v>799.7173205916298</v>
      </c>
      <c r="G381" s="122">
        <v>721.17856582727768</v>
      </c>
      <c r="H381" s="122">
        <v>718.85025502302256</v>
      </c>
      <c r="I381" s="122">
        <v>678.03002938929558</v>
      </c>
      <c r="J381" s="122">
        <v>728.67478524700914</v>
      </c>
      <c r="K381" s="122">
        <v>596.62725312547605</v>
      </c>
      <c r="L381" s="122">
        <v>664.37164493970226</v>
      </c>
      <c r="M381" s="122">
        <v>550.40190555966456</v>
      </c>
      <c r="N381" s="122">
        <v>469.51934831294773</v>
      </c>
      <c r="O381" s="122">
        <v>453.25256157540849</v>
      </c>
      <c r="P381" s="122">
        <v>480.93767898848876</v>
      </c>
      <c r="Q381" s="122">
        <v>515.17573210665535</v>
      </c>
      <c r="R381" s="122">
        <v>477.61425086510985</v>
      </c>
      <c r="S381" s="122">
        <v>583.65280249955867</v>
      </c>
      <c r="T381" s="122">
        <v>631.24681759044711</v>
      </c>
      <c r="U381" s="122">
        <v>628.02095992908392</v>
      </c>
      <c r="V381" s="122">
        <v>851.78685239622337</v>
      </c>
      <c r="W381" s="122">
        <v>854.28423400994177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747.997777751581</v>
      </c>
      <c r="D382" s="98">
        <v>805.77639019869912</v>
      </c>
      <c r="E382" s="98">
        <v>797.58143047802628</v>
      </c>
      <c r="F382" s="98">
        <v>800.94814513549454</v>
      </c>
      <c r="G382" s="98">
        <v>788.42794161826146</v>
      </c>
      <c r="H382" s="98">
        <v>757.43270251776948</v>
      </c>
      <c r="I382" s="98">
        <v>681.49193308061422</v>
      </c>
      <c r="J382" s="98">
        <v>750.32291107864648</v>
      </c>
      <c r="K382" s="98">
        <v>619.72472360876964</v>
      </c>
      <c r="L382" s="98">
        <v>669.75596128737175</v>
      </c>
      <c r="M382" s="98">
        <v>565.94341465163927</v>
      </c>
      <c r="N382" s="98">
        <v>472.6395607634152</v>
      </c>
      <c r="O382" s="98">
        <v>468.46129015299209</v>
      </c>
      <c r="P382" s="98">
        <v>481.04616234930313</v>
      </c>
      <c r="Q382" s="98">
        <v>517.21283749329336</v>
      </c>
      <c r="R382" s="98">
        <v>480.33383834633662</v>
      </c>
      <c r="S382" s="98">
        <v>586.81309675230875</v>
      </c>
      <c r="T382" s="98">
        <v>642.59741095513812</v>
      </c>
      <c r="U382" s="98">
        <v>653.08378948061124</v>
      </c>
      <c r="V382" s="98">
        <v>900.11018468901091</v>
      </c>
      <c r="W382" s="98">
        <v>890.17031676281226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653.29701620676542</v>
      </c>
      <c r="D383" s="33">
        <v>466.02805476688377</v>
      </c>
      <c r="E383" s="33">
        <v>470.68365822005768</v>
      </c>
      <c r="F383" s="33">
        <v>654.04811689383155</v>
      </c>
      <c r="G383" s="33">
        <v>586.6606657897886</v>
      </c>
      <c r="H383" s="33">
        <v>554.37446385860358</v>
      </c>
      <c r="I383" s="33">
        <v>573.47485878033353</v>
      </c>
      <c r="J383" s="33">
        <v>574.54266127029337</v>
      </c>
      <c r="K383" s="33">
        <v>447.79207350235856</v>
      </c>
      <c r="L383" s="33">
        <v>464.32737048668895</v>
      </c>
      <c r="M383" s="33">
        <v>455.54088889184135</v>
      </c>
      <c r="N383" s="33">
        <v>405.07829395398727</v>
      </c>
      <c r="O383" s="33">
        <v>371.23255792316706</v>
      </c>
      <c r="P383" s="33">
        <v>366.2419292586535</v>
      </c>
      <c r="Q383" s="33">
        <v>385.470083451932</v>
      </c>
      <c r="R383" s="33">
        <v>380.90582874371273</v>
      </c>
      <c r="S383" s="33">
        <v>423.86640975067155</v>
      </c>
      <c r="T383" s="33">
        <v>434.96925833945238</v>
      </c>
      <c r="U383" s="33">
        <v>435.42513561017319</v>
      </c>
      <c r="V383" s="33">
        <v>700.52296280858934</v>
      </c>
      <c r="W383" s="33">
        <v>608.47085911727993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8896.7176945264619</v>
      </c>
      <c r="D385" s="117">
        <f t="shared" si="211"/>
        <v>8980.4454780688593</v>
      </c>
      <c r="E385" s="117">
        <f t="shared" si="211"/>
        <v>10236.082037136306</v>
      </c>
      <c r="F385" s="117">
        <f t="shared" si="211"/>
        <v>8990.2853712467804</v>
      </c>
      <c r="G385" s="117">
        <f t="shared" si="211"/>
        <v>9617.1180762081513</v>
      </c>
      <c r="H385" s="117">
        <f t="shared" si="211"/>
        <v>8970.8282033982669</v>
      </c>
      <c r="I385" s="117">
        <f t="shared" si="211"/>
        <v>7722.5169814388646</v>
      </c>
      <c r="J385" s="117">
        <f t="shared" si="211"/>
        <v>7997.4307730483315</v>
      </c>
      <c r="K385" s="117">
        <f t="shared" si="211"/>
        <v>7976.828026153019</v>
      </c>
      <c r="L385" s="117">
        <f t="shared" si="211"/>
        <v>8585.2476216070991</v>
      </c>
      <c r="M385" s="117">
        <f t="shared" si="211"/>
        <v>8463.734535622636</v>
      </c>
      <c r="N385" s="117">
        <f t="shared" si="211"/>
        <v>8509.2035800515259</v>
      </c>
      <c r="O385" s="117">
        <f t="shared" si="211"/>
        <v>8047.3186790832451</v>
      </c>
      <c r="P385" s="117">
        <f t="shared" si="211"/>
        <v>7309.2091006705141</v>
      </c>
      <c r="Q385" s="117">
        <f t="shared" si="211"/>
        <v>7812.7688881014492</v>
      </c>
      <c r="R385" s="117">
        <f t="shared" ref="R385:V385" si="212">R386+R389+R391+R400</f>
        <v>7563.9541138898103</v>
      </c>
      <c r="S385" s="117">
        <f t="shared" si="212"/>
        <v>7333.4515807826683</v>
      </c>
      <c r="T385" s="117">
        <f t="shared" si="212"/>
        <v>6706.4827538891795</v>
      </c>
      <c r="U385" s="117">
        <f t="shared" si="212"/>
        <v>6183.9574681950407</v>
      </c>
      <c r="V385" s="117">
        <f t="shared" si="212"/>
        <v>6129.2213344814063</v>
      </c>
      <c r="W385" s="117">
        <f t="shared" ref="W385" si="213">W386+W389+W391+W400</f>
        <v>6267.2628941391713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7446.0461277404756</v>
      </c>
      <c r="D386" s="122">
        <f t="shared" si="214"/>
        <v>7488.5224160148509</v>
      </c>
      <c r="E386" s="122">
        <f t="shared" si="214"/>
        <v>8629.7939817202459</v>
      </c>
      <c r="F386" s="122">
        <f t="shared" si="214"/>
        <v>7420.4312746810519</v>
      </c>
      <c r="G386" s="122">
        <f t="shared" si="214"/>
        <v>8064.9621976674125</v>
      </c>
      <c r="H386" s="122">
        <f t="shared" si="214"/>
        <v>7323.8106868320738</v>
      </c>
      <c r="I386" s="122">
        <f t="shared" si="214"/>
        <v>6102.9455480125007</v>
      </c>
      <c r="J386" s="122">
        <f t="shared" si="214"/>
        <v>6344.6711109240787</v>
      </c>
      <c r="K386" s="122">
        <f t="shared" si="214"/>
        <v>6396.6656963612522</v>
      </c>
      <c r="L386" s="122">
        <f t="shared" si="214"/>
        <v>6958.202062346536</v>
      </c>
      <c r="M386" s="122">
        <f t="shared" si="214"/>
        <v>6938.4897035041295</v>
      </c>
      <c r="N386" s="122">
        <f t="shared" si="214"/>
        <v>6938.4448777767329</v>
      </c>
      <c r="O386" s="122">
        <f t="shared" si="214"/>
        <v>6628.8463206584292</v>
      </c>
      <c r="P386" s="122">
        <f t="shared" si="214"/>
        <v>5841.8755733192856</v>
      </c>
      <c r="Q386" s="122">
        <f t="shared" si="214"/>
        <v>6219.3960677454779</v>
      </c>
      <c r="R386" s="122">
        <f t="shared" ref="R386:V386" si="215">SUM(R387:R388)</f>
        <v>5995.0808000706365</v>
      </c>
      <c r="S386" s="122">
        <f t="shared" si="215"/>
        <v>5651.5390563651035</v>
      </c>
      <c r="T386" s="122">
        <f t="shared" si="215"/>
        <v>4812.733995642433</v>
      </c>
      <c r="U386" s="122">
        <f t="shared" si="215"/>
        <v>4269.5982238758479</v>
      </c>
      <c r="V386" s="122">
        <f t="shared" si="215"/>
        <v>4079.8991109702292</v>
      </c>
      <c r="W386" s="122">
        <f t="shared" ref="W386" si="216">SUM(W387:W388)</f>
        <v>3937.1935631607566</v>
      </c>
      <c r="DA386" s="130" t="s">
        <v>4148</v>
      </c>
    </row>
    <row r="387" spans="1:105" ht="12" customHeight="1" x14ac:dyDescent="0.25">
      <c r="A387" s="97" t="s">
        <v>217</v>
      </c>
      <c r="B387" s="98"/>
      <c r="C387" s="98">
        <v>7269.6887146381459</v>
      </c>
      <c r="D387" s="98">
        <v>7313.7278908432909</v>
      </c>
      <c r="E387" s="98">
        <v>8433.6046078851978</v>
      </c>
      <c r="F387" s="98">
        <v>7253.1319163341796</v>
      </c>
      <c r="G387" s="98">
        <v>7887.0631863029339</v>
      </c>
      <c r="H387" s="98">
        <v>7165.9283779641155</v>
      </c>
      <c r="I387" s="98">
        <v>5973.3678733411298</v>
      </c>
      <c r="J387" s="98">
        <v>6211.4466856076724</v>
      </c>
      <c r="K387" s="98">
        <v>6264.5449486302095</v>
      </c>
      <c r="L387" s="98">
        <v>6816.3255471724651</v>
      </c>
      <c r="M387" s="98">
        <v>6799.514499027493</v>
      </c>
      <c r="N387" s="98">
        <v>6803.9914299148249</v>
      </c>
      <c r="O387" s="98">
        <v>6501.349247966994</v>
      </c>
      <c r="P387" s="98">
        <v>5729.059166409721</v>
      </c>
      <c r="Q387" s="98">
        <v>6100.1107780287839</v>
      </c>
      <c r="R387" s="98">
        <v>5880.5802882800554</v>
      </c>
      <c r="S387" s="98">
        <v>5543.234599724402</v>
      </c>
      <c r="T387" s="98">
        <v>4720.6269180326308</v>
      </c>
      <c r="U387" s="98">
        <v>4188.0148632219261</v>
      </c>
      <c r="V387" s="98">
        <v>4000.786024284876</v>
      </c>
      <c r="W387" s="98">
        <v>3860.8942092465818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176.35741310232999</v>
      </c>
      <c r="D388" s="98">
        <v>174.79452517156025</v>
      </c>
      <c r="E388" s="98">
        <v>196.18937383504763</v>
      </c>
      <c r="F388" s="98">
        <v>167.29935834687276</v>
      </c>
      <c r="G388" s="98">
        <v>177.89901136447855</v>
      </c>
      <c r="H388" s="98">
        <v>157.88230886795839</v>
      </c>
      <c r="I388" s="98">
        <v>129.5776746713712</v>
      </c>
      <c r="J388" s="98">
        <v>133.22442531640581</v>
      </c>
      <c r="K388" s="98">
        <v>132.12074773104294</v>
      </c>
      <c r="L388" s="98">
        <v>141.87651517407124</v>
      </c>
      <c r="M388" s="98">
        <v>138.97520447663689</v>
      </c>
      <c r="N388" s="98">
        <v>134.4534478619079</v>
      </c>
      <c r="O388" s="98">
        <v>127.49707269143515</v>
      </c>
      <c r="P388" s="98">
        <v>112.81640690956431</v>
      </c>
      <c r="Q388" s="98">
        <v>119.28528971669378</v>
      </c>
      <c r="R388" s="98">
        <v>114.50051179058073</v>
      </c>
      <c r="S388" s="98">
        <v>108.30445664070132</v>
      </c>
      <c r="T388" s="98">
        <v>92.107077609801863</v>
      </c>
      <c r="U388" s="98">
        <v>81.58336065392136</v>
      </c>
      <c r="V388" s="98">
        <v>79.113086685353352</v>
      </c>
      <c r="W388" s="98">
        <v>76.299353914174887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14.529935095255837</v>
      </c>
      <c r="D389" s="122">
        <f t="shared" si="217"/>
        <v>27.382798206434682</v>
      </c>
      <c r="E389" s="122">
        <f t="shared" si="217"/>
        <v>52.5355127655166</v>
      </c>
      <c r="F389" s="122">
        <f t="shared" si="217"/>
        <v>31.908182745299687</v>
      </c>
      <c r="G389" s="122">
        <f t="shared" si="217"/>
        <v>38.37346353373259</v>
      </c>
      <c r="H389" s="122">
        <f t="shared" si="217"/>
        <v>68.052877904454405</v>
      </c>
      <c r="I389" s="122">
        <f t="shared" si="217"/>
        <v>106.75506436972725</v>
      </c>
      <c r="J389" s="122">
        <f t="shared" si="217"/>
        <v>78.378284310411942</v>
      </c>
      <c r="K389" s="122">
        <f t="shared" si="217"/>
        <v>86.700472839916358</v>
      </c>
      <c r="L389" s="122">
        <f t="shared" si="217"/>
        <v>101.43986930493922</v>
      </c>
      <c r="M389" s="122">
        <f t="shared" si="217"/>
        <v>100.99935701310848</v>
      </c>
      <c r="N389" s="122">
        <f t="shared" si="217"/>
        <v>203.84382505380614</v>
      </c>
      <c r="O389" s="122">
        <f t="shared" si="217"/>
        <v>120.60546938511278</v>
      </c>
      <c r="P389" s="122">
        <f t="shared" si="217"/>
        <v>83.445586449431218</v>
      </c>
      <c r="Q389" s="122">
        <f t="shared" si="217"/>
        <v>113.47067566962706</v>
      </c>
      <c r="R389" s="122">
        <f t="shared" si="217"/>
        <v>109.08883843743729</v>
      </c>
      <c r="S389" s="122">
        <f t="shared" si="217"/>
        <v>159.34456286758618</v>
      </c>
      <c r="T389" s="122">
        <f t="shared" si="217"/>
        <v>343.56685182123687</v>
      </c>
      <c r="U389" s="122">
        <f t="shared" si="217"/>
        <v>349.25095438795336</v>
      </c>
      <c r="V389" s="122">
        <f t="shared" si="217"/>
        <v>225.77849457225165</v>
      </c>
      <c r="W389" s="122">
        <f t="shared" si="217"/>
        <v>597.84114390960212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14.529935095255837</v>
      </c>
      <c r="D390" s="98">
        <f>RES_hhdet_in_tesh!D67</f>
        <v>27.382798206434682</v>
      </c>
      <c r="E390" s="98">
        <f>RES_hhdet_in_tesh!E67</f>
        <v>52.5355127655166</v>
      </c>
      <c r="F390" s="98">
        <f>RES_hhdet_in_tesh!F67</f>
        <v>31.908182745299687</v>
      </c>
      <c r="G390" s="98">
        <f>RES_hhdet_in_tesh!G67</f>
        <v>38.37346353373259</v>
      </c>
      <c r="H390" s="98">
        <f>RES_hhdet_in_tesh!H67</f>
        <v>68.052877904454405</v>
      </c>
      <c r="I390" s="98">
        <f>RES_hhdet_in_tesh!I67</f>
        <v>106.75506436972725</v>
      </c>
      <c r="J390" s="98">
        <f>RES_hhdet_in_tesh!J67</f>
        <v>78.378284310411942</v>
      </c>
      <c r="K390" s="98">
        <f>RES_hhdet_in_tesh!K67</f>
        <v>86.700472839916358</v>
      </c>
      <c r="L390" s="98">
        <f>RES_hhdet_in_tesh!L67</f>
        <v>101.43986930493922</v>
      </c>
      <c r="M390" s="98">
        <f>RES_hhdet_in_tesh!M67</f>
        <v>100.99935701310848</v>
      </c>
      <c r="N390" s="98">
        <f>RES_hhdet_in_tesh!N67</f>
        <v>203.84382505380614</v>
      </c>
      <c r="O390" s="98">
        <f>RES_hhdet_in_tesh!O67</f>
        <v>120.60546938511278</v>
      </c>
      <c r="P390" s="98">
        <f>RES_hhdet_in_tesh!P67</f>
        <v>83.445586449431218</v>
      </c>
      <c r="Q390" s="98">
        <f>RES_hhdet_in_tesh!Q67</f>
        <v>113.47067566962706</v>
      </c>
      <c r="R390" s="98">
        <f>RES_hhdet_in_tesh!R67</f>
        <v>109.08883843743729</v>
      </c>
      <c r="S390" s="98">
        <f>RES_hhdet_in_tesh!S67</f>
        <v>159.34456286758618</v>
      </c>
      <c r="T390" s="98">
        <f>RES_hhdet_in_tesh!T67</f>
        <v>343.56685182123687</v>
      </c>
      <c r="U390" s="98">
        <f>RES_hhdet_in_tesh!U67</f>
        <v>349.25095438795336</v>
      </c>
      <c r="V390" s="98">
        <f>RES_hhdet_in_tesh!V67</f>
        <v>225.77849457225165</v>
      </c>
      <c r="W390" s="98">
        <f>RES_hhdet_in_tesh!W67</f>
        <v>597.84114390960212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998.67769317215891</v>
      </c>
      <c r="D391" s="122">
        <v>1022.1946638953373</v>
      </c>
      <c r="E391" s="122">
        <v>1114.6182415485171</v>
      </c>
      <c r="F391" s="122">
        <v>1070.7743783199671</v>
      </c>
      <c r="G391" s="122">
        <v>1059.4379569949201</v>
      </c>
      <c r="H391" s="122">
        <v>1140.6666626774972</v>
      </c>
      <c r="I391" s="122">
        <v>1112.6778981547416</v>
      </c>
      <c r="J391" s="122">
        <v>1134.9610662237349</v>
      </c>
      <c r="K391" s="122">
        <v>1132.7715200398179</v>
      </c>
      <c r="L391" s="122">
        <v>1132.9696482948475</v>
      </c>
      <c r="M391" s="122">
        <v>1089.167222319539</v>
      </c>
      <c r="N391" s="122">
        <v>1087.3786802022128</v>
      </c>
      <c r="O391" s="122">
        <v>1020.5321512201372</v>
      </c>
      <c r="P391" s="122">
        <v>1100.9422813866452</v>
      </c>
      <c r="Q391" s="122">
        <v>1175.6991207700059</v>
      </c>
      <c r="R391" s="122">
        <v>1175.5133188881764</v>
      </c>
      <c r="S391" s="122">
        <v>1173.664588640441</v>
      </c>
      <c r="T391" s="122">
        <v>1166.3813719070781</v>
      </c>
      <c r="U391" s="122">
        <v>1173.7615302861122</v>
      </c>
      <c r="V391" s="122">
        <v>1263.8769429584052</v>
      </c>
      <c r="W391" s="122">
        <v>1189.308674886983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990.58954703790482</v>
      </c>
      <c r="D392" s="98">
        <v>1062.9130343511963</v>
      </c>
      <c r="E392" s="98">
        <v>1030.6505606190858</v>
      </c>
      <c r="F392" s="98">
        <v>1067.1449359343965</v>
      </c>
      <c r="G392" s="98">
        <v>1138.9358505198784</v>
      </c>
      <c r="H392" s="98">
        <v>1033.7040973224041</v>
      </c>
      <c r="I392" s="98">
        <v>1124.1544600276695</v>
      </c>
      <c r="J392" s="98">
        <v>1113.1705733173214</v>
      </c>
      <c r="K392" s="98">
        <v>1133.9560569075393</v>
      </c>
      <c r="L392" s="98">
        <v>1133.106570607277</v>
      </c>
      <c r="M392" s="98">
        <v>1089.1668968326098</v>
      </c>
      <c r="N392" s="98">
        <v>1087.3762435916578</v>
      </c>
      <c r="O392" s="98">
        <v>1020.6840299290257</v>
      </c>
      <c r="P392" s="98">
        <v>1131.1933797507115</v>
      </c>
      <c r="Q392" s="98">
        <v>1117.4931351558175</v>
      </c>
      <c r="R392" s="98">
        <v>1166.0594542699555</v>
      </c>
      <c r="S392" s="98">
        <v>1180.1984710355923</v>
      </c>
      <c r="T392" s="98">
        <v>1162.609848357384</v>
      </c>
      <c r="U392" s="98">
        <v>1169.1266021521469</v>
      </c>
      <c r="V392" s="98">
        <v>1250.4097541920416</v>
      </c>
      <c r="W392" s="98">
        <v>1253.8630006462811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990.82175348945725</v>
      </c>
      <c r="D393" s="98">
        <v>1063.1571221458603</v>
      </c>
      <c r="E393" s="98">
        <v>0</v>
      </c>
      <c r="F393" s="98">
        <v>0</v>
      </c>
      <c r="G393" s="98">
        <v>0</v>
      </c>
      <c r="H393" s="98">
        <v>0</v>
      </c>
      <c r="I393" s="98">
        <v>1124.1392054642108</v>
      </c>
      <c r="J393" s="98">
        <v>1113.6574066178052</v>
      </c>
      <c r="K393" s="98">
        <v>1134.5352948540585</v>
      </c>
      <c r="L393" s="98">
        <v>1133.6295469586635</v>
      </c>
      <c r="M393" s="98">
        <v>1089.6150923341886</v>
      </c>
      <c r="N393" s="98">
        <v>1088.6275721086631</v>
      </c>
      <c r="O393" s="98">
        <v>1020.8552941721733</v>
      </c>
      <c r="P393" s="98">
        <v>1133.5131703259874</v>
      </c>
      <c r="Q393" s="98">
        <v>0</v>
      </c>
      <c r="R393" s="98">
        <v>1166.4041561753661</v>
      </c>
      <c r="S393" s="98">
        <v>1180.6775757418368</v>
      </c>
      <c r="T393" s="98">
        <v>1162.9534610481342</v>
      </c>
      <c r="U393" s="98">
        <v>1169.6905131922008</v>
      </c>
      <c r="V393" s="98">
        <v>1251.1682970400416</v>
      </c>
      <c r="W393" s="98">
        <v>1257.58407513201</v>
      </c>
      <c r="DA393" s="63" t="s">
        <v>4155</v>
      </c>
    </row>
    <row r="394" spans="1:105" ht="12" customHeight="1" x14ac:dyDescent="0.25">
      <c r="A394" s="100" t="s">
        <v>217</v>
      </c>
      <c r="B394" s="101"/>
      <c r="C394" s="101">
        <v>227.77480728267324</v>
      </c>
      <c r="D394" s="101">
        <v>238.694561173349</v>
      </c>
      <c r="E394" s="101">
        <v>0</v>
      </c>
      <c r="F394" s="101">
        <v>0</v>
      </c>
      <c r="G394" s="101">
        <v>0</v>
      </c>
      <c r="H394" s="101">
        <v>0</v>
      </c>
      <c r="I394" s="101">
        <v>247.84208651683616</v>
      </c>
      <c r="J394" s="101">
        <v>282.04175457683925</v>
      </c>
      <c r="K394" s="101">
        <v>266.17749823947378</v>
      </c>
      <c r="L394" s="101">
        <v>258.75140148306832</v>
      </c>
      <c r="M394" s="101">
        <v>292.71512506804351</v>
      </c>
      <c r="N394" s="101">
        <v>196.21926117912298</v>
      </c>
      <c r="O394" s="101">
        <v>197.8784229921317</v>
      </c>
      <c r="P394" s="101">
        <v>220.62413894104546</v>
      </c>
      <c r="Q394" s="101">
        <v>0</v>
      </c>
      <c r="R394" s="101">
        <v>298.32970538936087</v>
      </c>
      <c r="S394" s="101">
        <v>280.91482452454494</v>
      </c>
      <c r="T394" s="101">
        <v>282.9587836550852</v>
      </c>
      <c r="U394" s="101">
        <v>279.46607588494413</v>
      </c>
      <c r="V394" s="101">
        <v>319.47685895472461</v>
      </c>
      <c r="W394" s="101">
        <v>249.85578295789378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763.04694620678401</v>
      </c>
      <c r="D395" s="104">
        <v>824.46256097251126</v>
      </c>
      <c r="E395" s="104">
        <v>0</v>
      </c>
      <c r="F395" s="104">
        <v>0</v>
      </c>
      <c r="G395" s="104">
        <v>0</v>
      </c>
      <c r="H395" s="104">
        <v>0</v>
      </c>
      <c r="I395" s="104">
        <v>876.29711894737466</v>
      </c>
      <c r="J395" s="104">
        <v>831.61565204096564</v>
      </c>
      <c r="K395" s="104">
        <v>868.3577966145848</v>
      </c>
      <c r="L395" s="104">
        <v>874.87814547559526</v>
      </c>
      <c r="M395" s="104">
        <v>796.89996726614515</v>
      </c>
      <c r="N395" s="104">
        <v>892.40831092953999</v>
      </c>
      <c r="O395" s="104">
        <v>822.97687118004171</v>
      </c>
      <c r="P395" s="104">
        <v>912.88903138494163</v>
      </c>
      <c r="Q395" s="104">
        <v>0</v>
      </c>
      <c r="R395" s="104">
        <v>868.07445078600529</v>
      </c>
      <c r="S395" s="104">
        <v>899.76275121729179</v>
      </c>
      <c r="T395" s="104">
        <v>879.99467739304907</v>
      </c>
      <c r="U395" s="104">
        <v>890.22443730725672</v>
      </c>
      <c r="V395" s="104">
        <v>931.69143808531669</v>
      </c>
      <c r="W395" s="104">
        <v>1007.7282921741162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1000.9970329366848</v>
      </c>
      <c r="D396" s="101">
        <v>1017.2212543789351</v>
      </c>
      <c r="E396" s="101">
        <v>1123.5796994143257</v>
      </c>
      <c r="F396" s="101">
        <v>1071.4909683037438</v>
      </c>
      <c r="G396" s="101">
        <v>1032.5966310725591</v>
      </c>
      <c r="H396" s="101">
        <v>1151.1176461413488</v>
      </c>
      <c r="I396" s="101">
        <v>1097.4265179788895</v>
      </c>
      <c r="J396" s="101">
        <v>1169.9194074673994</v>
      </c>
      <c r="K396" s="101">
        <v>1127.8401723625891</v>
      </c>
      <c r="L396" s="101">
        <v>1132.1756165799918</v>
      </c>
      <c r="M396" s="101">
        <v>0</v>
      </c>
      <c r="N396" s="101">
        <v>0</v>
      </c>
      <c r="O396" s="101">
        <v>1009.8141345615393</v>
      </c>
      <c r="P396" s="101">
        <v>1036.0714046749113</v>
      </c>
      <c r="Q396" s="101">
        <v>1201.2588930716729</v>
      </c>
      <c r="R396" s="101">
        <v>1182.186521178354</v>
      </c>
      <c r="S396" s="101">
        <v>1165.6587784914045</v>
      </c>
      <c r="T396" s="101">
        <v>1171.6872949515632</v>
      </c>
      <c r="U396" s="101">
        <v>1181.765670649261</v>
      </c>
      <c r="V396" s="101">
        <v>1290.8413268687573</v>
      </c>
      <c r="W396" s="101">
        <v>1135.1980561143089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1001.604294424987</v>
      </c>
      <c r="D397" s="104">
        <v>1017.6522901350883</v>
      </c>
      <c r="E397" s="104">
        <v>1123.7263208323204</v>
      </c>
      <c r="F397" s="104">
        <v>1071.2477856593739</v>
      </c>
      <c r="G397" s="104">
        <v>1032.1033095907183</v>
      </c>
      <c r="H397" s="104">
        <v>1150.3255109744769</v>
      </c>
      <c r="I397" s="104">
        <v>1097.3491072133534</v>
      </c>
      <c r="J397" s="104">
        <v>1171.032632210457</v>
      </c>
      <c r="K397" s="104">
        <v>1129.4414791014181</v>
      </c>
      <c r="L397" s="104">
        <v>1133.3710789607003</v>
      </c>
      <c r="M397" s="104">
        <v>0</v>
      </c>
      <c r="N397" s="104">
        <v>0</v>
      </c>
      <c r="O397" s="104">
        <v>1010.0816818997417</v>
      </c>
      <c r="P397" s="104">
        <v>1036.3891299437144</v>
      </c>
      <c r="Q397" s="104">
        <v>1201.309999383657</v>
      </c>
      <c r="R397" s="104">
        <v>1182.2985812052395</v>
      </c>
      <c r="S397" s="104">
        <v>1165.5473231175513</v>
      </c>
      <c r="T397" s="104">
        <v>1171.5574919967307</v>
      </c>
      <c r="U397" s="104">
        <v>1181.9888414240484</v>
      </c>
      <c r="V397" s="104">
        <v>1291.972377405724</v>
      </c>
      <c r="W397" s="104">
        <v>1136.6447989407086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230.26366709676802</v>
      </c>
      <c r="D398" s="98">
        <v>228.38020415463438</v>
      </c>
      <c r="E398" s="98">
        <v>307.79670542554561</v>
      </c>
      <c r="F398" s="98">
        <v>248.97043001394633</v>
      </c>
      <c r="G398" s="98">
        <v>205.98172005211694</v>
      </c>
      <c r="H398" s="98">
        <v>309.57649041348338</v>
      </c>
      <c r="I398" s="98">
        <v>241.89358955228678</v>
      </c>
      <c r="J398" s="98">
        <v>296.75964613179048</v>
      </c>
      <c r="K398" s="98">
        <v>265.00423950055477</v>
      </c>
      <c r="L398" s="98">
        <v>258.69061416792573</v>
      </c>
      <c r="M398" s="98">
        <v>0</v>
      </c>
      <c r="N398" s="98">
        <v>0</v>
      </c>
      <c r="O398" s="98">
        <v>195.64933559673457</v>
      </c>
      <c r="P398" s="98">
        <v>200.48252475279224</v>
      </c>
      <c r="Q398" s="98">
        <v>325.41499438776327</v>
      </c>
      <c r="R398" s="98">
        <v>302.46001855816974</v>
      </c>
      <c r="S398" s="98">
        <v>277.18711058682976</v>
      </c>
      <c r="T398" s="98">
        <v>285.07757739888945</v>
      </c>
      <c r="U398" s="98">
        <v>282.45641276617181</v>
      </c>
      <c r="V398" s="98">
        <v>330.23530621954188</v>
      </c>
      <c r="W398" s="98">
        <v>223.85147026268953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771.34062732821917</v>
      </c>
      <c r="D399" s="98">
        <v>789.27208598045388</v>
      </c>
      <c r="E399" s="98">
        <v>815.92961540677481</v>
      </c>
      <c r="F399" s="98">
        <v>822.27735564542752</v>
      </c>
      <c r="G399" s="98">
        <v>826.12158953860137</v>
      </c>
      <c r="H399" s="98">
        <v>840.74902056099347</v>
      </c>
      <c r="I399" s="98">
        <v>855.45551766106666</v>
      </c>
      <c r="J399" s="98">
        <v>874.27298607866635</v>
      </c>
      <c r="K399" s="98">
        <v>864.43723960086345</v>
      </c>
      <c r="L399" s="98">
        <v>874.6804647927745</v>
      </c>
      <c r="M399" s="98">
        <v>0</v>
      </c>
      <c r="N399" s="98">
        <v>0</v>
      </c>
      <c r="O399" s="98">
        <v>814.43234630300719</v>
      </c>
      <c r="P399" s="98">
        <v>835.90660519092228</v>
      </c>
      <c r="Q399" s="98">
        <v>875.89500499589371</v>
      </c>
      <c r="R399" s="98">
        <v>879.83856264706981</v>
      </c>
      <c r="S399" s="98">
        <v>888.36021253072136</v>
      </c>
      <c r="T399" s="98">
        <v>886.47991459784134</v>
      </c>
      <c r="U399" s="98">
        <v>899.53242865787672</v>
      </c>
      <c r="V399" s="98">
        <v>961.73707118618188</v>
      </c>
      <c r="W399" s="98">
        <v>912.79332867801884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437.46393851857158</v>
      </c>
      <c r="D400" s="122">
        <v>442.34559995223498</v>
      </c>
      <c r="E400" s="122">
        <v>439.1343011020266</v>
      </c>
      <c r="F400" s="122">
        <v>467.17153550046191</v>
      </c>
      <c r="G400" s="122">
        <v>454.34445801208648</v>
      </c>
      <c r="H400" s="122">
        <v>438.2979759842417</v>
      </c>
      <c r="I400" s="122">
        <v>400.1384709018958</v>
      </c>
      <c r="J400" s="122">
        <v>439.42031159010617</v>
      </c>
      <c r="K400" s="122">
        <v>360.69033691203254</v>
      </c>
      <c r="L400" s="122">
        <v>392.6360416607763</v>
      </c>
      <c r="M400" s="122">
        <v>335.07825278585847</v>
      </c>
      <c r="N400" s="122">
        <v>279.53619701877409</v>
      </c>
      <c r="O400" s="122">
        <v>277.33473781956565</v>
      </c>
      <c r="P400" s="122">
        <v>282.94565951515278</v>
      </c>
      <c r="Q400" s="122">
        <v>304.20302391633913</v>
      </c>
      <c r="R400" s="122">
        <v>284.27115649355972</v>
      </c>
      <c r="S400" s="122">
        <v>348.90337290953704</v>
      </c>
      <c r="T400" s="122">
        <v>383.80053451843133</v>
      </c>
      <c r="U400" s="122">
        <v>391.34675964512707</v>
      </c>
      <c r="V400" s="122">
        <v>559.66678598052022</v>
      </c>
      <c r="W400" s="122">
        <v>542.91951218182919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434.16740156140497</v>
      </c>
      <c r="D401" s="98">
        <v>468.40144988606318</v>
      </c>
      <c r="E401" s="98">
        <v>464.31792639613974</v>
      </c>
      <c r="F401" s="98">
        <v>466.95966667482548</v>
      </c>
      <c r="G401" s="98">
        <v>460.32254661506045</v>
      </c>
      <c r="H401" s="98">
        <v>442.85462771700765</v>
      </c>
      <c r="I401" s="98">
        <v>399.010808583977</v>
      </c>
      <c r="J401" s="98">
        <v>439.90788699844745</v>
      </c>
      <c r="K401" s="98">
        <v>363.81344799906248</v>
      </c>
      <c r="L401" s="98">
        <v>393.67528453814873</v>
      </c>
      <c r="M401" s="98">
        <v>332.87851535669472</v>
      </c>
      <c r="N401" s="98">
        <v>277.99873841205442</v>
      </c>
      <c r="O401" s="98">
        <v>275.54114904614181</v>
      </c>
      <c r="P401" s="98">
        <v>282.94336181902196</v>
      </c>
      <c r="Q401" s="98">
        <v>304.21599935775873</v>
      </c>
      <c r="R401" s="98">
        <v>283.7207547189339</v>
      </c>
      <c r="S401" s="98">
        <v>349.0053061986327</v>
      </c>
      <c r="T401" s="98">
        <v>385.23627404542907</v>
      </c>
      <c r="U401" s="98">
        <v>394.73691825195692</v>
      </c>
      <c r="V401" s="98">
        <v>548.16890065307348</v>
      </c>
      <c r="W401" s="98">
        <v>545.89211141114777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488.95049402714943</v>
      </c>
      <c r="D402" s="33">
        <v>349.42444338603445</v>
      </c>
      <c r="E402" s="33">
        <v>353.57776311629266</v>
      </c>
      <c r="F402" s="33">
        <v>492.24640362256895</v>
      </c>
      <c r="G402" s="33">
        <v>442.38657861690081</v>
      </c>
      <c r="H402" s="33">
        <v>418.87310930336452</v>
      </c>
      <c r="I402" s="33">
        <v>434.19572279338132</v>
      </c>
      <c r="J402" s="33">
        <v>435.94883170908048</v>
      </c>
      <c r="K402" s="33">
        <v>340.56567434531354</v>
      </c>
      <c r="L402" s="33">
        <v>354.02490257449222</v>
      </c>
      <c r="M402" s="33">
        <v>348.50483367307044</v>
      </c>
      <c r="N402" s="33">
        <v>311.28898796588641</v>
      </c>
      <c r="O402" s="33">
        <v>287.00748311161232</v>
      </c>
      <c r="P402" s="33">
        <v>285.37493510535239</v>
      </c>
      <c r="Q402" s="33">
        <v>303.37685750543471</v>
      </c>
      <c r="R402" s="33">
        <v>303.84342159784978</v>
      </c>
      <c r="S402" s="33">
        <v>343.74956403510896</v>
      </c>
      <c r="T402" s="33">
        <v>358.97333465098421</v>
      </c>
      <c r="U402" s="33">
        <v>365.29501675983687</v>
      </c>
      <c r="V402" s="33">
        <v>595.65798886620655</v>
      </c>
      <c r="W402" s="33">
        <v>522.55772865159202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2964.7511756566937</v>
      </c>
      <c r="D404" s="117">
        <f t="shared" si="218"/>
        <v>2880.4896718314908</v>
      </c>
      <c r="E404" s="117">
        <f t="shared" si="218"/>
        <v>3237.3503530437756</v>
      </c>
      <c r="F404" s="117">
        <f t="shared" si="218"/>
        <v>2830.8417009969876</v>
      </c>
      <c r="G404" s="117">
        <f t="shared" si="218"/>
        <v>3002.2511835072287</v>
      </c>
      <c r="H404" s="117">
        <f t="shared" si="218"/>
        <v>2655.2812668578636</v>
      </c>
      <c r="I404" s="117">
        <f t="shared" si="218"/>
        <v>2415.1480472226885</v>
      </c>
      <c r="J404" s="117">
        <f t="shared" si="218"/>
        <v>2478.3115121796714</v>
      </c>
      <c r="K404" s="117">
        <f t="shared" si="218"/>
        <v>2515.0935735486319</v>
      </c>
      <c r="L404" s="117">
        <f t="shared" si="218"/>
        <v>2700.0310825473271</v>
      </c>
      <c r="M404" s="117">
        <f t="shared" si="218"/>
        <v>2655.8166829431575</v>
      </c>
      <c r="N404" s="117">
        <f t="shared" si="218"/>
        <v>2586.2876939029006</v>
      </c>
      <c r="O404" s="117">
        <f t="shared" si="218"/>
        <v>2382.4321878399196</v>
      </c>
      <c r="P404" s="117">
        <f t="shared" si="218"/>
        <v>2025.4939921514244</v>
      </c>
      <c r="Q404" s="117">
        <f t="shared" si="218"/>
        <v>1965.1742148122225</v>
      </c>
      <c r="R404" s="117">
        <f t="shared" ref="R404:V404" si="219">R405+R408+R410+R419</f>
        <v>1905.6745998190383</v>
      </c>
      <c r="S404" s="117">
        <f t="shared" si="219"/>
        <v>1856.0066705196718</v>
      </c>
      <c r="T404" s="117">
        <f t="shared" si="219"/>
        <v>1622.914158597936</v>
      </c>
      <c r="U404" s="117">
        <f t="shared" si="219"/>
        <v>1472.7268454242856</v>
      </c>
      <c r="V404" s="117">
        <f t="shared" si="219"/>
        <v>1456.6536177241264</v>
      </c>
      <c r="W404" s="117">
        <f t="shared" ref="W404" si="220">W405+W408+W410+W419</f>
        <v>1363.1044002887613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2736.1118614902171</v>
      </c>
      <c r="D405" s="122">
        <f t="shared" si="221"/>
        <v>2709.1719851154862</v>
      </c>
      <c r="E405" s="122">
        <f t="shared" si="221"/>
        <v>3075.3625428441628</v>
      </c>
      <c r="F405" s="122">
        <f t="shared" si="221"/>
        <v>2604.8412639607564</v>
      </c>
      <c r="G405" s="122">
        <f t="shared" si="221"/>
        <v>2790.2738994960609</v>
      </c>
      <c r="H405" s="122">
        <f t="shared" si="221"/>
        <v>2497.9770641341042</v>
      </c>
      <c r="I405" s="122">
        <f t="shared" si="221"/>
        <v>2052.1341707373695</v>
      </c>
      <c r="J405" s="122">
        <f t="shared" si="221"/>
        <v>2103.088046447278</v>
      </c>
      <c r="K405" s="122">
        <f t="shared" si="221"/>
        <v>2090.145351681771</v>
      </c>
      <c r="L405" s="122">
        <f t="shared" si="221"/>
        <v>2240.7256511412711</v>
      </c>
      <c r="M405" s="122">
        <f t="shared" si="221"/>
        <v>2193.821539743411</v>
      </c>
      <c r="N405" s="122">
        <f t="shared" si="221"/>
        <v>2144.2846846223442</v>
      </c>
      <c r="O405" s="122">
        <f t="shared" si="221"/>
        <v>1991.0507814604816</v>
      </c>
      <c r="P405" s="122">
        <f t="shared" si="221"/>
        <v>1701.141759466743</v>
      </c>
      <c r="Q405" s="122">
        <f t="shared" si="221"/>
        <v>1765.6757939033737</v>
      </c>
      <c r="R405" s="122">
        <f t="shared" ref="R405:V405" si="222">SUM(R406:R407)</f>
        <v>1677.9661870302605</v>
      </c>
      <c r="S405" s="122">
        <f t="shared" si="222"/>
        <v>1564.4494510849611</v>
      </c>
      <c r="T405" s="122">
        <f t="shared" si="222"/>
        <v>1320.6999481501787</v>
      </c>
      <c r="U405" s="122">
        <f t="shared" si="222"/>
        <v>1163.1738545724688</v>
      </c>
      <c r="V405" s="122">
        <f t="shared" si="222"/>
        <v>1104.1249428510621</v>
      </c>
      <c r="W405" s="122">
        <f t="shared" ref="W405" si="223">SUM(W406:W407)</f>
        <v>1060.7154567688376</v>
      </c>
      <c r="DA405" s="130" t="s">
        <v>4315</v>
      </c>
    </row>
    <row r="406" spans="1:105" ht="12" customHeight="1" x14ac:dyDescent="0.25">
      <c r="A406" s="97" t="s">
        <v>217</v>
      </c>
      <c r="B406" s="98"/>
      <c r="C406" s="98">
        <v>2736.1118614902171</v>
      </c>
      <c r="D406" s="98">
        <v>2709.1719851154862</v>
      </c>
      <c r="E406" s="98">
        <v>3075.3625428441628</v>
      </c>
      <c r="F406" s="98">
        <v>2604.8412639607564</v>
      </c>
      <c r="G406" s="98">
        <v>2790.2738994960609</v>
      </c>
      <c r="H406" s="98">
        <v>2497.9770641341042</v>
      </c>
      <c r="I406" s="98">
        <v>2052.1341707373695</v>
      </c>
      <c r="J406" s="98">
        <v>2103.088046447278</v>
      </c>
      <c r="K406" s="98">
        <v>2090.145351681771</v>
      </c>
      <c r="L406" s="98">
        <v>2240.7256511412711</v>
      </c>
      <c r="M406" s="98">
        <v>2193.821539743411</v>
      </c>
      <c r="N406" s="98">
        <v>2144.2846846223442</v>
      </c>
      <c r="O406" s="98">
        <v>1991.0507814604816</v>
      </c>
      <c r="P406" s="98">
        <v>1701.141759466743</v>
      </c>
      <c r="Q406" s="98">
        <v>1765.6757939033737</v>
      </c>
      <c r="R406" s="98">
        <v>1677.9661870302605</v>
      </c>
      <c r="S406" s="98">
        <v>1564.4494510849611</v>
      </c>
      <c r="T406" s="98">
        <v>1320.6999481501787</v>
      </c>
      <c r="U406" s="98">
        <v>1163.1738545724688</v>
      </c>
      <c r="V406" s="98">
        <v>1104.1249428510621</v>
      </c>
      <c r="W406" s="98">
        <v>1060.7154567688376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86.663959072964985</v>
      </c>
      <c r="D410" s="122">
        <v>44.221807702994361</v>
      </c>
      <c r="E410" s="122">
        <v>37.53966182977409</v>
      </c>
      <c r="F410" s="122">
        <v>65.596276458879402</v>
      </c>
      <c r="G410" s="122">
        <v>105.81830875238445</v>
      </c>
      <c r="H410" s="122">
        <v>33.398645980529253</v>
      </c>
      <c r="I410" s="122">
        <v>229.79088345348401</v>
      </c>
      <c r="J410" s="122">
        <v>242.35049172421387</v>
      </c>
      <c r="K410" s="122">
        <v>316.60258590418249</v>
      </c>
      <c r="L410" s="122">
        <v>327.58680636629487</v>
      </c>
      <c r="M410" s="122">
        <v>363.78708174356609</v>
      </c>
      <c r="N410" s="122">
        <v>350.95713190808959</v>
      </c>
      <c r="O410" s="122">
        <v>311.57013420216424</v>
      </c>
      <c r="P410" s="122">
        <v>227.29195283642011</v>
      </c>
      <c r="Q410" s="122">
        <v>96.657298066024893</v>
      </c>
      <c r="R410" s="122">
        <v>133.35359145438633</v>
      </c>
      <c r="S410" s="122">
        <v>175.34296037856575</v>
      </c>
      <c r="T410" s="122">
        <v>179.52998018079361</v>
      </c>
      <c r="U410" s="122">
        <v>192.84376345245207</v>
      </c>
      <c r="V410" s="122">
        <v>214.75584839593327</v>
      </c>
      <c r="W410" s="122">
        <v>145.51241547580966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383.70496594730042</v>
      </c>
      <c r="D411" s="98">
        <v>406.62334100319782</v>
      </c>
      <c r="E411" s="98">
        <v>389.25475915019058</v>
      </c>
      <c r="F411" s="98">
        <v>397.92407130489056</v>
      </c>
      <c r="G411" s="98">
        <v>419.17575914431387</v>
      </c>
      <c r="H411" s="98">
        <v>375.41062343713622</v>
      </c>
      <c r="I411" s="98">
        <v>402.72798238188551</v>
      </c>
      <c r="J411" s="98">
        <v>393.13334481181289</v>
      </c>
      <c r="K411" s="98">
        <v>394.43188135591288</v>
      </c>
      <c r="L411" s="98">
        <v>387.82867530088254</v>
      </c>
      <c r="M411" s="98">
        <v>363.98037160432301</v>
      </c>
      <c r="N411" s="98">
        <v>351.51809829994284</v>
      </c>
      <c r="O411" s="98">
        <v>316.06734387795075</v>
      </c>
      <c r="P411" s="98">
        <v>333.92896071055986</v>
      </c>
      <c r="Q411" s="98">
        <v>316.739898156967</v>
      </c>
      <c r="R411" s="98">
        <v>322.06724900589171</v>
      </c>
      <c r="S411" s="98">
        <v>318.55163553754585</v>
      </c>
      <c r="T411" s="98">
        <v>307.65437097841414</v>
      </c>
      <c r="U411" s="98">
        <v>304.43756910854881</v>
      </c>
      <c r="V411" s="98">
        <v>321.75482932029456</v>
      </c>
      <c r="W411" s="98">
        <v>320.68705733033528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88.228595722004684</v>
      </c>
      <c r="D412" s="98">
        <v>91.313942728008939</v>
      </c>
      <c r="E412" s="98">
        <v>0</v>
      </c>
      <c r="F412" s="98">
        <v>0</v>
      </c>
      <c r="G412" s="98">
        <v>0</v>
      </c>
      <c r="H412" s="98">
        <v>0</v>
      </c>
      <c r="I412" s="98">
        <v>88.789349685794406</v>
      </c>
      <c r="J412" s="98">
        <v>99.607392623536114</v>
      </c>
      <c r="K412" s="98">
        <v>92.586384424389081</v>
      </c>
      <c r="L412" s="98">
        <v>88.562908266998193</v>
      </c>
      <c r="M412" s="98">
        <v>97.820233341930617</v>
      </c>
      <c r="N412" s="98">
        <v>63.432157862561468</v>
      </c>
      <c r="O412" s="98">
        <v>61.27548362859136</v>
      </c>
      <c r="P412" s="98">
        <v>65.12837746670796</v>
      </c>
      <c r="Q412" s="98">
        <v>0</v>
      </c>
      <c r="R412" s="98">
        <v>82.399081075711166</v>
      </c>
      <c r="S412" s="98">
        <v>75.822735747585781</v>
      </c>
      <c r="T412" s="98">
        <v>74.877661428051425</v>
      </c>
      <c r="U412" s="98">
        <v>72.772249501551883</v>
      </c>
      <c r="V412" s="98">
        <v>82.207629843052189</v>
      </c>
      <c r="W412" s="98">
        <v>63.902926996358154</v>
      </c>
      <c r="DA412" s="63" t="s">
        <v>4322</v>
      </c>
    </row>
    <row r="413" spans="1:105" ht="12" customHeight="1" x14ac:dyDescent="0.25">
      <c r="A413" s="100" t="s">
        <v>217</v>
      </c>
      <c r="B413" s="101"/>
      <c r="C413" s="101">
        <v>88.228595722004684</v>
      </c>
      <c r="D413" s="101">
        <v>91.313942728008939</v>
      </c>
      <c r="E413" s="101">
        <v>0</v>
      </c>
      <c r="F413" s="101">
        <v>0</v>
      </c>
      <c r="G413" s="101">
        <v>0</v>
      </c>
      <c r="H413" s="101">
        <v>0</v>
      </c>
      <c r="I413" s="101">
        <v>88.789349685794406</v>
      </c>
      <c r="J413" s="101">
        <v>99.607392623536114</v>
      </c>
      <c r="K413" s="101">
        <v>92.586384424389081</v>
      </c>
      <c r="L413" s="101">
        <v>88.562908266998193</v>
      </c>
      <c r="M413" s="101">
        <v>97.820233341930617</v>
      </c>
      <c r="N413" s="101">
        <v>63.432157862561468</v>
      </c>
      <c r="O413" s="101">
        <v>61.27548362859136</v>
      </c>
      <c r="P413" s="101">
        <v>65.12837746670796</v>
      </c>
      <c r="Q413" s="101">
        <v>0</v>
      </c>
      <c r="R413" s="101">
        <v>82.399081075711166</v>
      </c>
      <c r="S413" s="101">
        <v>75.822735747585781</v>
      </c>
      <c r="T413" s="101">
        <v>74.877661428051425</v>
      </c>
      <c r="U413" s="101">
        <v>72.772249501551883</v>
      </c>
      <c r="V413" s="101">
        <v>82.207629843052189</v>
      </c>
      <c r="W413" s="101">
        <v>63.902926996358154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141.97535509351144</v>
      </c>
      <c r="D419" s="122">
        <v>127.09587901301035</v>
      </c>
      <c r="E419" s="122">
        <v>124.44814836983848</v>
      </c>
      <c r="F419" s="122">
        <v>160.40416057735186</v>
      </c>
      <c r="G419" s="122">
        <v>106.15897525878329</v>
      </c>
      <c r="H419" s="122">
        <v>123.90555674322998</v>
      </c>
      <c r="I419" s="122">
        <v>133.22299303183482</v>
      </c>
      <c r="J419" s="122">
        <v>132.87297400817963</v>
      </c>
      <c r="K419" s="122">
        <v>108.3456359626785</v>
      </c>
      <c r="L419" s="122">
        <v>131.71862503976146</v>
      </c>
      <c r="M419" s="122">
        <v>98.20806145618063</v>
      </c>
      <c r="N419" s="122">
        <v>91.04587737246689</v>
      </c>
      <c r="O419" s="122">
        <v>79.811272177273622</v>
      </c>
      <c r="P419" s="122">
        <v>97.060279848261473</v>
      </c>
      <c r="Q419" s="122">
        <v>102.84112284282391</v>
      </c>
      <c r="R419" s="122">
        <v>94.35482133439163</v>
      </c>
      <c r="S419" s="122">
        <v>116.21425905614494</v>
      </c>
      <c r="T419" s="122">
        <v>122.68423026696354</v>
      </c>
      <c r="U419" s="122">
        <v>116.70922739936469</v>
      </c>
      <c r="V419" s="122">
        <v>137.77282647713093</v>
      </c>
      <c r="W419" s="122">
        <v>156.87652804411414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151.06563119470931</v>
      </c>
      <c r="D420" s="98">
        <v>162.73459976452926</v>
      </c>
      <c r="E420" s="98">
        <v>161.07954569934219</v>
      </c>
      <c r="F420" s="98">
        <v>161.75948739156451</v>
      </c>
      <c r="G420" s="98">
        <v>159.23090708922413</v>
      </c>
      <c r="H420" s="98">
        <v>152.97110860048875</v>
      </c>
      <c r="I420" s="98">
        <v>137.63411080496087</v>
      </c>
      <c r="J420" s="98">
        <v>151.53521512144346</v>
      </c>
      <c r="K420" s="98">
        <v>125.15960518002714</v>
      </c>
      <c r="L420" s="98">
        <v>135.26391394159762</v>
      </c>
      <c r="M420" s="98">
        <v>114.29793202304509</v>
      </c>
      <c r="N420" s="98">
        <v>95.454285691779347</v>
      </c>
      <c r="O420" s="98">
        <v>94.610442159298287</v>
      </c>
      <c r="P420" s="98">
        <v>97.152082948065271</v>
      </c>
      <c r="Q420" s="98">
        <v>104.45630466014552</v>
      </c>
      <c r="R420" s="98">
        <v>97.008221992426158</v>
      </c>
      <c r="S420" s="98">
        <v>118.51277302009626</v>
      </c>
      <c r="T420" s="98">
        <v>129.77897311649969</v>
      </c>
      <c r="U420" s="98">
        <v>131.89680212350427</v>
      </c>
      <c r="V420" s="98">
        <v>181.78625289979266</v>
      </c>
      <c r="W420" s="98">
        <v>179.77879717341759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173.77525863881965</v>
      </c>
      <c r="D423" s="118">
        <f t="shared" si="225"/>
        <v>166.59739603495643</v>
      </c>
      <c r="E423" s="118">
        <f t="shared" si="225"/>
        <v>187.11552795171221</v>
      </c>
      <c r="F423" s="118">
        <f t="shared" si="225"/>
        <v>168.77313424509518</v>
      </c>
      <c r="G423" s="118">
        <f t="shared" si="225"/>
        <v>187.38761584321537</v>
      </c>
      <c r="H423" s="118">
        <f t="shared" si="225"/>
        <v>181.89536608163934</v>
      </c>
      <c r="I423" s="118">
        <f t="shared" si="225"/>
        <v>161.89737235042125</v>
      </c>
      <c r="J423" s="118">
        <f t="shared" si="225"/>
        <v>168.75130521436003</v>
      </c>
      <c r="K423" s="118">
        <f t="shared" si="225"/>
        <v>165.93582610989907</v>
      </c>
      <c r="L423" s="118">
        <f t="shared" si="225"/>
        <v>172.73456000967474</v>
      </c>
      <c r="M423" s="118">
        <f t="shared" si="225"/>
        <v>160.59971490845942</v>
      </c>
      <c r="N423" s="118">
        <f t="shared" si="225"/>
        <v>145.60729286676715</v>
      </c>
      <c r="O423" s="118">
        <f t="shared" si="225"/>
        <v>129.15819052232848</v>
      </c>
      <c r="P423" s="118">
        <f t="shared" si="225"/>
        <v>110.81846641705535</v>
      </c>
      <c r="Q423" s="118">
        <f t="shared" si="225"/>
        <v>119.42642791983899</v>
      </c>
      <c r="R423" s="118">
        <f t="shared" ref="R423:V423" si="226">R424+R427+R429+R438</f>
        <v>119.37475569199833</v>
      </c>
      <c r="S423" s="118">
        <f t="shared" si="226"/>
        <v>120.41286219319559</v>
      </c>
      <c r="T423" s="118">
        <f t="shared" si="226"/>
        <v>109.95849365082913</v>
      </c>
      <c r="U423" s="118">
        <f t="shared" si="226"/>
        <v>102.15998351963158</v>
      </c>
      <c r="V423" s="118">
        <f t="shared" si="226"/>
        <v>104.31187200471275</v>
      </c>
      <c r="W423" s="118">
        <f t="shared" ref="W423" si="227">W424+W427+W429+W438</f>
        <v>102.27523079229333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147.27159553313197</v>
      </c>
      <c r="D424" s="123">
        <f t="shared" si="228"/>
        <v>140.69549749475738</v>
      </c>
      <c r="E424" s="123">
        <f t="shared" si="228"/>
        <v>159.65459385103537</v>
      </c>
      <c r="F424" s="123">
        <f t="shared" si="228"/>
        <v>140.29258895888347</v>
      </c>
      <c r="G424" s="123">
        <f t="shared" si="228"/>
        <v>158.4119692834866</v>
      </c>
      <c r="H424" s="123">
        <f t="shared" si="228"/>
        <v>149.92062325433068</v>
      </c>
      <c r="I424" s="123">
        <f t="shared" si="228"/>
        <v>128.88395466311007</v>
      </c>
      <c r="J424" s="123">
        <f t="shared" si="228"/>
        <v>134.48978684905009</v>
      </c>
      <c r="K424" s="123">
        <f t="shared" si="228"/>
        <v>133.37608931237497</v>
      </c>
      <c r="L424" s="123">
        <f t="shared" si="228"/>
        <v>140.17685137615399</v>
      </c>
      <c r="M424" s="123">
        <f t="shared" si="228"/>
        <v>131.96697376443308</v>
      </c>
      <c r="N424" s="123">
        <f t="shared" si="228"/>
        <v>120.16393974191105</v>
      </c>
      <c r="O424" s="123">
        <f t="shared" si="228"/>
        <v>107.10150896583495</v>
      </c>
      <c r="P424" s="123">
        <f t="shared" si="228"/>
        <v>88.683589229855627</v>
      </c>
      <c r="Q424" s="123">
        <f t="shared" si="228"/>
        <v>95.130037187577258</v>
      </c>
      <c r="R424" s="123">
        <f t="shared" ref="R424:V424" si="229">SUM(R425:R426)</f>
        <v>94.87002014667631</v>
      </c>
      <c r="S424" s="123">
        <f t="shared" si="229"/>
        <v>93.643244567069445</v>
      </c>
      <c r="T424" s="123">
        <f t="shared" si="229"/>
        <v>81.654263726432717</v>
      </c>
      <c r="U424" s="123">
        <f t="shared" si="229"/>
        <v>73.517457187746686</v>
      </c>
      <c r="V424" s="123">
        <f t="shared" si="229"/>
        <v>71.377428044081398</v>
      </c>
      <c r="W424" s="123">
        <f t="shared" ref="W424" si="230">SUM(W425:W426)</f>
        <v>69.021840182745692</v>
      </c>
      <c r="DA424" s="130" t="s">
        <v>4483</v>
      </c>
    </row>
    <row r="425" spans="1:105" ht="12" customHeight="1" x14ac:dyDescent="0.25">
      <c r="A425" s="97" t="s">
        <v>217</v>
      </c>
      <c r="B425" s="99"/>
      <c r="C425" s="99">
        <v>145.37913292539784</v>
      </c>
      <c r="D425" s="99">
        <v>138.8857651538577</v>
      </c>
      <c r="E425" s="99">
        <v>157.62379780170696</v>
      </c>
      <c r="F425" s="99">
        <v>138.49613525795354</v>
      </c>
      <c r="G425" s="99">
        <v>156.39813545846883</v>
      </c>
      <c r="H425" s="99">
        <v>148.0310522729024</v>
      </c>
      <c r="I425" s="99">
        <v>127.26107846250879</v>
      </c>
      <c r="J425" s="99">
        <v>132.79091690780692</v>
      </c>
      <c r="K425" s="99">
        <v>131.69485324246077</v>
      </c>
      <c r="L425" s="99">
        <v>138.40696601385645</v>
      </c>
      <c r="M425" s="99">
        <v>130.2999354254045</v>
      </c>
      <c r="N425" s="99">
        <v>118.66126893190987</v>
      </c>
      <c r="O425" s="99">
        <v>105.73410034625697</v>
      </c>
      <c r="P425" s="99">
        <v>87.511495811542503</v>
      </c>
      <c r="Q425" s="99">
        <v>93.849555102625914</v>
      </c>
      <c r="R425" s="99">
        <v>93.580362879277047</v>
      </c>
      <c r="S425" s="99">
        <v>92.352035325222602</v>
      </c>
      <c r="T425" s="99">
        <v>80.520144404751676</v>
      </c>
      <c r="U425" s="99">
        <v>72.490614061746953</v>
      </c>
      <c r="V425" s="99">
        <v>70.359266306067838</v>
      </c>
      <c r="W425" s="99">
        <v>68.033491731233624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1.8924626077341373</v>
      </c>
      <c r="D426" s="99">
        <v>1.8097323408996742</v>
      </c>
      <c r="E426" s="99">
        <v>2.0307960493284298</v>
      </c>
      <c r="F426" s="99">
        <v>1.7964537009299444</v>
      </c>
      <c r="G426" s="99">
        <v>2.0138338250177723</v>
      </c>
      <c r="H426" s="99">
        <v>1.8895709814282646</v>
      </c>
      <c r="I426" s="99">
        <v>1.6228762006012769</v>
      </c>
      <c r="J426" s="99">
        <v>1.6988699412431727</v>
      </c>
      <c r="K426" s="99">
        <v>1.6812360699142104</v>
      </c>
      <c r="L426" s="99">
        <v>1.7698853622975508</v>
      </c>
      <c r="M426" s="99">
        <v>1.6670383390285672</v>
      </c>
      <c r="N426" s="99">
        <v>1.5026708100011796</v>
      </c>
      <c r="O426" s="99">
        <v>1.3674086195779886</v>
      </c>
      <c r="P426" s="99">
        <v>1.1720934183131211</v>
      </c>
      <c r="Q426" s="99">
        <v>1.2804820849513383</v>
      </c>
      <c r="R426" s="99">
        <v>1.2896572673992706</v>
      </c>
      <c r="S426" s="99">
        <v>1.2912092418468397</v>
      </c>
      <c r="T426" s="99">
        <v>1.1341193216810446</v>
      </c>
      <c r="U426" s="99">
        <v>1.0268431259997322</v>
      </c>
      <c r="V426" s="99">
        <v>1.018161738013565</v>
      </c>
      <c r="W426" s="99">
        <v>0.98834845151206119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7.1803027307271963E-2</v>
      </c>
      <c r="D427" s="123">
        <f t="shared" si="231"/>
        <v>0.12655683553410901</v>
      </c>
      <c r="E427" s="123">
        <f t="shared" si="231"/>
        <v>0.23545770305859781</v>
      </c>
      <c r="F427" s="123">
        <f t="shared" si="231"/>
        <v>0.14401893278784234</v>
      </c>
      <c r="G427" s="123">
        <f t="shared" si="231"/>
        <v>0.17736056339120237</v>
      </c>
      <c r="H427" s="123">
        <f t="shared" si="231"/>
        <v>0.3232123756870679</v>
      </c>
      <c r="I427" s="123">
        <f t="shared" si="231"/>
        <v>0.51595515537304681</v>
      </c>
      <c r="J427" s="123">
        <f t="shared" si="231"/>
        <v>0.37515755557652769</v>
      </c>
      <c r="K427" s="123">
        <f t="shared" si="231"/>
        <v>0.40284018227033042</v>
      </c>
      <c r="L427" s="123">
        <f t="shared" si="231"/>
        <v>0.44950493273010761</v>
      </c>
      <c r="M427" s="123">
        <f t="shared" si="231"/>
        <v>0.41682023014921149</v>
      </c>
      <c r="N427" s="123">
        <f t="shared" si="231"/>
        <v>0.75511358010009688</v>
      </c>
      <c r="O427" s="123">
        <f t="shared" si="231"/>
        <v>0.41077407608377337</v>
      </c>
      <c r="P427" s="123">
        <f t="shared" si="231"/>
        <v>0.26335194920952998</v>
      </c>
      <c r="Q427" s="123">
        <f t="shared" si="231"/>
        <v>0.35668951594606851</v>
      </c>
      <c r="R427" s="123">
        <f t="shared" si="231"/>
        <v>0.35185831913488547</v>
      </c>
      <c r="S427" s="123">
        <f t="shared" si="231"/>
        <v>0.53461332702283071</v>
      </c>
      <c r="T427" s="123">
        <f t="shared" si="231"/>
        <v>1.1735596072444672</v>
      </c>
      <c r="U427" s="123">
        <f t="shared" si="231"/>
        <v>1.2038671654666377</v>
      </c>
      <c r="V427" s="123">
        <f t="shared" si="231"/>
        <v>0.78553093624101256</v>
      </c>
      <c r="W427" s="123">
        <f t="shared" si="231"/>
        <v>2.067516149675535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7.1803027307271963E-2</v>
      </c>
      <c r="D428" s="99">
        <f>RES_hhdet_in_fecs!D67</f>
        <v>0.12655683553410901</v>
      </c>
      <c r="E428" s="99">
        <f>RES_hhdet_in_fecs!E67</f>
        <v>0.23545770305859781</v>
      </c>
      <c r="F428" s="99">
        <f>RES_hhdet_in_fecs!F67</f>
        <v>0.14401893278784234</v>
      </c>
      <c r="G428" s="99">
        <f>RES_hhdet_in_fecs!G67</f>
        <v>0.17736056339120237</v>
      </c>
      <c r="H428" s="99">
        <f>RES_hhdet_in_fecs!H67</f>
        <v>0.3232123756870679</v>
      </c>
      <c r="I428" s="99">
        <f>RES_hhdet_in_fecs!I67</f>
        <v>0.51595515537304681</v>
      </c>
      <c r="J428" s="99">
        <f>RES_hhdet_in_fecs!J67</f>
        <v>0.37515755557652769</v>
      </c>
      <c r="K428" s="99">
        <f>RES_hhdet_in_fecs!K67</f>
        <v>0.40284018227033042</v>
      </c>
      <c r="L428" s="99">
        <f>RES_hhdet_in_fecs!L67</f>
        <v>0.44950493273010761</v>
      </c>
      <c r="M428" s="99">
        <f>RES_hhdet_in_fecs!M67</f>
        <v>0.41682023014921149</v>
      </c>
      <c r="N428" s="99">
        <f>RES_hhdet_in_fecs!N67</f>
        <v>0.75511358010009688</v>
      </c>
      <c r="O428" s="99">
        <f>RES_hhdet_in_fecs!O67</f>
        <v>0.41077407608377337</v>
      </c>
      <c r="P428" s="99">
        <f>RES_hhdet_in_fecs!P67</f>
        <v>0.26335194920952998</v>
      </c>
      <c r="Q428" s="99">
        <f>RES_hhdet_in_fecs!Q67</f>
        <v>0.35668951594606851</v>
      </c>
      <c r="R428" s="99">
        <f>RES_hhdet_in_fecs!R67</f>
        <v>0.35185831913488547</v>
      </c>
      <c r="S428" s="99">
        <f>RES_hhdet_in_fecs!S67</f>
        <v>0.53461332702283071</v>
      </c>
      <c r="T428" s="99">
        <f>RES_hhdet_in_fecs!T67</f>
        <v>1.1735596072444672</v>
      </c>
      <c r="U428" s="99">
        <f>RES_hhdet_in_fecs!U67</f>
        <v>1.2038671654666377</v>
      </c>
      <c r="V428" s="99">
        <f>RES_hhdet_in_fecs!V67</f>
        <v>0.78553093624101256</v>
      </c>
      <c r="W428" s="99">
        <f>RES_hhdet_in_fecs!W67</f>
        <v>2.067516149675535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18.466368326032498</v>
      </c>
      <c r="D429" s="123">
        <v>18.203095058475412</v>
      </c>
      <c r="E429" s="123">
        <v>19.739061898201701</v>
      </c>
      <c r="F429" s="123">
        <v>19.749194312999055</v>
      </c>
      <c r="G429" s="123">
        <v>20.634475649099368</v>
      </c>
      <c r="H429" s="123">
        <v>23.048168924778153</v>
      </c>
      <c r="I429" s="123">
        <v>24.005576867377854</v>
      </c>
      <c r="J429" s="123">
        <v>24.594343323766257</v>
      </c>
      <c r="K429" s="123">
        <v>24.564816828585212</v>
      </c>
      <c r="L429" s="123">
        <v>23.820280586372178</v>
      </c>
      <c r="M429" s="123">
        <v>21.613728228515143</v>
      </c>
      <c r="N429" s="123">
        <v>19.440824691064254</v>
      </c>
      <c r="O429" s="123">
        <v>16.78476481681313</v>
      </c>
      <c r="P429" s="123">
        <v>16.874877112039218</v>
      </c>
      <c r="Q429" s="123">
        <v>18.409486240680295</v>
      </c>
      <c r="R429" s="123">
        <v>18.773349396929696</v>
      </c>
      <c r="S429" s="123">
        <v>19.276676673515791</v>
      </c>
      <c r="T429" s="123">
        <v>19.358094841336282</v>
      </c>
      <c r="U429" s="123">
        <v>19.534118332135577</v>
      </c>
      <c r="V429" s="123">
        <v>21.186671271618447</v>
      </c>
      <c r="W429" s="123">
        <v>20.119850220864304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20.387578458947189</v>
      </c>
      <c r="D430" s="99">
        <v>20.845555082853018</v>
      </c>
      <c r="E430" s="99">
        <v>19.950757868338531</v>
      </c>
      <c r="F430" s="99">
        <v>21.157122610242851</v>
      </c>
      <c r="G430" s="99">
        <v>23.495294555634523</v>
      </c>
      <c r="H430" s="99">
        <v>22.246973528994019</v>
      </c>
      <c r="I430" s="99">
        <v>24.974778986567603</v>
      </c>
      <c r="J430" s="99">
        <v>24.822801600143258</v>
      </c>
      <c r="K430" s="99">
        <v>24.852170538053244</v>
      </c>
      <c r="L430" s="99">
        <v>23.955717316052617</v>
      </c>
      <c r="M430" s="99">
        <v>21.61826659870658</v>
      </c>
      <c r="N430" s="99">
        <v>19.45244672777644</v>
      </c>
      <c r="O430" s="99">
        <v>16.784652890295682</v>
      </c>
      <c r="P430" s="99">
        <v>17.178240839690702</v>
      </c>
      <c r="Q430" s="99">
        <v>16.835422804074046</v>
      </c>
      <c r="R430" s="99">
        <v>17.961726682254231</v>
      </c>
      <c r="S430" s="99">
        <v>18.804629243641319</v>
      </c>
      <c r="T430" s="99">
        <v>18.757004126964691</v>
      </c>
      <c r="U430" s="99">
        <v>18.972973164235853</v>
      </c>
      <c r="V430" s="99">
        <v>20.503507205401263</v>
      </c>
      <c r="W430" s="99">
        <v>20.568626698113352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12.876024145076592</v>
      </c>
      <c r="D431" s="99">
        <v>13.217271442603455</v>
      </c>
      <c r="E431" s="99">
        <v>0</v>
      </c>
      <c r="F431" s="99">
        <v>0</v>
      </c>
      <c r="G431" s="99">
        <v>0</v>
      </c>
      <c r="H431" s="99">
        <v>0</v>
      </c>
      <c r="I431" s="99">
        <v>16.481236194794196</v>
      </c>
      <c r="J431" s="99">
        <v>16.894015833943126</v>
      </c>
      <c r="K431" s="99">
        <v>16.883487539810286</v>
      </c>
      <c r="L431" s="99">
        <v>16.384381664763517</v>
      </c>
      <c r="M431" s="99">
        <v>15.368930845091326</v>
      </c>
      <c r="N431" s="99">
        <v>13.483915591770744</v>
      </c>
      <c r="O431" s="99">
        <v>12.080457688027545</v>
      </c>
      <c r="P431" s="99">
        <v>12.83474441655639</v>
      </c>
      <c r="Q431" s="99">
        <v>0</v>
      </c>
      <c r="R431" s="99">
        <v>14.372816670496428</v>
      </c>
      <c r="S431" s="99">
        <v>15.202942016811926</v>
      </c>
      <c r="T431" s="99">
        <v>15.400545857704875</v>
      </c>
      <c r="U431" s="99">
        <v>15.7400140308076</v>
      </c>
      <c r="V431" s="99">
        <v>17.229189479078752</v>
      </c>
      <c r="W431" s="99">
        <v>17.1523571225318</v>
      </c>
      <c r="DA431" s="63" t="s">
        <v>4490</v>
      </c>
    </row>
    <row r="432" spans="1:105" ht="12" customHeight="1" x14ac:dyDescent="0.25">
      <c r="A432" s="100" t="s">
        <v>217</v>
      </c>
      <c r="B432" s="102"/>
      <c r="C432" s="102">
        <v>4.6878919410497089</v>
      </c>
      <c r="D432" s="102">
        <v>4.6812114087524224</v>
      </c>
      <c r="E432" s="102">
        <v>0</v>
      </c>
      <c r="F432" s="102">
        <v>0</v>
      </c>
      <c r="G432" s="102">
        <v>0</v>
      </c>
      <c r="H432" s="102">
        <v>0</v>
      </c>
      <c r="I432" s="102">
        <v>5.5061840293507327</v>
      </c>
      <c r="J432" s="102">
        <v>6.2893025423350331</v>
      </c>
      <c r="K432" s="102">
        <v>5.8336375023914657</v>
      </c>
      <c r="L432" s="102">
        <v>5.4704258097618803</v>
      </c>
      <c r="M432" s="102">
        <v>5.8099393486866413</v>
      </c>
      <c r="N432" s="102">
        <v>3.5102336910019143</v>
      </c>
      <c r="O432" s="102">
        <v>3.2540145108697209</v>
      </c>
      <c r="P432" s="102">
        <v>3.3503861157796693</v>
      </c>
      <c r="Q432" s="102">
        <v>0</v>
      </c>
      <c r="R432" s="102">
        <v>4.5954060144866089</v>
      </c>
      <c r="S432" s="102">
        <v>4.4759413385711104</v>
      </c>
      <c r="T432" s="102">
        <v>4.5651248183370265</v>
      </c>
      <c r="U432" s="102">
        <v>4.5352679071015771</v>
      </c>
      <c r="V432" s="102">
        <v>5.2385996331016544</v>
      </c>
      <c r="W432" s="102">
        <v>4.0986856820696076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8.188132204026882</v>
      </c>
      <c r="D433" s="105">
        <v>8.5360600338510295</v>
      </c>
      <c r="E433" s="105">
        <v>0</v>
      </c>
      <c r="F433" s="105">
        <v>0</v>
      </c>
      <c r="G433" s="105">
        <v>0</v>
      </c>
      <c r="H433" s="105">
        <v>0</v>
      </c>
      <c r="I433" s="105">
        <v>10.97505216544346</v>
      </c>
      <c r="J433" s="105">
        <v>10.604713291608091</v>
      </c>
      <c r="K433" s="105">
        <v>11.049850037418823</v>
      </c>
      <c r="L433" s="105">
        <v>10.913955855001635</v>
      </c>
      <c r="M433" s="105">
        <v>9.5589914964046834</v>
      </c>
      <c r="N433" s="105">
        <v>9.9736819007688293</v>
      </c>
      <c r="O433" s="105">
        <v>8.8264431771578256</v>
      </c>
      <c r="P433" s="105">
        <v>9.4843583007767194</v>
      </c>
      <c r="Q433" s="105">
        <v>0</v>
      </c>
      <c r="R433" s="105">
        <v>9.7774106560098204</v>
      </c>
      <c r="S433" s="105">
        <v>10.727000678240815</v>
      </c>
      <c r="T433" s="105">
        <v>10.83542103936785</v>
      </c>
      <c r="U433" s="105">
        <v>11.204746123706025</v>
      </c>
      <c r="V433" s="105">
        <v>11.990589845977098</v>
      </c>
      <c r="W433" s="105">
        <v>13.053671440462191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18.334846410009657</v>
      </c>
      <c r="D434" s="102">
        <v>17.929431750163886</v>
      </c>
      <c r="E434" s="102">
        <v>19.743683268734145</v>
      </c>
      <c r="F434" s="102">
        <v>19.476204248809474</v>
      </c>
      <c r="G434" s="102">
        <v>19.726856031477347</v>
      </c>
      <c r="H434" s="102">
        <v>23.176104812134103</v>
      </c>
      <c r="I434" s="102">
        <v>23.043539930126016</v>
      </c>
      <c r="J434" s="102">
        <v>24.918463564285961</v>
      </c>
      <c r="K434" s="102">
        <v>23.869667618157639</v>
      </c>
      <c r="L434" s="102">
        <v>23.377822677109528</v>
      </c>
      <c r="M434" s="102">
        <v>0</v>
      </c>
      <c r="N434" s="102">
        <v>0</v>
      </c>
      <c r="O434" s="102">
        <v>17.172220826770801</v>
      </c>
      <c r="P434" s="102">
        <v>16.627461115733581</v>
      </c>
      <c r="Q434" s="102">
        <v>19.427739445525766</v>
      </c>
      <c r="R434" s="102">
        <v>19.712396332501768</v>
      </c>
      <c r="S434" s="102">
        <v>20.225536129354204</v>
      </c>
      <c r="T434" s="102">
        <v>20.658330907511935</v>
      </c>
      <c r="U434" s="102">
        <v>20.980803765080172</v>
      </c>
      <c r="V434" s="102">
        <v>23.126447739014377</v>
      </c>
      <c r="W434" s="102">
        <v>20.26178355680301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12.494774182308248</v>
      </c>
      <c r="D435" s="105">
        <v>12.197120773849523</v>
      </c>
      <c r="E435" s="105">
        <v>13.854495418671409</v>
      </c>
      <c r="F435" s="105">
        <v>13.355049578954004</v>
      </c>
      <c r="G435" s="105">
        <v>13.286876124137072</v>
      </c>
      <c r="H435" s="105">
        <v>16.295152530343582</v>
      </c>
      <c r="I435" s="105">
        <v>15.793257287805433</v>
      </c>
      <c r="J435" s="105">
        <v>17.469449585884309</v>
      </c>
      <c r="K435" s="105">
        <v>16.608524364855995</v>
      </c>
      <c r="L435" s="105">
        <v>16.253084551527326</v>
      </c>
      <c r="M435" s="105">
        <v>0</v>
      </c>
      <c r="N435" s="105">
        <v>0</v>
      </c>
      <c r="O435" s="105">
        <v>12.061884152453022</v>
      </c>
      <c r="P435" s="105">
        <v>11.902015194430041</v>
      </c>
      <c r="Q435" s="105">
        <v>14.665275713513712</v>
      </c>
      <c r="R435" s="105">
        <v>14.953290287153157</v>
      </c>
      <c r="S435" s="105">
        <v>15.400578137063238</v>
      </c>
      <c r="T435" s="105">
        <v>15.941552837804014</v>
      </c>
      <c r="U435" s="105">
        <v>16.336568554808643</v>
      </c>
      <c r="V435" s="105">
        <v>18.29369597823764</v>
      </c>
      <c r="W435" s="105">
        <v>15.819378067835947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4.2176438402009486</v>
      </c>
      <c r="D436" s="99">
        <v>4.0254047640589752</v>
      </c>
      <c r="E436" s="99">
        <v>5.4086422763329924</v>
      </c>
      <c r="F436" s="99">
        <v>4.5254688003034662</v>
      </c>
      <c r="G436" s="99">
        <v>3.9351007104909432</v>
      </c>
      <c r="H436" s="99">
        <v>6.2328791616096115</v>
      </c>
      <c r="I436" s="99">
        <v>5.0792326396079108</v>
      </c>
      <c r="J436" s="99">
        <v>6.3207725098717757</v>
      </c>
      <c r="K436" s="99">
        <v>5.6085634022329174</v>
      </c>
      <c r="L436" s="99">
        <v>5.3415947293747799</v>
      </c>
      <c r="M436" s="99">
        <v>0</v>
      </c>
      <c r="N436" s="99">
        <v>0</v>
      </c>
      <c r="O436" s="99">
        <v>3.3270811731476808</v>
      </c>
      <c r="P436" s="99">
        <v>3.2174571845818947</v>
      </c>
      <c r="Q436" s="99">
        <v>5.2628769361006436</v>
      </c>
      <c r="R436" s="99">
        <v>5.0433765347041835</v>
      </c>
      <c r="S436" s="99">
        <v>4.8095188945609308</v>
      </c>
      <c r="T436" s="99">
        <v>5.0262787294809419</v>
      </c>
      <c r="U436" s="99">
        <v>5.0146680645916106</v>
      </c>
      <c r="V436" s="99">
        <v>5.9164278303588391</v>
      </c>
      <c r="W436" s="99">
        <v>3.9954526127888523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8.2771303421073004</v>
      </c>
      <c r="D437" s="99">
        <v>8.171716009790547</v>
      </c>
      <c r="E437" s="99">
        <v>8.4458531423384162</v>
      </c>
      <c r="F437" s="99">
        <v>8.8295807786505378</v>
      </c>
      <c r="G437" s="99">
        <v>9.3517754136461289</v>
      </c>
      <c r="H437" s="99">
        <v>10.062273368733969</v>
      </c>
      <c r="I437" s="99">
        <v>10.714024648197519</v>
      </c>
      <c r="J437" s="99">
        <v>11.148677076012532</v>
      </c>
      <c r="K437" s="99">
        <v>10.99996096262308</v>
      </c>
      <c r="L437" s="99">
        <v>10.911489822152546</v>
      </c>
      <c r="M437" s="99">
        <v>0</v>
      </c>
      <c r="N437" s="99">
        <v>0</v>
      </c>
      <c r="O437" s="99">
        <v>8.734802979305341</v>
      </c>
      <c r="P437" s="99">
        <v>8.6845580098481481</v>
      </c>
      <c r="Q437" s="99">
        <v>9.4023987774130653</v>
      </c>
      <c r="R437" s="99">
        <v>9.9099137524489738</v>
      </c>
      <c r="S437" s="99">
        <v>10.591059242502308</v>
      </c>
      <c r="T437" s="99">
        <v>10.915274108323075</v>
      </c>
      <c r="U437" s="99">
        <v>11.321900490217031</v>
      </c>
      <c r="V437" s="99">
        <v>12.377268147878802</v>
      </c>
      <c r="W437" s="99">
        <v>11.823925455047098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7.9654917523478934</v>
      </c>
      <c r="D438" s="123">
        <v>7.5722466461895532</v>
      </c>
      <c r="E438" s="123">
        <v>7.486414499416548</v>
      </c>
      <c r="F438" s="123">
        <v>8.5873320404248084</v>
      </c>
      <c r="G438" s="123">
        <v>8.1638103472382095</v>
      </c>
      <c r="H438" s="123">
        <v>8.6033615268434716</v>
      </c>
      <c r="I438" s="123">
        <v>8.4918856645602752</v>
      </c>
      <c r="J438" s="123">
        <v>9.292017485967154</v>
      </c>
      <c r="K438" s="123">
        <v>7.5920797866685525</v>
      </c>
      <c r="L438" s="123">
        <v>8.2879231144184473</v>
      </c>
      <c r="M438" s="123">
        <v>6.6021926853620085</v>
      </c>
      <c r="N438" s="123">
        <v>5.2474148536917378</v>
      </c>
      <c r="O438" s="123">
        <v>4.8611426635966328</v>
      </c>
      <c r="P438" s="123">
        <v>4.9966481259509683</v>
      </c>
      <c r="Q438" s="123">
        <v>5.5302149756353565</v>
      </c>
      <c r="R438" s="123">
        <v>5.3795278292574276</v>
      </c>
      <c r="S438" s="123">
        <v>6.9583276255875264</v>
      </c>
      <c r="T438" s="123">
        <v>7.772575475815664</v>
      </c>
      <c r="U438" s="123">
        <v>7.9045408342826882</v>
      </c>
      <c r="V438" s="123">
        <v>10.962241752771893</v>
      </c>
      <c r="W438" s="123">
        <v>11.066024239007792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8.0266420342746265</v>
      </c>
      <c r="D439" s="99">
        <v>8.3425930614515735</v>
      </c>
      <c r="E439" s="99">
        <v>8.2559273541202494</v>
      </c>
      <c r="F439" s="99">
        <v>8.6005485842828957</v>
      </c>
      <c r="G439" s="99">
        <v>8.9250797137202316</v>
      </c>
      <c r="H439" s="99">
        <v>9.0651249359378081</v>
      </c>
      <c r="I439" s="99">
        <v>8.5352437594146817</v>
      </c>
      <c r="J439" s="99">
        <v>9.56807309793375</v>
      </c>
      <c r="K439" s="99">
        <v>7.8859950207795686</v>
      </c>
      <c r="L439" s="99">
        <v>8.3550915437954139</v>
      </c>
      <c r="M439" s="99">
        <v>6.7886165269404417</v>
      </c>
      <c r="N439" s="99">
        <v>5.2822867907441458</v>
      </c>
      <c r="O439" s="99">
        <v>5.0242565775932402</v>
      </c>
      <c r="P439" s="99">
        <v>4.9977752016724004</v>
      </c>
      <c r="Q439" s="99">
        <v>5.5520825249278394</v>
      </c>
      <c r="R439" s="99">
        <v>5.4101594456986453</v>
      </c>
      <c r="S439" s="99">
        <v>6.9960047560831233</v>
      </c>
      <c r="T439" s="99">
        <v>7.9123359326827787</v>
      </c>
      <c r="U439" s="99">
        <v>8.2199923434728994</v>
      </c>
      <c r="V439" s="99">
        <v>11.584148570660474</v>
      </c>
      <c r="W439" s="99">
        <v>11.530876855709229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7.0104236230671502</v>
      </c>
      <c r="D440" s="110">
        <v>4.8250140652312394</v>
      </c>
      <c r="E440" s="110">
        <v>4.8721421293714782</v>
      </c>
      <c r="F440" s="110">
        <v>7.0231420597803362</v>
      </c>
      <c r="G440" s="110">
        <v>6.6410548519260786</v>
      </c>
      <c r="H440" s="110">
        <v>6.6348782663683341</v>
      </c>
      <c r="I440" s="110">
        <v>7.1824000725288908</v>
      </c>
      <c r="J440" s="110">
        <v>7.3265338159710698</v>
      </c>
      <c r="K440" s="110">
        <v>5.69815262721945</v>
      </c>
      <c r="L440" s="110">
        <v>5.7924048622861326</v>
      </c>
      <c r="M440" s="110">
        <v>5.4643137935121056</v>
      </c>
      <c r="N440" s="110">
        <v>4.5272124870676889</v>
      </c>
      <c r="O440" s="110">
        <v>3.9814765065286424</v>
      </c>
      <c r="P440" s="110">
        <v>3.8050294859902598</v>
      </c>
      <c r="Q440" s="110">
        <v>4.1378743122239277</v>
      </c>
      <c r="R440" s="110">
        <v>4.2902687730561064</v>
      </c>
      <c r="S440" s="110">
        <v>5.0533490731057187</v>
      </c>
      <c r="T440" s="110">
        <v>5.355799500119522</v>
      </c>
      <c r="U440" s="110">
        <v>5.480447284900082</v>
      </c>
      <c r="V440" s="110">
        <v>9.0155207844222875</v>
      </c>
      <c r="W440" s="110">
        <v>7.8818653179585132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95.469225093977911</v>
      </c>
      <c r="D442" s="118">
        <f t="shared" si="232"/>
        <v>92.978899661736918</v>
      </c>
      <c r="E442" s="118">
        <f t="shared" si="232"/>
        <v>105.95576383813615</v>
      </c>
      <c r="F442" s="118">
        <f t="shared" si="232"/>
        <v>96.537318416406904</v>
      </c>
      <c r="G442" s="118">
        <f t="shared" si="232"/>
        <v>108.86669651793761</v>
      </c>
      <c r="H442" s="118">
        <f t="shared" si="232"/>
        <v>107.36488954374396</v>
      </c>
      <c r="I442" s="118">
        <f t="shared" si="232"/>
        <v>96.719508585882295</v>
      </c>
      <c r="J442" s="118">
        <f t="shared" si="232"/>
        <v>101.98276115837633</v>
      </c>
      <c r="K442" s="118">
        <f t="shared" si="232"/>
        <v>101.50510976800967</v>
      </c>
      <c r="L442" s="118">
        <f t="shared" si="232"/>
        <v>107.09950183467167</v>
      </c>
      <c r="M442" s="118">
        <f t="shared" si="232"/>
        <v>101.52436915187273</v>
      </c>
      <c r="N442" s="118">
        <f t="shared" si="232"/>
        <v>95.100066524389405</v>
      </c>
      <c r="O442" s="118">
        <f t="shared" si="232"/>
        <v>86.307651571741488</v>
      </c>
      <c r="P442" s="118">
        <f t="shared" si="232"/>
        <v>75.938208941876695</v>
      </c>
      <c r="Q442" s="118">
        <f t="shared" si="232"/>
        <v>83.867093912746185</v>
      </c>
      <c r="R442" s="118">
        <f t="shared" ref="R442:V442" si="233">R443+R446+R448+R457</f>
        <v>85.19532568635276</v>
      </c>
      <c r="S442" s="118">
        <f t="shared" si="233"/>
        <v>87.429647398132971</v>
      </c>
      <c r="T442" s="118">
        <f t="shared" si="233"/>
        <v>82.577277111406346</v>
      </c>
      <c r="U442" s="118">
        <f t="shared" si="233"/>
        <v>77.833937788214527</v>
      </c>
      <c r="V442" s="118">
        <f t="shared" si="233"/>
        <v>78.881243395357941</v>
      </c>
      <c r="W442" s="118">
        <f t="shared" ref="W442" si="234">W443+W446+W448+W457</f>
        <v>81.183381757190517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79.902305348718258</v>
      </c>
      <c r="D443" s="123">
        <f t="shared" si="235"/>
        <v>77.532297928168973</v>
      </c>
      <c r="E443" s="123">
        <f t="shared" si="235"/>
        <v>89.328749982813648</v>
      </c>
      <c r="F443" s="123">
        <f t="shared" si="235"/>
        <v>79.680289019747221</v>
      </c>
      <c r="G443" s="123">
        <f t="shared" si="235"/>
        <v>91.296143506254893</v>
      </c>
      <c r="H443" s="123">
        <f t="shared" si="235"/>
        <v>87.653013479084223</v>
      </c>
      <c r="I443" s="123">
        <f t="shared" si="235"/>
        <v>76.435428468321334</v>
      </c>
      <c r="J443" s="123">
        <f t="shared" si="235"/>
        <v>80.906868330063659</v>
      </c>
      <c r="K443" s="123">
        <f t="shared" si="235"/>
        <v>81.397549443164536</v>
      </c>
      <c r="L443" s="123">
        <f t="shared" si="235"/>
        <v>86.802385602338518</v>
      </c>
      <c r="M443" s="123">
        <f t="shared" si="235"/>
        <v>83.228719786779095</v>
      </c>
      <c r="N443" s="123">
        <f t="shared" si="235"/>
        <v>77.545044403365964</v>
      </c>
      <c r="O443" s="123">
        <f t="shared" si="235"/>
        <v>71.094507547349238</v>
      </c>
      <c r="P443" s="123">
        <f t="shared" si="235"/>
        <v>60.693511676724334</v>
      </c>
      <c r="Q443" s="123">
        <f t="shared" si="235"/>
        <v>66.762844462038984</v>
      </c>
      <c r="R443" s="123">
        <f t="shared" ref="R443:V443" si="236">SUM(R444:R445)</f>
        <v>67.524584838519118</v>
      </c>
      <c r="S443" s="123">
        <f t="shared" si="236"/>
        <v>67.377831777003934</v>
      </c>
      <c r="T443" s="123">
        <f t="shared" si="236"/>
        <v>59.259448418201103</v>
      </c>
      <c r="U443" s="123">
        <f t="shared" si="236"/>
        <v>53.738992262962746</v>
      </c>
      <c r="V443" s="123">
        <f t="shared" si="236"/>
        <v>52.50707997611854</v>
      </c>
      <c r="W443" s="123">
        <f t="shared" ref="W443" si="237">SUM(W444:W445)</f>
        <v>51.000682991763313</v>
      </c>
      <c r="DA443" s="130" t="s">
        <v>4651</v>
      </c>
    </row>
    <row r="444" spans="1:105" ht="12" customHeight="1" x14ac:dyDescent="0.25">
      <c r="A444" s="97" t="s">
        <v>217</v>
      </c>
      <c r="B444" s="99"/>
      <c r="C444" s="99">
        <v>78.009842740984126</v>
      </c>
      <c r="D444" s="99">
        <v>75.722565587269301</v>
      </c>
      <c r="E444" s="99">
        <v>87.297953933485218</v>
      </c>
      <c r="F444" s="99">
        <v>77.883835318817276</v>
      </c>
      <c r="G444" s="99">
        <v>89.282309681237123</v>
      </c>
      <c r="H444" s="99">
        <v>85.763442497655959</v>
      </c>
      <c r="I444" s="99">
        <v>74.812552267720051</v>
      </c>
      <c r="J444" s="99">
        <v>79.207998388820485</v>
      </c>
      <c r="K444" s="99">
        <v>79.71631337325033</v>
      </c>
      <c r="L444" s="99">
        <v>85.03250024004096</v>
      </c>
      <c r="M444" s="99">
        <v>81.56168144775053</v>
      </c>
      <c r="N444" s="99">
        <v>76.042373593364786</v>
      </c>
      <c r="O444" s="99">
        <v>69.727098927771252</v>
      </c>
      <c r="P444" s="99">
        <v>59.521418258411217</v>
      </c>
      <c r="Q444" s="99">
        <v>65.48236237708764</v>
      </c>
      <c r="R444" s="99">
        <v>66.234927571119854</v>
      </c>
      <c r="S444" s="99">
        <v>66.08662253515709</v>
      </c>
      <c r="T444" s="99">
        <v>58.125329096520062</v>
      </c>
      <c r="U444" s="99">
        <v>52.712149136963014</v>
      </c>
      <c r="V444" s="99">
        <v>51.488918238104972</v>
      </c>
      <c r="W444" s="99">
        <v>50.012334540251253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1.8924626077341373</v>
      </c>
      <c r="D445" s="99">
        <v>1.8097323408996742</v>
      </c>
      <c r="E445" s="99">
        <v>2.0307960493284298</v>
      </c>
      <c r="F445" s="99">
        <v>1.7964537009299444</v>
      </c>
      <c r="G445" s="99">
        <v>2.0138338250177723</v>
      </c>
      <c r="H445" s="99">
        <v>1.8895709814282646</v>
      </c>
      <c r="I445" s="99">
        <v>1.6228762006012769</v>
      </c>
      <c r="J445" s="99">
        <v>1.6988699412431727</v>
      </c>
      <c r="K445" s="99">
        <v>1.6812360699142104</v>
      </c>
      <c r="L445" s="99">
        <v>1.7698853622975508</v>
      </c>
      <c r="M445" s="99">
        <v>1.6670383390285672</v>
      </c>
      <c r="N445" s="99">
        <v>1.5026708100011796</v>
      </c>
      <c r="O445" s="99">
        <v>1.3674086195779886</v>
      </c>
      <c r="P445" s="99">
        <v>1.1720934183131211</v>
      </c>
      <c r="Q445" s="99">
        <v>1.2804820849513383</v>
      </c>
      <c r="R445" s="99">
        <v>1.2896572673992706</v>
      </c>
      <c r="S445" s="99">
        <v>1.2912092418468397</v>
      </c>
      <c r="T445" s="99">
        <v>1.1341193216810446</v>
      </c>
      <c r="U445" s="99">
        <v>1.0268431259997322</v>
      </c>
      <c r="V445" s="99">
        <v>1.018161738013565</v>
      </c>
      <c r="W445" s="99">
        <v>0.98834845151206119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0.15591836133715853</v>
      </c>
      <c r="D446" s="123">
        <f t="shared" si="238"/>
        <v>0.28350736643425095</v>
      </c>
      <c r="E446" s="123">
        <f t="shared" si="238"/>
        <v>0.54380576117928003</v>
      </c>
      <c r="F446" s="123">
        <f t="shared" si="238"/>
        <v>0.34262876767222278</v>
      </c>
      <c r="G446" s="123">
        <f t="shared" si="238"/>
        <v>0.43439127769513231</v>
      </c>
      <c r="H446" s="123">
        <f t="shared" si="238"/>
        <v>0.81447214835502557</v>
      </c>
      <c r="I446" s="123">
        <f t="shared" si="238"/>
        <v>1.3370378323170011</v>
      </c>
      <c r="J446" s="123">
        <f t="shared" si="238"/>
        <v>0.99947521593679578</v>
      </c>
      <c r="K446" s="123">
        <f t="shared" si="238"/>
        <v>1.1032632248934524</v>
      </c>
      <c r="L446" s="123">
        <f t="shared" si="238"/>
        <v>1.2654450922755676</v>
      </c>
      <c r="M446" s="123">
        <f t="shared" si="238"/>
        <v>1.2115096429765662</v>
      </c>
      <c r="N446" s="123">
        <f t="shared" si="238"/>
        <v>2.2781875108323093</v>
      </c>
      <c r="O446" s="123">
        <f t="shared" si="238"/>
        <v>1.2934960381763418</v>
      </c>
      <c r="P446" s="123">
        <f t="shared" si="238"/>
        <v>0.8669485701938725</v>
      </c>
      <c r="Q446" s="123">
        <f t="shared" si="238"/>
        <v>1.2180644210813116</v>
      </c>
      <c r="R446" s="123">
        <f t="shared" si="238"/>
        <v>1.2287037942703709</v>
      </c>
      <c r="S446" s="123">
        <f t="shared" si="238"/>
        <v>1.8997110423187451</v>
      </c>
      <c r="T446" s="123">
        <f t="shared" si="238"/>
        <v>4.2303568308862269</v>
      </c>
      <c r="U446" s="123">
        <f t="shared" si="238"/>
        <v>4.3958221246047469</v>
      </c>
      <c r="V446" s="123">
        <f t="shared" si="238"/>
        <v>2.90570162372806</v>
      </c>
      <c r="W446" s="123">
        <f t="shared" si="238"/>
        <v>7.7441726373974165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0.15591836133715853</v>
      </c>
      <c r="D447" s="99">
        <f>RES_hhdet_in_tess!D67</f>
        <v>0.28350736643425095</v>
      </c>
      <c r="E447" s="99">
        <f>RES_hhdet_in_tess!E67</f>
        <v>0.54380576117928003</v>
      </c>
      <c r="F447" s="99">
        <f>RES_hhdet_in_tess!F67</f>
        <v>0.34262876767222278</v>
      </c>
      <c r="G447" s="99">
        <f>RES_hhdet_in_tess!G67</f>
        <v>0.43439127769513231</v>
      </c>
      <c r="H447" s="99">
        <f>RES_hhdet_in_tess!H67</f>
        <v>0.81447214835502557</v>
      </c>
      <c r="I447" s="99">
        <f>RES_hhdet_in_tess!I67</f>
        <v>1.3370378323170011</v>
      </c>
      <c r="J447" s="99">
        <f>RES_hhdet_in_tess!J67</f>
        <v>0.99947521593679578</v>
      </c>
      <c r="K447" s="99">
        <f>RES_hhdet_in_tess!K67</f>
        <v>1.1032632248934524</v>
      </c>
      <c r="L447" s="99">
        <f>RES_hhdet_in_tess!L67</f>
        <v>1.2654450922755676</v>
      </c>
      <c r="M447" s="99">
        <f>RES_hhdet_in_tess!M67</f>
        <v>1.2115096429765662</v>
      </c>
      <c r="N447" s="99">
        <f>RES_hhdet_in_tess!N67</f>
        <v>2.2781875108323093</v>
      </c>
      <c r="O447" s="99">
        <f>RES_hhdet_in_tess!O67</f>
        <v>1.2934960381763418</v>
      </c>
      <c r="P447" s="99">
        <f>RES_hhdet_in_tess!P67</f>
        <v>0.8669485701938725</v>
      </c>
      <c r="Q447" s="99">
        <f>RES_hhdet_in_tess!Q67</f>
        <v>1.2180644210813116</v>
      </c>
      <c r="R447" s="99">
        <f>RES_hhdet_in_tess!R67</f>
        <v>1.2287037942703709</v>
      </c>
      <c r="S447" s="99">
        <f>RES_hhdet_in_tess!S67</f>
        <v>1.8997110423187451</v>
      </c>
      <c r="T447" s="99">
        <f>RES_hhdet_in_tess!T67</f>
        <v>4.2303568308862269</v>
      </c>
      <c r="U447" s="99">
        <f>RES_hhdet_in_tess!U67</f>
        <v>4.3958221246047469</v>
      </c>
      <c r="V447" s="99">
        <f>RES_hhdet_in_tess!V67</f>
        <v>2.90570162372806</v>
      </c>
      <c r="W447" s="99">
        <f>RES_hhdet_in_tess!W67</f>
        <v>7.7441726373974165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10.716647280428537</v>
      </c>
      <c r="D448" s="123">
        <v>10.583276221785521</v>
      </c>
      <c r="E448" s="123">
        <v>11.537639767122611</v>
      </c>
      <c r="F448" s="123">
        <v>11.497931694427338</v>
      </c>
      <c r="G448" s="123">
        <v>11.992939010396888</v>
      </c>
      <c r="H448" s="123">
        <v>13.651755163275585</v>
      </c>
      <c r="I448" s="123">
        <v>13.935567870236987</v>
      </c>
      <c r="J448" s="123">
        <v>14.472955956158023</v>
      </c>
      <c r="K448" s="123">
        <v>14.414513777498254</v>
      </c>
      <c r="L448" s="123">
        <v>14.133603394361645</v>
      </c>
      <c r="M448" s="123">
        <v>13.064801912381117</v>
      </c>
      <c r="N448" s="123">
        <v>12.152698410796161</v>
      </c>
      <c r="O448" s="123">
        <v>10.945227452493716</v>
      </c>
      <c r="P448" s="123">
        <v>11.438116469977039</v>
      </c>
      <c r="Q448" s="123">
        <v>12.620681603025403</v>
      </c>
      <c r="R448" s="123">
        <v>13.240196667430842</v>
      </c>
      <c r="S448" s="123">
        <v>13.992467260219788</v>
      </c>
      <c r="T448" s="123">
        <v>14.361715566881585</v>
      </c>
      <c r="U448" s="123">
        <v>14.773465438007653</v>
      </c>
      <c r="V448" s="123">
        <v>16.265717832446036</v>
      </c>
      <c r="W448" s="123">
        <v>15.405784281169854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10.629854704739735</v>
      </c>
      <c r="D449" s="99">
        <v>11.004853223756127</v>
      </c>
      <c r="E449" s="99">
        <v>10.668473250254422</v>
      </c>
      <c r="F449" s="99">
        <v>11.458958889807539</v>
      </c>
      <c r="G449" s="99">
        <v>12.892862769221042</v>
      </c>
      <c r="H449" s="99">
        <v>12.371603124435429</v>
      </c>
      <c r="I449" s="99">
        <v>14.079304352432233</v>
      </c>
      <c r="J449" s="99">
        <v>14.195084887728504</v>
      </c>
      <c r="K449" s="99">
        <v>14.429587005150662</v>
      </c>
      <c r="L449" s="99">
        <v>14.135311476888507</v>
      </c>
      <c r="M449" s="99">
        <v>13.064798008093357</v>
      </c>
      <c r="N449" s="99">
        <v>12.152671178890884</v>
      </c>
      <c r="O449" s="99">
        <v>10.946856354642451</v>
      </c>
      <c r="P449" s="99">
        <v>11.75240686674254</v>
      </c>
      <c r="Q449" s="99">
        <v>11.995862549536756</v>
      </c>
      <c r="R449" s="99">
        <v>13.133714652466605</v>
      </c>
      <c r="S449" s="99">
        <v>14.070364417875526</v>
      </c>
      <c r="T449" s="99">
        <v>14.315276597793849</v>
      </c>
      <c r="U449" s="99">
        <v>14.715128246995699</v>
      </c>
      <c r="V449" s="99">
        <v>16.092399145298213</v>
      </c>
      <c r="W449" s="99">
        <v>16.241992776124807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10.632346474261114</v>
      </c>
      <c r="D450" s="99">
        <v>11.007380382862447</v>
      </c>
      <c r="E450" s="99">
        <v>0</v>
      </c>
      <c r="F450" s="99">
        <v>0</v>
      </c>
      <c r="G450" s="99">
        <v>0</v>
      </c>
      <c r="H450" s="99">
        <v>0</v>
      </c>
      <c r="I450" s="99">
        <v>14.079113298934395</v>
      </c>
      <c r="J450" s="99">
        <v>14.201292956996761</v>
      </c>
      <c r="K450" s="99">
        <v>14.43695780606933</v>
      </c>
      <c r="L450" s="99">
        <v>14.141835517798386</v>
      </c>
      <c r="M450" s="99">
        <v>13.070174212340191</v>
      </c>
      <c r="N450" s="99">
        <v>12.166656203939533</v>
      </c>
      <c r="O450" s="99">
        <v>10.948693167028509</v>
      </c>
      <c r="P450" s="99">
        <v>11.776508070987816</v>
      </c>
      <c r="Q450" s="99">
        <v>0</v>
      </c>
      <c r="R450" s="99">
        <v>13.137597144434958</v>
      </c>
      <c r="S450" s="99">
        <v>14.076076319709514</v>
      </c>
      <c r="T450" s="99">
        <v>14.319507519041894</v>
      </c>
      <c r="U450" s="99">
        <v>14.722225872914922</v>
      </c>
      <c r="V450" s="99">
        <v>16.102161364633037</v>
      </c>
      <c r="W450" s="99">
        <v>16.290193947134302</v>
      </c>
      <c r="DA450" s="63" t="s">
        <v>4658</v>
      </c>
    </row>
    <row r="451" spans="1:105" ht="12" customHeight="1" x14ac:dyDescent="0.25">
      <c r="A451" s="100" t="s">
        <v>217</v>
      </c>
      <c r="B451" s="102"/>
      <c r="C451" s="102">
        <v>2.4442142702342315</v>
      </c>
      <c r="D451" s="102">
        <v>2.4713203490114179</v>
      </c>
      <c r="E451" s="102">
        <v>0</v>
      </c>
      <c r="F451" s="102">
        <v>0</v>
      </c>
      <c r="G451" s="102">
        <v>0</v>
      </c>
      <c r="H451" s="102">
        <v>0</v>
      </c>
      <c r="I451" s="102">
        <v>3.1040611334909345</v>
      </c>
      <c r="J451" s="102">
        <v>3.596579665388667</v>
      </c>
      <c r="K451" s="102">
        <v>3.387107768650508</v>
      </c>
      <c r="L451" s="102">
        <v>3.2278796627967523</v>
      </c>
      <c r="M451" s="102">
        <v>3.5111827159355085</v>
      </c>
      <c r="N451" s="102">
        <v>2.1929743031707014</v>
      </c>
      <c r="O451" s="102">
        <v>2.1222499898706841</v>
      </c>
      <c r="P451" s="102">
        <v>2.2921497702110925</v>
      </c>
      <c r="Q451" s="102">
        <v>0</v>
      </c>
      <c r="R451" s="102">
        <v>3.3601864884251378</v>
      </c>
      <c r="S451" s="102">
        <v>3.3490756414686991</v>
      </c>
      <c r="T451" s="102">
        <v>3.4840864796740458</v>
      </c>
      <c r="U451" s="102">
        <v>3.5174797492088978</v>
      </c>
      <c r="V451" s="102">
        <v>4.1115715186559356</v>
      </c>
      <c r="W451" s="102">
        <v>3.2365225066721126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8.188132204026882</v>
      </c>
      <c r="D452" s="105">
        <v>8.5360600338510295</v>
      </c>
      <c r="E452" s="105">
        <v>0</v>
      </c>
      <c r="F452" s="105">
        <v>0</v>
      </c>
      <c r="G452" s="105">
        <v>0</v>
      </c>
      <c r="H452" s="105">
        <v>0</v>
      </c>
      <c r="I452" s="105">
        <v>10.97505216544346</v>
      </c>
      <c r="J452" s="105">
        <v>10.604713291608091</v>
      </c>
      <c r="K452" s="105">
        <v>11.049850037418823</v>
      </c>
      <c r="L452" s="105">
        <v>10.913955855001635</v>
      </c>
      <c r="M452" s="105">
        <v>9.5589914964046834</v>
      </c>
      <c r="N452" s="105">
        <v>9.9736819007688293</v>
      </c>
      <c r="O452" s="105">
        <v>8.8264431771578256</v>
      </c>
      <c r="P452" s="105">
        <v>9.4843583007767194</v>
      </c>
      <c r="Q452" s="105">
        <v>0</v>
      </c>
      <c r="R452" s="105">
        <v>9.7774106560098204</v>
      </c>
      <c r="S452" s="105">
        <v>10.727000678240815</v>
      </c>
      <c r="T452" s="105">
        <v>10.83542103936785</v>
      </c>
      <c r="U452" s="105">
        <v>11.204746123706025</v>
      </c>
      <c r="V452" s="105">
        <v>11.990589845977098</v>
      </c>
      <c r="W452" s="105">
        <v>13.053671440462191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10.741535736784206</v>
      </c>
      <c r="D453" s="102">
        <v>10.531784105327427</v>
      </c>
      <c r="E453" s="102">
        <v>11.630401637321597</v>
      </c>
      <c r="F453" s="102">
        <v>11.505626408508284</v>
      </c>
      <c r="G453" s="102">
        <v>11.68909263353293</v>
      </c>
      <c r="H453" s="102">
        <v>13.776834883874278</v>
      </c>
      <c r="I453" s="102">
        <v>13.744554240948725</v>
      </c>
      <c r="J453" s="102">
        <v>14.918742642747466</v>
      </c>
      <c r="K453" s="102">
        <v>14.351762394913573</v>
      </c>
      <c r="L453" s="102">
        <v>14.123697983958811</v>
      </c>
      <c r="M453" s="102">
        <v>0</v>
      </c>
      <c r="N453" s="102">
        <v>0</v>
      </c>
      <c r="O453" s="102">
        <v>10.830276512410432</v>
      </c>
      <c r="P453" s="102">
        <v>10.764147765274576</v>
      </c>
      <c r="Q453" s="102">
        <v>12.895056009169295</v>
      </c>
      <c r="R453" s="102">
        <v>13.315359159683222</v>
      </c>
      <c r="S453" s="102">
        <v>13.897021732182095</v>
      </c>
      <c r="T453" s="102">
        <v>14.427047678161847</v>
      </c>
      <c r="U453" s="102">
        <v>14.874208977444592</v>
      </c>
      <c r="V453" s="102">
        <v>16.612741379837367</v>
      </c>
      <c r="W453" s="102">
        <v>14.704858997654494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10.748052160673129</v>
      </c>
      <c r="D454" s="105">
        <v>10.536246827184584</v>
      </c>
      <c r="E454" s="105">
        <v>11.631919345394111</v>
      </c>
      <c r="F454" s="105">
        <v>11.503015123170451</v>
      </c>
      <c r="G454" s="105">
        <v>11.683508187171372</v>
      </c>
      <c r="H454" s="105">
        <v>13.767354432040108</v>
      </c>
      <c r="I454" s="105">
        <v>13.743584721397015</v>
      </c>
      <c r="J454" s="105">
        <v>14.932938418404497</v>
      </c>
      <c r="K454" s="105">
        <v>14.372139017772206</v>
      </c>
      <c r="L454" s="105">
        <v>14.138611173546231</v>
      </c>
      <c r="M454" s="105">
        <v>0</v>
      </c>
      <c r="N454" s="105">
        <v>0</v>
      </c>
      <c r="O454" s="105">
        <v>10.833145962890198</v>
      </c>
      <c r="P454" s="105">
        <v>10.767448736353138</v>
      </c>
      <c r="Q454" s="105">
        <v>12.895604615934463</v>
      </c>
      <c r="R454" s="105">
        <v>13.31662132895913</v>
      </c>
      <c r="S454" s="105">
        <v>13.895692957603131</v>
      </c>
      <c r="T454" s="105">
        <v>14.425449407508744</v>
      </c>
      <c r="U454" s="105">
        <v>14.877017900418316</v>
      </c>
      <c r="V454" s="105">
        <v>16.627297661594888</v>
      </c>
      <c r="W454" s="105">
        <v>14.723599471313245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2.4709218185658322</v>
      </c>
      <c r="D455" s="99">
        <v>2.3645308173940371</v>
      </c>
      <c r="E455" s="99">
        <v>3.1860662030556948</v>
      </c>
      <c r="F455" s="99">
        <v>2.6734343445199116</v>
      </c>
      <c r="G455" s="99">
        <v>2.3317327735252449</v>
      </c>
      <c r="H455" s="99">
        <v>3.7050810633061393</v>
      </c>
      <c r="I455" s="99">
        <v>3.0295600731994967</v>
      </c>
      <c r="J455" s="99">
        <v>3.7842613423919627</v>
      </c>
      <c r="K455" s="99">
        <v>3.3721780551491274</v>
      </c>
      <c r="L455" s="99">
        <v>3.2271213513936829</v>
      </c>
      <c r="M455" s="99">
        <v>0</v>
      </c>
      <c r="N455" s="99">
        <v>0</v>
      </c>
      <c r="O455" s="99">
        <v>2.0983429835848573</v>
      </c>
      <c r="P455" s="99">
        <v>2.0828907265049916</v>
      </c>
      <c r="Q455" s="99">
        <v>3.4932058385213978</v>
      </c>
      <c r="R455" s="99">
        <v>3.406707576510156</v>
      </c>
      <c r="S455" s="99">
        <v>3.3046337151008212</v>
      </c>
      <c r="T455" s="99">
        <v>3.5101752991856703</v>
      </c>
      <c r="U455" s="99">
        <v>3.5551174102012872</v>
      </c>
      <c r="V455" s="99">
        <v>4.2500295137160826</v>
      </c>
      <c r="W455" s="99">
        <v>2.8996740162661441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8.2771303421073004</v>
      </c>
      <c r="D456" s="99">
        <v>8.171716009790547</v>
      </c>
      <c r="E456" s="99">
        <v>8.4458531423384162</v>
      </c>
      <c r="F456" s="99">
        <v>8.8295807786505378</v>
      </c>
      <c r="G456" s="99">
        <v>9.3517754136461289</v>
      </c>
      <c r="H456" s="99">
        <v>10.062273368733969</v>
      </c>
      <c r="I456" s="99">
        <v>10.714024648197519</v>
      </c>
      <c r="J456" s="99">
        <v>11.148677076012532</v>
      </c>
      <c r="K456" s="99">
        <v>10.99996096262308</v>
      </c>
      <c r="L456" s="99">
        <v>10.911489822152546</v>
      </c>
      <c r="M456" s="99">
        <v>0</v>
      </c>
      <c r="N456" s="99">
        <v>0</v>
      </c>
      <c r="O456" s="99">
        <v>8.734802979305341</v>
      </c>
      <c r="P456" s="99">
        <v>8.6845580098481481</v>
      </c>
      <c r="Q456" s="99">
        <v>9.4023987774130653</v>
      </c>
      <c r="R456" s="99">
        <v>9.9099137524489738</v>
      </c>
      <c r="S456" s="99">
        <v>10.591059242502308</v>
      </c>
      <c r="T456" s="99">
        <v>10.915274108323075</v>
      </c>
      <c r="U456" s="99">
        <v>11.321900490217031</v>
      </c>
      <c r="V456" s="99">
        <v>12.377268147878802</v>
      </c>
      <c r="W456" s="99">
        <v>11.823925455047098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4.6943541034939607</v>
      </c>
      <c r="D457" s="123">
        <v>4.5798181453481694</v>
      </c>
      <c r="E457" s="123">
        <v>4.5455683270206011</v>
      </c>
      <c r="F457" s="123">
        <v>5.0164689345601268</v>
      </c>
      <c r="G457" s="123">
        <v>5.1432227235907026</v>
      </c>
      <c r="H457" s="123">
        <v>5.245648753029128</v>
      </c>
      <c r="I457" s="123">
        <v>5.011474415006969</v>
      </c>
      <c r="J457" s="123">
        <v>5.6034616562178634</v>
      </c>
      <c r="K457" s="123">
        <v>4.5897833224534317</v>
      </c>
      <c r="L457" s="123">
        <v>4.8980677456959425</v>
      </c>
      <c r="M457" s="123">
        <v>4.0193378097359522</v>
      </c>
      <c r="N457" s="123">
        <v>3.124136199394969</v>
      </c>
      <c r="O457" s="123">
        <v>2.9744205337221921</v>
      </c>
      <c r="P457" s="123">
        <v>2.9396322249814566</v>
      </c>
      <c r="Q457" s="123">
        <v>3.2655034266004903</v>
      </c>
      <c r="R457" s="123">
        <v>3.2018403861324365</v>
      </c>
      <c r="S457" s="123">
        <v>4.159637318590506</v>
      </c>
      <c r="T457" s="123">
        <v>4.7257562954374368</v>
      </c>
      <c r="U457" s="123">
        <v>4.9256579626393808</v>
      </c>
      <c r="V457" s="123">
        <v>7.2027439630653216</v>
      </c>
      <c r="W457" s="123">
        <v>7.032741846859941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4.65897950360214</v>
      </c>
      <c r="D458" s="99">
        <v>4.8495869739118556</v>
      </c>
      <c r="E458" s="99">
        <v>4.8062491465539381</v>
      </c>
      <c r="F458" s="99">
        <v>5.0141938957333965</v>
      </c>
      <c r="G458" s="99">
        <v>5.2108952583916803</v>
      </c>
      <c r="H458" s="99">
        <v>5.3001837857914769</v>
      </c>
      <c r="I458" s="99">
        <v>4.9973511770131811</v>
      </c>
      <c r="J458" s="99">
        <v>5.6096791888013451</v>
      </c>
      <c r="K458" s="99">
        <v>4.6295249005177075</v>
      </c>
      <c r="L458" s="99">
        <v>4.9110321235866508</v>
      </c>
      <c r="M458" s="99">
        <v>3.992951472374394</v>
      </c>
      <c r="N458" s="99">
        <v>3.1069533438665964</v>
      </c>
      <c r="O458" s="99">
        <v>2.9551842587475212</v>
      </c>
      <c r="P458" s="99">
        <v>2.9396083533249664</v>
      </c>
      <c r="Q458" s="99">
        <v>3.2656427130147798</v>
      </c>
      <c r="R458" s="99">
        <v>3.1956410282646401</v>
      </c>
      <c r="S458" s="99">
        <v>4.160852570566413</v>
      </c>
      <c r="T458" s="99">
        <v>4.7434346322246199</v>
      </c>
      <c r="U458" s="99">
        <v>4.9683279511464642</v>
      </c>
      <c r="V458" s="99">
        <v>7.0547696215378135</v>
      </c>
      <c r="W458" s="99">
        <v>7.0712475968374271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5.2468479249160005</v>
      </c>
      <c r="D459" s="110">
        <v>3.6177604262828593</v>
      </c>
      <c r="E459" s="110">
        <v>3.6599552281086782</v>
      </c>
      <c r="F459" s="110">
        <v>5.2857218479209358</v>
      </c>
      <c r="G459" s="110">
        <v>5.0078583850437584</v>
      </c>
      <c r="H459" s="110">
        <v>5.0131675797965052</v>
      </c>
      <c r="I459" s="110">
        <v>5.438019371094116</v>
      </c>
      <c r="J459" s="110">
        <v>5.5591935514202762</v>
      </c>
      <c r="K459" s="110">
        <v>4.3336970590688466</v>
      </c>
      <c r="L459" s="110">
        <v>4.4164003618685017</v>
      </c>
      <c r="M459" s="110">
        <v>4.1803926193715322</v>
      </c>
      <c r="N459" s="110">
        <v>3.4790098962100973</v>
      </c>
      <c r="O459" s="110">
        <v>3.0781609177805591</v>
      </c>
      <c r="P459" s="110">
        <v>2.9648709115212979</v>
      </c>
      <c r="Q459" s="110">
        <v>3.2566348453121843</v>
      </c>
      <c r="R459" s="110">
        <v>3.4222893041021578</v>
      </c>
      <c r="S459" s="110">
        <v>4.0981934421722848</v>
      </c>
      <c r="T459" s="110">
        <v>4.4200576694079379</v>
      </c>
      <c r="U459" s="110">
        <v>4.5977595665981665</v>
      </c>
      <c r="V459" s="110">
        <v>7.6659399679062439</v>
      </c>
      <c r="W459" s="110">
        <v>6.76898421078912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31.814260838077519</v>
      </c>
      <c r="D461" s="118">
        <f t="shared" si="239"/>
        <v>29.823104079629946</v>
      </c>
      <c r="E461" s="118">
        <f t="shared" si="239"/>
        <v>33.51047092275715</v>
      </c>
      <c r="F461" s="118">
        <f t="shared" si="239"/>
        <v>30.39746297148854</v>
      </c>
      <c r="G461" s="118">
        <f t="shared" si="239"/>
        <v>33.985770568220929</v>
      </c>
      <c r="H461" s="118">
        <f t="shared" si="239"/>
        <v>31.77900339410953</v>
      </c>
      <c r="I461" s="118">
        <f t="shared" si="239"/>
        <v>30.248160392650714</v>
      </c>
      <c r="J461" s="118">
        <f t="shared" si="239"/>
        <v>31.603280877958344</v>
      </c>
      <c r="K461" s="118">
        <f t="shared" si="239"/>
        <v>32.004557252939868</v>
      </c>
      <c r="L461" s="118">
        <f t="shared" si="239"/>
        <v>33.682427883753576</v>
      </c>
      <c r="M461" s="118">
        <f t="shared" si="239"/>
        <v>31.85710896106076</v>
      </c>
      <c r="N461" s="118">
        <f t="shared" si="239"/>
        <v>28.904718218045755</v>
      </c>
      <c r="O461" s="118">
        <f t="shared" si="239"/>
        <v>25.551632209601291</v>
      </c>
      <c r="P461" s="118">
        <f t="shared" si="239"/>
        <v>21.043642871347156</v>
      </c>
      <c r="Q461" s="118">
        <f t="shared" si="239"/>
        <v>21.095395600344524</v>
      </c>
      <c r="R461" s="118">
        <f t="shared" ref="R461:V461" si="240">R462+R465+R467+R476</f>
        <v>21.46424551752088</v>
      </c>
      <c r="S461" s="118">
        <f t="shared" si="240"/>
        <v>22.127371672753213</v>
      </c>
      <c r="T461" s="118">
        <f t="shared" si="240"/>
        <v>19.983027932912979</v>
      </c>
      <c r="U461" s="118">
        <f t="shared" si="240"/>
        <v>18.536370965572747</v>
      </c>
      <c r="V461" s="118">
        <f t="shared" si="240"/>
        <v>18.746695916496453</v>
      </c>
      <c r="W461" s="118">
        <f t="shared" ref="W461" si="241">W462+W465+W467+W476</f>
        <v>17.657058076665933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29.360769685613352</v>
      </c>
      <c r="D462" s="123">
        <f t="shared" si="242"/>
        <v>28.049369130473103</v>
      </c>
      <c r="E462" s="123">
        <f t="shared" si="242"/>
        <v>31.83370220403274</v>
      </c>
      <c r="F462" s="123">
        <f t="shared" si="242"/>
        <v>27.970679476696304</v>
      </c>
      <c r="G462" s="123">
        <f t="shared" si="242"/>
        <v>31.586167437192369</v>
      </c>
      <c r="H462" s="123">
        <f t="shared" si="242"/>
        <v>29.896351317035379</v>
      </c>
      <c r="I462" s="123">
        <f t="shared" si="242"/>
        <v>25.701647406288281</v>
      </c>
      <c r="J462" s="123">
        <f t="shared" si="242"/>
        <v>26.818453578700691</v>
      </c>
      <c r="K462" s="123">
        <f t="shared" si="242"/>
        <v>26.597092560847383</v>
      </c>
      <c r="L462" s="123">
        <f t="shared" si="242"/>
        <v>27.952670856158452</v>
      </c>
      <c r="M462" s="123">
        <f t="shared" si="242"/>
        <v>26.315374958514695</v>
      </c>
      <c r="N462" s="123">
        <f t="shared" si="242"/>
        <v>23.964829873488522</v>
      </c>
      <c r="O462" s="123">
        <f t="shared" si="242"/>
        <v>21.354058905930057</v>
      </c>
      <c r="P462" s="123">
        <f t="shared" si="242"/>
        <v>17.673821694099125</v>
      </c>
      <c r="Q462" s="123">
        <f t="shared" si="242"/>
        <v>18.953856148526334</v>
      </c>
      <c r="R462" s="123">
        <f t="shared" ref="R462:V462" si="243">SUM(R463:R464)</f>
        <v>18.899490087098791</v>
      </c>
      <c r="S462" s="123">
        <f t="shared" si="243"/>
        <v>18.651417054281957</v>
      </c>
      <c r="T462" s="123">
        <f t="shared" si="243"/>
        <v>16.261848363983649</v>
      </c>
      <c r="U462" s="123">
        <f t="shared" si="243"/>
        <v>14.640204415910418</v>
      </c>
      <c r="V462" s="123">
        <f t="shared" si="243"/>
        <v>14.209757423173464</v>
      </c>
      <c r="W462" s="123">
        <f t="shared" ref="W462" si="244">SUM(W463:W464)</f>
        <v>13.740043990039945</v>
      </c>
      <c r="DA462" s="130" t="s">
        <v>4819</v>
      </c>
    </row>
    <row r="463" spans="1:105" ht="12" customHeight="1" x14ac:dyDescent="0.25">
      <c r="A463" s="97" t="s">
        <v>217</v>
      </c>
      <c r="B463" s="99"/>
      <c r="C463" s="99">
        <v>29.360769685613352</v>
      </c>
      <c r="D463" s="99">
        <v>28.049369130473103</v>
      </c>
      <c r="E463" s="99">
        <v>31.83370220403274</v>
      </c>
      <c r="F463" s="99">
        <v>27.970679476696304</v>
      </c>
      <c r="G463" s="99">
        <v>31.586167437192369</v>
      </c>
      <c r="H463" s="99">
        <v>29.896351317035379</v>
      </c>
      <c r="I463" s="99">
        <v>25.701647406288281</v>
      </c>
      <c r="J463" s="99">
        <v>26.818453578700691</v>
      </c>
      <c r="K463" s="99">
        <v>26.597092560847383</v>
      </c>
      <c r="L463" s="99">
        <v>27.952670856158452</v>
      </c>
      <c r="M463" s="99">
        <v>26.315374958514695</v>
      </c>
      <c r="N463" s="99">
        <v>23.964829873488522</v>
      </c>
      <c r="O463" s="99">
        <v>21.354058905930057</v>
      </c>
      <c r="P463" s="99">
        <v>17.673821694099125</v>
      </c>
      <c r="Q463" s="99">
        <v>18.953856148526334</v>
      </c>
      <c r="R463" s="99">
        <v>18.899490087098791</v>
      </c>
      <c r="S463" s="99">
        <v>18.651417054281957</v>
      </c>
      <c r="T463" s="99">
        <v>16.261848363983649</v>
      </c>
      <c r="U463" s="99">
        <v>14.640204415910418</v>
      </c>
      <c r="V463" s="99">
        <v>14.209757423173464</v>
      </c>
      <c r="W463" s="99">
        <v>13.740043990039945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0.92997679597751504</v>
      </c>
      <c r="D467" s="123">
        <v>0.45784978387970909</v>
      </c>
      <c r="E467" s="123">
        <v>0.38858066289119086</v>
      </c>
      <c r="F467" s="123">
        <v>0.70437014688036559</v>
      </c>
      <c r="G467" s="123">
        <v>1.1978733767953709</v>
      </c>
      <c r="H467" s="123">
        <v>0.39972250669695886</v>
      </c>
      <c r="I467" s="123">
        <v>2.8779815413232921</v>
      </c>
      <c r="J467" s="123">
        <v>3.0904390441762941</v>
      </c>
      <c r="K467" s="123">
        <v>4.0287668393596228</v>
      </c>
      <c r="L467" s="123">
        <v>4.0865896146247298</v>
      </c>
      <c r="M467" s="123">
        <v>4.3637065676114464</v>
      </c>
      <c r="N467" s="123">
        <v>3.9223467011546247</v>
      </c>
      <c r="O467" s="123">
        <v>3.3415958352409318</v>
      </c>
      <c r="P467" s="123">
        <v>2.3614242755369919</v>
      </c>
      <c r="Q467" s="123">
        <v>1.0375792257980776</v>
      </c>
      <c r="R467" s="123">
        <v>1.5020057610527675</v>
      </c>
      <c r="S467" s="123">
        <v>2.0904444558978978</v>
      </c>
      <c r="T467" s="123">
        <v>2.2105621481837723</v>
      </c>
      <c r="U467" s="123">
        <v>2.4272142175299174</v>
      </c>
      <c r="V467" s="123">
        <v>2.7638434677819506</v>
      </c>
      <c r="W467" s="123">
        <v>1.8849041719680653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4.117475345568975</v>
      </c>
      <c r="D468" s="99">
        <v>4.2099683045329961</v>
      </c>
      <c r="E468" s="99">
        <v>4.0292550590896505</v>
      </c>
      <c r="F468" s="99">
        <v>4.2728924823646466</v>
      </c>
      <c r="G468" s="99">
        <v>4.7451096884559485</v>
      </c>
      <c r="H468" s="99">
        <v>4.4929987739156321</v>
      </c>
      <c r="I468" s="99">
        <v>5.0439063641271948</v>
      </c>
      <c r="J468" s="99">
        <v>5.0132130111649333</v>
      </c>
      <c r="K468" s="99">
        <v>5.0191443618652336</v>
      </c>
      <c r="L468" s="99">
        <v>4.8380966691499872</v>
      </c>
      <c r="M468" s="99">
        <v>4.366025122274781</v>
      </c>
      <c r="N468" s="99">
        <v>3.9286161411417297</v>
      </c>
      <c r="O468" s="99">
        <v>3.3898284977241162</v>
      </c>
      <c r="P468" s="99">
        <v>3.4693175199839343</v>
      </c>
      <c r="Q468" s="99">
        <v>3.4000819895107943</v>
      </c>
      <c r="R468" s="99">
        <v>3.6275503207480648</v>
      </c>
      <c r="S468" s="99">
        <v>3.7977829220458008</v>
      </c>
      <c r="T468" s="99">
        <v>3.7881645534817885</v>
      </c>
      <c r="U468" s="99">
        <v>3.8317816602490735</v>
      </c>
      <c r="V468" s="99">
        <v>4.1408883152028402</v>
      </c>
      <c r="W468" s="99">
        <v>4.1540398479509726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0.94676665641439939</v>
      </c>
      <c r="D469" s="99">
        <v>0.9454174561116393</v>
      </c>
      <c r="E469" s="99">
        <v>0</v>
      </c>
      <c r="F469" s="99">
        <v>0</v>
      </c>
      <c r="G469" s="99">
        <v>0</v>
      </c>
      <c r="H469" s="99">
        <v>0</v>
      </c>
      <c r="I469" s="99">
        <v>1.1120289265676742</v>
      </c>
      <c r="J469" s="99">
        <v>1.2701875414499835</v>
      </c>
      <c r="K469" s="99">
        <v>1.1781614299829803</v>
      </c>
      <c r="L469" s="99">
        <v>1.1048071965395097</v>
      </c>
      <c r="M469" s="99">
        <v>1.1733753508607543</v>
      </c>
      <c r="N469" s="99">
        <v>0.70892679623474675</v>
      </c>
      <c r="O469" s="99">
        <v>0.65718077061524882</v>
      </c>
      <c r="P469" s="99">
        <v>0.67664397994286196</v>
      </c>
      <c r="Q469" s="99">
        <v>0</v>
      </c>
      <c r="R469" s="99">
        <v>0.92808819868571546</v>
      </c>
      <c r="S469" s="99">
        <v>0.90396111273782154</v>
      </c>
      <c r="T469" s="99">
        <v>0.92197260831134609</v>
      </c>
      <c r="U469" s="99">
        <v>0.91594270651823462</v>
      </c>
      <c r="V469" s="99">
        <v>1.0579875819012103</v>
      </c>
      <c r="W469" s="99">
        <v>0.82777056035077801</v>
      </c>
      <c r="DA469" s="63" t="s">
        <v>4826</v>
      </c>
    </row>
    <row r="470" spans="1:105" ht="12" customHeight="1" x14ac:dyDescent="0.25">
      <c r="A470" s="100" t="s">
        <v>217</v>
      </c>
      <c r="B470" s="102"/>
      <c r="C470" s="102">
        <v>0.94676665641439939</v>
      </c>
      <c r="D470" s="102">
        <v>0.9454174561116393</v>
      </c>
      <c r="E470" s="102">
        <v>0</v>
      </c>
      <c r="F470" s="102">
        <v>0</v>
      </c>
      <c r="G470" s="102">
        <v>0</v>
      </c>
      <c r="H470" s="102">
        <v>0</v>
      </c>
      <c r="I470" s="102">
        <v>1.1120289265676742</v>
      </c>
      <c r="J470" s="102">
        <v>1.2701875414499835</v>
      </c>
      <c r="K470" s="102">
        <v>1.1781614299829803</v>
      </c>
      <c r="L470" s="102">
        <v>1.1048071965395097</v>
      </c>
      <c r="M470" s="102">
        <v>1.1733753508607543</v>
      </c>
      <c r="N470" s="102">
        <v>0.70892679623474675</v>
      </c>
      <c r="O470" s="102">
        <v>0.65718077061524882</v>
      </c>
      <c r="P470" s="102">
        <v>0.67664397994286196</v>
      </c>
      <c r="Q470" s="102">
        <v>0</v>
      </c>
      <c r="R470" s="102">
        <v>0.92808819868571546</v>
      </c>
      <c r="S470" s="102">
        <v>0.90396111273782154</v>
      </c>
      <c r="T470" s="102">
        <v>0.92197260831134609</v>
      </c>
      <c r="U470" s="102">
        <v>0.91594270651823462</v>
      </c>
      <c r="V470" s="102">
        <v>1.0579875819012103</v>
      </c>
      <c r="W470" s="102">
        <v>0.82777056035077801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1.5235143564866513</v>
      </c>
      <c r="D476" s="123">
        <v>1.3158851652771355</v>
      </c>
      <c r="E476" s="123">
        <v>1.288188055833217</v>
      </c>
      <c r="F476" s="123">
        <v>1.7224133479118702</v>
      </c>
      <c r="G476" s="123">
        <v>1.2017297542331917</v>
      </c>
      <c r="H476" s="123">
        <v>1.4829295703771916</v>
      </c>
      <c r="I476" s="123">
        <v>1.6685314450391395</v>
      </c>
      <c r="J476" s="123">
        <v>1.6943882550813596</v>
      </c>
      <c r="K476" s="123">
        <v>1.3786978527328642</v>
      </c>
      <c r="L476" s="123">
        <v>1.6431674129703937</v>
      </c>
      <c r="M476" s="123">
        <v>1.1780274349346196</v>
      </c>
      <c r="N476" s="123">
        <v>1.0175416434026099</v>
      </c>
      <c r="O476" s="123">
        <v>0.85597746843030209</v>
      </c>
      <c r="P476" s="123">
        <v>1.0083969017110428</v>
      </c>
      <c r="Q476" s="123">
        <v>1.1039602260201125</v>
      </c>
      <c r="R476" s="123">
        <v>1.0627496693693226</v>
      </c>
      <c r="S476" s="123">
        <v>1.3855101625733566</v>
      </c>
      <c r="T476" s="123">
        <v>1.5106174207455574</v>
      </c>
      <c r="U476" s="123">
        <v>1.4689523321324094</v>
      </c>
      <c r="V476" s="123">
        <v>1.7730950255410378</v>
      </c>
      <c r="W476" s="123">
        <v>2.0321099146579238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1.6210606252421038</v>
      </c>
      <c r="D477" s="99">
        <v>1.6848700946907598</v>
      </c>
      <c r="E477" s="99">
        <v>1.6673670884381258</v>
      </c>
      <c r="F477" s="99">
        <v>1.7369667920817737</v>
      </c>
      <c r="G477" s="99">
        <v>1.8025090989829384</v>
      </c>
      <c r="H477" s="99">
        <v>1.8307926320619998</v>
      </c>
      <c r="I477" s="99">
        <v>1.7237778296513895</v>
      </c>
      <c r="J477" s="99">
        <v>1.9323680428587005</v>
      </c>
      <c r="K477" s="99">
        <v>1.5926555543966421</v>
      </c>
      <c r="L477" s="99">
        <v>1.687394288184922</v>
      </c>
      <c r="M477" s="99">
        <v>1.3710289937808919</v>
      </c>
      <c r="N477" s="99">
        <v>1.0668106402586879</v>
      </c>
      <c r="O477" s="99">
        <v>1.0146988584107308</v>
      </c>
      <c r="P477" s="99">
        <v>1.009350679729758</v>
      </c>
      <c r="Q477" s="99">
        <v>1.1212985867344263</v>
      </c>
      <c r="R477" s="99">
        <v>1.0926358016532984</v>
      </c>
      <c r="S477" s="99">
        <v>1.4129131205385475</v>
      </c>
      <c r="T477" s="99">
        <v>1.597975364964614</v>
      </c>
      <c r="U477" s="99">
        <v>1.6601096536877871</v>
      </c>
      <c r="V477" s="99">
        <v>2.3395346453305899</v>
      </c>
      <c r="W477" s="99">
        <v>2.328775889779036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443806</v>
      </c>
      <c r="C5" s="120">
        <v>443020</v>
      </c>
      <c r="D5" s="120">
        <v>425835</v>
      </c>
      <c r="E5" s="120">
        <v>432223</v>
      </c>
      <c r="F5" s="120">
        <v>482268</v>
      </c>
      <c r="G5" s="120">
        <v>625457</v>
      </c>
      <c r="H5" s="120">
        <v>743307</v>
      </c>
      <c r="I5" s="120">
        <v>849965</v>
      </c>
      <c r="J5" s="120">
        <v>940057</v>
      </c>
      <c r="K5" s="120">
        <v>1108002</v>
      </c>
      <c r="L5" s="120">
        <v>1259779</v>
      </c>
      <c r="M5" s="120">
        <v>1440355</v>
      </c>
      <c r="N5" s="120">
        <v>1556734</v>
      </c>
      <c r="O5" s="120">
        <v>1582963</v>
      </c>
      <c r="P5" s="120">
        <v>1586465</v>
      </c>
      <c r="Q5" s="120">
        <v>1544189</v>
      </c>
      <c r="R5" s="120">
        <v>1442476</v>
      </c>
      <c r="S5" s="120">
        <v>1336709</v>
      </c>
      <c r="T5" s="120">
        <v>1241856</v>
      </c>
      <c r="U5" s="120">
        <v>1175509</v>
      </c>
      <c r="V5" s="120">
        <v>1124872</v>
      </c>
      <c r="W5" s="120">
        <v>1091933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209</v>
      </c>
      <c r="B7" s="52">
        <v>443806</v>
      </c>
      <c r="C7" s="52">
        <v>443020</v>
      </c>
      <c r="D7" s="52">
        <v>425835</v>
      </c>
      <c r="E7" s="52">
        <v>432223</v>
      </c>
      <c r="F7" s="52">
        <v>482268</v>
      </c>
      <c r="G7" s="52">
        <v>625457</v>
      </c>
      <c r="H7" s="52">
        <v>743307</v>
      </c>
      <c r="I7" s="52">
        <v>849965</v>
      </c>
      <c r="J7" s="52">
        <v>940057</v>
      </c>
      <c r="K7" s="52">
        <v>1108002</v>
      </c>
      <c r="L7" s="52">
        <v>1259779</v>
      </c>
      <c r="M7" s="52">
        <v>1440355</v>
      </c>
      <c r="N7" s="52">
        <v>1556734</v>
      </c>
      <c r="O7" s="52">
        <v>1582963</v>
      </c>
      <c r="P7" s="52">
        <v>1586465</v>
      </c>
      <c r="Q7" s="52">
        <v>1544189</v>
      </c>
      <c r="R7" s="52">
        <v>1442476</v>
      </c>
      <c r="S7" s="52">
        <v>1336709</v>
      </c>
      <c r="T7" s="52">
        <v>1241856</v>
      </c>
      <c r="U7" s="52">
        <v>1175509</v>
      </c>
      <c r="V7" s="52">
        <v>1124872</v>
      </c>
      <c r="W7" s="52">
        <v>1091933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881</v>
      </c>
      <c r="C9" s="52">
        <v>1862</v>
      </c>
      <c r="D9" s="52">
        <v>2581</v>
      </c>
      <c r="E9" s="52">
        <v>3517</v>
      </c>
      <c r="F9" s="52">
        <v>5608</v>
      </c>
      <c r="G9" s="52">
        <v>11559</v>
      </c>
      <c r="H9" s="52">
        <v>20209</v>
      </c>
      <c r="I9" s="52">
        <v>31101</v>
      </c>
      <c r="J9" s="52">
        <v>42296</v>
      </c>
      <c r="K9" s="52">
        <v>57868</v>
      </c>
      <c r="L9" s="52">
        <v>73988</v>
      </c>
      <c r="M9" s="52">
        <v>92332</v>
      </c>
      <c r="N9" s="52">
        <v>107263</v>
      </c>
      <c r="O9" s="52">
        <v>116047</v>
      </c>
      <c r="P9" s="52">
        <v>118022</v>
      </c>
      <c r="Q9" s="52">
        <v>113065</v>
      </c>
      <c r="R9" s="52">
        <v>101855</v>
      </c>
      <c r="S9" s="52">
        <v>84086</v>
      </c>
      <c r="T9" s="52">
        <v>64824</v>
      </c>
      <c r="U9" s="52">
        <v>51404</v>
      </c>
      <c r="V9" s="52">
        <v>59165</v>
      </c>
      <c r="W9" s="52">
        <v>98146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29090</v>
      </c>
      <c r="C11" s="52">
        <v>28476</v>
      </c>
      <c r="D11" s="52">
        <v>26762</v>
      </c>
      <c r="E11" s="52">
        <v>27071</v>
      </c>
      <c r="F11" s="52">
        <v>30456</v>
      </c>
      <c r="G11" s="52">
        <v>41398</v>
      </c>
      <c r="H11" s="52">
        <v>49301</v>
      </c>
      <c r="I11" s="52">
        <v>58980</v>
      </c>
      <c r="J11" s="52">
        <v>65767</v>
      </c>
      <c r="K11" s="52">
        <v>83445</v>
      </c>
      <c r="L11" s="52">
        <v>102888</v>
      </c>
      <c r="M11" s="52">
        <v>127898</v>
      </c>
      <c r="N11" s="52">
        <v>143486</v>
      </c>
      <c r="O11" s="52">
        <v>149738</v>
      </c>
      <c r="P11" s="52">
        <v>147249</v>
      </c>
      <c r="Q11" s="52">
        <v>143841</v>
      </c>
      <c r="R11" s="52">
        <v>140909</v>
      </c>
      <c r="S11" s="52">
        <v>135233</v>
      </c>
      <c r="T11" s="52">
        <v>127146</v>
      </c>
      <c r="U11" s="52">
        <v>114906</v>
      </c>
      <c r="V11" s="52">
        <v>89043</v>
      </c>
      <c r="W11" s="52">
        <v>76419</v>
      </c>
      <c r="DA11" s="63" t="s">
        <v>1094</v>
      </c>
    </row>
    <row r="12" spans="1:105" ht="12" customHeight="1" x14ac:dyDescent="0.25">
      <c r="A12" s="97" t="s">
        <v>131</v>
      </c>
      <c r="B12" s="52">
        <v>0</v>
      </c>
      <c r="C12" s="52">
        <v>4</v>
      </c>
      <c r="D12" s="52">
        <v>4</v>
      </c>
      <c r="E12" s="52">
        <v>4</v>
      </c>
      <c r="F12" s="52">
        <v>4</v>
      </c>
      <c r="G12" s="52">
        <v>6</v>
      </c>
      <c r="H12" s="52">
        <v>6</v>
      </c>
      <c r="I12" s="52">
        <v>10</v>
      </c>
      <c r="J12" s="52">
        <v>11</v>
      </c>
      <c r="K12" s="52">
        <v>24</v>
      </c>
      <c r="L12" s="52">
        <v>34</v>
      </c>
      <c r="M12" s="52">
        <v>59</v>
      </c>
      <c r="N12" s="52">
        <v>111</v>
      </c>
      <c r="O12" s="52">
        <v>129</v>
      </c>
      <c r="P12" s="52">
        <v>129</v>
      </c>
      <c r="Q12" s="52">
        <v>129</v>
      </c>
      <c r="R12" s="52">
        <v>129</v>
      </c>
      <c r="S12" s="52">
        <v>129</v>
      </c>
      <c r="T12" s="52">
        <v>126</v>
      </c>
      <c r="U12" s="52">
        <v>122</v>
      </c>
      <c r="V12" s="52">
        <v>95</v>
      </c>
      <c r="W12" s="52">
        <v>79</v>
      </c>
      <c r="DA12" s="63" t="s">
        <v>1095</v>
      </c>
    </row>
    <row r="13" spans="1:105" ht="12" customHeight="1" x14ac:dyDescent="0.25">
      <c r="A13" s="97" t="s">
        <v>124</v>
      </c>
      <c r="B13" s="52">
        <v>117171</v>
      </c>
      <c r="C13" s="52">
        <v>109824</v>
      </c>
      <c r="D13" s="52">
        <v>100811</v>
      </c>
      <c r="E13" s="52">
        <v>90523</v>
      </c>
      <c r="F13" s="52">
        <v>82446</v>
      </c>
      <c r="G13" s="52">
        <v>83169</v>
      </c>
      <c r="H13" s="52">
        <v>81596</v>
      </c>
      <c r="I13" s="52">
        <v>73711</v>
      </c>
      <c r="J13" s="52">
        <v>67608</v>
      </c>
      <c r="K13" s="52">
        <v>69451</v>
      </c>
      <c r="L13" s="52">
        <v>69935</v>
      </c>
      <c r="M13" s="52">
        <v>69669</v>
      </c>
      <c r="N13" s="52">
        <v>67193</v>
      </c>
      <c r="O13" s="52">
        <v>65086</v>
      </c>
      <c r="P13" s="52">
        <v>62973</v>
      </c>
      <c r="Q13" s="52">
        <v>60758</v>
      </c>
      <c r="R13" s="52">
        <v>58234</v>
      </c>
      <c r="S13" s="52">
        <v>56507</v>
      </c>
      <c r="T13" s="52">
        <v>55226</v>
      </c>
      <c r="U13" s="52">
        <v>53882</v>
      </c>
      <c r="V13" s="52">
        <v>50228</v>
      </c>
      <c r="W13" s="52">
        <v>45238</v>
      </c>
      <c r="DA13" s="63" t="s">
        <v>1096</v>
      </c>
    </row>
    <row r="14" spans="1:105" ht="12" customHeight="1" x14ac:dyDescent="0.25">
      <c r="A14" s="97" t="s">
        <v>123</v>
      </c>
      <c r="B14" s="52">
        <v>0</v>
      </c>
      <c r="C14" s="52">
        <v>17</v>
      </c>
      <c r="D14" s="52">
        <v>18</v>
      </c>
      <c r="E14" s="52">
        <v>18</v>
      </c>
      <c r="F14" s="52">
        <v>18</v>
      </c>
      <c r="G14" s="52">
        <v>16</v>
      </c>
      <c r="H14" s="52">
        <v>14</v>
      </c>
      <c r="I14" s="52">
        <v>11</v>
      </c>
      <c r="J14" s="52">
        <v>14</v>
      </c>
      <c r="K14" s="52">
        <v>20</v>
      </c>
      <c r="L14" s="52">
        <v>32</v>
      </c>
      <c r="M14" s="52">
        <v>35</v>
      </c>
      <c r="N14" s="52">
        <v>45</v>
      </c>
      <c r="O14" s="52">
        <v>51</v>
      </c>
      <c r="P14" s="52">
        <v>49</v>
      </c>
      <c r="Q14" s="52">
        <v>43</v>
      </c>
      <c r="R14" s="52">
        <v>35</v>
      </c>
      <c r="S14" s="52">
        <v>47</v>
      </c>
      <c r="T14" s="52">
        <v>56</v>
      </c>
      <c r="U14" s="52">
        <v>59</v>
      </c>
      <c r="V14" s="52">
        <v>51</v>
      </c>
      <c r="W14" s="52">
        <v>48</v>
      </c>
      <c r="DA14" s="63" t="s">
        <v>1097</v>
      </c>
    </row>
    <row r="15" spans="1:105" ht="12" customHeight="1" x14ac:dyDescent="0.25">
      <c r="A15" s="97" t="s">
        <v>122</v>
      </c>
      <c r="B15" s="52">
        <v>297545</v>
      </c>
      <c r="C15" s="52">
        <v>300784</v>
      </c>
      <c r="D15" s="52">
        <v>293993</v>
      </c>
      <c r="E15" s="52">
        <v>310119</v>
      </c>
      <c r="F15" s="52">
        <v>364924</v>
      </c>
      <c r="G15" s="52">
        <v>495072</v>
      </c>
      <c r="H15" s="52">
        <v>605861</v>
      </c>
      <c r="I15" s="52">
        <v>704850</v>
      </c>
      <c r="J15" s="52">
        <v>782394</v>
      </c>
      <c r="K15" s="52">
        <v>918495</v>
      </c>
      <c r="L15" s="52">
        <v>1042762</v>
      </c>
      <c r="M15" s="52">
        <v>1181839</v>
      </c>
      <c r="N15" s="52">
        <v>1257233</v>
      </c>
      <c r="O15" s="52">
        <v>1273679</v>
      </c>
      <c r="P15" s="52">
        <v>1275569</v>
      </c>
      <c r="Q15" s="52">
        <v>1240556</v>
      </c>
      <c r="R15" s="52">
        <v>1150438</v>
      </c>
      <c r="S15" s="52">
        <v>1057142</v>
      </c>
      <c r="T15" s="52">
        <v>973602</v>
      </c>
      <c r="U15" s="52">
        <v>922075</v>
      </c>
      <c r="V15" s="52">
        <v>898461</v>
      </c>
      <c r="W15" s="52">
        <v>877314</v>
      </c>
      <c r="DA15" s="63" t="s">
        <v>1098</v>
      </c>
    </row>
    <row r="16" spans="1:105" ht="12" customHeight="1" x14ac:dyDescent="0.25">
      <c r="A16" s="97" t="s">
        <v>121</v>
      </c>
      <c r="B16" s="52">
        <v>0</v>
      </c>
      <c r="C16" s="52">
        <v>3915</v>
      </c>
      <c r="D16" s="52">
        <v>4247</v>
      </c>
      <c r="E16" s="52">
        <v>4488</v>
      </c>
      <c r="F16" s="52">
        <v>4420</v>
      </c>
      <c r="G16" s="52">
        <v>5796</v>
      </c>
      <c r="H16" s="52">
        <v>6529</v>
      </c>
      <c r="I16" s="52">
        <v>12403</v>
      </c>
      <c r="J16" s="52">
        <v>24263</v>
      </c>
      <c r="K16" s="52">
        <v>36567</v>
      </c>
      <c r="L16" s="52">
        <v>44128</v>
      </c>
      <c r="M16" s="52">
        <v>60855</v>
      </c>
      <c r="N16" s="52">
        <v>88666</v>
      </c>
      <c r="O16" s="52">
        <v>94280</v>
      </c>
      <c r="P16" s="52">
        <v>100496</v>
      </c>
      <c r="Q16" s="52">
        <v>98862</v>
      </c>
      <c r="R16" s="52">
        <v>92731</v>
      </c>
      <c r="S16" s="52">
        <v>87651</v>
      </c>
      <c r="T16" s="52">
        <v>85700</v>
      </c>
      <c r="U16" s="52">
        <v>84465</v>
      </c>
      <c r="V16" s="52">
        <v>86994</v>
      </c>
      <c r="W16" s="52">
        <v>92835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207</v>
      </c>
      <c r="B18" s="52">
        <v>2008</v>
      </c>
      <c r="C18" s="52">
        <v>1939</v>
      </c>
      <c r="D18" s="52">
        <v>1787</v>
      </c>
      <c r="E18" s="52">
        <v>1765</v>
      </c>
      <c r="F18" s="52">
        <v>1917</v>
      </c>
      <c r="G18" s="52">
        <v>2558</v>
      </c>
      <c r="H18" s="52">
        <v>3036</v>
      </c>
      <c r="I18" s="52">
        <v>3735</v>
      </c>
      <c r="J18" s="52">
        <v>4182</v>
      </c>
      <c r="K18" s="52">
        <v>5428</v>
      </c>
      <c r="L18" s="52">
        <v>6750</v>
      </c>
      <c r="M18" s="52">
        <v>8729</v>
      </c>
      <c r="N18" s="52">
        <v>9973</v>
      </c>
      <c r="O18" s="52">
        <v>10451</v>
      </c>
      <c r="P18" s="52">
        <v>10474</v>
      </c>
      <c r="Q18" s="52">
        <v>10239</v>
      </c>
      <c r="R18" s="52">
        <v>9655</v>
      </c>
      <c r="S18" s="52">
        <v>8957</v>
      </c>
      <c r="T18" s="52">
        <v>8278</v>
      </c>
      <c r="U18" s="52">
        <v>7072</v>
      </c>
      <c r="V18" s="52">
        <v>5299</v>
      </c>
      <c r="W18" s="52">
        <v>4433</v>
      </c>
      <c r="DA18" s="63" t="s">
        <v>1100</v>
      </c>
    </row>
    <row r="19" spans="1:105" ht="12" customHeight="1" x14ac:dyDescent="0.25">
      <c r="A19" s="97" t="s">
        <v>50</v>
      </c>
      <c r="B19" s="52">
        <v>395914</v>
      </c>
      <c r="C19" s="52">
        <v>393721</v>
      </c>
      <c r="D19" s="52">
        <v>383875</v>
      </c>
      <c r="E19" s="52">
        <v>400236</v>
      </c>
      <c r="F19" s="52">
        <v>451011</v>
      </c>
      <c r="G19" s="52">
        <v>539939</v>
      </c>
      <c r="H19" s="52">
        <v>613558</v>
      </c>
      <c r="I19" s="52">
        <v>680378</v>
      </c>
      <c r="J19" s="52">
        <v>738284</v>
      </c>
      <c r="K19" s="52">
        <v>814905</v>
      </c>
      <c r="L19" s="52">
        <v>879649</v>
      </c>
      <c r="M19" s="52">
        <v>939893</v>
      </c>
      <c r="N19" s="52">
        <v>968193</v>
      </c>
      <c r="O19" s="52">
        <v>977372</v>
      </c>
      <c r="P19" s="52">
        <v>928333</v>
      </c>
      <c r="Q19" s="52">
        <v>866134</v>
      </c>
      <c r="R19" s="52">
        <v>784906</v>
      </c>
      <c r="S19" s="52">
        <v>732379</v>
      </c>
      <c r="T19" s="52">
        <v>678344</v>
      </c>
      <c r="U19" s="52">
        <v>637026</v>
      </c>
      <c r="V19" s="52">
        <v>589735</v>
      </c>
      <c r="W19" s="52">
        <v>564981</v>
      </c>
      <c r="DA19" s="63" t="s">
        <v>1101</v>
      </c>
    </row>
    <row r="20" spans="1:105" ht="12" customHeight="1" x14ac:dyDescent="0.25">
      <c r="A20" s="109" t="s">
        <v>120</v>
      </c>
      <c r="B20" s="36">
        <v>45884</v>
      </c>
      <c r="C20" s="36">
        <v>47360</v>
      </c>
      <c r="D20" s="36">
        <v>40173</v>
      </c>
      <c r="E20" s="36">
        <v>30222</v>
      </c>
      <c r="F20" s="36">
        <v>29340</v>
      </c>
      <c r="G20" s="36">
        <v>82960</v>
      </c>
      <c r="H20" s="36">
        <v>126713</v>
      </c>
      <c r="I20" s="36">
        <v>165852</v>
      </c>
      <c r="J20" s="36">
        <v>197591</v>
      </c>
      <c r="K20" s="36">
        <v>287669</v>
      </c>
      <c r="L20" s="36">
        <v>373380</v>
      </c>
      <c r="M20" s="36">
        <v>491733</v>
      </c>
      <c r="N20" s="36">
        <v>578568</v>
      </c>
      <c r="O20" s="36">
        <v>595140</v>
      </c>
      <c r="P20" s="36">
        <v>647658</v>
      </c>
      <c r="Q20" s="36">
        <v>667816</v>
      </c>
      <c r="R20" s="36">
        <v>647915</v>
      </c>
      <c r="S20" s="36">
        <v>595373</v>
      </c>
      <c r="T20" s="36">
        <v>555234</v>
      </c>
      <c r="U20" s="36">
        <v>531411</v>
      </c>
      <c r="V20" s="36">
        <v>529838</v>
      </c>
      <c r="W20" s="36">
        <v>522519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209</v>
      </c>
      <c r="B24" s="52"/>
      <c r="C24" s="52">
        <v>34672</v>
      </c>
      <c r="D24" s="52">
        <v>34681</v>
      </c>
      <c r="E24" s="52">
        <v>34734</v>
      </c>
      <c r="F24" s="52">
        <v>34869</v>
      </c>
      <c r="G24" s="52">
        <v>35152</v>
      </c>
      <c r="H24" s="52">
        <v>35713</v>
      </c>
      <c r="I24" s="52">
        <v>36793</v>
      </c>
      <c r="J24" s="52">
        <v>38618</v>
      </c>
      <c r="K24" s="52">
        <v>41389</v>
      </c>
      <c r="L24" s="52">
        <v>45333</v>
      </c>
      <c r="M24" s="52">
        <v>50715</v>
      </c>
      <c r="N24" s="52">
        <v>57860</v>
      </c>
      <c r="O24" s="52">
        <v>60117</v>
      </c>
      <c r="P24" s="52">
        <v>43895</v>
      </c>
      <c r="Q24" s="52">
        <v>57867</v>
      </c>
      <c r="R24" s="52">
        <v>101713</v>
      </c>
      <c r="S24" s="52">
        <v>105767</v>
      </c>
      <c r="T24" s="52">
        <v>94853</v>
      </c>
      <c r="U24" s="52">
        <v>105184</v>
      </c>
      <c r="V24" s="52">
        <v>142646</v>
      </c>
      <c r="W24" s="52">
        <v>154329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138</v>
      </c>
      <c r="D26" s="52">
        <v>140</v>
      </c>
      <c r="E26" s="52">
        <v>154</v>
      </c>
      <c r="F26" s="52">
        <v>193</v>
      </c>
      <c r="G26" s="52">
        <v>268</v>
      </c>
      <c r="H26" s="52">
        <v>420</v>
      </c>
      <c r="I26" s="52">
        <v>622</v>
      </c>
      <c r="J26" s="52">
        <v>1100</v>
      </c>
      <c r="K26" s="52">
        <v>2010</v>
      </c>
      <c r="L26" s="52">
        <v>2989</v>
      </c>
      <c r="M26" s="52">
        <v>4678</v>
      </c>
      <c r="N26" s="52">
        <v>7124</v>
      </c>
      <c r="O26" s="52">
        <v>10167</v>
      </c>
      <c r="P26" s="52">
        <v>12700</v>
      </c>
      <c r="Q26" s="52">
        <v>15019</v>
      </c>
      <c r="R26" s="52">
        <v>17065</v>
      </c>
      <c r="S26" s="52">
        <v>19335</v>
      </c>
      <c r="T26" s="52">
        <v>19713</v>
      </c>
      <c r="U26" s="52">
        <v>19175</v>
      </c>
      <c r="V26" s="52">
        <v>16341</v>
      </c>
      <c r="W26" s="52">
        <v>13120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2273</v>
      </c>
      <c r="D28" s="52">
        <v>2272</v>
      </c>
      <c r="E28" s="52">
        <v>2276</v>
      </c>
      <c r="F28" s="52">
        <v>2283</v>
      </c>
      <c r="G28" s="52">
        <v>2293</v>
      </c>
      <c r="H28" s="52">
        <v>2328</v>
      </c>
      <c r="I28" s="52">
        <v>2391</v>
      </c>
      <c r="J28" s="52">
        <v>4497</v>
      </c>
      <c r="K28" s="52">
        <v>3771</v>
      </c>
      <c r="L28" s="52">
        <v>4594</v>
      </c>
      <c r="M28" s="52">
        <v>6153</v>
      </c>
      <c r="N28" s="52">
        <v>8686</v>
      </c>
      <c r="O28" s="52">
        <v>10374</v>
      </c>
      <c r="P28" s="52">
        <v>4972</v>
      </c>
      <c r="Q28" s="52">
        <v>7993</v>
      </c>
      <c r="R28" s="52">
        <v>9262</v>
      </c>
      <c r="S28" s="52">
        <v>15931</v>
      </c>
      <c r="T28" s="52">
        <v>17566</v>
      </c>
      <c r="U28" s="52">
        <v>25021</v>
      </c>
      <c r="V28" s="52">
        <v>48548</v>
      </c>
      <c r="W28" s="52">
        <v>28988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1</v>
      </c>
      <c r="M29" s="52">
        <v>1</v>
      </c>
      <c r="N29" s="52">
        <v>1</v>
      </c>
      <c r="O29" s="52">
        <v>3</v>
      </c>
      <c r="P29" s="52">
        <v>0</v>
      </c>
      <c r="Q29" s="52">
        <v>0</v>
      </c>
      <c r="R29" s="52">
        <v>0</v>
      </c>
      <c r="S29" s="52">
        <v>0</v>
      </c>
      <c r="T29" s="52">
        <v>3</v>
      </c>
      <c r="U29" s="52">
        <v>4</v>
      </c>
      <c r="V29" s="52">
        <v>27</v>
      </c>
      <c r="W29" s="52">
        <v>18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18308</v>
      </c>
      <c r="D30" s="52">
        <v>18329</v>
      </c>
      <c r="E30" s="52">
        <v>18476</v>
      </c>
      <c r="F30" s="52">
        <v>18858</v>
      </c>
      <c r="G30" s="52">
        <v>19578</v>
      </c>
      <c r="H30" s="52">
        <v>20779</v>
      </c>
      <c r="I30" s="52">
        <v>11685</v>
      </c>
      <c r="J30" s="52">
        <v>8238</v>
      </c>
      <c r="K30" s="52">
        <v>10831</v>
      </c>
      <c r="L30" s="52">
        <v>11013</v>
      </c>
      <c r="M30" s="52">
        <v>11985</v>
      </c>
      <c r="N30" s="52">
        <v>13568</v>
      </c>
      <c r="O30" s="52">
        <v>13924</v>
      </c>
      <c r="P30" s="52">
        <v>9567</v>
      </c>
      <c r="Q30" s="52">
        <v>7014</v>
      </c>
      <c r="R30" s="52">
        <v>9122</v>
      </c>
      <c r="S30" s="52">
        <v>11651</v>
      </c>
      <c r="T30" s="52">
        <v>10432</v>
      </c>
      <c r="U30" s="52">
        <v>9851</v>
      </c>
      <c r="V30" s="52">
        <v>9468</v>
      </c>
      <c r="W30" s="52">
        <v>8952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2</v>
      </c>
      <c r="H31" s="52">
        <v>2</v>
      </c>
      <c r="I31" s="52">
        <v>3</v>
      </c>
      <c r="J31" s="52">
        <v>4</v>
      </c>
      <c r="K31" s="52">
        <v>7</v>
      </c>
      <c r="L31" s="52">
        <v>0</v>
      </c>
      <c r="M31" s="52">
        <v>0</v>
      </c>
      <c r="N31" s="52">
        <v>1</v>
      </c>
      <c r="O31" s="52">
        <v>1</v>
      </c>
      <c r="P31" s="52">
        <v>5</v>
      </c>
      <c r="Q31" s="52">
        <v>6</v>
      </c>
      <c r="R31" s="52">
        <v>8</v>
      </c>
      <c r="S31" s="52">
        <v>9</v>
      </c>
      <c r="T31" s="52">
        <v>7</v>
      </c>
      <c r="U31" s="52">
        <v>7</v>
      </c>
      <c r="V31" s="52">
        <v>8</v>
      </c>
      <c r="W31" s="52">
        <v>5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46491</v>
      </c>
      <c r="D32" s="52">
        <v>46589</v>
      </c>
      <c r="E32" s="52">
        <v>47248</v>
      </c>
      <c r="F32" s="52">
        <v>49006</v>
      </c>
      <c r="G32" s="52">
        <v>52630</v>
      </c>
      <c r="H32" s="52">
        <v>59419</v>
      </c>
      <c r="I32" s="52">
        <v>43440</v>
      </c>
      <c r="J32" s="52">
        <v>52095</v>
      </c>
      <c r="K32" s="52">
        <v>72000</v>
      </c>
      <c r="L32" s="52">
        <v>90096</v>
      </c>
      <c r="M32" s="52">
        <v>119998</v>
      </c>
      <c r="N32" s="52">
        <v>150943</v>
      </c>
      <c r="O32" s="52">
        <v>171957</v>
      </c>
      <c r="P32" s="52">
        <v>159789</v>
      </c>
      <c r="Q32" s="52">
        <v>174395</v>
      </c>
      <c r="R32" s="52">
        <v>199007</v>
      </c>
      <c r="S32" s="52">
        <v>218101</v>
      </c>
      <c r="T32" s="52">
        <v>206944</v>
      </c>
      <c r="U32" s="52">
        <v>199463</v>
      </c>
      <c r="V32" s="52">
        <v>180280</v>
      </c>
      <c r="W32" s="52">
        <v>163254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0</v>
      </c>
      <c r="D33" s="52">
        <v>8</v>
      </c>
      <c r="E33" s="52">
        <v>53</v>
      </c>
      <c r="F33" s="52">
        <v>151</v>
      </c>
      <c r="G33" s="52">
        <v>300</v>
      </c>
      <c r="H33" s="52">
        <v>506</v>
      </c>
      <c r="I33" s="52">
        <v>787</v>
      </c>
      <c r="J33" s="52">
        <v>1258</v>
      </c>
      <c r="K33" s="52">
        <v>1694</v>
      </c>
      <c r="L33" s="52">
        <v>995</v>
      </c>
      <c r="M33" s="52">
        <v>1819</v>
      </c>
      <c r="N33" s="52">
        <v>3195</v>
      </c>
      <c r="O33" s="52">
        <v>5431</v>
      </c>
      <c r="P33" s="52">
        <v>8019</v>
      </c>
      <c r="Q33" s="52">
        <v>11906</v>
      </c>
      <c r="R33" s="52">
        <v>15175</v>
      </c>
      <c r="S33" s="52">
        <v>15307</v>
      </c>
      <c r="T33" s="52">
        <v>15025</v>
      </c>
      <c r="U33" s="52">
        <v>17836</v>
      </c>
      <c r="V33" s="52">
        <v>17928</v>
      </c>
      <c r="W33" s="52">
        <v>12407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207</v>
      </c>
      <c r="B35" s="52"/>
      <c r="C35" s="52">
        <v>314</v>
      </c>
      <c r="D35" s="52">
        <v>313</v>
      </c>
      <c r="E35" s="52">
        <v>318</v>
      </c>
      <c r="F35" s="52">
        <v>325</v>
      </c>
      <c r="G35" s="52">
        <v>342</v>
      </c>
      <c r="H35" s="52">
        <v>369</v>
      </c>
      <c r="I35" s="52">
        <v>249</v>
      </c>
      <c r="J35" s="52">
        <v>298</v>
      </c>
      <c r="K35" s="52">
        <v>346</v>
      </c>
      <c r="L35" s="52">
        <v>450</v>
      </c>
      <c r="M35" s="52">
        <v>629</v>
      </c>
      <c r="N35" s="52">
        <v>861</v>
      </c>
      <c r="O35" s="52">
        <v>1070</v>
      </c>
      <c r="P35" s="52">
        <v>972</v>
      </c>
      <c r="Q35" s="52">
        <v>1217</v>
      </c>
      <c r="R35" s="52">
        <v>1541</v>
      </c>
      <c r="S35" s="52">
        <v>1860</v>
      </c>
      <c r="T35" s="52">
        <v>1880</v>
      </c>
      <c r="U35" s="52">
        <v>1891</v>
      </c>
      <c r="V35" s="52">
        <v>1893</v>
      </c>
      <c r="W35" s="52">
        <v>1090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61862</v>
      </c>
      <c r="D36" s="52">
        <v>61978</v>
      </c>
      <c r="E36" s="52">
        <v>62779</v>
      </c>
      <c r="F36" s="52">
        <v>64942</v>
      </c>
      <c r="G36" s="52">
        <v>69418</v>
      </c>
      <c r="H36" s="52">
        <v>77562</v>
      </c>
      <c r="I36" s="52">
        <v>54031</v>
      </c>
      <c r="J36" s="52">
        <v>59274</v>
      </c>
      <c r="K36" s="52">
        <v>78536</v>
      </c>
      <c r="L36" s="52">
        <v>93537</v>
      </c>
      <c r="M36" s="52">
        <v>117339</v>
      </c>
      <c r="N36" s="52">
        <v>139145</v>
      </c>
      <c r="O36" s="52">
        <v>147768</v>
      </c>
      <c r="P36" s="52">
        <v>129777</v>
      </c>
      <c r="Q36" s="52">
        <v>136264</v>
      </c>
      <c r="R36" s="52">
        <v>149492</v>
      </c>
      <c r="S36" s="52">
        <v>157567</v>
      </c>
      <c r="T36" s="52">
        <v>151266</v>
      </c>
      <c r="U36" s="52">
        <v>145218</v>
      </c>
      <c r="V36" s="52">
        <v>134489</v>
      </c>
      <c r="W36" s="52">
        <v>114633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7169</v>
      </c>
      <c r="D37" s="36">
        <v>7187</v>
      </c>
      <c r="E37" s="36">
        <v>9951</v>
      </c>
      <c r="F37" s="36">
        <v>5194</v>
      </c>
      <c r="G37" s="36">
        <v>7434</v>
      </c>
      <c r="H37" s="36">
        <v>8375</v>
      </c>
      <c r="I37" s="36">
        <v>5501</v>
      </c>
      <c r="J37" s="36">
        <v>7091</v>
      </c>
      <c r="K37" s="36">
        <v>10596</v>
      </c>
      <c r="L37" s="36">
        <v>14561</v>
      </c>
      <c r="M37" s="36">
        <v>25121</v>
      </c>
      <c r="N37" s="36">
        <v>41276</v>
      </c>
      <c r="O37" s="36">
        <v>60014</v>
      </c>
      <c r="P37" s="36">
        <v>58741</v>
      </c>
      <c r="Q37" s="36">
        <v>71018</v>
      </c>
      <c r="R37" s="36">
        <v>90451</v>
      </c>
      <c r="S37" s="36">
        <v>111590</v>
      </c>
      <c r="T37" s="36">
        <v>110117</v>
      </c>
      <c r="U37" s="36">
        <v>113609</v>
      </c>
      <c r="V37" s="36">
        <v>104996</v>
      </c>
      <c r="W37" s="36">
        <v>92954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209</v>
      </c>
      <c r="B41" s="52"/>
      <c r="C41" s="52">
        <v>33886</v>
      </c>
      <c r="D41" s="52">
        <v>17496</v>
      </c>
      <c r="E41" s="52">
        <v>41122</v>
      </c>
      <c r="F41" s="52">
        <v>84914</v>
      </c>
      <c r="G41" s="52">
        <v>178341</v>
      </c>
      <c r="H41" s="52">
        <v>153563</v>
      </c>
      <c r="I41" s="52">
        <v>143451</v>
      </c>
      <c r="J41" s="52">
        <v>128710</v>
      </c>
      <c r="K41" s="52">
        <v>209334</v>
      </c>
      <c r="L41" s="52">
        <v>197110</v>
      </c>
      <c r="M41" s="52">
        <v>231291</v>
      </c>
      <c r="N41" s="52">
        <v>174239</v>
      </c>
      <c r="O41" s="52">
        <v>86346</v>
      </c>
      <c r="P41" s="52">
        <v>47397</v>
      </c>
      <c r="Q41" s="52">
        <v>15591</v>
      </c>
      <c r="R41" s="52">
        <v>0</v>
      </c>
      <c r="S41" s="52">
        <v>0</v>
      </c>
      <c r="T41" s="52">
        <v>0</v>
      </c>
      <c r="U41" s="52">
        <v>38837</v>
      </c>
      <c r="V41" s="52">
        <v>92009</v>
      </c>
      <c r="W41" s="52">
        <v>121390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1119</v>
      </c>
      <c r="D43" s="52">
        <v>859</v>
      </c>
      <c r="E43" s="52">
        <v>1090</v>
      </c>
      <c r="F43" s="52">
        <v>2284</v>
      </c>
      <c r="G43" s="52">
        <v>6219</v>
      </c>
      <c r="H43" s="52">
        <v>9070</v>
      </c>
      <c r="I43" s="52">
        <v>11514</v>
      </c>
      <c r="J43" s="52">
        <v>12295</v>
      </c>
      <c r="K43" s="52">
        <v>17582</v>
      </c>
      <c r="L43" s="52">
        <v>19109</v>
      </c>
      <c r="M43" s="52">
        <v>23022</v>
      </c>
      <c r="N43" s="52">
        <v>22055</v>
      </c>
      <c r="O43" s="52">
        <v>18951</v>
      </c>
      <c r="P43" s="52">
        <v>14675</v>
      </c>
      <c r="Q43" s="52">
        <v>10062</v>
      </c>
      <c r="R43" s="52">
        <v>5855</v>
      </c>
      <c r="S43" s="52">
        <v>1566</v>
      </c>
      <c r="T43" s="52">
        <v>451</v>
      </c>
      <c r="U43" s="52">
        <v>5755</v>
      </c>
      <c r="V43" s="52">
        <v>24102</v>
      </c>
      <c r="W43" s="52">
        <v>52101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1659</v>
      </c>
      <c r="D45" s="52">
        <v>558</v>
      </c>
      <c r="E45" s="52">
        <v>2585</v>
      </c>
      <c r="F45" s="52">
        <v>5668</v>
      </c>
      <c r="G45" s="52">
        <v>13235</v>
      </c>
      <c r="H45" s="52">
        <v>10231</v>
      </c>
      <c r="I45" s="52">
        <v>12070</v>
      </c>
      <c r="J45" s="52">
        <v>11284</v>
      </c>
      <c r="K45" s="52">
        <v>21449</v>
      </c>
      <c r="L45" s="52">
        <v>24037</v>
      </c>
      <c r="M45" s="52">
        <v>31163</v>
      </c>
      <c r="N45" s="52">
        <v>24274</v>
      </c>
      <c r="O45" s="52">
        <v>16626</v>
      </c>
      <c r="P45" s="52">
        <v>2483</v>
      </c>
      <c r="Q45" s="52">
        <v>4585</v>
      </c>
      <c r="R45" s="52">
        <v>6330</v>
      </c>
      <c r="S45" s="52">
        <v>10255</v>
      </c>
      <c r="T45" s="52">
        <v>9479</v>
      </c>
      <c r="U45" s="52">
        <v>12781</v>
      </c>
      <c r="V45" s="52">
        <v>22685</v>
      </c>
      <c r="W45" s="52">
        <v>16364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4</v>
      </c>
      <c r="D46" s="52">
        <v>0</v>
      </c>
      <c r="E46" s="52">
        <v>0</v>
      </c>
      <c r="F46" s="52">
        <v>0</v>
      </c>
      <c r="G46" s="52">
        <v>2</v>
      </c>
      <c r="H46" s="52">
        <v>0</v>
      </c>
      <c r="I46" s="52">
        <v>4</v>
      </c>
      <c r="J46" s="52">
        <v>1</v>
      </c>
      <c r="K46" s="52">
        <v>13</v>
      </c>
      <c r="L46" s="52">
        <v>11</v>
      </c>
      <c r="M46" s="52">
        <v>26</v>
      </c>
      <c r="N46" s="52">
        <v>53</v>
      </c>
      <c r="O46" s="52">
        <v>21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0</v>
      </c>
      <c r="W46" s="52">
        <v>2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10961</v>
      </c>
      <c r="D47" s="52">
        <v>9316</v>
      </c>
      <c r="E47" s="52">
        <v>8188</v>
      </c>
      <c r="F47" s="52">
        <v>10781</v>
      </c>
      <c r="G47" s="52">
        <v>20301</v>
      </c>
      <c r="H47" s="52">
        <v>19206</v>
      </c>
      <c r="I47" s="52">
        <v>3800</v>
      </c>
      <c r="J47" s="52">
        <v>2135</v>
      </c>
      <c r="K47" s="52">
        <v>12674</v>
      </c>
      <c r="L47" s="52">
        <v>11497</v>
      </c>
      <c r="M47" s="52">
        <v>11719</v>
      </c>
      <c r="N47" s="52">
        <v>11092</v>
      </c>
      <c r="O47" s="52">
        <v>11817</v>
      </c>
      <c r="P47" s="52">
        <v>7454</v>
      </c>
      <c r="Q47" s="52">
        <v>4799</v>
      </c>
      <c r="R47" s="52">
        <v>6598</v>
      </c>
      <c r="S47" s="52">
        <v>9924</v>
      </c>
      <c r="T47" s="52">
        <v>9151</v>
      </c>
      <c r="U47" s="52">
        <v>8507</v>
      </c>
      <c r="V47" s="52">
        <v>5814</v>
      </c>
      <c r="W47" s="52">
        <v>3962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17</v>
      </c>
      <c r="D48" s="52">
        <v>1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7</v>
      </c>
      <c r="K48" s="52">
        <v>13</v>
      </c>
      <c r="L48" s="52">
        <v>12</v>
      </c>
      <c r="M48" s="52">
        <v>3</v>
      </c>
      <c r="N48" s="52">
        <v>11</v>
      </c>
      <c r="O48" s="52">
        <v>7</v>
      </c>
      <c r="P48" s="52">
        <v>3</v>
      </c>
      <c r="Q48" s="52">
        <v>0</v>
      </c>
      <c r="R48" s="52">
        <v>0</v>
      </c>
      <c r="S48" s="52">
        <v>21</v>
      </c>
      <c r="T48" s="52">
        <v>16</v>
      </c>
      <c r="U48" s="52">
        <v>10</v>
      </c>
      <c r="V48" s="52">
        <v>0</v>
      </c>
      <c r="W48" s="52">
        <v>2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49730</v>
      </c>
      <c r="D49" s="52">
        <v>39798</v>
      </c>
      <c r="E49" s="52">
        <v>63374</v>
      </c>
      <c r="F49" s="52">
        <v>103811</v>
      </c>
      <c r="G49" s="52">
        <v>182778</v>
      </c>
      <c r="H49" s="52">
        <v>170208</v>
      </c>
      <c r="I49" s="52">
        <v>142429</v>
      </c>
      <c r="J49" s="52">
        <v>129639</v>
      </c>
      <c r="K49" s="52">
        <v>208101</v>
      </c>
      <c r="L49" s="52">
        <v>214363</v>
      </c>
      <c r="M49" s="52">
        <v>259075</v>
      </c>
      <c r="N49" s="52">
        <v>226337</v>
      </c>
      <c r="O49" s="52">
        <v>188403</v>
      </c>
      <c r="P49" s="52">
        <v>161679</v>
      </c>
      <c r="Q49" s="52">
        <v>139382</v>
      </c>
      <c r="R49" s="52">
        <v>108889</v>
      </c>
      <c r="S49" s="52">
        <v>124805</v>
      </c>
      <c r="T49" s="52">
        <v>123404</v>
      </c>
      <c r="U49" s="52">
        <v>147936</v>
      </c>
      <c r="V49" s="52">
        <v>156666</v>
      </c>
      <c r="W49" s="52">
        <v>142107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3915</v>
      </c>
      <c r="D50" s="52">
        <v>340</v>
      </c>
      <c r="E50" s="52">
        <v>294</v>
      </c>
      <c r="F50" s="52">
        <v>83</v>
      </c>
      <c r="G50" s="52">
        <v>1676</v>
      </c>
      <c r="H50" s="52">
        <v>1239</v>
      </c>
      <c r="I50" s="52">
        <v>6661</v>
      </c>
      <c r="J50" s="52">
        <v>13118</v>
      </c>
      <c r="K50" s="52">
        <v>13998</v>
      </c>
      <c r="L50" s="52">
        <v>8556</v>
      </c>
      <c r="M50" s="52">
        <v>18546</v>
      </c>
      <c r="N50" s="52">
        <v>31006</v>
      </c>
      <c r="O50" s="52">
        <v>11045</v>
      </c>
      <c r="P50" s="52">
        <v>14235</v>
      </c>
      <c r="Q50" s="52">
        <v>10272</v>
      </c>
      <c r="R50" s="52">
        <v>9044</v>
      </c>
      <c r="S50" s="52">
        <v>10227</v>
      </c>
      <c r="T50" s="52">
        <v>13074</v>
      </c>
      <c r="U50" s="52">
        <v>16601</v>
      </c>
      <c r="V50" s="52">
        <v>20457</v>
      </c>
      <c r="W50" s="52">
        <v>18248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207</v>
      </c>
      <c r="B52" s="52"/>
      <c r="C52" s="52">
        <v>245</v>
      </c>
      <c r="D52" s="52">
        <v>161</v>
      </c>
      <c r="E52" s="52">
        <v>296</v>
      </c>
      <c r="F52" s="52">
        <v>477</v>
      </c>
      <c r="G52" s="52">
        <v>983</v>
      </c>
      <c r="H52" s="52">
        <v>847</v>
      </c>
      <c r="I52" s="52">
        <v>948</v>
      </c>
      <c r="J52" s="52">
        <v>745</v>
      </c>
      <c r="K52" s="52">
        <v>1592</v>
      </c>
      <c r="L52" s="52">
        <v>1772</v>
      </c>
      <c r="M52" s="52">
        <v>2608</v>
      </c>
      <c r="N52" s="52">
        <v>2105</v>
      </c>
      <c r="O52" s="52">
        <v>1548</v>
      </c>
      <c r="P52" s="52">
        <v>995</v>
      </c>
      <c r="Q52" s="52">
        <v>982</v>
      </c>
      <c r="R52" s="52">
        <v>957</v>
      </c>
      <c r="S52" s="52">
        <v>1162</v>
      </c>
      <c r="T52" s="52">
        <v>1201</v>
      </c>
      <c r="U52" s="52">
        <v>685</v>
      </c>
      <c r="V52" s="52">
        <v>120</v>
      </c>
      <c r="W52" s="52">
        <v>224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59669</v>
      </c>
      <c r="D53" s="52">
        <v>52132</v>
      </c>
      <c r="E53" s="52">
        <v>79140</v>
      </c>
      <c r="F53" s="52">
        <v>115717</v>
      </c>
      <c r="G53" s="52">
        <v>158346</v>
      </c>
      <c r="H53" s="52">
        <v>151181</v>
      </c>
      <c r="I53" s="52">
        <v>120851</v>
      </c>
      <c r="J53" s="52">
        <v>117180</v>
      </c>
      <c r="K53" s="52">
        <v>155157</v>
      </c>
      <c r="L53" s="52">
        <v>158281</v>
      </c>
      <c r="M53" s="52">
        <v>177583</v>
      </c>
      <c r="N53" s="52">
        <v>167445</v>
      </c>
      <c r="O53" s="52">
        <v>156947</v>
      </c>
      <c r="P53" s="52">
        <v>80738</v>
      </c>
      <c r="Q53" s="52">
        <v>74065</v>
      </c>
      <c r="R53" s="52">
        <v>68264</v>
      </c>
      <c r="S53" s="52">
        <v>105040</v>
      </c>
      <c r="T53" s="52">
        <v>97231</v>
      </c>
      <c r="U53" s="52">
        <v>103900</v>
      </c>
      <c r="V53" s="52">
        <v>87198</v>
      </c>
      <c r="W53" s="52">
        <v>89879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8645</v>
      </c>
      <c r="D54" s="36">
        <v>0</v>
      </c>
      <c r="E54" s="36">
        <v>0</v>
      </c>
      <c r="F54" s="36">
        <v>4312</v>
      </c>
      <c r="G54" s="36">
        <v>61054</v>
      </c>
      <c r="H54" s="36">
        <v>52128</v>
      </c>
      <c r="I54" s="36">
        <v>44640</v>
      </c>
      <c r="J54" s="36">
        <v>38830</v>
      </c>
      <c r="K54" s="36">
        <v>100674</v>
      </c>
      <c r="L54" s="36">
        <v>100272</v>
      </c>
      <c r="M54" s="36">
        <v>143474</v>
      </c>
      <c r="N54" s="36">
        <v>128111</v>
      </c>
      <c r="O54" s="36">
        <v>76586</v>
      </c>
      <c r="P54" s="36">
        <v>111259</v>
      </c>
      <c r="Q54" s="36">
        <v>91176</v>
      </c>
      <c r="R54" s="36">
        <v>70550</v>
      </c>
      <c r="S54" s="36">
        <v>59048</v>
      </c>
      <c r="T54" s="36">
        <v>69978</v>
      </c>
      <c r="U54" s="36">
        <v>89786</v>
      </c>
      <c r="V54" s="36">
        <v>103423</v>
      </c>
      <c r="W54" s="36">
        <v>85635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209</v>
      </c>
      <c r="B58" s="52"/>
      <c r="C58" s="52">
        <v>11733</v>
      </c>
      <c r="D58" s="52">
        <v>5856</v>
      </c>
      <c r="E58" s="52">
        <v>13820</v>
      </c>
      <c r="F58" s="52">
        <v>28996</v>
      </c>
      <c r="G58" s="52">
        <v>62672</v>
      </c>
      <c r="H58" s="52">
        <v>47664</v>
      </c>
      <c r="I58" s="52">
        <v>41729</v>
      </c>
      <c r="J58" s="52">
        <v>38626</v>
      </c>
      <c r="K58" s="52">
        <v>62074</v>
      </c>
      <c r="L58" s="52">
        <v>57244</v>
      </c>
      <c r="M58" s="52">
        <v>64337</v>
      </c>
      <c r="N58" s="52">
        <v>44773</v>
      </c>
      <c r="O58" s="52">
        <v>25380</v>
      </c>
      <c r="P58" s="52">
        <v>26558</v>
      </c>
      <c r="Q58" s="52">
        <v>7653</v>
      </c>
      <c r="R58" s="52">
        <v>0</v>
      </c>
      <c r="S58" s="52">
        <v>0</v>
      </c>
      <c r="T58" s="52">
        <v>0</v>
      </c>
      <c r="U58" s="52">
        <v>11717</v>
      </c>
      <c r="V58" s="52">
        <v>26812</v>
      </c>
      <c r="W58" s="52">
        <v>35960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263</v>
      </c>
      <c r="D60" s="52">
        <v>199</v>
      </c>
      <c r="E60" s="52">
        <v>643</v>
      </c>
      <c r="F60" s="52">
        <v>1771</v>
      </c>
      <c r="G60" s="52">
        <v>4932</v>
      </c>
      <c r="H60" s="52">
        <v>4818</v>
      </c>
      <c r="I60" s="52">
        <v>5293</v>
      </c>
      <c r="J60" s="52">
        <v>5978</v>
      </c>
      <c r="K60" s="52">
        <v>10354</v>
      </c>
      <c r="L60" s="52">
        <v>9313</v>
      </c>
      <c r="M60" s="52">
        <v>10570</v>
      </c>
      <c r="N60" s="52">
        <v>7614</v>
      </c>
      <c r="O60" s="52">
        <v>4040</v>
      </c>
      <c r="P60" s="52">
        <v>4310</v>
      </c>
      <c r="Q60" s="52">
        <v>1175</v>
      </c>
      <c r="R60" s="52">
        <v>0</v>
      </c>
      <c r="S60" s="52">
        <v>0</v>
      </c>
      <c r="T60" s="52">
        <v>0</v>
      </c>
      <c r="U60" s="52">
        <v>4698</v>
      </c>
      <c r="V60" s="52">
        <v>14760</v>
      </c>
      <c r="W60" s="52">
        <v>23939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44</v>
      </c>
      <c r="D62" s="52">
        <v>8</v>
      </c>
      <c r="E62" s="52">
        <v>98</v>
      </c>
      <c r="F62" s="52">
        <v>444</v>
      </c>
      <c r="G62" s="52">
        <v>1930</v>
      </c>
      <c r="H62" s="52">
        <v>1221</v>
      </c>
      <c r="I62" s="52">
        <v>1225</v>
      </c>
      <c r="J62" s="52">
        <v>1372</v>
      </c>
      <c r="K62" s="52">
        <v>2702</v>
      </c>
      <c r="L62" s="52">
        <v>2722</v>
      </c>
      <c r="M62" s="52">
        <v>3143</v>
      </c>
      <c r="N62" s="52">
        <v>1596</v>
      </c>
      <c r="O62" s="52">
        <v>611</v>
      </c>
      <c r="P62" s="52">
        <v>103</v>
      </c>
      <c r="Q62" s="52">
        <v>77</v>
      </c>
      <c r="R62" s="52">
        <v>0</v>
      </c>
      <c r="S62" s="52">
        <v>0</v>
      </c>
      <c r="T62" s="52">
        <v>0</v>
      </c>
      <c r="U62" s="52">
        <v>445</v>
      </c>
      <c r="V62" s="52">
        <v>1044</v>
      </c>
      <c r="W62" s="52">
        <v>1687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1</v>
      </c>
      <c r="J63" s="52">
        <v>0</v>
      </c>
      <c r="K63" s="52">
        <v>2</v>
      </c>
      <c r="L63" s="52">
        <v>1</v>
      </c>
      <c r="M63" s="52">
        <v>3</v>
      </c>
      <c r="N63" s="52">
        <v>4</v>
      </c>
      <c r="O63" s="52">
        <v>1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1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1983</v>
      </c>
      <c r="D64" s="52">
        <v>1102</v>
      </c>
      <c r="E64" s="52">
        <v>1564</v>
      </c>
      <c r="F64" s="52">
        <v>2684</v>
      </c>
      <c r="G64" s="52">
        <v>6022</v>
      </c>
      <c r="H64" s="52">
        <v>4678</v>
      </c>
      <c r="I64" s="52">
        <v>1007</v>
      </c>
      <c r="J64" s="52">
        <v>549</v>
      </c>
      <c r="K64" s="52">
        <v>3204</v>
      </c>
      <c r="L64" s="52">
        <v>2674</v>
      </c>
      <c r="M64" s="52">
        <v>2478</v>
      </c>
      <c r="N64" s="52">
        <v>1784</v>
      </c>
      <c r="O64" s="52">
        <v>1385</v>
      </c>
      <c r="P64" s="52">
        <v>1075</v>
      </c>
      <c r="Q64" s="52">
        <v>235</v>
      </c>
      <c r="R64" s="52">
        <v>0</v>
      </c>
      <c r="S64" s="52">
        <v>0</v>
      </c>
      <c r="T64" s="52">
        <v>0</v>
      </c>
      <c r="U64" s="52">
        <v>554</v>
      </c>
      <c r="V64" s="52">
        <v>819</v>
      </c>
      <c r="W64" s="52">
        <v>827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3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2</v>
      </c>
      <c r="K65" s="52">
        <v>4</v>
      </c>
      <c r="L65" s="52">
        <v>3</v>
      </c>
      <c r="M65" s="52">
        <v>1</v>
      </c>
      <c r="N65" s="52">
        <v>2</v>
      </c>
      <c r="O65" s="52">
        <v>1</v>
      </c>
      <c r="P65" s="52">
        <v>1</v>
      </c>
      <c r="Q65" s="52">
        <v>0</v>
      </c>
      <c r="R65" s="52">
        <v>0</v>
      </c>
      <c r="S65" s="52">
        <v>0</v>
      </c>
      <c r="T65" s="52">
        <v>0</v>
      </c>
      <c r="U65" s="52">
        <v>1</v>
      </c>
      <c r="V65" s="52">
        <v>0</v>
      </c>
      <c r="W65" s="52">
        <v>1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8995</v>
      </c>
      <c r="D66" s="52">
        <v>4706</v>
      </c>
      <c r="E66" s="52">
        <v>12102</v>
      </c>
      <c r="F66" s="52">
        <v>25847</v>
      </c>
      <c r="G66" s="52">
        <v>54223</v>
      </c>
      <c r="H66" s="52">
        <v>41463</v>
      </c>
      <c r="I66" s="52">
        <v>37731</v>
      </c>
      <c r="J66" s="52">
        <v>33330</v>
      </c>
      <c r="K66" s="52">
        <v>52622</v>
      </c>
      <c r="L66" s="52">
        <v>49854</v>
      </c>
      <c r="M66" s="52">
        <v>54789</v>
      </c>
      <c r="N66" s="52">
        <v>36400</v>
      </c>
      <c r="O66" s="52">
        <v>22087</v>
      </c>
      <c r="P66" s="52">
        <v>23325</v>
      </c>
      <c r="Q66" s="52">
        <v>6837</v>
      </c>
      <c r="R66" s="52">
        <v>0</v>
      </c>
      <c r="S66" s="52">
        <v>0</v>
      </c>
      <c r="T66" s="52">
        <v>0</v>
      </c>
      <c r="U66" s="52">
        <v>9635</v>
      </c>
      <c r="V66" s="52">
        <v>22068</v>
      </c>
      <c r="W66" s="52">
        <v>29637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708</v>
      </c>
      <c r="D67" s="52">
        <v>40</v>
      </c>
      <c r="E67" s="52">
        <v>56</v>
      </c>
      <c r="F67" s="52">
        <v>21</v>
      </c>
      <c r="G67" s="52">
        <v>497</v>
      </c>
      <c r="H67" s="52">
        <v>302</v>
      </c>
      <c r="I67" s="52">
        <v>1765</v>
      </c>
      <c r="J67" s="52">
        <v>3373</v>
      </c>
      <c r="K67" s="52">
        <v>3540</v>
      </c>
      <c r="L67" s="52">
        <v>1990</v>
      </c>
      <c r="M67" s="52">
        <v>3923</v>
      </c>
      <c r="N67" s="52">
        <v>4987</v>
      </c>
      <c r="O67" s="52">
        <v>1295</v>
      </c>
      <c r="P67" s="52">
        <v>2054</v>
      </c>
      <c r="Q67" s="52">
        <v>504</v>
      </c>
      <c r="R67" s="52">
        <v>0</v>
      </c>
      <c r="S67" s="52">
        <v>0</v>
      </c>
      <c r="T67" s="52">
        <v>0</v>
      </c>
      <c r="U67" s="52">
        <v>1082</v>
      </c>
      <c r="V67" s="52">
        <v>2881</v>
      </c>
      <c r="W67" s="52">
        <v>3807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207</v>
      </c>
      <c r="B69" s="52"/>
      <c r="C69" s="52">
        <v>6</v>
      </c>
      <c r="D69" s="52">
        <v>2</v>
      </c>
      <c r="E69" s="52">
        <v>9</v>
      </c>
      <c r="F69" s="52">
        <v>29</v>
      </c>
      <c r="G69" s="52">
        <v>98</v>
      </c>
      <c r="H69" s="52">
        <v>54</v>
      </c>
      <c r="I69" s="52">
        <v>47</v>
      </c>
      <c r="J69" s="52">
        <v>64</v>
      </c>
      <c r="K69" s="52">
        <v>135</v>
      </c>
      <c r="L69" s="52">
        <v>120</v>
      </c>
      <c r="M69" s="52">
        <v>158</v>
      </c>
      <c r="N69" s="52">
        <v>82</v>
      </c>
      <c r="O69" s="52">
        <v>37</v>
      </c>
      <c r="P69" s="52">
        <v>38</v>
      </c>
      <c r="Q69" s="52">
        <v>15</v>
      </c>
      <c r="R69" s="52">
        <v>0</v>
      </c>
      <c r="S69" s="52">
        <v>0</v>
      </c>
      <c r="T69" s="52">
        <v>0</v>
      </c>
      <c r="U69" s="52">
        <v>19</v>
      </c>
      <c r="V69" s="52">
        <v>10</v>
      </c>
      <c r="W69" s="52">
        <v>29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10243</v>
      </c>
      <c r="D70" s="52">
        <v>5854</v>
      </c>
      <c r="E70" s="52">
        <v>13811</v>
      </c>
      <c r="F70" s="52">
        <v>27926</v>
      </c>
      <c r="G70" s="52">
        <v>45161</v>
      </c>
      <c r="H70" s="52">
        <v>35403</v>
      </c>
      <c r="I70" s="52">
        <v>30439</v>
      </c>
      <c r="J70" s="52">
        <v>28963</v>
      </c>
      <c r="K70" s="52">
        <v>37565</v>
      </c>
      <c r="L70" s="52">
        <v>34970</v>
      </c>
      <c r="M70" s="52">
        <v>35498</v>
      </c>
      <c r="N70" s="52">
        <v>25319</v>
      </c>
      <c r="O70" s="52">
        <v>17032</v>
      </c>
      <c r="P70" s="52">
        <v>11152</v>
      </c>
      <c r="Q70" s="52">
        <v>3424</v>
      </c>
      <c r="R70" s="52">
        <v>0</v>
      </c>
      <c r="S70" s="52">
        <v>0</v>
      </c>
      <c r="T70" s="52">
        <v>0</v>
      </c>
      <c r="U70" s="52">
        <v>6275</v>
      </c>
      <c r="V70" s="52">
        <v>12261</v>
      </c>
      <c r="W70" s="52">
        <v>18399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1484</v>
      </c>
      <c r="D71" s="36">
        <v>0</v>
      </c>
      <c r="E71" s="36">
        <v>0</v>
      </c>
      <c r="F71" s="36">
        <v>1041</v>
      </c>
      <c r="G71" s="36">
        <v>17413</v>
      </c>
      <c r="H71" s="36">
        <v>12207</v>
      </c>
      <c r="I71" s="36">
        <v>11243</v>
      </c>
      <c r="J71" s="36">
        <v>9599</v>
      </c>
      <c r="K71" s="36">
        <v>24374</v>
      </c>
      <c r="L71" s="36">
        <v>22154</v>
      </c>
      <c r="M71" s="36">
        <v>28681</v>
      </c>
      <c r="N71" s="36">
        <v>19372</v>
      </c>
      <c r="O71" s="36">
        <v>8311</v>
      </c>
      <c r="P71" s="36">
        <v>15368</v>
      </c>
      <c r="Q71" s="36">
        <v>4214</v>
      </c>
      <c r="R71" s="36">
        <v>0</v>
      </c>
      <c r="S71" s="36">
        <v>0</v>
      </c>
      <c r="T71" s="36">
        <v>0</v>
      </c>
      <c r="U71" s="36">
        <v>5423</v>
      </c>
      <c r="V71" s="36">
        <v>14541</v>
      </c>
      <c r="W71" s="36">
        <v>17532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209</v>
      </c>
      <c r="B75" s="52"/>
      <c r="C75" s="52">
        <v>22153</v>
      </c>
      <c r="D75" s="52">
        <v>11640</v>
      </c>
      <c r="E75" s="52">
        <v>27302</v>
      </c>
      <c r="F75" s="52">
        <v>55918</v>
      </c>
      <c r="G75" s="52">
        <v>115669</v>
      </c>
      <c r="H75" s="52">
        <v>105899</v>
      </c>
      <c r="I75" s="52">
        <v>101722</v>
      </c>
      <c r="J75" s="52">
        <v>90084</v>
      </c>
      <c r="K75" s="52">
        <v>147260</v>
      </c>
      <c r="L75" s="52">
        <v>139866</v>
      </c>
      <c r="M75" s="52">
        <v>166954</v>
      </c>
      <c r="N75" s="52">
        <v>129466</v>
      </c>
      <c r="O75" s="52">
        <v>60966</v>
      </c>
      <c r="P75" s="52">
        <v>20839</v>
      </c>
      <c r="Q75" s="52">
        <v>7938</v>
      </c>
      <c r="R75" s="52">
        <v>0</v>
      </c>
      <c r="S75" s="52">
        <v>0</v>
      </c>
      <c r="T75" s="52">
        <v>0</v>
      </c>
      <c r="U75" s="52">
        <v>27120</v>
      </c>
      <c r="V75" s="52">
        <v>65197</v>
      </c>
      <c r="W75" s="52">
        <v>85430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856</v>
      </c>
      <c r="D77" s="52">
        <v>660</v>
      </c>
      <c r="E77" s="52">
        <v>447</v>
      </c>
      <c r="F77" s="52">
        <v>513</v>
      </c>
      <c r="G77" s="52">
        <v>1287</v>
      </c>
      <c r="H77" s="52">
        <v>4252</v>
      </c>
      <c r="I77" s="52">
        <v>6221</v>
      </c>
      <c r="J77" s="52">
        <v>6317</v>
      </c>
      <c r="K77" s="52">
        <v>7228</v>
      </c>
      <c r="L77" s="52">
        <v>9796</v>
      </c>
      <c r="M77" s="52">
        <v>12452</v>
      </c>
      <c r="N77" s="52">
        <v>14441</v>
      </c>
      <c r="O77" s="52">
        <v>14911</v>
      </c>
      <c r="P77" s="52">
        <v>10365</v>
      </c>
      <c r="Q77" s="52">
        <v>8887</v>
      </c>
      <c r="R77" s="52">
        <v>5855</v>
      </c>
      <c r="S77" s="52">
        <v>1566</v>
      </c>
      <c r="T77" s="52">
        <v>451</v>
      </c>
      <c r="U77" s="52">
        <v>1057</v>
      </c>
      <c r="V77" s="52">
        <v>9342</v>
      </c>
      <c r="W77" s="52">
        <v>28162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1615</v>
      </c>
      <c r="D79" s="52">
        <f t="shared" si="0"/>
        <v>550</v>
      </c>
      <c r="E79" s="52">
        <f t="shared" si="0"/>
        <v>2487</v>
      </c>
      <c r="F79" s="52">
        <f t="shared" si="0"/>
        <v>5224</v>
      </c>
      <c r="G79" s="52">
        <f t="shared" si="0"/>
        <v>11305</v>
      </c>
      <c r="H79" s="52">
        <f t="shared" si="0"/>
        <v>9010</v>
      </c>
      <c r="I79" s="52">
        <f t="shared" si="0"/>
        <v>10845</v>
      </c>
      <c r="J79" s="52">
        <f t="shared" si="0"/>
        <v>9912</v>
      </c>
      <c r="K79" s="52">
        <f t="shared" si="0"/>
        <v>18747</v>
      </c>
      <c r="L79" s="52">
        <f t="shared" si="0"/>
        <v>21315</v>
      </c>
      <c r="M79" s="52">
        <f t="shared" si="0"/>
        <v>28020</v>
      </c>
      <c r="N79" s="52">
        <f t="shared" si="0"/>
        <v>22678</v>
      </c>
      <c r="O79" s="52">
        <f t="shared" si="0"/>
        <v>16015</v>
      </c>
      <c r="P79" s="52">
        <f t="shared" si="0"/>
        <v>2380</v>
      </c>
      <c r="Q79" s="52">
        <f t="shared" si="0"/>
        <v>4508</v>
      </c>
      <c r="R79" s="52">
        <f t="shared" ref="R79:V79" si="1">R45-R62</f>
        <v>6330</v>
      </c>
      <c r="S79" s="52">
        <f t="shared" si="1"/>
        <v>10255</v>
      </c>
      <c r="T79" s="52">
        <f t="shared" si="1"/>
        <v>9479</v>
      </c>
      <c r="U79" s="52">
        <f t="shared" si="1"/>
        <v>12336</v>
      </c>
      <c r="V79" s="52">
        <f t="shared" si="1"/>
        <v>21641</v>
      </c>
      <c r="W79" s="52">
        <f t="shared" ref="W79" si="2">W45-W62</f>
        <v>14677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4</v>
      </c>
      <c r="D80" s="52">
        <f t="shared" si="3"/>
        <v>0</v>
      </c>
      <c r="E80" s="52">
        <f t="shared" si="3"/>
        <v>0</v>
      </c>
      <c r="F80" s="52">
        <f t="shared" si="3"/>
        <v>0</v>
      </c>
      <c r="G80" s="52">
        <f t="shared" si="3"/>
        <v>2</v>
      </c>
      <c r="H80" s="52">
        <f t="shared" si="3"/>
        <v>0</v>
      </c>
      <c r="I80" s="52">
        <f t="shared" si="3"/>
        <v>3</v>
      </c>
      <c r="J80" s="52">
        <f t="shared" si="3"/>
        <v>1</v>
      </c>
      <c r="K80" s="52">
        <f t="shared" si="3"/>
        <v>11</v>
      </c>
      <c r="L80" s="52">
        <f t="shared" si="3"/>
        <v>10</v>
      </c>
      <c r="M80" s="52">
        <f t="shared" si="3"/>
        <v>23</v>
      </c>
      <c r="N80" s="52">
        <f t="shared" si="3"/>
        <v>49</v>
      </c>
      <c r="O80" s="52">
        <f t="shared" si="3"/>
        <v>20</v>
      </c>
      <c r="P80" s="52">
        <f t="shared" si="3"/>
        <v>0</v>
      </c>
      <c r="Q80" s="52">
        <f t="shared" si="3"/>
        <v>0</v>
      </c>
      <c r="R80" s="52">
        <f t="shared" ref="R80:V80" si="4">R46-R63</f>
        <v>0</v>
      </c>
      <c r="S80" s="52">
        <f t="shared" si="4"/>
        <v>0</v>
      </c>
      <c r="T80" s="52">
        <f t="shared" si="4"/>
        <v>0</v>
      </c>
      <c r="U80" s="52">
        <f t="shared" si="4"/>
        <v>0</v>
      </c>
      <c r="V80" s="52">
        <f t="shared" si="4"/>
        <v>0</v>
      </c>
      <c r="W80" s="52">
        <f t="shared" ref="W80" si="5">W46-W63</f>
        <v>1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8978</v>
      </c>
      <c r="D81" s="52">
        <f t="shared" si="6"/>
        <v>8214</v>
      </c>
      <c r="E81" s="52">
        <f t="shared" si="6"/>
        <v>6624</v>
      </c>
      <c r="F81" s="52">
        <f t="shared" si="6"/>
        <v>8097</v>
      </c>
      <c r="G81" s="52">
        <f t="shared" si="6"/>
        <v>14279</v>
      </c>
      <c r="H81" s="52">
        <f t="shared" si="6"/>
        <v>14528</v>
      </c>
      <c r="I81" s="52">
        <f t="shared" si="6"/>
        <v>2793</v>
      </c>
      <c r="J81" s="52">
        <f t="shared" si="6"/>
        <v>1586</v>
      </c>
      <c r="K81" s="52">
        <f t="shared" si="6"/>
        <v>9470</v>
      </c>
      <c r="L81" s="52">
        <f t="shared" si="6"/>
        <v>8823</v>
      </c>
      <c r="M81" s="52">
        <f t="shared" si="6"/>
        <v>9241</v>
      </c>
      <c r="N81" s="52">
        <f t="shared" si="6"/>
        <v>9308</v>
      </c>
      <c r="O81" s="52">
        <f t="shared" si="6"/>
        <v>10432</v>
      </c>
      <c r="P81" s="52">
        <f t="shared" si="6"/>
        <v>6379</v>
      </c>
      <c r="Q81" s="52">
        <f t="shared" si="6"/>
        <v>4564</v>
      </c>
      <c r="R81" s="52">
        <f t="shared" ref="R81:V81" si="7">R47-R64</f>
        <v>6598</v>
      </c>
      <c r="S81" s="52">
        <f t="shared" si="7"/>
        <v>9924</v>
      </c>
      <c r="T81" s="52">
        <f t="shared" si="7"/>
        <v>9151</v>
      </c>
      <c r="U81" s="52">
        <f t="shared" si="7"/>
        <v>7953</v>
      </c>
      <c r="V81" s="52">
        <f t="shared" si="7"/>
        <v>4995</v>
      </c>
      <c r="W81" s="52">
        <f t="shared" ref="W81" si="8">W47-W64</f>
        <v>3135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14</v>
      </c>
      <c r="D82" s="52">
        <f t="shared" si="9"/>
        <v>1</v>
      </c>
      <c r="E82" s="52">
        <f t="shared" si="9"/>
        <v>0</v>
      </c>
      <c r="F82" s="52">
        <f t="shared" si="9"/>
        <v>0</v>
      </c>
      <c r="G82" s="52">
        <f t="shared" si="9"/>
        <v>0</v>
      </c>
      <c r="H82" s="52">
        <f t="shared" si="9"/>
        <v>0</v>
      </c>
      <c r="I82" s="52">
        <f t="shared" si="9"/>
        <v>0</v>
      </c>
      <c r="J82" s="52">
        <f t="shared" si="9"/>
        <v>5</v>
      </c>
      <c r="K82" s="52">
        <f t="shared" si="9"/>
        <v>9</v>
      </c>
      <c r="L82" s="52">
        <f t="shared" si="9"/>
        <v>9</v>
      </c>
      <c r="M82" s="52">
        <f t="shared" si="9"/>
        <v>2</v>
      </c>
      <c r="N82" s="52">
        <f t="shared" si="9"/>
        <v>9</v>
      </c>
      <c r="O82" s="52">
        <f t="shared" si="9"/>
        <v>6</v>
      </c>
      <c r="P82" s="52">
        <f t="shared" si="9"/>
        <v>2</v>
      </c>
      <c r="Q82" s="52">
        <f t="shared" si="9"/>
        <v>0</v>
      </c>
      <c r="R82" s="52">
        <f t="shared" ref="R82:V82" si="10">R48-R65</f>
        <v>0</v>
      </c>
      <c r="S82" s="52">
        <f t="shared" si="10"/>
        <v>21</v>
      </c>
      <c r="T82" s="52">
        <f t="shared" si="10"/>
        <v>16</v>
      </c>
      <c r="U82" s="52">
        <f t="shared" si="10"/>
        <v>9</v>
      </c>
      <c r="V82" s="52">
        <f t="shared" si="10"/>
        <v>0</v>
      </c>
      <c r="W82" s="52">
        <f t="shared" ref="W82" si="11">W48-W65</f>
        <v>1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40735</v>
      </c>
      <c r="D83" s="52">
        <f t="shared" si="12"/>
        <v>35092</v>
      </c>
      <c r="E83" s="52">
        <f t="shared" si="12"/>
        <v>51272</v>
      </c>
      <c r="F83" s="52">
        <f t="shared" si="12"/>
        <v>77964</v>
      </c>
      <c r="G83" s="52">
        <f t="shared" si="12"/>
        <v>128555</v>
      </c>
      <c r="H83" s="52">
        <f t="shared" si="12"/>
        <v>128745</v>
      </c>
      <c r="I83" s="52">
        <f t="shared" si="12"/>
        <v>104698</v>
      </c>
      <c r="J83" s="52">
        <f t="shared" si="12"/>
        <v>96309</v>
      </c>
      <c r="K83" s="52">
        <f t="shared" si="12"/>
        <v>155479</v>
      </c>
      <c r="L83" s="52">
        <f t="shared" si="12"/>
        <v>164509</v>
      </c>
      <c r="M83" s="52">
        <f t="shared" si="12"/>
        <v>204286</v>
      </c>
      <c r="N83" s="52">
        <f t="shared" si="12"/>
        <v>189937</v>
      </c>
      <c r="O83" s="52">
        <f t="shared" si="12"/>
        <v>166316</v>
      </c>
      <c r="P83" s="52">
        <f t="shared" si="12"/>
        <v>138354</v>
      </c>
      <c r="Q83" s="52">
        <f t="shared" si="12"/>
        <v>132545</v>
      </c>
      <c r="R83" s="52">
        <f t="shared" ref="R83:V83" si="13">R49-R66</f>
        <v>108889</v>
      </c>
      <c r="S83" s="52">
        <f t="shared" si="13"/>
        <v>124805</v>
      </c>
      <c r="T83" s="52">
        <f t="shared" si="13"/>
        <v>123404</v>
      </c>
      <c r="U83" s="52">
        <f t="shared" si="13"/>
        <v>138301</v>
      </c>
      <c r="V83" s="52">
        <f t="shared" si="13"/>
        <v>134598</v>
      </c>
      <c r="W83" s="52">
        <f t="shared" ref="W83" si="14">W49-W66</f>
        <v>112470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3207</v>
      </c>
      <c r="D84" s="52">
        <f t="shared" si="15"/>
        <v>300</v>
      </c>
      <c r="E84" s="52">
        <f t="shared" si="15"/>
        <v>238</v>
      </c>
      <c r="F84" s="52">
        <f t="shared" si="15"/>
        <v>62</v>
      </c>
      <c r="G84" s="52">
        <f t="shared" si="15"/>
        <v>1179</v>
      </c>
      <c r="H84" s="52">
        <f t="shared" si="15"/>
        <v>937</v>
      </c>
      <c r="I84" s="52">
        <f t="shared" si="15"/>
        <v>4896</v>
      </c>
      <c r="J84" s="52">
        <f t="shared" si="15"/>
        <v>9745</v>
      </c>
      <c r="K84" s="52">
        <f t="shared" si="15"/>
        <v>10458</v>
      </c>
      <c r="L84" s="52">
        <f t="shared" si="15"/>
        <v>6566</v>
      </c>
      <c r="M84" s="52">
        <f t="shared" si="15"/>
        <v>14623</v>
      </c>
      <c r="N84" s="52">
        <f t="shared" si="15"/>
        <v>26019</v>
      </c>
      <c r="O84" s="52">
        <f t="shared" si="15"/>
        <v>9750</v>
      </c>
      <c r="P84" s="52">
        <f t="shared" si="15"/>
        <v>12181</v>
      </c>
      <c r="Q84" s="52">
        <f t="shared" si="15"/>
        <v>9768</v>
      </c>
      <c r="R84" s="52">
        <f t="shared" ref="R84:V84" si="16">R50-R67</f>
        <v>9044</v>
      </c>
      <c r="S84" s="52">
        <f t="shared" si="16"/>
        <v>10227</v>
      </c>
      <c r="T84" s="52">
        <f t="shared" si="16"/>
        <v>13074</v>
      </c>
      <c r="U84" s="52">
        <f t="shared" si="16"/>
        <v>15519</v>
      </c>
      <c r="V84" s="52">
        <f t="shared" si="16"/>
        <v>17576</v>
      </c>
      <c r="W84" s="52">
        <f t="shared" ref="W84" si="17">W50-W67</f>
        <v>14441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207</v>
      </c>
      <c r="B86" s="52"/>
      <c r="C86" s="52">
        <v>239</v>
      </c>
      <c r="D86" s="52">
        <v>159</v>
      </c>
      <c r="E86" s="52">
        <v>287</v>
      </c>
      <c r="F86" s="52">
        <v>448</v>
      </c>
      <c r="G86" s="52">
        <v>885</v>
      </c>
      <c r="H86" s="52">
        <v>793</v>
      </c>
      <c r="I86" s="52">
        <v>901</v>
      </c>
      <c r="J86" s="52">
        <v>681</v>
      </c>
      <c r="K86" s="52">
        <v>1457</v>
      </c>
      <c r="L86" s="52">
        <v>1652</v>
      </c>
      <c r="M86" s="52">
        <v>2450</v>
      </c>
      <c r="N86" s="52">
        <v>2023</v>
      </c>
      <c r="O86" s="52">
        <v>1511</v>
      </c>
      <c r="P86" s="52">
        <v>957</v>
      </c>
      <c r="Q86" s="52">
        <v>967</v>
      </c>
      <c r="R86" s="52">
        <v>957</v>
      </c>
      <c r="S86" s="52">
        <v>1162</v>
      </c>
      <c r="T86" s="52">
        <v>1201</v>
      </c>
      <c r="U86" s="52">
        <v>666</v>
      </c>
      <c r="V86" s="52">
        <v>110</v>
      </c>
      <c r="W86" s="52">
        <v>195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49426</v>
      </c>
      <c r="D87" s="52">
        <v>46278</v>
      </c>
      <c r="E87" s="52">
        <v>65329</v>
      </c>
      <c r="F87" s="52">
        <v>87791</v>
      </c>
      <c r="G87" s="52">
        <v>113185</v>
      </c>
      <c r="H87" s="52">
        <v>115778</v>
      </c>
      <c r="I87" s="52">
        <v>90412</v>
      </c>
      <c r="J87" s="52">
        <v>88217</v>
      </c>
      <c r="K87" s="52">
        <v>117592</v>
      </c>
      <c r="L87" s="52">
        <v>123311</v>
      </c>
      <c r="M87" s="52">
        <v>142085</v>
      </c>
      <c r="N87" s="52">
        <v>142126</v>
      </c>
      <c r="O87" s="52">
        <v>139915</v>
      </c>
      <c r="P87" s="52">
        <v>69586</v>
      </c>
      <c r="Q87" s="52">
        <v>70641</v>
      </c>
      <c r="R87" s="52">
        <v>68264</v>
      </c>
      <c r="S87" s="52">
        <v>105040</v>
      </c>
      <c r="T87" s="52">
        <v>97231</v>
      </c>
      <c r="U87" s="52">
        <v>97625</v>
      </c>
      <c r="V87" s="52">
        <v>74937</v>
      </c>
      <c r="W87" s="52">
        <v>71480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7161</v>
      </c>
      <c r="D88" s="36">
        <v>0</v>
      </c>
      <c r="E88" s="36">
        <v>0</v>
      </c>
      <c r="F88" s="36">
        <v>3271</v>
      </c>
      <c r="G88" s="36">
        <v>43641</v>
      </c>
      <c r="H88" s="36">
        <v>39921</v>
      </c>
      <c r="I88" s="36">
        <v>33397</v>
      </c>
      <c r="J88" s="36">
        <v>29231</v>
      </c>
      <c r="K88" s="36">
        <v>76300</v>
      </c>
      <c r="L88" s="36">
        <v>78118</v>
      </c>
      <c r="M88" s="36">
        <v>114793</v>
      </c>
      <c r="N88" s="36">
        <v>108739</v>
      </c>
      <c r="O88" s="36">
        <v>68275</v>
      </c>
      <c r="P88" s="36">
        <v>95891</v>
      </c>
      <c r="Q88" s="36">
        <v>86962</v>
      </c>
      <c r="R88" s="36">
        <v>70550</v>
      </c>
      <c r="S88" s="36">
        <v>59048</v>
      </c>
      <c r="T88" s="36">
        <v>69978</v>
      </c>
      <c r="U88" s="36">
        <v>84363</v>
      </c>
      <c r="V88" s="36">
        <v>88882</v>
      </c>
      <c r="W88" s="36">
        <v>68103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209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27030</v>
      </c>
      <c r="I94" s="52">
        <f>RES_hhdet_numvin!I83</f>
        <v>47351</v>
      </c>
      <c r="J94" s="52">
        <f>RES_hhdet_numvin!J83</f>
        <v>59672</v>
      </c>
      <c r="K94" s="52">
        <f>RES_hhdet_numvin!K83</f>
        <v>121020</v>
      </c>
      <c r="L94" s="52">
        <f>RES_hhdet_numvin!L83</f>
        <v>133057</v>
      </c>
      <c r="M94" s="52">
        <f>RES_hhdet_numvin!M83</f>
        <v>174822</v>
      </c>
      <c r="N94" s="52">
        <f>RES_hhdet_numvin!N83</f>
        <v>143229</v>
      </c>
      <c r="O94" s="52">
        <f>RES_hhdet_numvin!O83</f>
        <v>75553</v>
      </c>
      <c r="P94" s="52">
        <f>RES_hhdet_numvin!P83</f>
        <v>43429</v>
      </c>
      <c r="Q94" s="52">
        <f>RES_hhdet_numvin!Q83</f>
        <v>14631</v>
      </c>
      <c r="R94" s="52">
        <f>RES_hhdet_numvin!R83</f>
        <v>0</v>
      </c>
      <c r="S94" s="52">
        <f>RES_hhdet_numvin!S83</f>
        <v>0</v>
      </c>
      <c r="T94" s="52">
        <f>RES_hhdet_numvin!T83</f>
        <v>0</v>
      </c>
      <c r="U94" s="52">
        <f>RES_hhdet_numvin!U83</f>
        <v>38762</v>
      </c>
      <c r="V94" s="52">
        <f>RES_hhdet_numvin!V83</f>
        <v>91987</v>
      </c>
      <c r="W94" s="52">
        <f>RES_hhdet_numvin!W83</f>
        <v>121390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4833</v>
      </c>
      <c r="Q97" s="138">
        <f>RES_hhdet_numvin!Q86</f>
        <v>5785</v>
      </c>
      <c r="R97" s="138">
        <f>RES_hhdet_numvin!R86</f>
        <v>4382</v>
      </c>
      <c r="S97" s="138">
        <f>RES_hhdet_numvin!S86</f>
        <v>1342</v>
      </c>
      <c r="T97" s="138">
        <f>RES_hhdet_numvin!T86</f>
        <v>386</v>
      </c>
      <c r="U97" s="138">
        <f>RES_hhdet_numvin!U86</f>
        <v>5490</v>
      </c>
      <c r="V97" s="138">
        <f>RES_hhdet_numvin!V86</f>
        <v>23827</v>
      </c>
      <c r="W97" s="138">
        <f>RES_hhdet_numvin!W86</f>
        <v>52101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515</v>
      </c>
      <c r="I99" s="138">
        <f>RES_hhdet_numvin!I88</f>
        <v>947</v>
      </c>
      <c r="J99" s="138">
        <f>RES_hhdet_numvin!J88</f>
        <v>1561</v>
      </c>
      <c r="K99" s="138">
        <f>RES_hhdet_numvin!K88</f>
        <v>3647</v>
      </c>
      <c r="L99" s="138">
        <f>RES_hhdet_numvin!L88</f>
        <v>4599</v>
      </c>
      <c r="M99" s="138">
        <f>RES_hhdet_numvin!M88</f>
        <v>6490</v>
      </c>
      <c r="N99" s="138">
        <f>RES_hhdet_numvin!N88</f>
        <v>5365</v>
      </c>
      <c r="O99" s="138">
        <f>RES_hhdet_numvin!O88</f>
        <v>4012</v>
      </c>
      <c r="P99" s="138">
        <f>RES_hhdet_numvin!P88</f>
        <v>750</v>
      </c>
      <c r="Q99" s="138">
        <f>RES_hhdet_numvin!Q88</f>
        <v>1403</v>
      </c>
      <c r="R99" s="138">
        <f>RES_hhdet_numvin!R88</f>
        <v>1987</v>
      </c>
      <c r="S99" s="138">
        <f>RES_hhdet_numvin!S88</f>
        <v>3447</v>
      </c>
      <c r="T99" s="138">
        <f>RES_hhdet_numvin!T88</f>
        <v>3403</v>
      </c>
      <c r="U99" s="138">
        <f>RES_hhdet_numvin!U88</f>
        <v>5477</v>
      </c>
      <c r="V99" s="138">
        <f>RES_hhdet_numvin!V88</f>
        <v>16452</v>
      </c>
      <c r="W99" s="138">
        <f>RES_hhdet_numvin!W88</f>
        <v>16364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0</v>
      </c>
      <c r="J100" s="138">
        <f>RES_hhdet_numvin!J89</f>
        <v>0</v>
      </c>
      <c r="K100" s="138">
        <f>RES_hhdet_numvin!K89</f>
        <v>6</v>
      </c>
      <c r="L100" s="138">
        <f>RES_hhdet_numvin!L89</f>
        <v>7</v>
      </c>
      <c r="M100" s="138">
        <f>RES_hhdet_numvin!M89</f>
        <v>16</v>
      </c>
      <c r="N100" s="138">
        <f>RES_hhdet_numvin!N89</f>
        <v>30</v>
      </c>
      <c r="O100" s="138">
        <f>RES_hhdet_numvin!O89</f>
        <v>18</v>
      </c>
      <c r="P100" s="138">
        <f>RES_hhdet_numvin!P89</f>
        <v>0</v>
      </c>
      <c r="Q100" s="138">
        <f>RES_hhdet_numvin!Q89</f>
        <v>0</v>
      </c>
      <c r="R100" s="138">
        <f>RES_hhdet_numvin!R89</f>
        <v>0</v>
      </c>
      <c r="S100" s="138">
        <f>RES_hhdet_numvin!S89</f>
        <v>0</v>
      </c>
      <c r="T100" s="138">
        <f>RES_hhdet_numvin!T89</f>
        <v>0</v>
      </c>
      <c r="U100" s="138">
        <f>RES_hhdet_numvin!U89</f>
        <v>0</v>
      </c>
      <c r="V100" s="138">
        <f>RES_hhdet_numvin!V89</f>
        <v>0</v>
      </c>
      <c r="W100" s="138">
        <f>RES_hhdet_numvin!W89</f>
        <v>2</v>
      </c>
      <c r="DA100" s="63" t="s">
        <v>1526</v>
      </c>
    </row>
    <row r="101" spans="1:105" ht="12" hidden="1" customHeight="1" x14ac:dyDescent="0.25">
      <c r="A101" s="108" t="s">
        <v>207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2453</v>
      </c>
      <c r="Q103" s="138">
        <f>RES_hhdet_numvin!Q92</f>
        <v>2770</v>
      </c>
      <c r="R103" s="138">
        <f>RES_hhdet_numvin!R92</f>
        <v>4985</v>
      </c>
      <c r="S103" s="138">
        <f>RES_hhdet_numvin!S92</f>
        <v>8655</v>
      </c>
      <c r="T103" s="138">
        <f>RES_hhdet_numvin!T92</f>
        <v>8564</v>
      </c>
      <c r="U103" s="138">
        <f>RES_hhdet_numvin!U92</f>
        <v>8106</v>
      </c>
      <c r="V103" s="138">
        <f>RES_hhdet_numvin!V92</f>
        <v>5743</v>
      </c>
      <c r="W103" s="138">
        <f>RES_hhdet_numvin!W92</f>
        <v>3962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0</v>
      </c>
      <c r="S104" s="138">
        <f>RES_hhdet_numvin!S93</f>
        <v>20</v>
      </c>
      <c r="T104" s="138">
        <f>RES_hhdet_numvin!T93</f>
        <v>16</v>
      </c>
      <c r="U104" s="138">
        <f>RES_hhdet_numvin!U93</f>
        <v>10</v>
      </c>
      <c r="V104" s="138">
        <f>RES_hhdet_numvin!V93</f>
        <v>0</v>
      </c>
      <c r="W104" s="138">
        <f>RES_hhdet_numvin!W93</f>
        <v>2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53237</v>
      </c>
      <c r="Q107" s="138">
        <f>RES_hhdet_numvin!Q96</f>
        <v>80220</v>
      </c>
      <c r="R107" s="138">
        <f>RES_hhdet_numvin!R96</f>
        <v>82134</v>
      </c>
      <c r="S107" s="138">
        <f>RES_hhdet_numvin!S96</f>
        <v>108770</v>
      </c>
      <c r="T107" s="138">
        <f>RES_hhdet_numvin!T96</f>
        <v>115418</v>
      </c>
      <c r="U107" s="138">
        <f>RES_hhdet_numvin!U96</f>
        <v>140826</v>
      </c>
      <c r="V107" s="138">
        <f>RES_hhdet_numvin!V96</f>
        <v>154602</v>
      </c>
      <c r="W107" s="138">
        <f>RES_hhdet_numvin!W96</f>
        <v>142107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4689</v>
      </c>
      <c r="Q108" s="138">
        <f>RES_hhdet_numvin!Q97</f>
        <v>5914</v>
      </c>
      <c r="R108" s="138">
        <f>RES_hhdet_numvin!R97</f>
        <v>6825</v>
      </c>
      <c r="S108" s="138">
        <f>RES_hhdet_numvin!S97</f>
        <v>8920</v>
      </c>
      <c r="T108" s="138">
        <f>RES_hhdet_numvin!T97</f>
        <v>12231</v>
      </c>
      <c r="U108" s="138">
        <f>RES_hhdet_numvin!U97</f>
        <v>15812</v>
      </c>
      <c r="V108" s="138">
        <f>RES_hhdet_numvin!V97</f>
        <v>20196</v>
      </c>
      <c r="W108" s="138">
        <f>RES_hhdet_numvin!W97</f>
        <v>18248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207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318</v>
      </c>
      <c r="Q112" s="138">
        <f>RES_hhdet_numvin!Q101</f>
        <v>556</v>
      </c>
      <c r="R112" s="138">
        <f>RES_hhdet_numvin!R101</f>
        <v>684</v>
      </c>
      <c r="S112" s="138">
        <f>RES_hhdet_numvin!S101</f>
        <v>965</v>
      </c>
      <c r="T112" s="138">
        <f>RES_hhdet_numvin!T101</f>
        <v>977</v>
      </c>
      <c r="U112" s="138">
        <f>RES_hhdet_numvin!U101</f>
        <v>591</v>
      </c>
      <c r="V112" s="138">
        <f>RES_hhdet_numvin!V101</f>
        <v>118</v>
      </c>
      <c r="W112" s="138">
        <f>RES_hhdet_numvin!W101</f>
        <v>224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26288</v>
      </c>
      <c r="Q113" s="138">
        <f>RES_hhdet_numvin!Q102</f>
        <v>42074</v>
      </c>
      <c r="R113" s="138">
        <f>RES_hhdet_numvin!R102</f>
        <v>50603</v>
      </c>
      <c r="S113" s="138">
        <f>RES_hhdet_numvin!S102</f>
        <v>88637</v>
      </c>
      <c r="T113" s="138">
        <f>RES_hhdet_numvin!T102</f>
        <v>84735</v>
      </c>
      <c r="U113" s="138">
        <f>RES_hhdet_numvin!U102</f>
        <v>96384</v>
      </c>
      <c r="V113" s="138">
        <f>RES_hhdet_numvin!V102</f>
        <v>86381</v>
      </c>
      <c r="W113" s="138">
        <f>RES_hhdet_numvin!W102</f>
        <v>89879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36221</v>
      </c>
      <c r="Q114" s="39">
        <f>RES_hhdet_numvin!Q103</f>
        <v>51789</v>
      </c>
      <c r="R114" s="39">
        <f>RES_hhdet_numvin!R103</f>
        <v>52296</v>
      </c>
      <c r="S114" s="39">
        <f>RES_hhdet_numvin!S103</f>
        <v>49835</v>
      </c>
      <c r="T114" s="39">
        <f>RES_hhdet_numvin!T103</f>
        <v>60994</v>
      </c>
      <c r="U114" s="39">
        <f>RES_hhdet_numvin!U103</f>
        <v>83307</v>
      </c>
      <c r="V114" s="39">
        <f>RES_hhdet_numvin!V103</f>
        <v>102442</v>
      </c>
      <c r="W114" s="39">
        <f>RES_hhdet_numvin!W103</f>
        <v>85635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647.27847326596623</v>
      </c>
      <c r="C118" s="117">
        <f t="shared" si="18"/>
        <v>695.3278955400491</v>
      </c>
      <c r="D118" s="117">
        <f t="shared" si="18"/>
        <v>676.24105086971736</v>
      </c>
      <c r="E118" s="117">
        <f t="shared" si="18"/>
        <v>683.8030716503207</v>
      </c>
      <c r="F118" s="117">
        <f t="shared" si="18"/>
        <v>590.65166059290448</v>
      </c>
      <c r="G118" s="117">
        <f t="shared" si="18"/>
        <v>1086.1468006753978</v>
      </c>
      <c r="H118" s="117">
        <f t="shared" si="18"/>
        <v>1193.962218658758</v>
      </c>
      <c r="I118" s="117">
        <f t="shared" si="18"/>
        <v>1283.1908758075949</v>
      </c>
      <c r="J118" s="117">
        <f t="shared" si="18"/>
        <v>1116.4982451910444</v>
      </c>
      <c r="K118" s="117">
        <f t="shared" si="18"/>
        <v>1604.5734972636258</v>
      </c>
      <c r="L118" s="117">
        <f t="shared" si="18"/>
        <v>1838.1756018891979</v>
      </c>
      <c r="M118" s="117">
        <f t="shared" si="18"/>
        <v>2117.5428726865966</v>
      </c>
      <c r="N118" s="117">
        <f t="shared" si="18"/>
        <v>2258.2680308390536</v>
      </c>
      <c r="O118" s="117">
        <f t="shared" si="18"/>
        <v>2320.7071484088428</v>
      </c>
      <c r="P118" s="117">
        <f t="shared" si="18"/>
        <v>1934.0870263565891</v>
      </c>
      <c r="Q118" s="117">
        <f t="shared" si="18"/>
        <v>2075.889287271285</v>
      </c>
      <c r="R118" s="117">
        <f t="shared" ref="R118:V118" si="19">R119+R122+R124+R137</f>
        <v>1998.7170242644945</v>
      </c>
      <c r="S118" s="117">
        <f t="shared" si="19"/>
        <v>1891.2655342121595</v>
      </c>
      <c r="T118" s="117">
        <f t="shared" si="19"/>
        <v>1602.4813213839413</v>
      </c>
      <c r="U118" s="117">
        <f t="shared" si="19"/>
        <v>1500.723327618133</v>
      </c>
      <c r="V118" s="117">
        <f t="shared" si="19"/>
        <v>1532.0062844018159</v>
      </c>
      <c r="W118" s="117">
        <f t="shared" ref="W118" si="20">W119+W122+W124+W137</f>
        <v>1552.3136877174452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549.40257544934411</v>
      </c>
      <c r="C119" s="122">
        <f t="shared" si="21"/>
        <v>597.36840757716482</v>
      </c>
      <c r="D119" s="122">
        <f t="shared" si="21"/>
        <v>577.90056447980237</v>
      </c>
      <c r="E119" s="122">
        <f t="shared" si="21"/>
        <v>579.50609391891817</v>
      </c>
      <c r="F119" s="122">
        <f t="shared" si="21"/>
        <v>482.51842879912482</v>
      </c>
      <c r="G119" s="122">
        <f t="shared" si="21"/>
        <v>944.614656332707</v>
      </c>
      <c r="H119" s="122">
        <f t="shared" si="21"/>
        <v>1017.3220388583031</v>
      </c>
      <c r="I119" s="122">
        <f t="shared" si="21"/>
        <v>1092.8654782845415</v>
      </c>
      <c r="J119" s="122">
        <f t="shared" si="21"/>
        <v>906.35039514727907</v>
      </c>
      <c r="K119" s="122">
        <f t="shared" si="21"/>
        <v>1363.3949156952729</v>
      </c>
      <c r="L119" s="122">
        <f t="shared" si="21"/>
        <v>1557.9067670373738</v>
      </c>
      <c r="M119" s="122">
        <f t="shared" si="21"/>
        <v>1806.4799717466647</v>
      </c>
      <c r="N119" s="122">
        <f t="shared" si="21"/>
        <v>1968.0013471621921</v>
      </c>
      <c r="O119" s="122">
        <f t="shared" si="21"/>
        <v>2020.5664869962438</v>
      </c>
      <c r="P119" s="122">
        <f t="shared" si="21"/>
        <v>1634.288214237909</v>
      </c>
      <c r="Q119" s="122">
        <f t="shared" si="21"/>
        <v>1748.7659281813408</v>
      </c>
      <c r="R119" s="122">
        <f t="shared" ref="R119:V119" si="22">SUM(R120:R121)</f>
        <v>1703.5468348648387</v>
      </c>
      <c r="S119" s="122">
        <f t="shared" si="22"/>
        <v>1608.9243021539762</v>
      </c>
      <c r="T119" s="122">
        <f t="shared" si="22"/>
        <v>1336.3788983233694</v>
      </c>
      <c r="U119" s="122">
        <f t="shared" si="22"/>
        <v>1246.9779387390363</v>
      </c>
      <c r="V119" s="122">
        <f t="shared" si="22"/>
        <v>1259.3774789641777</v>
      </c>
      <c r="W119" s="122">
        <f t="shared" ref="W119" si="23">SUM(W120:W121)</f>
        <v>1311.2219982504091</v>
      </c>
      <c r="DA119" s="130" t="s">
        <v>1646</v>
      </c>
    </row>
    <row r="120" spans="1:105" ht="12" customHeight="1" x14ac:dyDescent="0.25">
      <c r="A120" s="97" t="s">
        <v>204</v>
      </c>
      <c r="B120" s="98">
        <v>547.22744813740269</v>
      </c>
      <c r="C120" s="98">
        <v>595.00517951762174</v>
      </c>
      <c r="D120" s="98">
        <v>575.62434022550394</v>
      </c>
      <c r="E120" s="98">
        <v>577.2302972927547</v>
      </c>
      <c r="F120" s="98">
        <v>480.5575047845299</v>
      </c>
      <c r="G120" s="98">
        <v>940.61980137473211</v>
      </c>
      <c r="H120" s="98">
        <v>1012.9467704816221</v>
      </c>
      <c r="I120" s="98">
        <v>1088.0885165558163</v>
      </c>
      <c r="J120" s="98">
        <v>902.32926005061051</v>
      </c>
      <c r="K120" s="98">
        <v>1357.2593908254673</v>
      </c>
      <c r="L120" s="98">
        <v>1550.8084213849045</v>
      </c>
      <c r="M120" s="98">
        <v>1798.1958930652347</v>
      </c>
      <c r="N120" s="98">
        <v>1959.1048862076593</v>
      </c>
      <c r="O120" s="98">
        <v>2011.3839334539955</v>
      </c>
      <c r="P120" s="98">
        <v>1626.8023464983594</v>
      </c>
      <c r="Q120" s="98">
        <v>1740.7885592815533</v>
      </c>
      <c r="R120" s="98">
        <v>1695.7880194898248</v>
      </c>
      <c r="S120" s="98">
        <v>1601.5461736887357</v>
      </c>
      <c r="T120" s="98">
        <v>1330.2365147606761</v>
      </c>
      <c r="U120" s="98">
        <v>1241.2064536161279</v>
      </c>
      <c r="V120" s="98">
        <v>1253.367708034775</v>
      </c>
      <c r="W120" s="98">
        <v>1304.8417837011582</v>
      </c>
      <c r="DA120" s="63" t="s">
        <v>1647</v>
      </c>
    </row>
    <row r="121" spans="1:105" ht="12" customHeight="1" x14ac:dyDescent="0.25">
      <c r="A121" s="97" t="s">
        <v>53</v>
      </c>
      <c r="B121" s="98">
        <v>2.1751273119414281</v>
      </c>
      <c r="C121" s="98">
        <v>2.363228059543061</v>
      </c>
      <c r="D121" s="98">
        <v>2.2762242542984779</v>
      </c>
      <c r="E121" s="98">
        <v>2.2757966261634808</v>
      </c>
      <c r="F121" s="98">
        <v>1.9609240145949407</v>
      </c>
      <c r="G121" s="98">
        <v>3.9948549579748889</v>
      </c>
      <c r="H121" s="98">
        <v>4.375268376681043</v>
      </c>
      <c r="I121" s="98">
        <v>4.7769617287251265</v>
      </c>
      <c r="J121" s="98">
        <v>4.0211350966685213</v>
      </c>
      <c r="K121" s="98">
        <v>6.1355248698054794</v>
      </c>
      <c r="L121" s="98">
        <v>7.0983456524694475</v>
      </c>
      <c r="M121" s="98">
        <v>8.2840786814300493</v>
      </c>
      <c r="N121" s="98">
        <v>8.8964609545328912</v>
      </c>
      <c r="O121" s="98">
        <v>9.1825535422484315</v>
      </c>
      <c r="P121" s="98">
        <v>7.485867739549624</v>
      </c>
      <c r="Q121" s="98">
        <v>7.9773688997875762</v>
      </c>
      <c r="R121" s="98">
        <v>7.7588153750139064</v>
      </c>
      <c r="S121" s="98">
        <v>7.3781284652404988</v>
      </c>
      <c r="T121" s="98">
        <v>6.1423835626933174</v>
      </c>
      <c r="U121" s="98">
        <v>5.7714851229083921</v>
      </c>
      <c r="V121" s="98">
        <v>6.0097709294027277</v>
      </c>
      <c r="W121" s="98">
        <v>6.380214549250959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3.6597956163411417E-2</v>
      </c>
      <c r="C122" s="122">
        <f t="shared" si="24"/>
        <v>4.6470972604052946E-2</v>
      </c>
      <c r="D122" s="122">
        <f t="shared" si="24"/>
        <v>7.5356172697861989E-2</v>
      </c>
      <c r="E122" s="122">
        <f t="shared" si="24"/>
        <v>0.14468544264631844</v>
      </c>
      <c r="F122" s="122">
        <f t="shared" si="24"/>
        <v>0.10912763041201563</v>
      </c>
      <c r="G122" s="122">
        <f t="shared" si="24"/>
        <v>0.21011972875502649</v>
      </c>
      <c r="H122" s="122">
        <f t="shared" si="24"/>
        <v>0.51173556825568201</v>
      </c>
      <c r="I122" s="122">
        <f t="shared" si="24"/>
        <v>0.98925431023084387</v>
      </c>
      <c r="J122" s="122">
        <f t="shared" si="24"/>
        <v>0.79807150960234685</v>
      </c>
      <c r="K122" s="122">
        <f t="shared" si="24"/>
        <v>1.0801561414128507</v>
      </c>
      <c r="L122" s="122">
        <f t="shared" si="24"/>
        <v>1.5918915995147347</v>
      </c>
      <c r="M122" s="122">
        <f t="shared" si="24"/>
        <v>1.8603494236617899</v>
      </c>
      <c r="N122" s="122">
        <f t="shared" si="24"/>
        <v>3.9365154689716197</v>
      </c>
      <c r="O122" s="122">
        <f t="shared" si="24"/>
        <v>2.5908613373662979</v>
      </c>
      <c r="P122" s="122">
        <f t="shared" si="24"/>
        <v>1.747895136627285</v>
      </c>
      <c r="Q122" s="122">
        <f t="shared" si="24"/>
        <v>2.4990097755852116</v>
      </c>
      <c r="R122" s="122">
        <f t="shared" si="24"/>
        <v>2.126841780653534</v>
      </c>
      <c r="S122" s="122">
        <f t="shared" si="24"/>
        <v>1.8850671656574707</v>
      </c>
      <c r="T122" s="122">
        <f t="shared" si="24"/>
        <v>1.7337513981897656</v>
      </c>
      <c r="U122" s="122">
        <f t="shared" si="24"/>
        <v>1.6567579773424093</v>
      </c>
      <c r="V122" s="122">
        <f t="shared" si="24"/>
        <v>0.80651970915213078</v>
      </c>
      <c r="W122" s="122">
        <f t="shared" si="24"/>
        <v>2.6623268228904009</v>
      </c>
      <c r="DA122" s="130" t="s">
        <v>1649</v>
      </c>
    </row>
    <row r="123" spans="1:105" ht="12" customHeight="1" x14ac:dyDescent="0.25">
      <c r="A123" s="97" t="s">
        <v>53</v>
      </c>
      <c r="B123" s="98">
        <v>3.6597956163411417E-2</v>
      </c>
      <c r="C123" s="98">
        <v>4.6470972604052946E-2</v>
      </c>
      <c r="D123" s="98">
        <v>7.5356172697861989E-2</v>
      </c>
      <c r="E123" s="98">
        <v>0.14468544264631844</v>
      </c>
      <c r="F123" s="98">
        <v>0.10912763041201563</v>
      </c>
      <c r="G123" s="98">
        <v>0.21011972875502649</v>
      </c>
      <c r="H123" s="98">
        <v>0.51173556825568201</v>
      </c>
      <c r="I123" s="98">
        <v>0.98925431023084387</v>
      </c>
      <c r="J123" s="98">
        <v>0.79807150960234685</v>
      </c>
      <c r="K123" s="98">
        <v>1.0801561414128507</v>
      </c>
      <c r="L123" s="98">
        <v>1.5918915995147347</v>
      </c>
      <c r="M123" s="98">
        <v>1.8603494236617899</v>
      </c>
      <c r="N123" s="98">
        <v>3.9365154689716197</v>
      </c>
      <c r="O123" s="98">
        <v>2.5908613373662979</v>
      </c>
      <c r="P123" s="98">
        <v>1.747895136627285</v>
      </c>
      <c r="Q123" s="98">
        <v>2.4990097755852116</v>
      </c>
      <c r="R123" s="98">
        <v>2.126841780653534</v>
      </c>
      <c r="S123" s="98">
        <v>1.8850671656574707</v>
      </c>
      <c r="T123" s="98">
        <v>1.7337513981897656</v>
      </c>
      <c r="U123" s="98">
        <v>1.6567579773424093</v>
      </c>
      <c r="V123" s="98">
        <v>0.80651970915213078</v>
      </c>
      <c r="W123" s="98">
        <v>2.6623268228904009</v>
      </c>
      <c r="DA123" s="63" t="s">
        <v>1650</v>
      </c>
    </row>
    <row r="124" spans="1:105" ht="12" customHeight="1" x14ac:dyDescent="0.25">
      <c r="A124" s="121" t="s">
        <v>55</v>
      </c>
      <c r="B124" s="122">
        <v>70.192135841795292</v>
      </c>
      <c r="C124" s="122">
        <v>69.578296110360952</v>
      </c>
      <c r="D124" s="122">
        <v>69.857568825130429</v>
      </c>
      <c r="E124" s="122">
        <v>74.581610233997111</v>
      </c>
      <c r="F124" s="122">
        <v>76.275387989840311</v>
      </c>
      <c r="G124" s="122">
        <v>100.68100605256406</v>
      </c>
      <c r="H124" s="122">
        <v>128.70277686704924</v>
      </c>
      <c r="I124" s="122">
        <v>139.00939120828843</v>
      </c>
      <c r="J124" s="122">
        <v>158.73278298560066</v>
      </c>
      <c r="K124" s="122">
        <v>183.65677482433782</v>
      </c>
      <c r="L124" s="122">
        <v>211.83529531689402</v>
      </c>
      <c r="M124" s="122">
        <v>243.92681769168081</v>
      </c>
      <c r="N124" s="122">
        <v>225.88883871333695</v>
      </c>
      <c r="O124" s="122">
        <v>234.36408752153804</v>
      </c>
      <c r="P124" s="122">
        <v>238.09010331998061</v>
      </c>
      <c r="Q124" s="122">
        <v>262.9925288865781</v>
      </c>
      <c r="R124" s="122">
        <v>239.75705504686471</v>
      </c>
      <c r="S124" s="122">
        <v>219.47908046146679</v>
      </c>
      <c r="T124" s="122">
        <v>204.48002659843385</v>
      </c>
      <c r="U124" s="122">
        <v>194.50667910543925</v>
      </c>
      <c r="V124" s="122">
        <v>191.41740538314355</v>
      </c>
      <c r="W124" s="122">
        <v>166.28361676599974</v>
      </c>
      <c r="DA124" s="130" t="s">
        <v>1651</v>
      </c>
    </row>
    <row r="125" spans="1:105" ht="12" customHeight="1" x14ac:dyDescent="0.25">
      <c r="A125" s="97" t="s">
        <v>132</v>
      </c>
      <c r="B125" s="98">
        <v>5.8561241109461379</v>
      </c>
      <c r="C125" s="98">
        <v>5.7309756763797672</v>
      </c>
      <c r="D125" s="98">
        <v>5.7182757451228499</v>
      </c>
      <c r="E125" s="98">
        <v>5.130026402201767</v>
      </c>
      <c r="F125" s="98">
        <v>4.3472558152755223</v>
      </c>
      <c r="G125" s="98">
        <v>8.6249638863957259</v>
      </c>
      <c r="H125" s="98">
        <v>9.2333273538471143</v>
      </c>
      <c r="I125" s="98">
        <v>11.333898013304328</v>
      </c>
      <c r="J125" s="98">
        <v>9.4489000457505856</v>
      </c>
      <c r="K125" s="98">
        <v>14.406133013823352</v>
      </c>
      <c r="L125" s="98">
        <v>16.362956462307633</v>
      </c>
      <c r="M125" s="98">
        <v>20.441239087047883</v>
      </c>
      <c r="N125" s="98">
        <v>22.854767500055431</v>
      </c>
      <c r="O125" s="98">
        <v>24.566610686179256</v>
      </c>
      <c r="P125" s="98">
        <v>24.024346520544256</v>
      </c>
      <c r="Q125" s="98">
        <v>23.438229390443084</v>
      </c>
      <c r="R125" s="98">
        <v>22.832522838182442</v>
      </c>
      <c r="S125" s="98">
        <v>21.563720806081687</v>
      </c>
      <c r="T125" s="98">
        <v>21.521158536863847</v>
      </c>
      <c r="U125" s="98">
        <v>21.508437725770765</v>
      </c>
      <c r="V125" s="98">
        <v>12.368685444076311</v>
      </c>
      <c r="W125" s="98">
        <v>12.320443258770228</v>
      </c>
      <c r="DA125" s="63" t="s">
        <v>1652</v>
      </c>
    </row>
    <row r="126" spans="1:105" ht="12" customHeight="1" x14ac:dyDescent="0.25">
      <c r="A126" s="97" t="s">
        <v>131</v>
      </c>
      <c r="B126" s="98">
        <v>0</v>
      </c>
      <c r="C126" s="98">
        <v>4.1377559316043745E-4</v>
      </c>
      <c r="D126" s="98">
        <v>4.4006679982599973E-4</v>
      </c>
      <c r="E126" s="98">
        <v>4.1407160353212549E-4</v>
      </c>
      <c r="F126" s="98">
        <v>3.1760088185832543E-4</v>
      </c>
      <c r="G126" s="98">
        <v>7.2569547666062823E-4</v>
      </c>
      <c r="H126" s="98">
        <v>7.1504047688469787E-4</v>
      </c>
      <c r="I126" s="98">
        <v>1.2146229935603779E-3</v>
      </c>
      <c r="J126" s="98">
        <v>9.9203926839129151E-4</v>
      </c>
      <c r="K126" s="98">
        <v>2.7891852004539169E-3</v>
      </c>
      <c r="L126" s="98">
        <v>3.7198236991304937E-3</v>
      </c>
      <c r="M126" s="98">
        <v>6.7627190419570112E-3</v>
      </c>
      <c r="N126" s="98">
        <v>1.2356089295179526E-2</v>
      </c>
      <c r="O126" s="98">
        <v>1.5096539952230752E-2</v>
      </c>
      <c r="P126" s="98">
        <v>1.5037493669139514E-2</v>
      </c>
      <c r="Q126" s="98">
        <v>1.5591878509851498E-2</v>
      </c>
      <c r="R126" s="98">
        <v>1.5475812514205047E-2</v>
      </c>
      <c r="S126" s="98">
        <v>1.5256816240593669E-2</v>
      </c>
      <c r="T126" s="98">
        <v>1.6000471480990531E-2</v>
      </c>
      <c r="U126" s="98">
        <v>1.7361089292881403E-2</v>
      </c>
      <c r="V126" s="98">
        <v>1.0436469141223445E-2</v>
      </c>
      <c r="W126" s="98">
        <v>1.0068378163794422E-2</v>
      </c>
      <c r="DA126" s="63" t="s">
        <v>1653</v>
      </c>
    </row>
    <row r="127" spans="1:105" ht="12" customHeight="1" x14ac:dyDescent="0.25">
      <c r="A127" s="100" t="s">
        <v>204</v>
      </c>
      <c r="B127" s="101">
        <v>0</v>
      </c>
      <c r="C127" s="101">
        <v>1.4777562650661295E-4</v>
      </c>
      <c r="D127" s="101">
        <v>1.5404869985788719E-4</v>
      </c>
      <c r="E127" s="101">
        <v>1.7081321513573737E-4</v>
      </c>
      <c r="F127" s="101">
        <v>1.1450176058777715E-4</v>
      </c>
      <c r="G127" s="101">
        <v>2.2544646515409379E-4</v>
      </c>
      <c r="H127" s="101">
        <v>2.8604746255912186E-4</v>
      </c>
      <c r="I127" s="101">
        <v>3.998758355650927E-4</v>
      </c>
      <c r="J127" s="101">
        <v>2.4304907357843399E-4</v>
      </c>
      <c r="K127" s="101">
        <v>9.3038242577556075E-4</v>
      </c>
      <c r="L127" s="101">
        <v>1.1908803772794382E-3</v>
      </c>
      <c r="M127" s="101">
        <v>2.4529109879152145E-3</v>
      </c>
      <c r="N127" s="101">
        <v>3.0870899391550813E-3</v>
      </c>
      <c r="O127" s="101">
        <v>4.0217539271223488E-3</v>
      </c>
      <c r="P127" s="101">
        <v>3.9989669202736616E-3</v>
      </c>
      <c r="Q127" s="101">
        <v>5.5940546700761285E-3</v>
      </c>
      <c r="R127" s="101">
        <v>5.2769134178128081E-3</v>
      </c>
      <c r="S127" s="101">
        <v>4.875735429725696E-3</v>
      </c>
      <c r="T127" s="101">
        <v>5.2100501238329083E-3</v>
      </c>
      <c r="U127" s="101">
        <v>5.5586437716012476E-3</v>
      </c>
      <c r="V127" s="101">
        <v>3.5320012279824111E-3</v>
      </c>
      <c r="W127" s="101">
        <v>2.6913547770887128E-3</v>
      </c>
      <c r="DA127" s="131" t="s">
        <v>1654</v>
      </c>
    </row>
    <row r="128" spans="1:105" ht="12" customHeight="1" x14ac:dyDescent="0.25">
      <c r="A128" s="103" t="s">
        <v>52</v>
      </c>
      <c r="B128" s="104">
        <v>0</v>
      </c>
      <c r="C128" s="104">
        <v>2.6599996665382453E-4</v>
      </c>
      <c r="D128" s="104">
        <v>2.8601809996811254E-4</v>
      </c>
      <c r="E128" s="104">
        <v>2.4325838839638812E-4</v>
      </c>
      <c r="F128" s="104">
        <v>2.0309912127054825E-4</v>
      </c>
      <c r="G128" s="104">
        <v>5.0024901150653447E-4</v>
      </c>
      <c r="H128" s="104">
        <v>4.2899301432557606E-4</v>
      </c>
      <c r="I128" s="104">
        <v>8.1474715799528525E-4</v>
      </c>
      <c r="J128" s="104">
        <v>7.4899019481285752E-4</v>
      </c>
      <c r="K128" s="104">
        <v>1.8588027746783561E-3</v>
      </c>
      <c r="L128" s="104">
        <v>2.5289433218510554E-3</v>
      </c>
      <c r="M128" s="104">
        <v>4.3098080540417963E-3</v>
      </c>
      <c r="N128" s="104">
        <v>9.2689993560244443E-3</v>
      </c>
      <c r="O128" s="104">
        <v>1.1074786025108403E-2</v>
      </c>
      <c r="P128" s="104">
        <v>1.1038526748865853E-2</v>
      </c>
      <c r="Q128" s="104">
        <v>9.9978238397753685E-3</v>
      </c>
      <c r="R128" s="104">
        <v>1.0198899096392239E-2</v>
      </c>
      <c r="S128" s="104">
        <v>1.0381080810867973E-2</v>
      </c>
      <c r="T128" s="104">
        <v>1.0790421357157623E-2</v>
      </c>
      <c r="U128" s="104">
        <v>1.1802445521280156E-2</v>
      </c>
      <c r="V128" s="104">
        <v>6.9044679132410332E-3</v>
      </c>
      <c r="W128" s="104">
        <v>7.3770233867057099E-3</v>
      </c>
      <c r="DA128" s="132" t="s">
        <v>1655</v>
      </c>
    </row>
    <row r="129" spans="1:105" ht="12" customHeight="1" x14ac:dyDescent="0.25">
      <c r="A129" s="106" t="s">
        <v>124</v>
      </c>
      <c r="B129" s="101">
        <v>20.782047165547588</v>
      </c>
      <c r="C129" s="101">
        <v>17.822965273850855</v>
      </c>
      <c r="D129" s="101">
        <v>18.522402454224512</v>
      </c>
      <c r="E129" s="101">
        <v>16.571012114199036</v>
      </c>
      <c r="F129" s="101">
        <v>13.119679874082541</v>
      </c>
      <c r="G129" s="101">
        <v>15.776432705127153</v>
      </c>
      <c r="H129" s="101">
        <v>15.82360835494358</v>
      </c>
      <c r="I129" s="101">
        <v>12.229731199826338</v>
      </c>
      <c r="J129" s="101">
        <v>11.180397228864157</v>
      </c>
      <c r="K129" s="101">
        <v>12.016403787398566</v>
      </c>
      <c r="L129" s="101">
        <v>15.885824125354322</v>
      </c>
      <c r="M129" s="101">
        <v>12.783616365784637</v>
      </c>
      <c r="N129" s="101">
        <v>9.9409317547502134</v>
      </c>
      <c r="O129" s="101">
        <v>10.938634457146506</v>
      </c>
      <c r="P129" s="101">
        <v>9.79357276589562</v>
      </c>
      <c r="Q129" s="101">
        <v>9.4735061341588125</v>
      </c>
      <c r="R129" s="101">
        <v>7.6902988096156442</v>
      </c>
      <c r="S129" s="101">
        <v>9.5708081091062081</v>
      </c>
      <c r="T129" s="101">
        <v>9.673850700814759</v>
      </c>
      <c r="U129" s="101">
        <v>9.4345630804786662</v>
      </c>
      <c r="V129" s="101">
        <v>6.7130079298306677</v>
      </c>
      <c r="W129" s="101">
        <v>6.252331113176238</v>
      </c>
      <c r="DA129" s="131" t="s">
        <v>1656</v>
      </c>
    </row>
    <row r="130" spans="1:105" ht="12" customHeight="1" x14ac:dyDescent="0.25">
      <c r="A130" s="107" t="s">
        <v>123</v>
      </c>
      <c r="B130" s="104">
        <v>0</v>
      </c>
      <c r="C130" s="104">
        <v>1.6891220989976603E-3</v>
      </c>
      <c r="D130" s="104">
        <v>2.0248414262757719E-3</v>
      </c>
      <c r="E130" s="104">
        <v>2.1038838817359568E-3</v>
      </c>
      <c r="F130" s="104">
        <v>1.7882558323807788E-3</v>
      </c>
      <c r="G130" s="104">
        <v>1.8745880734630958E-3</v>
      </c>
      <c r="H130" s="104">
        <v>1.795351605584672E-3</v>
      </c>
      <c r="I130" s="104">
        <v>1.1726174221127963E-3</v>
      </c>
      <c r="J130" s="104">
        <v>1.5117323443611041E-3</v>
      </c>
      <c r="K130" s="104">
        <v>2.217143544692224E-3</v>
      </c>
      <c r="L130" s="104">
        <v>4.6873099882247839E-3</v>
      </c>
      <c r="M130" s="104">
        <v>4.3041703602507185E-3</v>
      </c>
      <c r="N130" s="104">
        <v>4.2725278306687585E-3</v>
      </c>
      <c r="O130" s="104">
        <v>5.7196832069133811E-3</v>
      </c>
      <c r="P130" s="104">
        <v>5.2167869327896261E-3</v>
      </c>
      <c r="Q130" s="104">
        <v>4.9024348427337636E-3</v>
      </c>
      <c r="R130" s="104">
        <v>3.4311186968791494E-3</v>
      </c>
      <c r="S130" s="104">
        <v>5.971516719390434E-3</v>
      </c>
      <c r="T130" s="104">
        <v>7.6426553943073922E-3</v>
      </c>
      <c r="U130" s="104">
        <v>8.3845917606719025E-3</v>
      </c>
      <c r="V130" s="104">
        <v>5.7489812249849042E-3</v>
      </c>
      <c r="W130" s="104">
        <v>5.6933888084809026E-3</v>
      </c>
      <c r="DA130" s="132" t="s">
        <v>1657</v>
      </c>
    </row>
    <row r="131" spans="1:105" ht="12" customHeight="1" x14ac:dyDescent="0.25">
      <c r="A131" s="108" t="s">
        <v>50</v>
      </c>
      <c r="B131" s="98">
        <v>0</v>
      </c>
      <c r="C131" s="98">
        <v>6.1358065646340996E-4</v>
      </c>
      <c r="D131" s="98">
        <v>7.2116531945931204E-4</v>
      </c>
      <c r="E131" s="98">
        <v>8.8175312515383639E-4</v>
      </c>
      <c r="F131" s="98">
        <v>6.5580889719369848E-4</v>
      </c>
      <c r="G131" s="98">
        <v>6.0389743796469429E-4</v>
      </c>
      <c r="H131" s="98">
        <v>7.391029763464277E-4</v>
      </c>
      <c r="I131" s="98">
        <v>4.1040054930468762E-4</v>
      </c>
      <c r="J131" s="98">
        <v>5.8470641404952486E-4</v>
      </c>
      <c r="K131" s="98">
        <v>7.7729650950948822E-4</v>
      </c>
      <c r="L131" s="98">
        <v>1.6265787327373056E-3</v>
      </c>
      <c r="M131" s="98">
        <v>1.7004744785459529E-3</v>
      </c>
      <c r="N131" s="98">
        <v>1.1766388669825027E-3</v>
      </c>
      <c r="O131" s="98">
        <v>1.6687741888725307E-3</v>
      </c>
      <c r="P131" s="98">
        <v>1.5042770636372533E-3</v>
      </c>
      <c r="Q131" s="98">
        <v>1.8800816412854323E-3</v>
      </c>
      <c r="R131" s="98">
        <v>1.1975263539308197E-3</v>
      </c>
      <c r="S131" s="98">
        <v>1.8494536074147891E-3</v>
      </c>
      <c r="T131" s="98">
        <v>2.2922044130534165E-3</v>
      </c>
      <c r="U131" s="98">
        <v>2.3903200681180364E-3</v>
      </c>
      <c r="V131" s="98">
        <v>1.6961945304546839E-3</v>
      </c>
      <c r="W131" s="98">
        <v>1.2950683008701247E-3</v>
      </c>
      <c r="DA131" s="63" t="s">
        <v>1658</v>
      </c>
    </row>
    <row r="132" spans="1:105" ht="12" customHeight="1" x14ac:dyDescent="0.25">
      <c r="A132" s="108" t="s">
        <v>52</v>
      </c>
      <c r="B132" s="98">
        <v>0</v>
      </c>
      <c r="C132" s="98">
        <v>1.0755414425342503E-3</v>
      </c>
      <c r="D132" s="98">
        <v>1.3036761068164599E-3</v>
      </c>
      <c r="E132" s="98">
        <v>1.2221307565821202E-3</v>
      </c>
      <c r="F132" s="98">
        <v>1.1324469351870804E-3</v>
      </c>
      <c r="G132" s="98">
        <v>1.2706906354984014E-3</v>
      </c>
      <c r="H132" s="98">
        <v>1.0562486292382443E-3</v>
      </c>
      <c r="I132" s="98">
        <v>7.6221687280810869E-4</v>
      </c>
      <c r="J132" s="98">
        <v>9.2702593031157923E-4</v>
      </c>
      <c r="K132" s="98">
        <v>1.4398470351827356E-3</v>
      </c>
      <c r="L132" s="98">
        <v>3.0607312554874785E-3</v>
      </c>
      <c r="M132" s="98">
        <v>2.6036958817047657E-3</v>
      </c>
      <c r="N132" s="98">
        <v>3.095888963686256E-3</v>
      </c>
      <c r="O132" s="98">
        <v>4.0509090180408502E-3</v>
      </c>
      <c r="P132" s="98">
        <v>3.712509869152373E-3</v>
      </c>
      <c r="Q132" s="98">
        <v>3.0223532014483309E-3</v>
      </c>
      <c r="R132" s="98">
        <v>2.2335923429483298E-3</v>
      </c>
      <c r="S132" s="98">
        <v>4.1220631119756445E-3</v>
      </c>
      <c r="T132" s="98">
        <v>5.3504509812539762E-3</v>
      </c>
      <c r="U132" s="98">
        <v>5.9942716925538665E-3</v>
      </c>
      <c r="V132" s="98">
        <v>4.0527866945302199E-3</v>
      </c>
      <c r="W132" s="98">
        <v>4.3983205076107779E-3</v>
      </c>
      <c r="DA132" s="63" t="s">
        <v>1659</v>
      </c>
    </row>
    <row r="133" spans="1:105" ht="12" customHeight="1" x14ac:dyDescent="0.25">
      <c r="A133" s="106" t="s">
        <v>122</v>
      </c>
      <c r="B133" s="101">
        <v>43.553964565301563</v>
      </c>
      <c r="C133" s="101">
        <v>45.629644187329511</v>
      </c>
      <c r="D133" s="101">
        <v>45.182195885006969</v>
      </c>
      <c r="E133" s="101">
        <v>52.357241877242899</v>
      </c>
      <c r="F133" s="101">
        <v>58.328072976304426</v>
      </c>
      <c r="G133" s="101">
        <v>75.684047680217418</v>
      </c>
      <c r="H133" s="101">
        <v>102.86549539638798</v>
      </c>
      <c r="I133" s="101">
        <v>114.07448950178363</v>
      </c>
      <c r="J133" s="101">
        <v>135.18555084995555</v>
      </c>
      <c r="K133" s="101">
        <v>153.02809769573108</v>
      </c>
      <c r="L133" s="101">
        <v>174.49012103071342</v>
      </c>
      <c r="M133" s="101">
        <v>203.2860768956109</v>
      </c>
      <c r="N133" s="101">
        <v>184.30632795835629</v>
      </c>
      <c r="O133" s="101">
        <v>189.24494444360857</v>
      </c>
      <c r="P133" s="101">
        <v>193.72709645157619</v>
      </c>
      <c r="Q133" s="101">
        <v>217.50411448385057</v>
      </c>
      <c r="R133" s="101">
        <v>197.67482976612627</v>
      </c>
      <c r="S133" s="101">
        <v>177.63183129581003</v>
      </c>
      <c r="T133" s="101">
        <v>162.69886745077531</v>
      </c>
      <c r="U133" s="101">
        <v>153.05795750135488</v>
      </c>
      <c r="V133" s="101">
        <v>160.46652601100854</v>
      </c>
      <c r="W133" s="101">
        <v>136.76323605561041</v>
      </c>
      <c r="DA133" s="131" t="s">
        <v>1660</v>
      </c>
    </row>
    <row r="134" spans="1:105" ht="12" customHeight="1" x14ac:dyDescent="0.25">
      <c r="A134" s="107" t="s">
        <v>121</v>
      </c>
      <c r="B134" s="104">
        <v>0</v>
      </c>
      <c r="C134" s="104">
        <v>0.39260807510865547</v>
      </c>
      <c r="D134" s="104">
        <v>0.43222983254998726</v>
      </c>
      <c r="E134" s="104">
        <v>0.52081188486813224</v>
      </c>
      <c r="F134" s="104">
        <v>0.47827346746357646</v>
      </c>
      <c r="G134" s="104">
        <v>0.59296149727363945</v>
      </c>
      <c r="H134" s="104">
        <v>0.77783536978808776</v>
      </c>
      <c r="I134" s="104">
        <v>1.3688852529584741</v>
      </c>
      <c r="J134" s="104">
        <v>2.9154310894176252</v>
      </c>
      <c r="K134" s="104">
        <v>4.2011339986396834</v>
      </c>
      <c r="L134" s="104">
        <v>5.0879865648312768</v>
      </c>
      <c r="M134" s="104">
        <v>7.4048184538351638</v>
      </c>
      <c r="N134" s="104">
        <v>8.7701828830491486</v>
      </c>
      <c r="O134" s="104">
        <v>9.5930817114445599</v>
      </c>
      <c r="P134" s="104">
        <v>10.524833301362625</v>
      </c>
      <c r="Q134" s="104">
        <v>12.556184564773048</v>
      </c>
      <c r="R134" s="104">
        <v>11.540496701729264</v>
      </c>
      <c r="S134" s="104">
        <v>10.691491917508902</v>
      </c>
      <c r="T134" s="104">
        <v>10.562506783104633</v>
      </c>
      <c r="U134" s="104">
        <v>10.479975116781389</v>
      </c>
      <c r="V134" s="104">
        <v>11.853000547861813</v>
      </c>
      <c r="W134" s="104">
        <v>10.931844571470617</v>
      </c>
      <c r="DA134" s="132" t="s">
        <v>1661</v>
      </c>
    </row>
    <row r="135" spans="1:105" ht="12" customHeight="1" x14ac:dyDescent="0.25">
      <c r="A135" s="108" t="s">
        <v>53</v>
      </c>
      <c r="B135" s="98">
        <v>0</v>
      </c>
      <c r="C135" s="98">
        <v>0.13252588685754621</v>
      </c>
      <c r="D135" s="98">
        <v>0.14288060751588114</v>
      </c>
      <c r="E135" s="98">
        <v>0.20392899742890686</v>
      </c>
      <c r="F135" s="98">
        <v>0.16288329289876455</v>
      </c>
      <c r="G135" s="98">
        <v>0.17654964707202317</v>
      </c>
      <c r="H135" s="98">
        <v>0.29907535723526546</v>
      </c>
      <c r="I135" s="98">
        <v>0.44178674175331134</v>
      </c>
      <c r="J135" s="98">
        <v>1.0572328939686833</v>
      </c>
      <c r="K135" s="98">
        <v>1.4225415007535833</v>
      </c>
      <c r="L135" s="98">
        <v>1.6800621813413563</v>
      </c>
      <c r="M135" s="98">
        <v>2.8059851012778045</v>
      </c>
      <c r="N135" s="98">
        <v>2.3180406178317998</v>
      </c>
      <c r="O135" s="98">
        <v>2.706353518472659</v>
      </c>
      <c r="P135" s="98">
        <v>2.9463003426376915</v>
      </c>
      <c r="Q135" s="98">
        <v>4.6900021716553955</v>
      </c>
      <c r="R135" s="98">
        <v>4.0719478254345098</v>
      </c>
      <c r="S135" s="98">
        <v>3.5040701692171545</v>
      </c>
      <c r="T135" s="98">
        <v>3.4868012232434684</v>
      </c>
      <c r="U135" s="98">
        <v>3.3433366971858156</v>
      </c>
      <c r="V135" s="98">
        <v>3.9389869296424744</v>
      </c>
      <c r="W135" s="98">
        <v>2.8319131136306406</v>
      </c>
      <c r="DA135" s="63" t="s">
        <v>1662</v>
      </c>
    </row>
    <row r="136" spans="1:105" ht="12" customHeight="1" x14ac:dyDescent="0.25">
      <c r="A136" s="108" t="s">
        <v>52</v>
      </c>
      <c r="B136" s="98">
        <v>0</v>
      </c>
      <c r="C136" s="98">
        <v>0.26008218825110929</v>
      </c>
      <c r="D136" s="98">
        <v>0.28934922503410609</v>
      </c>
      <c r="E136" s="98">
        <v>0.31688288743922544</v>
      </c>
      <c r="F136" s="98">
        <v>0.31539017456481194</v>
      </c>
      <c r="G136" s="98">
        <v>0.41641185020161625</v>
      </c>
      <c r="H136" s="98">
        <v>0.47876001255282225</v>
      </c>
      <c r="I136" s="98">
        <v>0.92709851120516273</v>
      </c>
      <c r="J136" s="98">
        <v>1.8581981954489422</v>
      </c>
      <c r="K136" s="98">
        <v>2.7785924978861005</v>
      </c>
      <c r="L136" s="98">
        <v>3.4079243834899202</v>
      </c>
      <c r="M136" s="98">
        <v>4.5988333525573593</v>
      </c>
      <c r="N136" s="98">
        <v>6.4521422652173488</v>
      </c>
      <c r="O136" s="98">
        <v>6.8867281929719004</v>
      </c>
      <c r="P136" s="98">
        <v>7.5785329587249333</v>
      </c>
      <c r="Q136" s="98">
        <v>7.8661823931176533</v>
      </c>
      <c r="R136" s="98">
        <v>7.4685488762947534</v>
      </c>
      <c r="S136" s="98">
        <v>7.1874217482917482</v>
      </c>
      <c r="T136" s="98">
        <v>7.0757055598611647</v>
      </c>
      <c r="U136" s="98">
        <v>7.136638419595573</v>
      </c>
      <c r="V136" s="98">
        <v>7.9140136182193377</v>
      </c>
      <c r="W136" s="98">
        <v>8.0999314578399755</v>
      </c>
      <c r="DA136" s="63" t="s">
        <v>1663</v>
      </c>
    </row>
    <row r="137" spans="1:105" ht="12" customHeight="1" x14ac:dyDescent="0.25">
      <c r="A137" s="121" t="s">
        <v>54</v>
      </c>
      <c r="B137" s="122">
        <v>27.6471640186634</v>
      </c>
      <c r="C137" s="122">
        <v>28.334720879919225</v>
      </c>
      <c r="D137" s="122">
        <v>28.407561392086684</v>
      </c>
      <c r="E137" s="122">
        <v>29.570682054759089</v>
      </c>
      <c r="F137" s="122">
        <v>31.748716173527349</v>
      </c>
      <c r="G137" s="122">
        <v>40.641018561371858</v>
      </c>
      <c r="H137" s="122">
        <v>47.425667365150041</v>
      </c>
      <c r="I137" s="122">
        <v>50.326752004534178</v>
      </c>
      <c r="J137" s="122">
        <v>50.616995548562222</v>
      </c>
      <c r="K137" s="122">
        <v>56.441650602602301</v>
      </c>
      <c r="L137" s="122">
        <v>66.84164793541521</v>
      </c>
      <c r="M137" s="122">
        <v>65.275733824589125</v>
      </c>
      <c r="N137" s="122">
        <v>60.441329494552861</v>
      </c>
      <c r="O137" s="122">
        <v>63.185712553694813</v>
      </c>
      <c r="P137" s="122">
        <v>59.960813662072262</v>
      </c>
      <c r="Q137" s="122">
        <v>61.631820427780852</v>
      </c>
      <c r="R137" s="122">
        <v>53.286292572137739</v>
      </c>
      <c r="S137" s="122">
        <v>60.977084431059055</v>
      </c>
      <c r="T137" s="122">
        <v>59.888645063948402</v>
      </c>
      <c r="U137" s="122">
        <v>57.581951796314918</v>
      </c>
      <c r="V137" s="122">
        <v>80.404880345342619</v>
      </c>
      <c r="W137" s="122">
        <v>72.14574587814576</v>
      </c>
      <c r="DA137" s="130" t="s">
        <v>1664</v>
      </c>
    </row>
    <row r="138" spans="1:105" ht="12" customHeight="1" x14ac:dyDescent="0.25">
      <c r="A138" s="97" t="s">
        <v>207</v>
      </c>
      <c r="B138" s="98">
        <v>0.13130307409313391</v>
      </c>
      <c r="C138" s="98">
        <v>0.1283573915070513</v>
      </c>
      <c r="D138" s="98">
        <v>0.12756532031212889</v>
      </c>
      <c r="E138" s="98">
        <v>0.11302225881023156</v>
      </c>
      <c r="F138" s="98">
        <v>9.56408055707368E-2</v>
      </c>
      <c r="G138" s="98">
        <v>0.19129476102247384</v>
      </c>
      <c r="H138" s="98">
        <v>0.19949573873610357</v>
      </c>
      <c r="I138" s="98">
        <v>0.24760687920453958</v>
      </c>
      <c r="J138" s="98">
        <v>0.20689350116865252</v>
      </c>
      <c r="K138" s="98">
        <v>0.3121356321080615</v>
      </c>
      <c r="L138" s="98">
        <v>0.34918535667527201</v>
      </c>
      <c r="M138" s="98">
        <v>0.43461957989464534</v>
      </c>
      <c r="N138" s="98">
        <v>0.48205713871825773</v>
      </c>
      <c r="O138" s="98">
        <v>0.51723118242531441</v>
      </c>
      <c r="P138" s="98">
        <v>0.50206811735688284</v>
      </c>
      <c r="Q138" s="98">
        <v>0.50441864908760881</v>
      </c>
      <c r="R138" s="98">
        <v>0.49137766313175024</v>
      </c>
      <c r="S138" s="98">
        <v>0.46407757714722414</v>
      </c>
      <c r="T138" s="98">
        <v>0.46316996274004102</v>
      </c>
      <c r="U138" s="98">
        <v>0.46381484666093475</v>
      </c>
      <c r="V138" s="98">
        <v>0.35826884494124467</v>
      </c>
      <c r="W138" s="98">
        <v>0.35683576956147833</v>
      </c>
      <c r="DA138" s="63" t="s">
        <v>1665</v>
      </c>
    </row>
    <row r="139" spans="1:105" ht="12" customHeight="1" x14ac:dyDescent="0.25">
      <c r="A139" s="97" t="s">
        <v>50</v>
      </c>
      <c r="B139" s="98">
        <v>25.418705145361528</v>
      </c>
      <c r="C139" s="98">
        <v>25.504265939344073</v>
      </c>
      <c r="D139" s="98">
        <v>26.643000584196663</v>
      </c>
      <c r="E139" s="98">
        <v>28.212552889314995</v>
      </c>
      <c r="F139" s="98">
        <v>29.976522185660301</v>
      </c>
      <c r="G139" s="98">
        <v>36.248011366694769</v>
      </c>
      <c r="H139" s="98">
        <v>41.172555361276636</v>
      </c>
      <c r="I139" s="98">
        <v>41.87963469470629</v>
      </c>
      <c r="J139" s="98">
        <v>40.612398952309022</v>
      </c>
      <c r="K139" s="98">
        <v>45.011255422785744</v>
      </c>
      <c r="L139" s="98">
        <v>51.518480697285348</v>
      </c>
      <c r="M139" s="98">
        <v>45.477164427123881</v>
      </c>
      <c r="N139" s="98">
        <v>39.662108345968207</v>
      </c>
      <c r="O139" s="98">
        <v>43.466235941387403</v>
      </c>
      <c r="P139" s="98">
        <v>38.759482871118479</v>
      </c>
      <c r="Q139" s="98">
        <v>38.532807455645639</v>
      </c>
      <c r="R139" s="98">
        <v>30.948497698822003</v>
      </c>
      <c r="S139" s="98">
        <v>37.95464805826311</v>
      </c>
      <c r="T139" s="98">
        <v>37.679169552978884</v>
      </c>
      <c r="U139" s="98">
        <v>36.257535023748261</v>
      </c>
      <c r="V139" s="98">
        <v>46.71055993583149</v>
      </c>
      <c r="W139" s="98">
        <v>43.360710731488446</v>
      </c>
      <c r="DA139" s="63" t="s">
        <v>1666</v>
      </c>
    </row>
    <row r="140" spans="1:105" ht="12" customHeight="1" x14ac:dyDescent="0.25">
      <c r="A140" s="109" t="s">
        <v>120</v>
      </c>
      <c r="B140" s="33">
        <v>2.0971557992087386</v>
      </c>
      <c r="C140" s="33">
        <v>2.7020975490681005</v>
      </c>
      <c r="D140" s="33">
        <v>1.6369954875778914</v>
      </c>
      <c r="E140" s="33">
        <v>1.2451069066338596</v>
      </c>
      <c r="F140" s="33">
        <v>1.6765531822963113</v>
      </c>
      <c r="G140" s="33">
        <v>4.2017124336546159</v>
      </c>
      <c r="H140" s="33">
        <v>6.0536162651373022</v>
      </c>
      <c r="I140" s="33">
        <v>8.1995104306233504</v>
      </c>
      <c r="J140" s="33">
        <v>9.7977030950845485</v>
      </c>
      <c r="K140" s="33">
        <v>11.118259547708496</v>
      </c>
      <c r="L140" s="33">
        <v>14.973981881454595</v>
      </c>
      <c r="M140" s="33">
        <v>19.363949817570603</v>
      </c>
      <c r="N140" s="33">
        <v>20.297164009866393</v>
      </c>
      <c r="O140" s="33">
        <v>19.202245429882101</v>
      </c>
      <c r="P140" s="33">
        <v>20.699262673596898</v>
      </c>
      <c r="Q140" s="33">
        <v>22.594594323047605</v>
      </c>
      <c r="R140" s="33">
        <v>21.846417210183986</v>
      </c>
      <c r="S140" s="33">
        <v>22.558358795648722</v>
      </c>
      <c r="T140" s="33">
        <v>21.746305548229476</v>
      </c>
      <c r="U140" s="33">
        <v>20.860601925905719</v>
      </c>
      <c r="V140" s="33">
        <v>33.336051564569885</v>
      </c>
      <c r="W140" s="33">
        <v>28.428199377095833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276.36490281244915</v>
      </c>
      <c r="C142" s="117">
        <f t="shared" si="25"/>
        <v>300.60087184251495</v>
      </c>
      <c r="D142" s="117">
        <f t="shared" si="25"/>
        <v>295.36296338038181</v>
      </c>
      <c r="E142" s="117">
        <f t="shared" si="25"/>
        <v>305.89053363430628</v>
      </c>
      <c r="F142" s="117">
        <f t="shared" si="25"/>
        <v>276.63020841364346</v>
      </c>
      <c r="G142" s="117">
        <f t="shared" si="25"/>
        <v>529.24380923165609</v>
      </c>
      <c r="H142" s="117">
        <f t="shared" si="25"/>
        <v>605.55829947032157</v>
      </c>
      <c r="I142" s="117">
        <f t="shared" si="25"/>
        <v>670.20268764974242</v>
      </c>
      <c r="J142" s="117">
        <f t="shared" si="25"/>
        <v>600.22717243012573</v>
      </c>
      <c r="K142" s="117">
        <f t="shared" si="25"/>
        <v>881.0661377313985</v>
      </c>
      <c r="L142" s="117">
        <f t="shared" si="25"/>
        <v>1033.1341078499279</v>
      </c>
      <c r="M142" s="117">
        <f t="shared" si="25"/>
        <v>1216.7003598202245</v>
      </c>
      <c r="N142" s="117">
        <f t="shared" si="25"/>
        <v>1324.1148969323606</v>
      </c>
      <c r="O142" s="117">
        <f t="shared" si="25"/>
        <v>1374.1216919401627</v>
      </c>
      <c r="P142" s="117">
        <f t="shared" si="25"/>
        <v>1152.2396455696446</v>
      </c>
      <c r="Q142" s="117">
        <f t="shared" si="25"/>
        <v>1243.1678210895384</v>
      </c>
      <c r="R142" s="117">
        <f t="shared" ref="R142:V142" si="26">R143+R146+R148+R161</f>
        <v>1200.4297151111309</v>
      </c>
      <c r="S142" s="117">
        <f t="shared" si="26"/>
        <v>1141.6069767219374</v>
      </c>
      <c r="T142" s="117">
        <f t="shared" si="26"/>
        <v>975.36539185697029</v>
      </c>
      <c r="U142" s="117">
        <f t="shared" si="26"/>
        <v>923.95290699519478</v>
      </c>
      <c r="V142" s="117">
        <f t="shared" si="26"/>
        <v>958.23491720174513</v>
      </c>
      <c r="W142" s="117">
        <f t="shared" ref="W142" si="27">W143+W146+W148+W161</f>
        <v>992.26717941792811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222.39895425975837</v>
      </c>
      <c r="C143" s="122">
        <f t="shared" si="28"/>
        <v>245.90179063484976</v>
      </c>
      <c r="D143" s="122">
        <f t="shared" si="28"/>
        <v>240.37986048285163</v>
      </c>
      <c r="E143" s="122">
        <f t="shared" si="28"/>
        <v>246.85031839867264</v>
      </c>
      <c r="F143" s="122">
        <f t="shared" si="28"/>
        <v>214.49671459239809</v>
      </c>
      <c r="G143" s="122">
        <f t="shared" si="28"/>
        <v>446.76956786954298</v>
      </c>
      <c r="H143" s="122">
        <f t="shared" si="28"/>
        <v>500.83462545209892</v>
      </c>
      <c r="I143" s="122">
        <f t="shared" si="28"/>
        <v>555.30678476565561</v>
      </c>
      <c r="J143" s="122">
        <f t="shared" si="28"/>
        <v>472.72396885373416</v>
      </c>
      <c r="K143" s="122">
        <f t="shared" si="28"/>
        <v>733.42991258738232</v>
      </c>
      <c r="L143" s="122">
        <f t="shared" si="28"/>
        <v>859.68192430577903</v>
      </c>
      <c r="M143" s="122">
        <f t="shared" si="28"/>
        <v>1021.5531959601426</v>
      </c>
      <c r="N143" s="122">
        <f t="shared" si="28"/>
        <v>1134.4057925073989</v>
      </c>
      <c r="O143" s="122">
        <f t="shared" si="28"/>
        <v>1179.7778132231372</v>
      </c>
      <c r="P143" s="122">
        <f t="shared" si="28"/>
        <v>957.85692560741381</v>
      </c>
      <c r="Q143" s="122">
        <f t="shared" si="28"/>
        <v>1027.8607535459901</v>
      </c>
      <c r="R143" s="122">
        <f t="shared" ref="R143:V143" si="29">SUM(R144:R145)</f>
        <v>1003.9625886419997</v>
      </c>
      <c r="S143" s="122">
        <f t="shared" si="29"/>
        <v>951.44585795428611</v>
      </c>
      <c r="T143" s="122">
        <f t="shared" si="29"/>
        <v>793.15848317688756</v>
      </c>
      <c r="U143" s="122">
        <f t="shared" si="29"/>
        <v>746.4576153541343</v>
      </c>
      <c r="V143" s="122">
        <f t="shared" si="29"/>
        <v>765.80213117235519</v>
      </c>
      <c r="W143" s="122">
        <f t="shared" ref="W143" si="30">SUM(W144:W145)</f>
        <v>813.50806502432044</v>
      </c>
      <c r="DA143" s="130" t="s">
        <v>1814</v>
      </c>
    </row>
    <row r="144" spans="1:105" ht="12" customHeight="1" x14ac:dyDescent="0.25">
      <c r="A144" s="97" t="s">
        <v>204</v>
      </c>
      <c r="B144" s="98">
        <v>220.22382694781695</v>
      </c>
      <c r="C144" s="98">
        <v>243.53856257530671</v>
      </c>
      <c r="D144" s="98">
        <v>238.10363622855314</v>
      </c>
      <c r="E144" s="98">
        <v>244.57452177250917</v>
      </c>
      <c r="F144" s="98">
        <v>212.53579057780314</v>
      </c>
      <c r="G144" s="98">
        <v>442.77471291156809</v>
      </c>
      <c r="H144" s="98">
        <v>496.45935707541787</v>
      </c>
      <c r="I144" s="98">
        <v>550.52982303693045</v>
      </c>
      <c r="J144" s="98">
        <v>468.70283375706566</v>
      </c>
      <c r="K144" s="98">
        <v>727.2943877175768</v>
      </c>
      <c r="L144" s="98">
        <v>852.58357865330959</v>
      </c>
      <c r="M144" s="98">
        <v>1013.2691172787125</v>
      </c>
      <c r="N144" s="98">
        <v>1125.5093315528661</v>
      </c>
      <c r="O144" s="98">
        <v>1170.5952596808888</v>
      </c>
      <c r="P144" s="98">
        <v>950.37105786786424</v>
      </c>
      <c r="Q144" s="98">
        <v>1019.8833846462026</v>
      </c>
      <c r="R144" s="98">
        <v>996.20377326698576</v>
      </c>
      <c r="S144" s="98">
        <v>944.06772948904563</v>
      </c>
      <c r="T144" s="98">
        <v>787.01609961419422</v>
      </c>
      <c r="U144" s="98">
        <v>740.68613023122589</v>
      </c>
      <c r="V144" s="98">
        <v>759.79236024295244</v>
      </c>
      <c r="W144" s="98">
        <v>807.12785047506952</v>
      </c>
      <c r="DA144" s="63" t="s">
        <v>1815</v>
      </c>
    </row>
    <row r="145" spans="1:105" ht="12" customHeight="1" x14ac:dyDescent="0.25">
      <c r="A145" s="97" t="s">
        <v>53</v>
      </c>
      <c r="B145" s="98">
        <v>2.1751273119414281</v>
      </c>
      <c r="C145" s="98">
        <v>2.363228059543061</v>
      </c>
      <c r="D145" s="98">
        <v>2.2762242542984779</v>
      </c>
      <c r="E145" s="98">
        <v>2.2757966261634808</v>
      </c>
      <c r="F145" s="98">
        <v>1.9609240145949407</v>
      </c>
      <c r="G145" s="98">
        <v>3.9948549579748889</v>
      </c>
      <c r="H145" s="98">
        <v>4.375268376681043</v>
      </c>
      <c r="I145" s="98">
        <v>4.7769617287251265</v>
      </c>
      <c r="J145" s="98">
        <v>4.0211350966685213</v>
      </c>
      <c r="K145" s="98">
        <v>6.1355248698054794</v>
      </c>
      <c r="L145" s="98">
        <v>7.0983456524694475</v>
      </c>
      <c r="M145" s="98">
        <v>8.2840786814300493</v>
      </c>
      <c r="N145" s="98">
        <v>8.8964609545328912</v>
      </c>
      <c r="O145" s="98">
        <v>9.1825535422484315</v>
      </c>
      <c r="P145" s="98">
        <v>7.485867739549624</v>
      </c>
      <c r="Q145" s="98">
        <v>7.9773688997875762</v>
      </c>
      <c r="R145" s="98">
        <v>7.7588153750139064</v>
      </c>
      <c r="S145" s="98">
        <v>7.3781284652404988</v>
      </c>
      <c r="T145" s="98">
        <v>6.1423835626933174</v>
      </c>
      <c r="U145" s="98">
        <v>5.7714851229083921</v>
      </c>
      <c r="V145" s="98">
        <v>6.0097709294027277</v>
      </c>
      <c r="W145" s="98">
        <v>6.380214549250959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6.1427968766096956E-2</v>
      </c>
      <c r="C146" s="122">
        <f t="shared" si="31"/>
        <v>9.0548815389409093E-2</v>
      </c>
      <c r="D146" s="122">
        <f t="shared" si="31"/>
        <v>0.15490344301244685</v>
      </c>
      <c r="E146" s="122">
        <f t="shared" si="31"/>
        <v>0.31148602317123714</v>
      </c>
      <c r="F146" s="122">
        <f t="shared" si="31"/>
        <v>0.24629120235610844</v>
      </c>
      <c r="G146" s="122">
        <f t="shared" si="31"/>
        <v>0.49695213754313083</v>
      </c>
      <c r="H146" s="122">
        <f t="shared" si="31"/>
        <v>1.2479578901006922</v>
      </c>
      <c r="I146" s="122">
        <f t="shared" si="31"/>
        <v>2.469021562444683</v>
      </c>
      <c r="J146" s="122">
        <f t="shared" si="31"/>
        <v>2.0307851936298738</v>
      </c>
      <c r="K146" s="122">
        <f t="shared" si="31"/>
        <v>2.8129087877449175</v>
      </c>
      <c r="L146" s="122">
        <f t="shared" si="31"/>
        <v>4.2349492359900163</v>
      </c>
      <c r="M146" s="122">
        <f t="shared" si="31"/>
        <v>5.0705637069851397</v>
      </c>
      <c r="N146" s="122">
        <f t="shared" si="31"/>
        <v>11.002141491560661</v>
      </c>
      <c r="O146" s="122">
        <f t="shared" si="31"/>
        <v>7.4333675392960403</v>
      </c>
      <c r="P146" s="122">
        <f t="shared" si="31"/>
        <v>5.1451081030433157</v>
      </c>
      <c r="Q146" s="122">
        <f t="shared" si="31"/>
        <v>7.5303217605897608</v>
      </c>
      <c r="R146" s="122">
        <f t="shared" si="31"/>
        <v>6.5422426513970064</v>
      </c>
      <c r="S146" s="122">
        <f t="shared" si="31"/>
        <v>5.9075590412874801</v>
      </c>
      <c r="T146" s="122">
        <f t="shared" si="31"/>
        <v>5.5400584515871714</v>
      </c>
      <c r="U146" s="122">
        <f t="shared" si="31"/>
        <v>5.4608303508725298</v>
      </c>
      <c r="V146" s="122">
        <f t="shared" si="31"/>
        <v>2.8038442447401888</v>
      </c>
      <c r="W146" s="122">
        <f t="shared" si="31"/>
        <v>9.7071421110094249</v>
      </c>
      <c r="DA146" s="130" t="s">
        <v>1817</v>
      </c>
    </row>
    <row r="147" spans="1:105" ht="12" customHeight="1" x14ac:dyDescent="0.25">
      <c r="A147" s="97" t="s">
        <v>53</v>
      </c>
      <c r="B147" s="98">
        <v>6.1427968766096956E-2</v>
      </c>
      <c r="C147" s="98">
        <v>9.0548815389409093E-2</v>
      </c>
      <c r="D147" s="98">
        <v>0.15490344301244685</v>
      </c>
      <c r="E147" s="98">
        <v>0.31148602317123714</v>
      </c>
      <c r="F147" s="98">
        <v>0.24629120235610844</v>
      </c>
      <c r="G147" s="98">
        <v>0.49695213754313083</v>
      </c>
      <c r="H147" s="98">
        <v>1.2479578901006922</v>
      </c>
      <c r="I147" s="98">
        <v>2.469021562444683</v>
      </c>
      <c r="J147" s="98">
        <v>2.0307851936298738</v>
      </c>
      <c r="K147" s="98">
        <v>2.8129087877449175</v>
      </c>
      <c r="L147" s="98">
        <v>4.2349492359900163</v>
      </c>
      <c r="M147" s="98">
        <v>5.0705637069851397</v>
      </c>
      <c r="N147" s="98">
        <v>11.002141491560661</v>
      </c>
      <c r="O147" s="98">
        <v>7.4333675392960403</v>
      </c>
      <c r="P147" s="98">
        <v>5.1451081030433157</v>
      </c>
      <c r="Q147" s="98">
        <v>7.5303217605897608</v>
      </c>
      <c r="R147" s="98">
        <v>6.5422426513970064</v>
      </c>
      <c r="S147" s="98">
        <v>5.9075590412874801</v>
      </c>
      <c r="T147" s="98">
        <v>5.5400584515871714</v>
      </c>
      <c r="U147" s="98">
        <v>5.4608303508725298</v>
      </c>
      <c r="V147" s="98">
        <v>2.8038442447401888</v>
      </c>
      <c r="W147" s="98">
        <v>9.7071421110094249</v>
      </c>
      <c r="DA147" s="63" t="s">
        <v>1818</v>
      </c>
    </row>
    <row r="148" spans="1:105" ht="12" customHeight="1" x14ac:dyDescent="0.25">
      <c r="A148" s="121" t="s">
        <v>55</v>
      </c>
      <c r="B148" s="122">
        <v>37.579357151719314</v>
      </c>
      <c r="C148" s="122">
        <v>37.760142111761169</v>
      </c>
      <c r="D148" s="122">
        <v>38.079171419634754</v>
      </c>
      <c r="E148" s="122">
        <v>41.3269571523346</v>
      </c>
      <c r="F148" s="122">
        <v>43.098445268699315</v>
      </c>
      <c r="G148" s="122">
        <v>57.504817395681023</v>
      </c>
      <c r="H148" s="122">
        <v>74.659430925658938</v>
      </c>
      <c r="I148" s="122">
        <v>81.515791753415954</v>
      </c>
      <c r="J148" s="122">
        <v>94.101660672878452</v>
      </c>
      <c r="K148" s="122">
        <v>109.7739257089264</v>
      </c>
      <c r="L148" s="122">
        <v>127.3611788461363</v>
      </c>
      <c r="M148" s="122">
        <v>148.33557064121914</v>
      </c>
      <c r="N148" s="122">
        <v>139.59567630083671</v>
      </c>
      <c r="O148" s="122">
        <v>146.32701530839392</v>
      </c>
      <c r="P148" s="122">
        <v>150.22394483539344</v>
      </c>
      <c r="Q148" s="122">
        <v>167.36278222880154</v>
      </c>
      <c r="R148" s="122">
        <v>154.47391829111592</v>
      </c>
      <c r="S148" s="122">
        <v>143.99715222105991</v>
      </c>
      <c r="T148" s="122">
        <v>136.99710171624758</v>
      </c>
      <c r="U148" s="122">
        <v>133.59508416228007</v>
      </c>
      <c r="V148" s="122">
        <v>134.52792691853134</v>
      </c>
      <c r="W148" s="122">
        <v>119.50870067621091</v>
      </c>
      <c r="DA148" s="130" t="s">
        <v>1819</v>
      </c>
    </row>
    <row r="149" spans="1:105" ht="12" customHeight="1" x14ac:dyDescent="0.25">
      <c r="A149" s="97" t="s">
        <v>132</v>
      </c>
      <c r="B149" s="98">
        <v>2.4816875808703842</v>
      </c>
      <c r="C149" s="98">
        <v>2.458934285005475</v>
      </c>
      <c r="D149" s="98">
        <v>2.4674069067692956</v>
      </c>
      <c r="E149" s="98">
        <v>2.2674713891405203</v>
      </c>
      <c r="F149" s="98">
        <v>2.014772797397363</v>
      </c>
      <c r="G149" s="98">
        <v>4.3116211969130287</v>
      </c>
      <c r="H149" s="98">
        <v>4.8240600790818995</v>
      </c>
      <c r="I149" s="98">
        <v>6.1648041742303166</v>
      </c>
      <c r="J149" s="98">
        <v>5.3212030936405466</v>
      </c>
      <c r="K149" s="98">
        <v>8.4430050326557762</v>
      </c>
      <c r="L149" s="98">
        <v>9.9143016646043254</v>
      </c>
      <c r="M149" s="98">
        <v>12.778965939967627</v>
      </c>
      <c r="N149" s="98">
        <v>14.622697138640701</v>
      </c>
      <c r="O149" s="98">
        <v>15.97275649138717</v>
      </c>
      <c r="P149" s="98">
        <v>15.648150736806338</v>
      </c>
      <c r="Q149" s="98">
        <v>15.312588284191342</v>
      </c>
      <c r="R149" s="98">
        <v>14.987977593892369</v>
      </c>
      <c r="S149" s="98">
        <v>14.292982549331038</v>
      </c>
      <c r="T149" s="98">
        <v>14.400625577858383</v>
      </c>
      <c r="U149" s="98">
        <v>14.611324427662923</v>
      </c>
      <c r="V149" s="98">
        <v>8.6851639535610214</v>
      </c>
      <c r="W149" s="98">
        <v>8.8827802199035037</v>
      </c>
      <c r="DA149" s="63" t="s">
        <v>1820</v>
      </c>
    </row>
    <row r="150" spans="1:105" ht="12" customHeight="1" x14ac:dyDescent="0.25">
      <c r="A150" s="97" t="s">
        <v>131</v>
      </c>
      <c r="B150" s="98">
        <v>0</v>
      </c>
      <c r="C150" s="98">
        <v>3.4541049498342799E-4</v>
      </c>
      <c r="D150" s="98">
        <v>3.6879960415382414E-4</v>
      </c>
      <c r="E150" s="98">
        <v>3.3504867871872435E-4</v>
      </c>
      <c r="F150" s="98">
        <v>2.6462919573474455E-4</v>
      </c>
      <c r="G150" s="98">
        <v>6.2500859497729207E-4</v>
      </c>
      <c r="H150" s="98">
        <v>5.8728852034449193E-4</v>
      </c>
      <c r="I150" s="98">
        <v>1.0451799904697126E-3</v>
      </c>
      <c r="J150" s="98">
        <v>8.9010198805626367E-4</v>
      </c>
      <c r="K150" s="98">
        <v>2.4278285030281932E-3</v>
      </c>
      <c r="L150" s="98">
        <v>3.2758845315097075E-3</v>
      </c>
      <c r="M150" s="98">
        <v>5.8930173279407808E-3</v>
      </c>
      <c r="N150" s="98">
        <v>1.1309333940201682E-2</v>
      </c>
      <c r="O150" s="98">
        <v>1.3756949741222059E-2</v>
      </c>
      <c r="P150" s="98">
        <v>1.3705493492694308E-2</v>
      </c>
      <c r="Q150" s="98">
        <v>1.3728576823155966E-2</v>
      </c>
      <c r="R150" s="98">
        <v>1.371814616093305E-2</v>
      </c>
      <c r="S150" s="98">
        <v>1.3632776686835536E-2</v>
      </c>
      <c r="T150" s="98">
        <v>1.4269981578771922E-2</v>
      </c>
      <c r="U150" s="98">
        <v>1.5514839663699431E-2</v>
      </c>
      <c r="V150" s="98">
        <v>9.2704086522110707E-3</v>
      </c>
      <c r="W150" s="98">
        <v>9.1885699823300616E-3</v>
      </c>
      <c r="DA150" s="63" t="s">
        <v>1821</v>
      </c>
    </row>
    <row r="151" spans="1:105" ht="12" customHeight="1" x14ac:dyDescent="0.25">
      <c r="A151" s="100" t="s">
        <v>204</v>
      </c>
      <c r="B151" s="101">
        <v>0</v>
      </c>
      <c r="C151" s="101">
        <v>7.9410528329603469E-5</v>
      </c>
      <c r="D151" s="101">
        <v>8.2781504185711592E-5</v>
      </c>
      <c r="E151" s="101">
        <v>9.17902903223362E-5</v>
      </c>
      <c r="F151" s="101">
        <v>6.1530074464196272E-5</v>
      </c>
      <c r="G151" s="101">
        <v>1.2475958347075755E-4</v>
      </c>
      <c r="H151" s="101">
        <v>1.5829550601891584E-4</v>
      </c>
      <c r="I151" s="101">
        <v>2.3043283247442742E-4</v>
      </c>
      <c r="J151" s="101">
        <v>1.4111179324340621E-4</v>
      </c>
      <c r="K151" s="101">
        <v>5.6902572834983706E-4</v>
      </c>
      <c r="L151" s="101">
        <v>7.469412096586523E-4</v>
      </c>
      <c r="M151" s="101">
        <v>1.5832092738989841E-3</v>
      </c>
      <c r="N151" s="101">
        <v>2.0403345841772365E-3</v>
      </c>
      <c r="O151" s="101">
        <v>2.6821637161136558E-3</v>
      </c>
      <c r="P151" s="101">
        <v>2.6669667438284552E-3</v>
      </c>
      <c r="Q151" s="101">
        <v>3.7307529833805982E-3</v>
      </c>
      <c r="R151" s="101">
        <v>3.5192470645408112E-3</v>
      </c>
      <c r="S151" s="101">
        <v>3.2516958759675626E-3</v>
      </c>
      <c r="T151" s="101">
        <v>3.4795602216142999E-3</v>
      </c>
      <c r="U151" s="101">
        <v>3.7123941424192755E-3</v>
      </c>
      <c r="V151" s="101">
        <v>2.3659407389700366E-3</v>
      </c>
      <c r="W151" s="101">
        <v>1.8115465956243524E-3</v>
      </c>
      <c r="DA151" s="131" t="s">
        <v>1822</v>
      </c>
    </row>
    <row r="152" spans="1:105" ht="12" customHeight="1" x14ac:dyDescent="0.25">
      <c r="A152" s="103" t="s">
        <v>52</v>
      </c>
      <c r="B152" s="104">
        <v>0</v>
      </c>
      <c r="C152" s="104">
        <v>2.6599996665382453E-4</v>
      </c>
      <c r="D152" s="104">
        <v>2.8601809996811254E-4</v>
      </c>
      <c r="E152" s="104">
        <v>2.4325838839638812E-4</v>
      </c>
      <c r="F152" s="104">
        <v>2.0309912127054825E-4</v>
      </c>
      <c r="G152" s="104">
        <v>5.0024901150653447E-4</v>
      </c>
      <c r="H152" s="104">
        <v>4.2899301432557606E-4</v>
      </c>
      <c r="I152" s="104">
        <v>8.1474715799528525E-4</v>
      </c>
      <c r="J152" s="104">
        <v>7.4899019481285752E-4</v>
      </c>
      <c r="K152" s="104">
        <v>1.8588027746783561E-3</v>
      </c>
      <c r="L152" s="104">
        <v>2.5289433218510554E-3</v>
      </c>
      <c r="M152" s="104">
        <v>4.3098080540417963E-3</v>
      </c>
      <c r="N152" s="104">
        <v>9.2689993560244443E-3</v>
      </c>
      <c r="O152" s="104">
        <v>1.1074786025108403E-2</v>
      </c>
      <c r="P152" s="104">
        <v>1.1038526748865853E-2</v>
      </c>
      <c r="Q152" s="104">
        <v>9.9978238397753685E-3</v>
      </c>
      <c r="R152" s="104">
        <v>1.0198899096392239E-2</v>
      </c>
      <c r="S152" s="104">
        <v>1.0381080810867973E-2</v>
      </c>
      <c r="T152" s="104">
        <v>1.0790421357157623E-2</v>
      </c>
      <c r="U152" s="104">
        <v>1.1802445521280156E-2</v>
      </c>
      <c r="V152" s="104">
        <v>6.9044679132410332E-3</v>
      </c>
      <c r="W152" s="104">
        <v>7.3770233867057099E-3</v>
      </c>
      <c r="DA152" s="132" t="s">
        <v>1823</v>
      </c>
    </row>
    <row r="153" spans="1:105" ht="12" customHeight="1" x14ac:dyDescent="0.25">
      <c r="A153" s="106" t="s">
        <v>124</v>
      </c>
      <c r="B153" s="101">
        <v>10.483395536372381</v>
      </c>
      <c r="C153" s="101">
        <v>9.022858837481575</v>
      </c>
      <c r="D153" s="101">
        <v>9.415727214686493</v>
      </c>
      <c r="E153" s="101">
        <v>8.4670122318773267</v>
      </c>
      <c r="F153" s="101">
        <v>6.7581120769508489</v>
      </c>
      <c r="G153" s="101">
        <v>8.2438818866673547</v>
      </c>
      <c r="H153" s="101">
        <v>8.4026183199148079</v>
      </c>
      <c r="I153" s="101">
        <v>6.5409534934286206</v>
      </c>
      <c r="J153" s="101">
        <v>5.9943792304339727</v>
      </c>
      <c r="K153" s="101">
        <v>6.5034629135713082</v>
      </c>
      <c r="L153" s="101">
        <v>8.6833270859143674</v>
      </c>
      <c r="M153" s="101">
        <v>7.0875955611251769</v>
      </c>
      <c r="N153" s="101">
        <v>5.6324887380868489</v>
      </c>
      <c r="O153" s="101">
        <v>6.4155774708038606</v>
      </c>
      <c r="P153" s="101">
        <v>5.9190641846603143</v>
      </c>
      <c r="Q153" s="101">
        <v>5.8597695523217981</v>
      </c>
      <c r="R153" s="101">
        <v>4.9273551867966638</v>
      </c>
      <c r="S153" s="101">
        <v>6.5079284645350208</v>
      </c>
      <c r="T153" s="101">
        <v>6.9787737974347461</v>
      </c>
      <c r="U153" s="101">
        <v>7.2042595387929138</v>
      </c>
      <c r="V153" s="101">
        <v>5.3636034282124339</v>
      </c>
      <c r="W153" s="101">
        <v>5.1676012560122171</v>
      </c>
      <c r="DA153" s="131" t="s">
        <v>1824</v>
      </c>
    </row>
    <row r="154" spans="1:105" ht="12" customHeight="1" x14ac:dyDescent="0.25">
      <c r="A154" s="107" t="s">
        <v>123</v>
      </c>
      <c r="B154" s="104">
        <v>0</v>
      </c>
      <c r="C154" s="104">
        <v>1.3965246710652877E-3</v>
      </c>
      <c r="D154" s="104">
        <v>1.6810562943551533E-3</v>
      </c>
      <c r="E154" s="104">
        <v>1.6835452904685598E-3</v>
      </c>
      <c r="F154" s="104">
        <v>1.4756266166477123E-3</v>
      </c>
      <c r="G154" s="104">
        <v>1.5867176121428543E-3</v>
      </c>
      <c r="H154" s="104">
        <v>1.4430494429642754E-3</v>
      </c>
      <c r="I154" s="104">
        <v>9.7701833338539575E-4</v>
      </c>
      <c r="J154" s="104">
        <v>1.2410933139221239E-3</v>
      </c>
      <c r="K154" s="104">
        <v>1.8720132686565283E-3</v>
      </c>
      <c r="L154" s="104">
        <v>3.9714555936401228E-3</v>
      </c>
      <c r="M154" s="104">
        <v>3.5591167312679778E-3</v>
      </c>
      <c r="N154" s="104">
        <v>3.7708462666478921E-3</v>
      </c>
      <c r="O154" s="104">
        <v>5.0251779207403082E-3</v>
      </c>
      <c r="P154" s="104">
        <v>4.6044037215289295E-3</v>
      </c>
      <c r="Q154" s="104">
        <v>4.1462998645464743E-3</v>
      </c>
      <c r="R154" s="104">
        <v>2.9597861358058339E-3</v>
      </c>
      <c r="S154" s="104">
        <v>5.4081651790215905E-3</v>
      </c>
      <c r="T154" s="104">
        <v>7.0714539232931677E-3</v>
      </c>
      <c r="U154" s="104">
        <v>7.8811863777305848E-3</v>
      </c>
      <c r="V154" s="104">
        <v>5.4435630838916872E-3</v>
      </c>
      <c r="W154" s="104">
        <v>5.4804076678204297E-3</v>
      </c>
      <c r="DA154" s="132" t="s">
        <v>1825</v>
      </c>
    </row>
    <row r="155" spans="1:105" ht="12" customHeight="1" x14ac:dyDescent="0.25">
      <c r="A155" s="108" t="s">
        <v>50</v>
      </c>
      <c r="B155" s="98">
        <v>0</v>
      </c>
      <c r="C155" s="98">
        <v>3.2098322853103746E-4</v>
      </c>
      <c r="D155" s="98">
        <v>3.7738018753869353E-4</v>
      </c>
      <c r="E155" s="98">
        <v>4.6141453388643967E-4</v>
      </c>
      <c r="F155" s="98">
        <v>3.4317968146063205E-4</v>
      </c>
      <c r="G155" s="98">
        <v>3.1602697664445299E-4</v>
      </c>
      <c r="H155" s="98">
        <v>3.8680081372603113E-4</v>
      </c>
      <c r="I155" s="98">
        <v>2.1480146057728709E-4</v>
      </c>
      <c r="J155" s="98">
        <v>3.1406738361054471E-4</v>
      </c>
      <c r="K155" s="98">
        <v>4.3216623347379265E-4</v>
      </c>
      <c r="L155" s="98">
        <v>9.1072433815264457E-4</v>
      </c>
      <c r="M155" s="98">
        <v>9.5542084956321211E-4</v>
      </c>
      <c r="N155" s="98">
        <v>6.7495730296163626E-4</v>
      </c>
      <c r="O155" s="98">
        <v>9.7426890269945829E-4</v>
      </c>
      <c r="P155" s="98">
        <v>8.9189385237655621E-4</v>
      </c>
      <c r="Q155" s="98">
        <v>1.1239466630981433E-3</v>
      </c>
      <c r="R155" s="98">
        <v>7.2619379285750402E-4</v>
      </c>
      <c r="S155" s="98">
        <v>1.286102067045946E-3</v>
      </c>
      <c r="T155" s="98">
        <v>1.721002942039192E-3</v>
      </c>
      <c r="U155" s="98">
        <v>1.8869146851767178E-3</v>
      </c>
      <c r="V155" s="98">
        <v>1.3907763893614674E-3</v>
      </c>
      <c r="W155" s="98">
        <v>1.0820871602096518E-3</v>
      </c>
      <c r="DA155" s="63" t="s">
        <v>1826</v>
      </c>
    </row>
    <row r="156" spans="1:105" ht="12" customHeight="1" x14ac:dyDescent="0.25">
      <c r="A156" s="108" t="s">
        <v>52</v>
      </c>
      <c r="B156" s="98">
        <v>0</v>
      </c>
      <c r="C156" s="98">
        <v>1.0755414425342503E-3</v>
      </c>
      <c r="D156" s="98">
        <v>1.3036761068164599E-3</v>
      </c>
      <c r="E156" s="98">
        <v>1.2221307565821202E-3</v>
      </c>
      <c r="F156" s="98">
        <v>1.1324469351870804E-3</v>
      </c>
      <c r="G156" s="98">
        <v>1.2706906354984014E-3</v>
      </c>
      <c r="H156" s="98">
        <v>1.0562486292382443E-3</v>
      </c>
      <c r="I156" s="98">
        <v>7.6221687280810869E-4</v>
      </c>
      <c r="J156" s="98">
        <v>9.2702593031157923E-4</v>
      </c>
      <c r="K156" s="98">
        <v>1.4398470351827356E-3</v>
      </c>
      <c r="L156" s="98">
        <v>3.0607312554874785E-3</v>
      </c>
      <c r="M156" s="98">
        <v>2.6036958817047657E-3</v>
      </c>
      <c r="N156" s="98">
        <v>3.095888963686256E-3</v>
      </c>
      <c r="O156" s="98">
        <v>4.0509090180408502E-3</v>
      </c>
      <c r="P156" s="98">
        <v>3.712509869152373E-3</v>
      </c>
      <c r="Q156" s="98">
        <v>3.0223532014483309E-3</v>
      </c>
      <c r="R156" s="98">
        <v>2.2335923429483298E-3</v>
      </c>
      <c r="S156" s="98">
        <v>4.1220631119756445E-3</v>
      </c>
      <c r="T156" s="98">
        <v>5.3504509812539762E-3</v>
      </c>
      <c r="U156" s="98">
        <v>5.9942716925538665E-3</v>
      </c>
      <c r="V156" s="98">
        <v>4.0527866945302199E-3</v>
      </c>
      <c r="W156" s="98">
        <v>4.3983205076107779E-3</v>
      </c>
      <c r="DA156" s="63" t="s">
        <v>1827</v>
      </c>
    </row>
    <row r="157" spans="1:105" ht="12" customHeight="1" x14ac:dyDescent="0.25">
      <c r="A157" s="106" t="s">
        <v>122</v>
      </c>
      <c r="B157" s="101">
        <v>24.614274034476548</v>
      </c>
      <c r="C157" s="101">
        <v>25.938884098222704</v>
      </c>
      <c r="D157" s="101">
        <v>25.820913433031812</v>
      </c>
      <c r="E157" s="101">
        <v>30.154032929231978</v>
      </c>
      <c r="F157" s="101">
        <v>33.912935631259444</v>
      </c>
      <c r="G157" s="101">
        <v>44.426864337446432</v>
      </c>
      <c r="H157" s="101">
        <v>60.775675506983497</v>
      </c>
      <c r="I157" s="101">
        <v>67.618761596136437</v>
      </c>
      <c r="J157" s="101">
        <v>80.295009763653908</v>
      </c>
      <c r="K157" s="101">
        <v>91.192752523212917</v>
      </c>
      <c r="L157" s="101">
        <v>104.34046967015252</v>
      </c>
      <c r="M157" s="101">
        <v>122.16905542509457</v>
      </c>
      <c r="N157" s="101">
        <v>111.46339008703985</v>
      </c>
      <c r="O157" s="101">
        <v>115.37878708378859</v>
      </c>
      <c r="P157" s="101">
        <v>119.24226363923215</v>
      </c>
      <c r="Q157" s="101">
        <v>135.38390074842087</v>
      </c>
      <c r="R157" s="101">
        <v>124.5059133458027</v>
      </c>
      <c r="S157" s="101">
        <v>113.74715143978065</v>
      </c>
      <c r="T157" s="101">
        <v>106.24522308121988</v>
      </c>
      <c r="U157" s="101">
        <v>102.37853565918894</v>
      </c>
      <c r="V157" s="101">
        <v>109.83296707106994</v>
      </c>
      <c r="W157" s="101">
        <v>95.357309016948463</v>
      </c>
      <c r="DA157" s="131" t="s">
        <v>1828</v>
      </c>
    </row>
    <row r="158" spans="1:105" ht="12" customHeight="1" x14ac:dyDescent="0.25">
      <c r="A158" s="107" t="s">
        <v>121</v>
      </c>
      <c r="B158" s="104">
        <v>0</v>
      </c>
      <c r="C158" s="104">
        <v>0.33772295588536638</v>
      </c>
      <c r="D158" s="104">
        <v>0.37307400924864742</v>
      </c>
      <c r="E158" s="104">
        <v>0.43642200811558685</v>
      </c>
      <c r="F158" s="104">
        <v>0.41088450727927689</v>
      </c>
      <c r="G158" s="104">
        <v>0.52023824844708366</v>
      </c>
      <c r="H158" s="104">
        <v>0.65504668171542491</v>
      </c>
      <c r="I158" s="104">
        <v>1.1892502912967253</v>
      </c>
      <c r="J158" s="104">
        <v>2.4889373898480489</v>
      </c>
      <c r="K158" s="104">
        <v>3.6304053977147133</v>
      </c>
      <c r="L158" s="104">
        <v>4.4158330853399406</v>
      </c>
      <c r="M158" s="104">
        <v>6.2905015809725393</v>
      </c>
      <c r="N158" s="104">
        <v>7.8620201568624708</v>
      </c>
      <c r="O158" s="104">
        <v>8.5411121347523302</v>
      </c>
      <c r="P158" s="104">
        <v>9.3961563774804286</v>
      </c>
      <c r="Q158" s="104">
        <v>10.788648767179808</v>
      </c>
      <c r="R158" s="104">
        <v>10.035994232327456</v>
      </c>
      <c r="S158" s="104">
        <v>9.4300488255473418</v>
      </c>
      <c r="T158" s="104">
        <v>9.3511378242325041</v>
      </c>
      <c r="U158" s="104">
        <v>9.3775685105938624</v>
      </c>
      <c r="V158" s="104">
        <v>10.631478493951837</v>
      </c>
      <c r="W158" s="104">
        <v>10.086341205696572</v>
      </c>
      <c r="DA158" s="132" t="s">
        <v>1829</v>
      </c>
    </row>
    <row r="159" spans="1:105" ht="12" customHeight="1" x14ac:dyDescent="0.25">
      <c r="A159" s="108" t="s">
        <v>53</v>
      </c>
      <c r="B159" s="98">
        <v>0</v>
      </c>
      <c r="C159" s="98">
        <v>7.7640767634257118E-2</v>
      </c>
      <c r="D159" s="98">
        <v>8.3724784214541298E-2</v>
      </c>
      <c r="E159" s="98">
        <v>0.11953912067636138</v>
      </c>
      <c r="F159" s="98">
        <v>9.5494332714464933E-2</v>
      </c>
      <c r="G159" s="98">
        <v>0.10382639824546738</v>
      </c>
      <c r="H159" s="98">
        <v>0.17628666916260266</v>
      </c>
      <c r="I159" s="98">
        <v>0.26215178009156248</v>
      </c>
      <c r="J159" s="98">
        <v>0.63073919439910664</v>
      </c>
      <c r="K159" s="98">
        <v>0.85181289982861297</v>
      </c>
      <c r="L159" s="98">
        <v>1.0079087018500201</v>
      </c>
      <c r="M159" s="98">
        <v>1.6916682284151801</v>
      </c>
      <c r="N159" s="98">
        <v>1.4098778916451216</v>
      </c>
      <c r="O159" s="98">
        <v>1.65438394178043</v>
      </c>
      <c r="P159" s="98">
        <v>1.8176234187554956</v>
      </c>
      <c r="Q159" s="98">
        <v>2.9224663740621537</v>
      </c>
      <c r="R159" s="98">
        <v>2.5674453560327026</v>
      </c>
      <c r="S159" s="98">
        <v>2.2426270772555932</v>
      </c>
      <c r="T159" s="98">
        <v>2.2754322643713394</v>
      </c>
      <c r="U159" s="98">
        <v>2.240930090998289</v>
      </c>
      <c r="V159" s="98">
        <v>2.7174648757324991</v>
      </c>
      <c r="W159" s="98">
        <v>1.986409747856597</v>
      </c>
      <c r="DA159" s="63" t="s">
        <v>1830</v>
      </c>
    </row>
    <row r="160" spans="1:105" ht="12" customHeight="1" x14ac:dyDescent="0.25">
      <c r="A160" s="108" t="s">
        <v>52</v>
      </c>
      <c r="B160" s="98">
        <v>0</v>
      </c>
      <c r="C160" s="98">
        <v>0.26008218825110929</v>
      </c>
      <c r="D160" s="98">
        <v>0.28934922503410609</v>
      </c>
      <c r="E160" s="98">
        <v>0.31688288743922544</v>
      </c>
      <c r="F160" s="98">
        <v>0.31539017456481194</v>
      </c>
      <c r="G160" s="98">
        <v>0.41641185020161625</v>
      </c>
      <c r="H160" s="98">
        <v>0.47876001255282225</v>
      </c>
      <c r="I160" s="98">
        <v>0.92709851120516273</v>
      </c>
      <c r="J160" s="98">
        <v>1.8581981954489422</v>
      </c>
      <c r="K160" s="98">
        <v>2.7785924978861005</v>
      </c>
      <c r="L160" s="98">
        <v>3.4079243834899202</v>
      </c>
      <c r="M160" s="98">
        <v>4.5988333525573593</v>
      </c>
      <c r="N160" s="98">
        <v>6.4521422652173488</v>
      </c>
      <c r="O160" s="98">
        <v>6.8867281929719004</v>
      </c>
      <c r="P160" s="98">
        <v>7.5785329587249333</v>
      </c>
      <c r="Q160" s="98">
        <v>7.8661823931176533</v>
      </c>
      <c r="R160" s="98">
        <v>7.4685488762947534</v>
      </c>
      <c r="S160" s="98">
        <v>7.1874217482917482</v>
      </c>
      <c r="T160" s="98">
        <v>7.0757055598611647</v>
      </c>
      <c r="U160" s="98">
        <v>7.136638419595573</v>
      </c>
      <c r="V160" s="98">
        <v>7.9140136182193377</v>
      </c>
      <c r="W160" s="98">
        <v>8.0999314578399755</v>
      </c>
      <c r="DA160" s="63" t="s">
        <v>1831</v>
      </c>
    </row>
    <row r="161" spans="1:105" ht="12" customHeight="1" x14ac:dyDescent="0.25">
      <c r="A161" s="121" t="s">
        <v>54</v>
      </c>
      <c r="B161" s="122">
        <v>16.325163432205358</v>
      </c>
      <c r="C161" s="122">
        <v>16.848390280514586</v>
      </c>
      <c r="D161" s="122">
        <v>16.749028034882997</v>
      </c>
      <c r="E161" s="122">
        <v>17.401772060127822</v>
      </c>
      <c r="F161" s="122">
        <v>18.788757350189929</v>
      </c>
      <c r="G161" s="122">
        <v>24.472471828888946</v>
      </c>
      <c r="H161" s="122">
        <v>28.816285202463007</v>
      </c>
      <c r="I161" s="122">
        <v>30.911089568226238</v>
      </c>
      <c r="J161" s="122">
        <v>31.370757709883225</v>
      </c>
      <c r="K161" s="122">
        <v>35.04939064734485</v>
      </c>
      <c r="L161" s="122">
        <v>41.856055462022375</v>
      </c>
      <c r="M161" s="122">
        <v>41.741029511877485</v>
      </c>
      <c r="N161" s="122">
        <v>39.11128663256423</v>
      </c>
      <c r="O161" s="122">
        <v>40.583495869335458</v>
      </c>
      <c r="P161" s="122">
        <v>39.01366702379417</v>
      </c>
      <c r="Q161" s="122">
        <v>40.413963554157078</v>
      </c>
      <c r="R161" s="122">
        <v>35.450965526618347</v>
      </c>
      <c r="S161" s="122">
        <v>40.256407505303855</v>
      </c>
      <c r="T161" s="122">
        <v>39.669748512248063</v>
      </c>
      <c r="U161" s="122">
        <v>38.439377127907832</v>
      </c>
      <c r="V161" s="122">
        <v>55.101014866118433</v>
      </c>
      <c r="W161" s="122">
        <v>49.543271606387407</v>
      </c>
      <c r="DA161" s="130" t="s">
        <v>1832</v>
      </c>
    </row>
    <row r="162" spans="1:105" ht="12" customHeight="1" x14ac:dyDescent="0.25">
      <c r="A162" s="97" t="s">
        <v>207</v>
      </c>
      <c r="B162" s="98">
        <v>7.4615147706396476E-2</v>
      </c>
      <c r="C162" s="98">
        <v>7.3039646187006063E-2</v>
      </c>
      <c r="D162" s="98">
        <v>7.2671556822401742E-2</v>
      </c>
      <c r="E162" s="98">
        <v>6.4517084961917728E-2</v>
      </c>
      <c r="F162" s="98">
        <v>5.4745037399345886E-2</v>
      </c>
      <c r="G162" s="98">
        <v>0.10984853058343981</v>
      </c>
      <c r="H162" s="98">
        <v>0.11479417222740104</v>
      </c>
      <c r="I162" s="98">
        <v>0.14261967767019068</v>
      </c>
      <c r="J162" s="98">
        <v>0.11921605718467485</v>
      </c>
      <c r="K162" s="98">
        <v>0.17997837480599543</v>
      </c>
      <c r="L162" s="98">
        <v>0.20145930475728324</v>
      </c>
      <c r="M162" s="98">
        <v>0.25089746184024747</v>
      </c>
      <c r="N162" s="98">
        <v>0.27838220840120048</v>
      </c>
      <c r="O162" s="98">
        <v>0.29876964807132744</v>
      </c>
      <c r="P162" s="98">
        <v>0.29004728558442089</v>
      </c>
      <c r="Q162" s="98">
        <v>0.29143384543306244</v>
      </c>
      <c r="R162" s="98">
        <v>0.28397437255999453</v>
      </c>
      <c r="S162" s="98">
        <v>0.26839245147159685</v>
      </c>
      <c r="T162" s="98">
        <v>0.26822727981863193</v>
      </c>
      <c r="U162" s="98">
        <v>0.26901284311066681</v>
      </c>
      <c r="V162" s="98">
        <v>0.20803280418001935</v>
      </c>
      <c r="W162" s="98">
        <v>0.20751260872148711</v>
      </c>
      <c r="DA162" s="63" t="s">
        <v>1833</v>
      </c>
    </row>
    <row r="163" spans="1:105" ht="12" customHeight="1" x14ac:dyDescent="0.25">
      <c r="A163" s="97" t="s">
        <v>50</v>
      </c>
      <c r="B163" s="98">
        <v>14.710509479059802</v>
      </c>
      <c r="C163" s="98">
        <v>14.784233231307304</v>
      </c>
      <c r="D163" s="98">
        <v>15.469354916225068</v>
      </c>
      <c r="E163" s="98">
        <v>16.418439226507211</v>
      </c>
      <c r="F163" s="98">
        <v>17.492180027125393</v>
      </c>
      <c r="G163" s="98">
        <v>21.206957729770842</v>
      </c>
      <c r="H163" s="98">
        <v>24.137719035467143</v>
      </c>
      <c r="I163" s="98">
        <v>24.57653274380387</v>
      </c>
      <c r="J163" s="98">
        <v>23.844872211062356</v>
      </c>
      <c r="K163" s="98">
        <v>26.445492498399396</v>
      </c>
      <c r="L163" s="98">
        <v>30.28866166687267</v>
      </c>
      <c r="M163" s="98">
        <v>26.754850246377735</v>
      </c>
      <c r="N163" s="98">
        <v>23.346933040719595</v>
      </c>
      <c r="O163" s="98">
        <v>25.597741397614495</v>
      </c>
      <c r="P163" s="98">
        <v>22.831499383913787</v>
      </c>
      <c r="Q163" s="98">
        <v>22.702072316475551</v>
      </c>
      <c r="R163" s="98">
        <v>18.239672967938731</v>
      </c>
      <c r="S163" s="98">
        <v>22.390490618039021</v>
      </c>
      <c r="T163" s="98">
        <v>22.26358481870594</v>
      </c>
      <c r="U163" s="98">
        <v>21.47889479628796</v>
      </c>
      <c r="V163" s="98">
        <v>27.756074279918476</v>
      </c>
      <c r="W163" s="98">
        <v>25.857999598070005</v>
      </c>
      <c r="DA163" s="63" t="s">
        <v>1834</v>
      </c>
    </row>
    <row r="164" spans="1:105" ht="12" customHeight="1" x14ac:dyDescent="0.25">
      <c r="A164" s="109" t="s">
        <v>120</v>
      </c>
      <c r="B164" s="33">
        <v>1.5400388054391603</v>
      </c>
      <c r="C164" s="33">
        <v>1.9911174030202747</v>
      </c>
      <c r="D164" s="33">
        <v>1.2070015618355259</v>
      </c>
      <c r="E164" s="33">
        <v>0.91881574865869298</v>
      </c>
      <c r="F164" s="33">
        <v>1.2418322856651913</v>
      </c>
      <c r="G164" s="33">
        <v>3.1556655685346606</v>
      </c>
      <c r="H164" s="33">
        <v>4.5637719947684641</v>
      </c>
      <c r="I164" s="33">
        <v>6.1919371467521787</v>
      </c>
      <c r="J164" s="33">
        <v>7.4066694416361925</v>
      </c>
      <c r="K164" s="33">
        <v>8.4239197741394598</v>
      </c>
      <c r="L164" s="33">
        <v>11.365934490392423</v>
      </c>
      <c r="M164" s="33">
        <v>14.7352818036595</v>
      </c>
      <c r="N164" s="33">
        <v>15.485971383443431</v>
      </c>
      <c r="O164" s="33">
        <v>14.686984823649633</v>
      </c>
      <c r="P164" s="33">
        <v>15.892120354295958</v>
      </c>
      <c r="Q164" s="33">
        <v>17.420457392248462</v>
      </c>
      <c r="R164" s="33">
        <v>16.927318186119617</v>
      </c>
      <c r="S164" s="33">
        <v>17.597524435793233</v>
      </c>
      <c r="T164" s="33">
        <v>17.137936413723487</v>
      </c>
      <c r="U164" s="33">
        <v>16.69146948850921</v>
      </c>
      <c r="V164" s="33">
        <v>27.136907782019939</v>
      </c>
      <c r="W164" s="33">
        <v>23.477759399595918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0.42696445846251868</v>
      </c>
      <c r="C166" s="119">
        <f t="shared" si="32"/>
        <v>0.43231527710972029</v>
      </c>
      <c r="D166" s="119">
        <f t="shared" si="32"/>
        <v>0.43677171476134713</v>
      </c>
      <c r="E166" s="119">
        <f t="shared" si="32"/>
        <v>0.4473371739849844</v>
      </c>
      <c r="F166" s="119">
        <f t="shared" si="32"/>
        <v>0.4683474658074408</v>
      </c>
      <c r="G166" s="119">
        <f t="shared" si="32"/>
        <v>0.48726729103520522</v>
      </c>
      <c r="H166" s="119">
        <f t="shared" si="32"/>
        <v>0.50718380364713533</v>
      </c>
      <c r="I166" s="119">
        <f t="shared" si="32"/>
        <v>0.52229383818517305</v>
      </c>
      <c r="J166" s="119">
        <f t="shared" si="32"/>
        <v>0.53759795415300515</v>
      </c>
      <c r="K166" s="119">
        <f t="shared" si="32"/>
        <v>0.54909677819927405</v>
      </c>
      <c r="L166" s="119">
        <f t="shared" si="32"/>
        <v>0.56204320565897892</v>
      </c>
      <c r="M166" s="119">
        <f t="shared" si="32"/>
        <v>0.57458121651938809</v>
      </c>
      <c r="N166" s="119">
        <f t="shared" si="32"/>
        <v>0.58634089437133341</v>
      </c>
      <c r="O166" s="119">
        <f t="shared" si="32"/>
        <v>0.59211335341570692</v>
      </c>
      <c r="P166" s="119">
        <f t="shared" si="32"/>
        <v>0.59575377419299502</v>
      </c>
      <c r="Q166" s="119">
        <f t="shared" si="32"/>
        <v>0.59886036731932735</v>
      </c>
      <c r="R166" s="119">
        <f t="shared" ref="R166:V166" si="33">IF(R142=0,"",R142/R118)</f>
        <v>0.60060013525570266</v>
      </c>
      <c r="S166" s="119">
        <f t="shared" si="33"/>
        <v>0.60362067413103582</v>
      </c>
      <c r="T166" s="119">
        <f t="shared" si="33"/>
        <v>0.60865944510019077</v>
      </c>
      <c r="U166" s="119">
        <f t="shared" si="33"/>
        <v>0.61567171642600038</v>
      </c>
      <c r="V166" s="119">
        <f t="shared" si="33"/>
        <v>0.62547714520368014</v>
      </c>
      <c r="W166" s="119">
        <f t="shared" ref="W166" si="34">IF(W142=0,"",W142/W118)</f>
        <v>0.63921821167278292</v>
      </c>
      <c r="DA166" s="129" t="s">
        <v>1981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0.4048014410523344</v>
      </c>
      <c r="C167" s="124">
        <f t="shared" si="35"/>
        <v>0.41164177334417457</v>
      </c>
      <c r="D167" s="124">
        <f t="shared" si="35"/>
        <v>0.41595366964077934</v>
      </c>
      <c r="E167" s="124">
        <f t="shared" si="35"/>
        <v>0.42596673441230593</v>
      </c>
      <c r="F167" s="124">
        <f t="shared" si="35"/>
        <v>0.44453579757819839</v>
      </c>
      <c r="G167" s="124">
        <f t="shared" si="35"/>
        <v>0.47296489089428678</v>
      </c>
      <c r="H167" s="124">
        <f t="shared" si="35"/>
        <v>0.49230686677560248</v>
      </c>
      <c r="I167" s="124">
        <f t="shared" si="35"/>
        <v>0.50811997981427171</v>
      </c>
      <c r="J167" s="124">
        <f t="shared" si="35"/>
        <v>0.52156866856875816</v>
      </c>
      <c r="K167" s="124">
        <f t="shared" si="35"/>
        <v>0.53794385188341742</v>
      </c>
      <c r="L167" s="124">
        <f t="shared" si="35"/>
        <v>0.55181859562790858</v>
      </c>
      <c r="M167" s="124">
        <f t="shared" si="35"/>
        <v>0.56549378456292243</v>
      </c>
      <c r="N167" s="124">
        <f t="shared" si="35"/>
        <v>0.57642531299238342</v>
      </c>
      <c r="O167" s="124">
        <f t="shared" si="35"/>
        <v>0.5838846782898911</v>
      </c>
      <c r="P167" s="124">
        <f t="shared" si="35"/>
        <v>0.58610036911639585</v>
      </c>
      <c r="Q167" s="124">
        <f t="shared" si="35"/>
        <v>0.58776348336963058</v>
      </c>
      <c r="R167" s="124">
        <f t="shared" ref="R167:V167" si="36">IF(R143=0,"",R143/R119)</f>
        <v>0.58933665226859178</v>
      </c>
      <c r="S167" s="124">
        <f t="shared" si="36"/>
        <v>0.59135526555259366</v>
      </c>
      <c r="T167" s="124">
        <f t="shared" si="36"/>
        <v>0.59351317517209368</v>
      </c>
      <c r="U167" s="124">
        <f t="shared" si="36"/>
        <v>0.59861332920529775</v>
      </c>
      <c r="V167" s="124">
        <f t="shared" si="36"/>
        <v>0.60807989976303045</v>
      </c>
      <c r="W167" s="124">
        <f t="shared" ref="W167" si="37">IF(W143=0,"",W143/W119)</f>
        <v>0.62041978102091122</v>
      </c>
      <c r="DA167" s="130" t="s">
        <v>1982</v>
      </c>
    </row>
    <row r="168" spans="1:105" ht="12" customHeight="1" x14ac:dyDescent="0.25">
      <c r="A168" s="97" t="s">
        <v>204</v>
      </c>
      <c r="B168" s="111">
        <f t="shared" ref="B168:Q168" si="38">IF(B144=0,"",B144/B120)</f>
        <v>0.40243563749843414</v>
      </c>
      <c r="C168" s="111">
        <f t="shared" si="38"/>
        <v>0.40930494550105684</v>
      </c>
      <c r="D168" s="111">
        <f t="shared" si="38"/>
        <v>0.41364414182915676</v>
      </c>
      <c r="E168" s="111">
        <f t="shared" si="38"/>
        <v>0.42370354245017733</v>
      </c>
      <c r="F168" s="111">
        <f t="shared" si="38"/>
        <v>0.44226921536289177</v>
      </c>
      <c r="G168" s="111">
        <f t="shared" si="38"/>
        <v>0.47072654888239135</v>
      </c>
      <c r="H168" s="111">
        <f t="shared" si="38"/>
        <v>0.49011396407273022</v>
      </c>
      <c r="I168" s="111">
        <f t="shared" si="38"/>
        <v>0.505960512091012</v>
      </c>
      <c r="J168" s="111">
        <f t="shared" si="38"/>
        <v>0.51943658984390761</v>
      </c>
      <c r="K168" s="111">
        <f t="shared" si="38"/>
        <v>0.53585511556140042</v>
      </c>
      <c r="L168" s="111">
        <f t="shared" si="38"/>
        <v>0.54976718393877078</v>
      </c>
      <c r="M168" s="111">
        <f t="shared" si="38"/>
        <v>0.56349206512282546</v>
      </c>
      <c r="N168" s="111">
        <f t="shared" si="38"/>
        <v>0.57450182452026488</v>
      </c>
      <c r="O168" s="111">
        <f t="shared" si="38"/>
        <v>0.58198499063812015</v>
      </c>
      <c r="P168" s="111">
        <f t="shared" si="38"/>
        <v>0.58419577517422927</v>
      </c>
      <c r="Q168" s="111">
        <f t="shared" si="38"/>
        <v>0.58587436090866896</v>
      </c>
      <c r="R168" s="111">
        <f t="shared" ref="R168:V168" si="39">IF(R144=0,"",R144/R120)</f>
        <v>0.58745772574020905</v>
      </c>
      <c r="S168" s="111">
        <f t="shared" si="39"/>
        <v>0.58947268895447247</v>
      </c>
      <c r="T168" s="111">
        <f t="shared" si="39"/>
        <v>0.5916362172299765</v>
      </c>
      <c r="U168" s="111">
        <f t="shared" si="39"/>
        <v>0.59674692157240461</v>
      </c>
      <c r="V168" s="111">
        <f t="shared" si="39"/>
        <v>0.6062006826666001</v>
      </c>
      <c r="W168" s="111">
        <f t="shared" ref="W168" si="40">IF(W144=0,"",W144/W120)</f>
        <v>0.61856376808050029</v>
      </c>
      <c r="DA168" s="63" t="s">
        <v>1983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1.6784535314436273</v>
      </c>
      <c r="C170" s="124">
        <f t="shared" si="44"/>
        <v>1.9485026956701121</v>
      </c>
      <c r="D170" s="124">
        <f t="shared" si="44"/>
        <v>2.0556171772885405</v>
      </c>
      <c r="E170" s="124">
        <f t="shared" si="44"/>
        <v>2.1528497786239655</v>
      </c>
      <c r="F170" s="124">
        <f t="shared" si="44"/>
        <v>2.256909651810695</v>
      </c>
      <c r="G170" s="124">
        <f t="shared" si="44"/>
        <v>2.3650903248714705</v>
      </c>
      <c r="H170" s="124">
        <f t="shared" si="44"/>
        <v>2.4386772534778478</v>
      </c>
      <c r="I170" s="124">
        <f t="shared" si="44"/>
        <v>2.49584109658166</v>
      </c>
      <c r="J170" s="124">
        <f t="shared" si="44"/>
        <v>2.5446155754159778</v>
      </c>
      <c r="K170" s="124">
        <f t="shared" si="44"/>
        <v>2.6041686751561826</v>
      </c>
      <c r="L170" s="124">
        <f t="shared" si="44"/>
        <v>2.6603251360086202</v>
      </c>
      <c r="M170" s="124">
        <f t="shared" si="44"/>
        <v>2.7255974831892464</v>
      </c>
      <c r="N170" s="124">
        <f t="shared" si="44"/>
        <v>2.7948934986491678</v>
      </c>
      <c r="O170" s="124">
        <f t="shared" si="44"/>
        <v>2.8690719306700996</v>
      </c>
      <c r="P170" s="124">
        <f t="shared" si="44"/>
        <v>2.9436022763764003</v>
      </c>
      <c r="Q170" s="124">
        <f t="shared" si="44"/>
        <v>3.0133222503406691</v>
      </c>
      <c r="R170" s="124">
        <f t="shared" ref="R170:V170" si="45">IF(R146=0,"",R146/R122)</f>
        <v>3.0760363610059946</v>
      </c>
      <c r="S170" s="124">
        <f t="shared" si="45"/>
        <v>3.1338719112573643</v>
      </c>
      <c r="T170" s="124">
        <f t="shared" si="45"/>
        <v>3.195416861593666</v>
      </c>
      <c r="U170" s="124">
        <f t="shared" si="45"/>
        <v>3.2960941945378162</v>
      </c>
      <c r="V170" s="124">
        <f t="shared" si="45"/>
        <v>3.4764733123357687</v>
      </c>
      <c r="W170" s="124">
        <f t="shared" ref="W170" si="46">IF(W146=0,"",W146/W122)</f>
        <v>3.6461121255093314</v>
      </c>
      <c r="DA170" s="130" t="s">
        <v>1985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1.6784535314436273</v>
      </c>
      <c r="C171" s="111">
        <f t="shared" si="47"/>
        <v>1.9485026956701121</v>
      </c>
      <c r="D171" s="111">
        <f t="shared" si="47"/>
        <v>2.0556171772885405</v>
      </c>
      <c r="E171" s="111">
        <f t="shared" si="47"/>
        <v>2.1528497786239655</v>
      </c>
      <c r="F171" s="111">
        <f t="shared" si="47"/>
        <v>2.256909651810695</v>
      </c>
      <c r="G171" s="111">
        <f t="shared" si="47"/>
        <v>2.3650903248714705</v>
      </c>
      <c r="H171" s="111">
        <f t="shared" si="47"/>
        <v>2.4386772534778478</v>
      </c>
      <c r="I171" s="111">
        <f t="shared" si="47"/>
        <v>2.49584109658166</v>
      </c>
      <c r="J171" s="111">
        <f t="shared" si="47"/>
        <v>2.5446155754159778</v>
      </c>
      <c r="K171" s="111">
        <f t="shared" si="47"/>
        <v>2.6041686751561826</v>
      </c>
      <c r="L171" s="111">
        <f t="shared" si="47"/>
        <v>2.6603251360086202</v>
      </c>
      <c r="M171" s="111">
        <f t="shared" si="47"/>
        <v>2.7255974831892464</v>
      </c>
      <c r="N171" s="111">
        <f t="shared" si="47"/>
        <v>2.7948934986491678</v>
      </c>
      <c r="O171" s="111">
        <f t="shared" si="47"/>
        <v>2.8690719306700996</v>
      </c>
      <c r="P171" s="111">
        <f t="shared" si="47"/>
        <v>2.9436022763764003</v>
      </c>
      <c r="Q171" s="111">
        <f t="shared" si="47"/>
        <v>3.0133222503406691</v>
      </c>
      <c r="R171" s="111">
        <f t="shared" ref="R171:V171" si="48">IF(R147=0,"",R147/R123)</f>
        <v>3.0760363610059946</v>
      </c>
      <c r="S171" s="111">
        <f t="shared" si="48"/>
        <v>3.1338719112573643</v>
      </c>
      <c r="T171" s="111">
        <f t="shared" si="48"/>
        <v>3.195416861593666</v>
      </c>
      <c r="U171" s="111">
        <f t="shared" si="48"/>
        <v>3.2960941945378162</v>
      </c>
      <c r="V171" s="111">
        <f t="shared" si="48"/>
        <v>3.4764733123357687</v>
      </c>
      <c r="W171" s="111">
        <f t="shared" ref="W171" si="49">IF(W147=0,"",W147/W123)</f>
        <v>3.6461121255093314</v>
      </c>
      <c r="DA171" s="63" t="s">
        <v>1986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0.53537845374044046</v>
      </c>
      <c r="C172" s="124">
        <f t="shared" si="50"/>
        <v>0.54270001167991067</v>
      </c>
      <c r="D172" s="124">
        <f t="shared" si="50"/>
        <v>0.54509728952857894</v>
      </c>
      <c r="E172" s="124">
        <f t="shared" si="50"/>
        <v>0.55411725521442567</v>
      </c>
      <c r="F172" s="124">
        <f t="shared" si="50"/>
        <v>0.5650373784324757</v>
      </c>
      <c r="G172" s="124">
        <f t="shared" si="50"/>
        <v>0.57115854966386226</v>
      </c>
      <c r="H172" s="124">
        <f t="shared" si="50"/>
        <v>0.58009184217355769</v>
      </c>
      <c r="I172" s="124">
        <f t="shared" si="50"/>
        <v>0.58640492591809568</v>
      </c>
      <c r="J172" s="124">
        <f t="shared" si="50"/>
        <v>0.59283066108287674</v>
      </c>
      <c r="K172" s="124">
        <f t="shared" si="50"/>
        <v>0.59771236761574331</v>
      </c>
      <c r="L172" s="124">
        <f t="shared" si="50"/>
        <v>0.60122737646533808</v>
      </c>
      <c r="M172" s="124">
        <f t="shared" si="50"/>
        <v>0.60811505698693891</v>
      </c>
      <c r="N172" s="124">
        <f t="shared" si="50"/>
        <v>0.61798394775046794</v>
      </c>
      <c r="O172" s="124">
        <f t="shared" si="50"/>
        <v>0.62435766868482567</v>
      </c>
      <c r="P172" s="124">
        <f t="shared" si="50"/>
        <v>0.63095417550178612</v>
      </c>
      <c r="Q172" s="124">
        <f t="shared" si="50"/>
        <v>0.63637846648100327</v>
      </c>
      <c r="R172" s="124">
        <f t="shared" ref="R172:V172" si="51">IF(R148=0,"",R148/R124)</f>
        <v>0.64429352563127407</v>
      </c>
      <c r="S172" s="124">
        <f t="shared" si="51"/>
        <v>0.65608600108173409</v>
      </c>
      <c r="T172" s="124">
        <f t="shared" si="51"/>
        <v>0.66997791420131236</v>
      </c>
      <c r="U172" s="124">
        <f t="shared" si="51"/>
        <v>0.68684059990485014</v>
      </c>
      <c r="V172" s="124">
        <f t="shared" si="51"/>
        <v>0.7027988215035017</v>
      </c>
      <c r="W172" s="124">
        <f t="shared" ref="W172" si="52">IF(W148=0,"",W148/W124)</f>
        <v>0.71870400103449661</v>
      </c>
      <c r="DA172" s="130" t="s">
        <v>1987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0.42377646611547537</v>
      </c>
      <c r="C173" s="111">
        <f t="shared" si="53"/>
        <v>0.42906032477855033</v>
      </c>
      <c r="D173" s="111">
        <f t="shared" si="53"/>
        <v>0.43149491503164411</v>
      </c>
      <c r="E173" s="111">
        <f t="shared" si="53"/>
        <v>0.44199994529605918</v>
      </c>
      <c r="F173" s="111">
        <f t="shared" si="53"/>
        <v>0.4634585317748709</v>
      </c>
      <c r="G173" s="111">
        <f t="shared" si="53"/>
        <v>0.49990020291143572</v>
      </c>
      <c r="H173" s="111">
        <f t="shared" si="53"/>
        <v>0.52246171875103398</v>
      </c>
      <c r="I173" s="111">
        <f t="shared" si="53"/>
        <v>0.54392620852894069</v>
      </c>
      <c r="J173" s="111">
        <f t="shared" si="53"/>
        <v>0.56315582426270128</v>
      </c>
      <c r="K173" s="111">
        <f t="shared" si="53"/>
        <v>0.58607018445229697</v>
      </c>
      <c r="L173" s="111">
        <f t="shared" si="53"/>
        <v>0.60589916543762123</v>
      </c>
      <c r="M173" s="111">
        <f t="shared" si="53"/>
        <v>0.6251561309737198</v>
      </c>
      <c r="N173" s="111">
        <f t="shared" si="53"/>
        <v>0.63980949001582432</v>
      </c>
      <c r="O173" s="111">
        <f t="shared" si="53"/>
        <v>0.65018152871910662</v>
      </c>
      <c r="P173" s="111">
        <f t="shared" si="53"/>
        <v>0.65134553081079349</v>
      </c>
      <c r="Q173" s="111">
        <f t="shared" si="53"/>
        <v>0.65331676847718867</v>
      </c>
      <c r="R173" s="111">
        <f t="shared" ref="R173:V173" si="54">IF(R149=0,"",R149/R125)</f>
        <v>0.65643107860285277</v>
      </c>
      <c r="S173" s="111">
        <f t="shared" si="54"/>
        <v>0.66282543156002749</v>
      </c>
      <c r="T173" s="111">
        <f t="shared" si="54"/>
        <v>0.66913802773170328</v>
      </c>
      <c r="U173" s="111">
        <f t="shared" si="54"/>
        <v>0.67932988039182751</v>
      </c>
      <c r="V173" s="111">
        <f t="shared" si="54"/>
        <v>0.70218973494233172</v>
      </c>
      <c r="W173" s="111">
        <f t="shared" ref="W173" si="55">IF(W149=0,"",W149/W125)</f>
        <v>0.72097894802448392</v>
      </c>
      <c r="DA173" s="63" t="s">
        <v>1988</v>
      </c>
    </row>
    <row r="174" spans="1:105" ht="12" customHeight="1" x14ac:dyDescent="0.25">
      <c r="A174" s="97" t="s">
        <v>131</v>
      </c>
      <c r="B174" s="111" t="str">
        <f t="shared" ref="B174:Q174" si="56">IF(B150=0,"",B150/B126)</f>
        <v/>
      </c>
      <c r="C174" s="111">
        <f t="shared" si="56"/>
        <v>0.83477735442336354</v>
      </c>
      <c r="D174" s="111">
        <f t="shared" si="56"/>
        <v>0.83805368707579331</v>
      </c>
      <c r="E174" s="111">
        <f t="shared" si="56"/>
        <v>0.80915637744941327</v>
      </c>
      <c r="F174" s="111">
        <f t="shared" si="56"/>
        <v>0.83321303828365834</v>
      </c>
      <c r="G174" s="111">
        <f t="shared" si="56"/>
        <v>0.86125463790037871</v>
      </c>
      <c r="H174" s="111">
        <f t="shared" si="56"/>
        <v>0.82133604925864045</v>
      </c>
      <c r="I174" s="111">
        <f t="shared" si="56"/>
        <v>0.86049745148164569</v>
      </c>
      <c r="J174" s="111">
        <f t="shared" si="56"/>
        <v>0.89724471239900494</v>
      </c>
      <c r="K174" s="111">
        <f t="shared" si="56"/>
        <v>0.87044363444674955</v>
      </c>
      <c r="L174" s="111">
        <f t="shared" si="56"/>
        <v>0.88065585803849877</v>
      </c>
      <c r="M174" s="111">
        <f t="shared" si="56"/>
        <v>0.87139762740098192</v>
      </c>
      <c r="N174" s="111">
        <f t="shared" si="56"/>
        <v>0.91528425135400937</v>
      </c>
      <c r="O174" s="111">
        <f t="shared" si="56"/>
        <v>0.91126508357229585</v>
      </c>
      <c r="P174" s="111">
        <f t="shared" si="56"/>
        <v>0.91142139735833871</v>
      </c>
      <c r="Q174" s="111">
        <f t="shared" si="56"/>
        <v>0.88049536907831649</v>
      </c>
      <c r="R174" s="111">
        <f t="shared" ref="R174:V174" si="57">IF(R150=0,"",R150/R126)</f>
        <v>0.88642493880959994</v>
      </c>
      <c r="S174" s="111">
        <f t="shared" si="57"/>
        <v>0.89355318120453819</v>
      </c>
      <c r="T174" s="111">
        <f t="shared" si="57"/>
        <v>0.89184756809981947</v>
      </c>
      <c r="U174" s="111">
        <f t="shared" si="57"/>
        <v>0.89365588771327886</v>
      </c>
      <c r="V174" s="111">
        <f t="shared" si="57"/>
        <v>0.88827059485027338</v>
      </c>
      <c r="W174" s="111">
        <f t="shared" ref="W174" si="58">IF(W150=0,"",W150/W126)</f>
        <v>0.91261669286239933</v>
      </c>
      <c r="DA174" s="63" t="s">
        <v>1989</v>
      </c>
    </row>
    <row r="175" spans="1:105" ht="12" customHeight="1" x14ac:dyDescent="0.25">
      <c r="A175" s="100" t="s">
        <v>204</v>
      </c>
      <c r="B175" s="112" t="str">
        <f t="shared" ref="B175:Q175" si="59">IF(B151=0,"",B151/B127)</f>
        <v/>
      </c>
      <c r="C175" s="112">
        <f t="shared" si="59"/>
        <v>0.53737230020168347</v>
      </c>
      <c r="D175" s="112">
        <f t="shared" si="59"/>
        <v>0.53737230020168347</v>
      </c>
      <c r="E175" s="112">
        <f t="shared" si="59"/>
        <v>0.53737230020168347</v>
      </c>
      <c r="F175" s="112">
        <f t="shared" si="59"/>
        <v>0.53737230020168347</v>
      </c>
      <c r="G175" s="112">
        <f t="shared" si="59"/>
        <v>0.5533889537167227</v>
      </c>
      <c r="H175" s="112">
        <f t="shared" si="59"/>
        <v>0.5533889537167227</v>
      </c>
      <c r="I175" s="112">
        <f t="shared" si="59"/>
        <v>0.57626095897689478</v>
      </c>
      <c r="J175" s="112">
        <f t="shared" si="59"/>
        <v>0.58058971863502384</v>
      </c>
      <c r="K175" s="112">
        <f t="shared" si="59"/>
        <v>0.611604123837035</v>
      </c>
      <c r="L175" s="112">
        <f t="shared" si="59"/>
        <v>0.62721766510674792</v>
      </c>
      <c r="M175" s="112">
        <f t="shared" si="59"/>
        <v>0.64544098081789347</v>
      </c>
      <c r="N175" s="112">
        <f t="shared" si="59"/>
        <v>0.66092489185322034</v>
      </c>
      <c r="O175" s="112">
        <f t="shared" si="59"/>
        <v>0.66691392977212838</v>
      </c>
      <c r="P175" s="112">
        <f t="shared" si="59"/>
        <v>0.66691392977212882</v>
      </c>
      <c r="Q175" s="112">
        <f t="shared" si="59"/>
        <v>0.66691392977212849</v>
      </c>
      <c r="R175" s="112">
        <f t="shared" ref="R175:V175" si="60">IF(R151=0,"",R151/R127)</f>
        <v>0.66691392977212804</v>
      </c>
      <c r="S175" s="112">
        <f t="shared" si="60"/>
        <v>0.66691392977212871</v>
      </c>
      <c r="T175" s="112">
        <f t="shared" si="60"/>
        <v>0.66785542152413524</v>
      </c>
      <c r="U175" s="112">
        <f t="shared" si="60"/>
        <v>0.66785969652987254</v>
      </c>
      <c r="V175" s="112">
        <f t="shared" si="60"/>
        <v>0.66985841347556252</v>
      </c>
      <c r="W175" s="112">
        <f t="shared" ref="W175" si="61">IF(W151=0,"",W151/W127)</f>
        <v>0.67309840049550629</v>
      </c>
      <c r="DA175" s="131" t="s">
        <v>1990</v>
      </c>
    </row>
    <row r="176" spans="1:105" ht="12" customHeight="1" x14ac:dyDescent="0.25">
      <c r="A176" s="103" t="s">
        <v>52</v>
      </c>
      <c r="B176" s="113" t="str">
        <f t="shared" ref="B176:Q176" si="62">IF(B152=0,"",B152/B128)</f>
        <v/>
      </c>
      <c r="C176" s="113">
        <f t="shared" si="62"/>
        <v>1</v>
      </c>
      <c r="D176" s="113">
        <f t="shared" si="62"/>
        <v>1</v>
      </c>
      <c r="E176" s="113">
        <f t="shared" si="62"/>
        <v>1</v>
      </c>
      <c r="F176" s="113">
        <f t="shared" si="62"/>
        <v>1</v>
      </c>
      <c r="G176" s="113">
        <f t="shared" si="62"/>
        <v>1</v>
      </c>
      <c r="H176" s="113">
        <f t="shared" si="62"/>
        <v>1</v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" si="64">IF(W152=0,"",W152/W128)</f>
        <v>1</v>
      </c>
      <c r="DA176" s="132" t="s">
        <v>1991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0.50444479568652512</v>
      </c>
      <c r="C177" s="112">
        <f t="shared" si="65"/>
        <v>0.50624902752403123</v>
      </c>
      <c r="D177" s="112">
        <f t="shared" si="65"/>
        <v>0.50834265360317732</v>
      </c>
      <c r="E177" s="112">
        <f t="shared" si="65"/>
        <v>0.51095323408895965</v>
      </c>
      <c r="F177" s="112">
        <f t="shared" si="65"/>
        <v>0.51511257453021075</v>
      </c>
      <c r="G177" s="112">
        <f t="shared" si="65"/>
        <v>0.52254410364823423</v>
      </c>
      <c r="H177" s="112">
        <f t="shared" si="65"/>
        <v>0.53101783938488833</v>
      </c>
      <c r="I177" s="112">
        <f t="shared" si="65"/>
        <v>0.53484033185631275</v>
      </c>
      <c r="J177" s="112">
        <f t="shared" si="65"/>
        <v>0.53615082789352342</v>
      </c>
      <c r="K177" s="112">
        <f t="shared" si="65"/>
        <v>0.54121541091947978</v>
      </c>
      <c r="L177" s="112">
        <f t="shared" si="65"/>
        <v>0.54660853710796653</v>
      </c>
      <c r="M177" s="112">
        <f t="shared" si="65"/>
        <v>0.55442805527981376</v>
      </c>
      <c r="N177" s="112">
        <f t="shared" si="65"/>
        <v>0.56659565491890618</v>
      </c>
      <c r="O177" s="112">
        <f t="shared" si="65"/>
        <v>0.58650624956320674</v>
      </c>
      <c r="P177" s="112">
        <f t="shared" si="65"/>
        <v>0.60438251965333889</v>
      </c>
      <c r="Q177" s="112">
        <f t="shared" si="65"/>
        <v>0.61854285724195701</v>
      </c>
      <c r="R177" s="112">
        <f t="shared" ref="R177:V177" si="66">IF(R153=0,"",R153/R129)</f>
        <v>0.64072350226959907</v>
      </c>
      <c r="S177" s="112">
        <f t="shared" si="66"/>
        <v>0.6799769037624952</v>
      </c>
      <c r="T177" s="112">
        <f t="shared" si="66"/>
        <v>0.72140598540010281</v>
      </c>
      <c r="U177" s="112">
        <f t="shared" si="66"/>
        <v>0.76360287989376641</v>
      </c>
      <c r="V177" s="112">
        <f t="shared" si="66"/>
        <v>0.79898660693936174</v>
      </c>
      <c r="W177" s="112">
        <f t="shared" ref="W177" si="67">IF(W153=0,"",W153/W129)</f>
        <v>0.82650793159721692</v>
      </c>
      <c r="DA177" s="131" t="s">
        <v>1992</v>
      </c>
    </row>
    <row r="178" spans="1:105" ht="12" customHeight="1" x14ac:dyDescent="0.25">
      <c r="A178" s="107" t="s">
        <v>123</v>
      </c>
      <c r="B178" s="113" t="str">
        <f t="shared" ref="B178:Q178" si="68">IF(B154=0,"",B154/B130)</f>
        <v/>
      </c>
      <c r="C178" s="113">
        <f t="shared" si="68"/>
        <v>0.82677544263614666</v>
      </c>
      <c r="D178" s="113">
        <f t="shared" si="68"/>
        <v>0.83021626905721113</v>
      </c>
      <c r="E178" s="113">
        <f t="shared" si="68"/>
        <v>0.80020827436513886</v>
      </c>
      <c r="F178" s="113">
        <f t="shared" si="68"/>
        <v>0.82517645961380692</v>
      </c>
      <c r="G178" s="113">
        <f t="shared" si="68"/>
        <v>0.84643535004016512</v>
      </c>
      <c r="H178" s="113">
        <f t="shared" si="68"/>
        <v>0.80376982340143543</v>
      </c>
      <c r="I178" s="113">
        <f t="shared" si="68"/>
        <v>0.83319445452637542</v>
      </c>
      <c r="J178" s="113">
        <f t="shared" si="68"/>
        <v>0.82097424094384974</v>
      </c>
      <c r="K178" s="113">
        <f t="shared" si="68"/>
        <v>0.84433561964811554</v>
      </c>
      <c r="L178" s="113">
        <f t="shared" si="68"/>
        <v>0.84727820511487539</v>
      </c>
      <c r="M178" s="113">
        <f t="shared" si="68"/>
        <v>0.82689959582841854</v>
      </c>
      <c r="N178" s="113">
        <f t="shared" si="68"/>
        <v>0.8825796849303752</v>
      </c>
      <c r="O178" s="113">
        <f t="shared" si="68"/>
        <v>0.87857626706779424</v>
      </c>
      <c r="P178" s="113">
        <f t="shared" si="68"/>
        <v>0.88261295330817147</v>
      </c>
      <c r="Q178" s="113">
        <f t="shared" si="68"/>
        <v>0.84576338035211029</v>
      </c>
      <c r="R178" s="113">
        <f t="shared" ref="R178:V178" si="69">IF(R154=0,"",R154/R130)</f>
        <v>0.86263006246271035</v>
      </c>
      <c r="S178" s="113">
        <f t="shared" si="69"/>
        <v>0.90566022556052561</v>
      </c>
      <c r="T178" s="113">
        <f t="shared" si="69"/>
        <v>0.92526138605703956</v>
      </c>
      <c r="U178" s="113">
        <f t="shared" si="69"/>
        <v>0.93996065672480911</v>
      </c>
      <c r="V178" s="113">
        <f t="shared" si="69"/>
        <v>0.94687438884547426</v>
      </c>
      <c r="W178" s="113">
        <f t="shared" ref="W178" si="70">IF(W154=0,"",W154/W130)</f>
        <v>0.96259149904829699</v>
      </c>
      <c r="DA178" s="132" t="s">
        <v>1993</v>
      </c>
    </row>
    <row r="179" spans="1:105" ht="12" customHeight="1" x14ac:dyDescent="0.25">
      <c r="A179" s="108" t="s">
        <v>50</v>
      </c>
      <c r="B179" s="111" t="str">
        <f t="shared" ref="B179:Q179" si="71">IF(B155=0,"",B155/B131)</f>
        <v/>
      </c>
      <c r="C179" s="111">
        <f t="shared" si="71"/>
        <v>0.52313127076257315</v>
      </c>
      <c r="D179" s="111">
        <f t="shared" si="71"/>
        <v>0.52329220132442211</v>
      </c>
      <c r="E179" s="111">
        <f t="shared" si="71"/>
        <v>0.523292201324422</v>
      </c>
      <c r="F179" s="111">
        <f t="shared" si="71"/>
        <v>0.523292201324422</v>
      </c>
      <c r="G179" s="111">
        <f t="shared" si="71"/>
        <v>0.52331233215619122</v>
      </c>
      <c r="H179" s="111">
        <f t="shared" si="71"/>
        <v>0.52333818981231151</v>
      </c>
      <c r="I179" s="111">
        <f t="shared" si="71"/>
        <v>0.52339467123328631</v>
      </c>
      <c r="J179" s="111">
        <f t="shared" si="71"/>
        <v>0.53713688795612058</v>
      </c>
      <c r="K179" s="111">
        <f t="shared" si="71"/>
        <v>0.55598632978103879</v>
      </c>
      <c r="L179" s="111">
        <f t="shared" si="71"/>
        <v>0.55990178638326493</v>
      </c>
      <c r="M179" s="111">
        <f t="shared" si="71"/>
        <v>0.5618554477690112</v>
      </c>
      <c r="N179" s="111">
        <f t="shared" si="71"/>
        <v>0.573631657003281</v>
      </c>
      <c r="O179" s="111">
        <f t="shared" si="71"/>
        <v>0.58382308954436846</v>
      </c>
      <c r="P179" s="111">
        <f t="shared" si="71"/>
        <v>0.59290530576861245</v>
      </c>
      <c r="Q179" s="111">
        <f t="shared" si="71"/>
        <v>0.59781800875928381</v>
      </c>
      <c r="R179" s="111">
        <f t="shared" ref="R179:V179" si="72">IF(R155=0,"",R155/R131)</f>
        <v>0.60641153363665823</v>
      </c>
      <c r="S179" s="111">
        <f t="shared" si="72"/>
        <v>0.69539568978088095</v>
      </c>
      <c r="T179" s="111">
        <f t="shared" si="72"/>
        <v>0.75080692290730988</v>
      </c>
      <c r="U179" s="111">
        <f t="shared" si="72"/>
        <v>0.7893983363752356</v>
      </c>
      <c r="V179" s="111">
        <f t="shared" si="72"/>
        <v>0.81993920177814406</v>
      </c>
      <c r="W179" s="111">
        <f t="shared" ref="W179" si="73">IF(W155=0,"",W155/W131)</f>
        <v>0.83554447242869267</v>
      </c>
      <c r="DA179" s="63" t="s">
        <v>1994</v>
      </c>
    </row>
    <row r="180" spans="1:105" ht="12" customHeight="1" x14ac:dyDescent="0.25">
      <c r="A180" s="108" t="s">
        <v>52</v>
      </c>
      <c r="B180" s="111" t="str">
        <f t="shared" ref="B180:Q180" si="74">IF(B156=0,"",B156/B132)</f>
        <v/>
      </c>
      <c r="C180" s="111">
        <f t="shared" si="74"/>
        <v>1</v>
      </c>
      <c r="D180" s="111">
        <f t="shared" si="74"/>
        <v>1</v>
      </c>
      <c r="E180" s="111">
        <f t="shared" si="74"/>
        <v>1</v>
      </c>
      <c r="F180" s="111">
        <f t="shared" si="74"/>
        <v>1</v>
      </c>
      <c r="G180" s="111">
        <f t="shared" si="74"/>
        <v>1</v>
      </c>
      <c r="H180" s="111">
        <f t="shared" si="74"/>
        <v>1</v>
      </c>
      <c r="I180" s="111">
        <f t="shared" si="74"/>
        <v>1</v>
      </c>
      <c r="J180" s="111">
        <f t="shared" si="74"/>
        <v>1</v>
      </c>
      <c r="K180" s="111">
        <f t="shared" si="74"/>
        <v>1</v>
      </c>
      <c r="L180" s="111">
        <f t="shared" si="74"/>
        <v>1</v>
      </c>
      <c r="M180" s="111">
        <f t="shared" si="74"/>
        <v>1</v>
      </c>
      <c r="N180" s="111">
        <f t="shared" si="74"/>
        <v>1</v>
      </c>
      <c r="O180" s="111">
        <f t="shared" si="74"/>
        <v>1</v>
      </c>
      <c r="P180" s="111">
        <f t="shared" si="74"/>
        <v>1</v>
      </c>
      <c r="Q180" s="111">
        <f t="shared" si="74"/>
        <v>1</v>
      </c>
      <c r="R180" s="111">
        <f t="shared" ref="R180:V180" si="75">IF(R156=0,"",R156/R132)</f>
        <v>1</v>
      </c>
      <c r="S180" s="111">
        <f t="shared" si="75"/>
        <v>1</v>
      </c>
      <c r="T180" s="111">
        <f t="shared" si="75"/>
        <v>1</v>
      </c>
      <c r="U180" s="111">
        <f t="shared" si="75"/>
        <v>1</v>
      </c>
      <c r="V180" s="111">
        <f t="shared" si="75"/>
        <v>1</v>
      </c>
      <c r="W180" s="111">
        <f t="shared" ref="W180" si="76">IF(W156=0,"",W156/W132)</f>
        <v>1</v>
      </c>
      <c r="DA180" s="63" t="s">
        <v>1995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0.56514428204513378</v>
      </c>
      <c r="C181" s="112">
        <f t="shared" si="77"/>
        <v>0.56846562273710299</v>
      </c>
      <c r="D181" s="112">
        <f t="shared" si="77"/>
        <v>0.57148425230921751</v>
      </c>
      <c r="E181" s="112">
        <f t="shared" si="77"/>
        <v>0.57592859837673083</v>
      </c>
      <c r="F181" s="112">
        <f t="shared" si="77"/>
        <v>0.58141704158538643</v>
      </c>
      <c r="G181" s="112">
        <f t="shared" si="77"/>
        <v>0.58700433841963895</v>
      </c>
      <c r="H181" s="112">
        <f t="shared" si="77"/>
        <v>0.59082664476350322</v>
      </c>
      <c r="I181" s="112">
        <f t="shared" si="77"/>
        <v>0.5927597124603321</v>
      </c>
      <c r="J181" s="112">
        <f t="shared" si="77"/>
        <v>0.59396147930613186</v>
      </c>
      <c r="K181" s="112">
        <f t="shared" si="77"/>
        <v>0.59592162417475347</v>
      </c>
      <c r="L181" s="112">
        <f t="shared" si="77"/>
        <v>0.59797350734708188</v>
      </c>
      <c r="M181" s="112">
        <f t="shared" si="77"/>
        <v>0.60097109103949797</v>
      </c>
      <c r="N181" s="112">
        <f t="shared" si="77"/>
        <v>0.60477245313153227</v>
      </c>
      <c r="O181" s="112">
        <f t="shared" si="77"/>
        <v>0.60967962670289089</v>
      </c>
      <c r="P181" s="112">
        <f t="shared" si="77"/>
        <v>0.61551670273981429</v>
      </c>
      <c r="Q181" s="112">
        <f t="shared" si="77"/>
        <v>0.62244294122754618</v>
      </c>
      <c r="R181" s="112">
        <f t="shared" ref="R181:V181" si="78">IF(R157=0,"",R157/R133)</f>
        <v>0.62985213389640238</v>
      </c>
      <c r="S181" s="112">
        <f t="shared" si="78"/>
        <v>0.64035342432718423</v>
      </c>
      <c r="T181" s="112">
        <f t="shared" si="78"/>
        <v>0.65301759468832488</v>
      </c>
      <c r="U181" s="112">
        <f t="shared" si="78"/>
        <v>0.66888737658924191</v>
      </c>
      <c r="V181" s="112">
        <f t="shared" si="78"/>
        <v>0.68446030335033881</v>
      </c>
      <c r="W181" s="112">
        <f t="shared" ref="W181" si="79">IF(W157=0,"",W157/W133)</f>
        <v>0.69724373133562334</v>
      </c>
      <c r="DA181" s="131" t="s">
        <v>1996</v>
      </c>
    </row>
    <row r="182" spans="1:105" ht="12" customHeight="1" x14ac:dyDescent="0.25">
      <c r="A182" s="107" t="s">
        <v>121</v>
      </c>
      <c r="B182" s="113" t="str">
        <f t="shared" ref="B182:Q182" si="80">IF(B158=0,"",B158/B134)</f>
        <v/>
      </c>
      <c r="C182" s="113">
        <f t="shared" si="80"/>
        <v>0.86020379431039606</v>
      </c>
      <c r="D182" s="113">
        <f t="shared" si="80"/>
        <v>0.86313803711246961</v>
      </c>
      <c r="E182" s="113">
        <f t="shared" si="80"/>
        <v>0.8379647638534351</v>
      </c>
      <c r="F182" s="113">
        <f t="shared" si="80"/>
        <v>0.85909952199171147</v>
      </c>
      <c r="G182" s="113">
        <f t="shared" si="80"/>
        <v>0.87735586684645139</v>
      </c>
      <c r="H182" s="113">
        <f t="shared" si="80"/>
        <v>0.84214051862142092</v>
      </c>
      <c r="I182" s="113">
        <f t="shared" si="80"/>
        <v>0.86877281256882821</v>
      </c>
      <c r="J182" s="113">
        <f t="shared" si="80"/>
        <v>0.85371161708549559</v>
      </c>
      <c r="K182" s="113">
        <f t="shared" si="80"/>
        <v>0.86414891762324875</v>
      </c>
      <c r="L182" s="113">
        <f t="shared" si="80"/>
        <v>0.86789401447375369</v>
      </c>
      <c r="M182" s="113">
        <f t="shared" si="80"/>
        <v>0.84951462621133023</v>
      </c>
      <c r="N182" s="113">
        <f t="shared" si="80"/>
        <v>0.89644882686061678</v>
      </c>
      <c r="O182" s="113">
        <f t="shared" si="80"/>
        <v>0.89034080931081527</v>
      </c>
      <c r="P182" s="113">
        <f t="shared" si="80"/>
        <v>0.89276058902176925</v>
      </c>
      <c r="Q182" s="113">
        <f t="shared" si="80"/>
        <v>0.85922986489445663</v>
      </c>
      <c r="R182" s="113">
        <f t="shared" ref="R182:V182" si="81">IF(R158=0,"",R158/R134)</f>
        <v>0.86963278026184354</v>
      </c>
      <c r="S182" s="113">
        <f t="shared" si="81"/>
        <v>0.88201430617033338</v>
      </c>
      <c r="T182" s="113">
        <f t="shared" si="81"/>
        <v>0.88531425505829864</v>
      </c>
      <c r="U182" s="113">
        <f t="shared" si="81"/>
        <v>0.89480828018167102</v>
      </c>
      <c r="V182" s="113">
        <f t="shared" si="81"/>
        <v>0.89694406500889534</v>
      </c>
      <c r="W182" s="113">
        <f t="shared" ref="W182" si="82">IF(W158=0,"",W158/W134)</f>
        <v>0.92265684347721177</v>
      </c>
      <c r="DA182" s="132" t="s">
        <v>1997</v>
      </c>
    </row>
    <row r="183" spans="1:105" ht="12" customHeight="1" x14ac:dyDescent="0.25">
      <c r="A183" s="108" t="s">
        <v>53</v>
      </c>
      <c r="B183" s="111" t="str">
        <f t="shared" ref="B183:Q183" si="83">IF(B159=0,"",B159/B135)</f>
        <v/>
      </c>
      <c r="C183" s="111">
        <f t="shared" si="83"/>
        <v>0.58585359792924219</v>
      </c>
      <c r="D183" s="111">
        <f t="shared" si="83"/>
        <v>0.58597724120983541</v>
      </c>
      <c r="E183" s="111">
        <f t="shared" si="83"/>
        <v>0.58618010279795918</v>
      </c>
      <c r="F183" s="111">
        <f t="shared" si="83"/>
        <v>0.5862745712896209</v>
      </c>
      <c r="G183" s="111">
        <f t="shared" si="83"/>
        <v>0.58808612742857291</v>
      </c>
      <c r="H183" s="111">
        <f t="shared" si="83"/>
        <v>0.58943896545755203</v>
      </c>
      <c r="I183" s="111">
        <f t="shared" si="83"/>
        <v>0.59338987641676455</v>
      </c>
      <c r="J183" s="111">
        <f t="shared" si="83"/>
        <v>0.59659437196605991</v>
      </c>
      <c r="K183" s="111">
        <f t="shared" si="83"/>
        <v>0.59879651973413073</v>
      </c>
      <c r="L183" s="111">
        <f t="shared" si="83"/>
        <v>0.59992345107447687</v>
      </c>
      <c r="M183" s="111">
        <f t="shared" si="83"/>
        <v>0.60287854972744481</v>
      </c>
      <c r="N183" s="111">
        <f t="shared" si="83"/>
        <v>0.6082196665578119</v>
      </c>
      <c r="O183" s="111">
        <f t="shared" si="83"/>
        <v>0.61129631827038178</v>
      </c>
      <c r="P183" s="111">
        <f t="shared" si="83"/>
        <v>0.61691722070950117</v>
      </c>
      <c r="Q183" s="111">
        <f t="shared" si="83"/>
        <v>0.62312687011627377</v>
      </c>
      <c r="R183" s="111">
        <f t="shared" ref="R183:V183" si="84">IF(R159=0,"",R159/R135)</f>
        <v>0.6305201996930635</v>
      </c>
      <c r="S183" s="111">
        <f t="shared" si="84"/>
        <v>0.64000632663033097</v>
      </c>
      <c r="T183" s="111">
        <f t="shared" si="84"/>
        <v>0.65258445167536749</v>
      </c>
      <c r="U183" s="111">
        <f t="shared" si="84"/>
        <v>0.6702675482503887</v>
      </c>
      <c r="V183" s="111">
        <f t="shared" si="84"/>
        <v>0.68988928480124512</v>
      </c>
      <c r="W183" s="111">
        <f t="shared" ref="W183" si="85">IF(W159=0,"",W159/W135)</f>
        <v>0.70143739166839403</v>
      </c>
      <c r="DA183" s="63" t="s">
        <v>1998</v>
      </c>
    </row>
    <row r="184" spans="1:105" ht="12" customHeight="1" x14ac:dyDescent="0.25">
      <c r="A184" s="108" t="s">
        <v>52</v>
      </c>
      <c r="B184" s="111" t="str">
        <f t="shared" ref="B184:Q184" si="86">IF(B160=0,"",B160/B136)</f>
        <v/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" si="88">IF(W160=0,"",W160/W136)</f>
        <v>1</v>
      </c>
      <c r="DA184" s="63" t="s">
        <v>1999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0.59048238803751985</v>
      </c>
      <c r="C185" s="124">
        <f t="shared" si="89"/>
        <v>0.59461994885769343</v>
      </c>
      <c r="D185" s="124">
        <f t="shared" si="89"/>
        <v>0.58959753016845251</v>
      </c>
      <c r="E185" s="124">
        <f t="shared" si="89"/>
        <v>0.58848057775276075</v>
      </c>
      <c r="F185" s="124">
        <f t="shared" si="89"/>
        <v>0.5917958145928538</v>
      </c>
      <c r="G185" s="124">
        <f t="shared" si="89"/>
        <v>0.60216187229493656</v>
      </c>
      <c r="H185" s="124">
        <f t="shared" si="89"/>
        <v>0.60760948244743462</v>
      </c>
      <c r="I185" s="124">
        <f t="shared" si="89"/>
        <v>0.61420791799640295</v>
      </c>
      <c r="J185" s="124">
        <f t="shared" si="89"/>
        <v>0.61976728112568336</v>
      </c>
      <c r="K185" s="124">
        <f t="shared" si="89"/>
        <v>0.62098450830438434</v>
      </c>
      <c r="L185" s="124">
        <f t="shared" si="89"/>
        <v>0.62619724011689826</v>
      </c>
      <c r="M185" s="124">
        <f t="shared" si="89"/>
        <v>0.63945707028043852</v>
      </c>
      <c r="N185" s="124">
        <f t="shared" si="89"/>
        <v>0.6470950748376415</v>
      </c>
      <c r="O185" s="124">
        <f t="shared" si="89"/>
        <v>0.64228912247919756</v>
      </c>
      <c r="P185" s="124">
        <f t="shared" si="89"/>
        <v>0.65065272869157142</v>
      </c>
      <c r="Q185" s="124">
        <f t="shared" si="89"/>
        <v>0.65573210840840723</v>
      </c>
      <c r="R185" s="124">
        <f t="shared" ref="R185:V185" si="90">IF(R161=0,"",R161/R137)</f>
        <v>0.66529240101712195</v>
      </c>
      <c r="S185" s="124">
        <f t="shared" si="90"/>
        <v>0.66018911663147684</v>
      </c>
      <c r="T185" s="124">
        <f t="shared" si="90"/>
        <v>0.66239181851399653</v>
      </c>
      <c r="U185" s="124">
        <f t="shared" si="90"/>
        <v>0.66755946835355173</v>
      </c>
      <c r="V185" s="124">
        <f t="shared" si="90"/>
        <v>0.68529440786998341</v>
      </c>
      <c r="W185" s="124">
        <f t="shared" ref="W185" si="91">IF(W161=0,"",W161/W137)</f>
        <v>0.68671092111329812</v>
      </c>
      <c r="DA185" s="130" t="s">
        <v>2000</v>
      </c>
    </row>
    <row r="186" spans="1:105" ht="12" customHeight="1" x14ac:dyDescent="0.25">
      <c r="A186" s="97" t="s">
        <v>207</v>
      </c>
      <c r="B186" s="111">
        <f t="shared" ref="B186:Q186" si="92">IF(B162=0,"",B162/B138)</f>
        <v>0.56826657122644053</v>
      </c>
      <c r="C186" s="111">
        <f t="shared" si="92"/>
        <v>0.56903342557404368</v>
      </c>
      <c r="D186" s="111">
        <f t="shared" si="92"/>
        <v>0.56968113782482421</v>
      </c>
      <c r="E186" s="111">
        <f t="shared" si="92"/>
        <v>0.5708352110555871</v>
      </c>
      <c r="F186" s="111">
        <f t="shared" si="92"/>
        <v>0.57240251242819118</v>
      </c>
      <c r="G186" s="111">
        <f t="shared" si="92"/>
        <v>0.57423700469525407</v>
      </c>
      <c r="H186" s="111">
        <f t="shared" si="92"/>
        <v>0.57542167544366829</v>
      </c>
      <c r="I186" s="111">
        <f t="shared" si="92"/>
        <v>0.57599238812899634</v>
      </c>
      <c r="J186" s="111">
        <f t="shared" si="92"/>
        <v>0.57621943904121953</v>
      </c>
      <c r="K186" s="111">
        <f t="shared" si="92"/>
        <v>0.57660310548488369</v>
      </c>
      <c r="L186" s="111">
        <f t="shared" si="92"/>
        <v>0.57694087368226066</v>
      </c>
      <c r="M186" s="111">
        <f t="shared" si="92"/>
        <v>0.57728062297852911</v>
      </c>
      <c r="N186" s="111">
        <f t="shared" si="92"/>
        <v>0.57748799061744271</v>
      </c>
      <c r="O186" s="111">
        <f t="shared" si="92"/>
        <v>0.5776327070428865</v>
      </c>
      <c r="P186" s="111">
        <f t="shared" si="92"/>
        <v>0.57770504749706675</v>
      </c>
      <c r="Q186" s="111">
        <f t="shared" si="92"/>
        <v>0.577761837236207</v>
      </c>
      <c r="R186" s="111">
        <f t="shared" ref="R186:V186" si="93">IF(R162=0,"",R162/R138)</f>
        <v>0.5779146954912644</v>
      </c>
      <c r="S186" s="111">
        <f t="shared" si="93"/>
        <v>0.57833531437019192</v>
      </c>
      <c r="T186" s="111">
        <f t="shared" si="93"/>
        <v>0.57911199213317144</v>
      </c>
      <c r="U186" s="111">
        <f t="shared" si="93"/>
        <v>0.58000050030163186</v>
      </c>
      <c r="V186" s="111">
        <f t="shared" si="93"/>
        <v>0.58066116302726878</v>
      </c>
      <c r="W186" s="111">
        <f t="shared" ref="W186" si="94">IF(W162=0,"",W162/W138)</f>
        <v>0.58153533480262631</v>
      </c>
      <c r="DA186" s="63" t="s">
        <v>2001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0.57872772806226969</v>
      </c>
      <c r="C187" s="111">
        <f t="shared" si="95"/>
        <v>0.57967687705531867</v>
      </c>
      <c r="D187" s="111">
        <f t="shared" si="95"/>
        <v>0.58061609342157727</v>
      </c>
      <c r="E187" s="111">
        <f t="shared" si="95"/>
        <v>0.58195510668321704</v>
      </c>
      <c r="F187" s="111">
        <f t="shared" si="95"/>
        <v>0.5835293340163733</v>
      </c>
      <c r="G187" s="111">
        <f t="shared" si="95"/>
        <v>0.58505161883876811</v>
      </c>
      <c r="H187" s="111">
        <f t="shared" si="95"/>
        <v>0.58625749176037312</v>
      </c>
      <c r="I187" s="111">
        <f t="shared" si="95"/>
        <v>0.58683732374844277</v>
      </c>
      <c r="J187" s="111">
        <f t="shared" si="95"/>
        <v>0.58713281722321531</v>
      </c>
      <c r="K187" s="111">
        <f t="shared" si="95"/>
        <v>0.5875306576099647</v>
      </c>
      <c r="L187" s="111">
        <f t="shared" si="95"/>
        <v>0.58791837913163969</v>
      </c>
      <c r="M187" s="111">
        <f t="shared" si="95"/>
        <v>0.58831395016397237</v>
      </c>
      <c r="N187" s="111">
        <f t="shared" si="95"/>
        <v>0.58864578849583249</v>
      </c>
      <c r="O187" s="111">
        <f t="shared" si="95"/>
        <v>0.58891092921255239</v>
      </c>
      <c r="P187" s="111">
        <f t="shared" si="95"/>
        <v>0.58905583079712898</v>
      </c>
      <c r="Q187" s="111">
        <f t="shared" si="95"/>
        <v>0.58916216635934104</v>
      </c>
      <c r="R187" s="111">
        <f t="shared" ref="R187:V187" si="96">IF(R163=0,"",R163/R139)</f>
        <v>0.58935568199269939</v>
      </c>
      <c r="S187" s="111">
        <f t="shared" si="96"/>
        <v>0.58992749935839239</v>
      </c>
      <c r="T187" s="111">
        <f t="shared" si="96"/>
        <v>0.59087249222417637</v>
      </c>
      <c r="U187" s="111">
        <f t="shared" si="96"/>
        <v>0.59239809827721424</v>
      </c>
      <c r="V187" s="111">
        <f t="shared" si="96"/>
        <v>0.5942141202770489</v>
      </c>
      <c r="W187" s="111">
        <f t="shared" ref="W187" si="97">IF(W163=0,"",W163/W139)</f>
        <v>0.5963463043351821</v>
      </c>
      <c r="DA187" s="63" t="s">
        <v>2002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0.73434639716334871</v>
      </c>
      <c r="C188" s="45">
        <f t="shared" si="98"/>
        <v>0.73687843124204433</v>
      </c>
      <c r="D188" s="45">
        <f t="shared" si="98"/>
        <v>0.73732736039572888</v>
      </c>
      <c r="E188" s="45">
        <f t="shared" si="98"/>
        <v>0.73794125127994581</v>
      </c>
      <c r="F188" s="45">
        <f t="shared" si="98"/>
        <v>0.74070557306407703</v>
      </c>
      <c r="G188" s="45">
        <f t="shared" si="98"/>
        <v>0.75104272802170047</v>
      </c>
      <c r="H188" s="45">
        <f t="shared" si="98"/>
        <v>0.75389185486552357</v>
      </c>
      <c r="I188" s="45">
        <f t="shared" si="98"/>
        <v>0.75515937190916527</v>
      </c>
      <c r="J188" s="45">
        <f t="shared" si="98"/>
        <v>0.75595977646557544</v>
      </c>
      <c r="K188" s="45">
        <f t="shared" si="98"/>
        <v>0.75766532864180647</v>
      </c>
      <c r="L188" s="45">
        <f t="shared" si="98"/>
        <v>0.75904556185347272</v>
      </c>
      <c r="M188" s="45">
        <f t="shared" si="98"/>
        <v>0.76096467624022102</v>
      </c>
      <c r="N188" s="45">
        <f t="shared" si="98"/>
        <v>0.76296232202270942</v>
      </c>
      <c r="O188" s="45">
        <f t="shared" si="98"/>
        <v>0.76485767652954162</v>
      </c>
      <c r="P188" s="45">
        <f t="shared" si="98"/>
        <v>0.76776263023935021</v>
      </c>
      <c r="Q188" s="45">
        <f t="shared" si="98"/>
        <v>0.77100111394692017</v>
      </c>
      <c r="R188" s="45">
        <f t="shared" ref="R188:V188" si="99">IF(R164=0,"",R164/R140)</f>
        <v>0.77483268873162103</v>
      </c>
      <c r="S188" s="45">
        <f t="shared" si="99"/>
        <v>0.78008886174767356</v>
      </c>
      <c r="T188" s="45">
        <f t="shared" si="99"/>
        <v>0.78808496347641965</v>
      </c>
      <c r="U188" s="45">
        <f t="shared" si="99"/>
        <v>0.80014323401574161</v>
      </c>
      <c r="V188" s="45">
        <f t="shared" si="99"/>
        <v>0.81404085092253398</v>
      </c>
      <c r="W188" s="45">
        <f t="shared" ref="W188" si="100">IF(W164=0,"",W164/W140)</f>
        <v>0.82586164139933504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122.05641846822334</v>
      </c>
      <c r="C190" s="117">
        <f t="shared" si="101"/>
        <v>114.46656798780802</v>
      </c>
      <c r="D190" s="117">
        <f t="shared" si="101"/>
        <v>119.32306468303565</v>
      </c>
      <c r="E190" s="117">
        <f t="shared" si="101"/>
        <v>118.31472218051978</v>
      </c>
      <c r="F190" s="117">
        <f t="shared" si="101"/>
        <v>113.85633037491036</v>
      </c>
      <c r="G190" s="117">
        <f t="shared" si="101"/>
        <v>137.44345509858701</v>
      </c>
      <c r="H190" s="117">
        <f t="shared" si="101"/>
        <v>150.5784532484731</v>
      </c>
      <c r="I190" s="117">
        <f t="shared" si="101"/>
        <v>142.95103798850914</v>
      </c>
      <c r="J190" s="117">
        <f t="shared" si="101"/>
        <v>136.83142060019483</v>
      </c>
      <c r="K190" s="117">
        <f t="shared" si="101"/>
        <v>150.66176117668846</v>
      </c>
      <c r="L190" s="117">
        <f t="shared" si="101"/>
        <v>178.07776191608886</v>
      </c>
      <c r="M190" s="117">
        <f t="shared" si="101"/>
        <v>153.9219479958569</v>
      </c>
      <c r="N190" s="117">
        <f t="shared" si="101"/>
        <v>131.0479317611819</v>
      </c>
      <c r="O190" s="117">
        <f t="shared" si="101"/>
        <v>143.73504716947249</v>
      </c>
      <c r="P190" s="117">
        <f t="shared" si="101"/>
        <v>128.27487404385249</v>
      </c>
      <c r="Q190" s="117">
        <f t="shared" si="101"/>
        <v>126.8314450213373</v>
      </c>
      <c r="R190" s="117">
        <f t="shared" ref="R190:V190" si="102">R191+R194+R196+R209</f>
        <v>102.08187195269007</v>
      </c>
      <c r="S190" s="117">
        <f t="shared" si="102"/>
        <v>125.56100092273431</v>
      </c>
      <c r="T190" s="117">
        <f t="shared" si="102"/>
        <v>125.10661720821251</v>
      </c>
      <c r="U190" s="117">
        <f t="shared" si="102"/>
        <v>120.71893468908311</v>
      </c>
      <c r="V190" s="117">
        <f t="shared" si="102"/>
        <v>141.14264510291233</v>
      </c>
      <c r="W190" s="117">
        <f t="shared" ref="W190" si="103">W191+W194+W196+W209</f>
        <v>131.07466795172584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204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54.903483570882948</v>
      </c>
      <c r="C196" s="122">
        <v>47.087592527220338</v>
      </c>
      <c r="D196" s="122">
        <v>48.935699415263535</v>
      </c>
      <c r="E196" s="122">
        <v>43.780802508782855</v>
      </c>
      <c r="F196" s="122">
        <v>34.662231727062228</v>
      </c>
      <c r="G196" s="122">
        <v>41.680892310847995</v>
      </c>
      <c r="H196" s="122">
        <v>41.805881478132889</v>
      </c>
      <c r="I196" s="122">
        <v>32.31045397389768</v>
      </c>
      <c r="J196" s="122">
        <v>29.538709690138994</v>
      </c>
      <c r="K196" s="122">
        <v>31.747839803889104</v>
      </c>
      <c r="L196" s="122">
        <v>41.972592101567052</v>
      </c>
      <c r="M196" s="122">
        <v>33.777155229039572</v>
      </c>
      <c r="N196" s="122">
        <v>26.26576585553218</v>
      </c>
      <c r="O196" s="122">
        <v>28.902867650010585</v>
      </c>
      <c r="P196" s="122">
        <v>25.877328023544411</v>
      </c>
      <c r="Q196" s="122">
        <v>25.032746162244781</v>
      </c>
      <c r="R196" s="122">
        <v>20.319939578305014</v>
      </c>
      <c r="S196" s="122">
        <v>25.28972449333229</v>
      </c>
      <c r="T196" s="122">
        <v>25.56311939794853</v>
      </c>
      <c r="U196" s="122">
        <v>24.931211629865256</v>
      </c>
      <c r="V196" s="122">
        <v>17.73938075678922</v>
      </c>
      <c r="W196" s="122">
        <v>16.521272402959877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204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54.903483570882948</v>
      </c>
      <c r="C201" s="101">
        <v>47.085971526400584</v>
      </c>
      <c r="D201" s="101">
        <v>48.933794189664084</v>
      </c>
      <c r="E201" s="101">
        <v>43.778473030948703</v>
      </c>
      <c r="F201" s="101">
        <v>34.66049916468635</v>
      </c>
      <c r="G201" s="101">
        <v>41.679296891840444</v>
      </c>
      <c r="H201" s="101">
        <v>41.803928863561488</v>
      </c>
      <c r="I201" s="101">
        <v>32.309369748670164</v>
      </c>
      <c r="J201" s="101">
        <v>29.537164971337145</v>
      </c>
      <c r="K201" s="101">
        <v>31.74578628693769</v>
      </c>
      <c r="L201" s="101">
        <v>41.968294890709132</v>
      </c>
      <c r="M201" s="101">
        <v>33.772662795168557</v>
      </c>
      <c r="N201" s="101">
        <v>26.262657327667355</v>
      </c>
      <c r="O201" s="101">
        <v>28.898458964209208</v>
      </c>
      <c r="P201" s="101">
        <v>25.873353917894878</v>
      </c>
      <c r="Q201" s="101">
        <v>25.027779229455053</v>
      </c>
      <c r="R201" s="101">
        <v>20.316775868398334</v>
      </c>
      <c r="S201" s="101">
        <v>25.284838475850908</v>
      </c>
      <c r="T201" s="101">
        <v>25.557063690042053</v>
      </c>
      <c r="U201" s="101">
        <v>24.924896713074641</v>
      </c>
      <c r="V201" s="101">
        <v>17.734899629988092</v>
      </c>
      <c r="W201" s="101">
        <v>16.517850999831801</v>
      </c>
      <c r="DA201" s="131" t="s">
        <v>2160</v>
      </c>
    </row>
    <row r="202" spans="1:105" ht="12" customHeight="1" x14ac:dyDescent="0.25">
      <c r="A202" s="107" t="s">
        <v>123</v>
      </c>
      <c r="B202" s="104">
        <v>0</v>
      </c>
      <c r="C202" s="104">
        <v>1.6210008197555144E-3</v>
      </c>
      <c r="D202" s="104">
        <v>1.9052255994522285E-3</v>
      </c>
      <c r="E202" s="104">
        <v>2.3294778341526661E-3</v>
      </c>
      <c r="F202" s="104">
        <v>1.7325623758762342E-3</v>
      </c>
      <c r="G202" s="104">
        <v>1.5954190075537376E-3</v>
      </c>
      <c r="H202" s="104">
        <v>1.9526145714027184E-3</v>
      </c>
      <c r="I202" s="104">
        <v>1.0842252275120145E-3</v>
      </c>
      <c r="J202" s="104">
        <v>1.5447188018501499E-3</v>
      </c>
      <c r="K202" s="104">
        <v>2.0535169514150401E-3</v>
      </c>
      <c r="L202" s="104">
        <v>4.297210857919692E-3</v>
      </c>
      <c r="M202" s="104">
        <v>4.49243387101578E-3</v>
      </c>
      <c r="N202" s="104">
        <v>3.1085278648261584E-3</v>
      </c>
      <c r="O202" s="104">
        <v>4.4086858013760244E-3</v>
      </c>
      <c r="P202" s="104">
        <v>3.9741056495330015E-3</v>
      </c>
      <c r="Q202" s="104">
        <v>4.9669327897280593E-3</v>
      </c>
      <c r="R202" s="104">
        <v>3.1637099066802983E-3</v>
      </c>
      <c r="S202" s="104">
        <v>4.8860174813837951E-3</v>
      </c>
      <c r="T202" s="104">
        <v>6.0557079064769608E-3</v>
      </c>
      <c r="U202" s="104">
        <v>6.314916790615052E-3</v>
      </c>
      <c r="V202" s="104">
        <v>4.4811268011279411E-3</v>
      </c>
      <c r="W202" s="104">
        <v>3.4214031280743978E-3</v>
      </c>
      <c r="DA202" s="132" t="s">
        <v>2161</v>
      </c>
    </row>
    <row r="203" spans="1:105" ht="12" customHeight="1" x14ac:dyDescent="0.25">
      <c r="A203" s="108" t="s">
        <v>50</v>
      </c>
      <c r="B203" s="98">
        <v>0</v>
      </c>
      <c r="C203" s="98">
        <v>1.6210008197555144E-3</v>
      </c>
      <c r="D203" s="98">
        <v>1.9052255994522285E-3</v>
      </c>
      <c r="E203" s="98">
        <v>2.3294778341526661E-3</v>
      </c>
      <c r="F203" s="98">
        <v>1.7325623758762342E-3</v>
      </c>
      <c r="G203" s="98">
        <v>1.5954190075537376E-3</v>
      </c>
      <c r="H203" s="98">
        <v>1.9526145714027184E-3</v>
      </c>
      <c r="I203" s="98">
        <v>1.0842252275120145E-3</v>
      </c>
      <c r="J203" s="98">
        <v>1.5447188018501499E-3</v>
      </c>
      <c r="K203" s="98">
        <v>2.0535169514150401E-3</v>
      </c>
      <c r="L203" s="98">
        <v>4.297210857919692E-3</v>
      </c>
      <c r="M203" s="98">
        <v>4.49243387101578E-3</v>
      </c>
      <c r="N203" s="98">
        <v>3.1085278648261584E-3</v>
      </c>
      <c r="O203" s="98">
        <v>4.4086858013760244E-3</v>
      </c>
      <c r="P203" s="98">
        <v>3.9741056495330015E-3</v>
      </c>
      <c r="Q203" s="98">
        <v>4.9669327897280593E-3</v>
      </c>
      <c r="R203" s="98">
        <v>3.1637099066802983E-3</v>
      </c>
      <c r="S203" s="98">
        <v>4.8860174813837951E-3</v>
      </c>
      <c r="T203" s="98">
        <v>6.0557079064769608E-3</v>
      </c>
      <c r="U203" s="98">
        <v>6.314916790615052E-3</v>
      </c>
      <c r="V203" s="98">
        <v>4.4811268011279411E-3</v>
      </c>
      <c r="W203" s="98">
        <v>3.4214031280743978E-3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67.152934897340387</v>
      </c>
      <c r="C209" s="122">
        <v>67.378975460587682</v>
      </c>
      <c r="D209" s="122">
        <v>70.387365267772111</v>
      </c>
      <c r="E209" s="122">
        <v>74.533919671736925</v>
      </c>
      <c r="F209" s="122">
        <v>79.194098647848136</v>
      </c>
      <c r="G209" s="122">
        <v>95.762562787739014</v>
      </c>
      <c r="H209" s="122">
        <v>108.77257177034021</v>
      </c>
      <c r="I209" s="122">
        <v>110.64058401461146</v>
      </c>
      <c r="J209" s="122">
        <v>107.29271091005583</v>
      </c>
      <c r="K209" s="122">
        <v>118.91392137279935</v>
      </c>
      <c r="L209" s="122">
        <v>136.10516981452182</v>
      </c>
      <c r="M209" s="122">
        <v>120.14479276681733</v>
      </c>
      <c r="N209" s="122">
        <v>104.78216590564972</v>
      </c>
      <c r="O209" s="122">
        <v>114.8321795194619</v>
      </c>
      <c r="P209" s="122">
        <v>102.39754602030808</v>
      </c>
      <c r="Q209" s="122">
        <v>101.79869885909253</v>
      </c>
      <c r="R209" s="122">
        <v>81.761932374385054</v>
      </c>
      <c r="S209" s="122">
        <v>100.27127642940202</v>
      </c>
      <c r="T209" s="122">
        <v>99.543497810263986</v>
      </c>
      <c r="U209" s="122">
        <v>95.787723059217853</v>
      </c>
      <c r="V209" s="122">
        <v>123.40326434612311</v>
      </c>
      <c r="W209" s="122">
        <v>114.55339554876598</v>
      </c>
      <c r="DA209" s="130" t="s">
        <v>2168</v>
      </c>
    </row>
    <row r="210" spans="1:105" ht="12" customHeight="1" x14ac:dyDescent="0.25">
      <c r="A210" s="97" t="s">
        <v>207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67.152934897340387</v>
      </c>
      <c r="C211" s="98">
        <v>67.378975460587682</v>
      </c>
      <c r="D211" s="98">
        <v>70.387365267772111</v>
      </c>
      <c r="E211" s="98">
        <v>74.533919671736925</v>
      </c>
      <c r="F211" s="98">
        <v>79.194098647848136</v>
      </c>
      <c r="G211" s="98">
        <v>95.762562787739014</v>
      </c>
      <c r="H211" s="98">
        <v>108.77257177034021</v>
      </c>
      <c r="I211" s="98">
        <v>110.64058401461146</v>
      </c>
      <c r="J211" s="98">
        <v>107.29271091005583</v>
      </c>
      <c r="K211" s="98">
        <v>118.91392137279935</v>
      </c>
      <c r="L211" s="98">
        <v>136.10516981452182</v>
      </c>
      <c r="M211" s="98">
        <v>120.14479276681733</v>
      </c>
      <c r="N211" s="98">
        <v>104.78216590564972</v>
      </c>
      <c r="O211" s="98">
        <v>114.8321795194619</v>
      </c>
      <c r="P211" s="98">
        <v>102.39754602030808</v>
      </c>
      <c r="Q211" s="98">
        <v>101.79869885909253</v>
      </c>
      <c r="R211" s="98">
        <v>81.761932374385054</v>
      </c>
      <c r="S211" s="98">
        <v>100.27127642940202</v>
      </c>
      <c r="T211" s="98">
        <v>99.543497810263986</v>
      </c>
      <c r="U211" s="98">
        <v>95.787723059217853</v>
      </c>
      <c r="V211" s="98">
        <v>123.40326434612311</v>
      </c>
      <c r="W211" s="98">
        <v>114.55339554876598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16962.025398672366</v>
      </c>
      <c r="C214" s="117">
        <f t="shared" si="108"/>
        <v>18253.495158527316</v>
      </c>
      <c r="D214" s="117">
        <f t="shared" si="108"/>
        <v>18468.851601241826</v>
      </c>
      <c r="E214" s="117">
        <f t="shared" si="108"/>
        <v>18399.367278680751</v>
      </c>
      <c r="F214" s="117">
        <f t="shared" si="108"/>
        <v>14243.69606255335</v>
      </c>
      <c r="G214" s="117">
        <f t="shared" si="108"/>
        <v>20196.25216738302</v>
      </c>
      <c r="H214" s="117">
        <f t="shared" si="108"/>
        <v>18681.084132130272</v>
      </c>
      <c r="I214" s="117">
        <f t="shared" si="108"/>
        <v>17557.793421661278</v>
      </c>
      <c r="J214" s="117">
        <f t="shared" si="108"/>
        <v>13812.858785767081</v>
      </c>
      <c r="K214" s="117">
        <f t="shared" si="108"/>
        <v>16842.198636081856</v>
      </c>
      <c r="L214" s="117">
        <f t="shared" si="108"/>
        <v>16969.628998396838</v>
      </c>
      <c r="M214" s="117">
        <f t="shared" si="108"/>
        <v>17097.884625210532</v>
      </c>
      <c r="N214" s="117">
        <f t="shared" si="108"/>
        <v>16870.998641166825</v>
      </c>
      <c r="O214" s="117">
        <f t="shared" si="108"/>
        <v>17050.192667797568</v>
      </c>
      <c r="P214" s="117">
        <f t="shared" si="108"/>
        <v>14178.334924834229</v>
      </c>
      <c r="Q214" s="117">
        <f t="shared" si="108"/>
        <v>15634.480242357022</v>
      </c>
      <c r="R214" s="117">
        <f t="shared" ref="R214:V214" si="109">R215+R218+R220+R233</f>
        <v>16114.707622307806</v>
      </c>
      <c r="S214" s="117">
        <f t="shared" si="109"/>
        <v>16454.90391916821</v>
      </c>
      <c r="T214" s="117">
        <f t="shared" si="109"/>
        <v>15007.261524440224</v>
      </c>
      <c r="U214" s="117">
        <f t="shared" si="109"/>
        <v>14847.536088791225</v>
      </c>
      <c r="V214" s="117">
        <f t="shared" si="109"/>
        <v>15839.342687517443</v>
      </c>
      <c r="W214" s="117">
        <f t="shared" ref="W214" si="110">W215+W218+W220+W233</f>
        <v>16533.439495054994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14397.173432706797</v>
      </c>
      <c r="C215" s="122">
        <f t="shared" si="111"/>
        <v>15681.898289292643</v>
      </c>
      <c r="D215" s="122">
        <f t="shared" si="111"/>
        <v>15783.069885988943</v>
      </c>
      <c r="E215" s="122">
        <f t="shared" si="111"/>
        <v>15593.006092403733</v>
      </c>
      <c r="F215" s="122">
        <f t="shared" si="111"/>
        <v>11636.039146146586</v>
      </c>
      <c r="G215" s="122">
        <f t="shared" si="111"/>
        <v>17564.546328763423</v>
      </c>
      <c r="H215" s="122">
        <f t="shared" si="111"/>
        <v>15917.319912125226</v>
      </c>
      <c r="I215" s="122">
        <f t="shared" si="111"/>
        <v>14953.586927049015</v>
      </c>
      <c r="J215" s="122">
        <f t="shared" si="111"/>
        <v>11212.995696604414</v>
      </c>
      <c r="K215" s="122">
        <f t="shared" si="111"/>
        <v>14310.698779908362</v>
      </c>
      <c r="L215" s="122">
        <f t="shared" si="111"/>
        <v>14382.249347420982</v>
      </c>
      <c r="M215" s="122">
        <f t="shared" si="111"/>
        <v>14586.238858763092</v>
      </c>
      <c r="N215" s="122">
        <f t="shared" si="111"/>
        <v>14702.483319241628</v>
      </c>
      <c r="O215" s="122">
        <f t="shared" si="111"/>
        <v>14845.06475752517</v>
      </c>
      <c r="P215" s="122">
        <f t="shared" si="111"/>
        <v>11980.580681948159</v>
      </c>
      <c r="Q215" s="122">
        <f t="shared" si="111"/>
        <v>13170.76325809146</v>
      </c>
      <c r="R215" s="122">
        <f t="shared" ref="R215:V215" si="112">SUM(R216:R217)</f>
        <v>13734.890347900468</v>
      </c>
      <c r="S215" s="122">
        <f t="shared" si="112"/>
        <v>13998.401771852172</v>
      </c>
      <c r="T215" s="122">
        <f t="shared" si="112"/>
        <v>12515.20835547824</v>
      </c>
      <c r="U215" s="122">
        <f t="shared" si="112"/>
        <v>12337.084129117677</v>
      </c>
      <c r="V215" s="122">
        <f t="shared" si="112"/>
        <v>13020.645976034062</v>
      </c>
      <c r="W215" s="122">
        <f t="shared" ref="W215" si="113">SUM(W216:W217)</f>
        <v>13965.611296345342</v>
      </c>
      <c r="DA215" s="130" t="s">
        <v>2318</v>
      </c>
    </row>
    <row r="216" spans="1:105" ht="12" customHeight="1" x14ac:dyDescent="0.25">
      <c r="A216" s="97" t="s">
        <v>204</v>
      </c>
      <c r="B216" s="98">
        <v>14340.173908955701</v>
      </c>
      <c r="C216" s="98">
        <v>15619.859685318814</v>
      </c>
      <c r="D216" s="98">
        <v>15720.903816789627</v>
      </c>
      <c r="E216" s="98">
        <v>15531.770307259765</v>
      </c>
      <c r="F216" s="98">
        <v>11588.751027735787</v>
      </c>
      <c r="G216" s="98">
        <v>17490.264382664413</v>
      </c>
      <c r="H216" s="98">
        <v>15848.863175916902</v>
      </c>
      <c r="I216" s="98">
        <v>14888.224159282021</v>
      </c>
      <c r="J216" s="98">
        <v>11163.247860915455</v>
      </c>
      <c r="K216" s="98">
        <v>14246.298034931513</v>
      </c>
      <c r="L216" s="98">
        <v>14316.718996511641</v>
      </c>
      <c r="M216" s="98">
        <v>14519.349907730166</v>
      </c>
      <c r="N216" s="98">
        <v>14636.019915152543</v>
      </c>
      <c r="O216" s="98">
        <v>14777.600705809275</v>
      </c>
      <c r="P216" s="98">
        <v>11925.703554617292</v>
      </c>
      <c r="Q216" s="98">
        <v>13110.682011362898</v>
      </c>
      <c r="R216" s="98">
        <v>13672.334698578461</v>
      </c>
      <c r="S216" s="98">
        <v>13934.208567459333</v>
      </c>
      <c r="T216" s="98">
        <v>12457.684841613409</v>
      </c>
      <c r="U216" s="98">
        <v>12279.983441688295</v>
      </c>
      <c r="V216" s="98">
        <v>12958.511230117234</v>
      </c>
      <c r="W216" s="98">
        <v>13897.656673481311</v>
      </c>
      <c r="DA216" s="63" t="s">
        <v>2319</v>
      </c>
    </row>
    <row r="217" spans="1:105" ht="12" customHeight="1" x14ac:dyDescent="0.25">
      <c r="A217" s="97" t="s">
        <v>53</v>
      </c>
      <c r="B217" s="98">
        <v>56.999523751095772</v>
      </c>
      <c r="C217" s="98">
        <v>62.038603973829176</v>
      </c>
      <c r="D217" s="98">
        <v>62.166069199317327</v>
      </c>
      <c r="E217" s="98">
        <v>61.235785143967995</v>
      </c>
      <c r="F217" s="98">
        <v>47.288118410798887</v>
      </c>
      <c r="G217" s="98">
        <v>74.281946099009133</v>
      </c>
      <c r="H217" s="98">
        <v>68.45673620832379</v>
      </c>
      <c r="I217" s="98">
        <v>65.362767766994196</v>
      </c>
      <c r="J217" s="98">
        <v>49.747835688958126</v>
      </c>
      <c r="K217" s="98">
        <v>64.400744976848159</v>
      </c>
      <c r="L217" s="98">
        <v>65.530350909341777</v>
      </c>
      <c r="M217" s="98">
        <v>66.888951032926926</v>
      </c>
      <c r="N217" s="98">
        <v>66.463404089084918</v>
      </c>
      <c r="O217" s="98">
        <v>67.464051715895607</v>
      </c>
      <c r="P217" s="98">
        <v>54.877127330865875</v>
      </c>
      <c r="Q217" s="98">
        <v>60.081246728560757</v>
      </c>
      <c r="R217" s="98">
        <v>62.555649322007255</v>
      </c>
      <c r="S217" s="98">
        <v>64.19320439283868</v>
      </c>
      <c r="T217" s="98">
        <v>57.523513864830775</v>
      </c>
      <c r="U217" s="98">
        <v>57.10068742938131</v>
      </c>
      <c r="V217" s="98">
        <v>62.134745916827626</v>
      </c>
      <c r="W217" s="98">
        <v>67.954622864029801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0.9590546999825933</v>
      </c>
      <c r="C218" s="122">
        <f t="shared" si="114"/>
        <v>1.2199390803691386</v>
      </c>
      <c r="D218" s="122">
        <f t="shared" si="114"/>
        <v>2.0580560275133211</v>
      </c>
      <c r="E218" s="122">
        <f t="shared" si="114"/>
        <v>3.8931100334241435</v>
      </c>
      <c r="F218" s="122">
        <f t="shared" si="114"/>
        <v>2.6316370600822401</v>
      </c>
      <c r="G218" s="122">
        <f t="shared" si="114"/>
        <v>3.9070510769260847</v>
      </c>
      <c r="H218" s="122">
        <f t="shared" si="114"/>
        <v>8.0067652515226975</v>
      </c>
      <c r="I218" s="122">
        <f t="shared" si="114"/>
        <v>13.535883981087119</v>
      </c>
      <c r="J218" s="122">
        <f t="shared" si="114"/>
        <v>9.8734136937178221</v>
      </c>
      <c r="K218" s="122">
        <f t="shared" si="114"/>
        <v>11.337719538982288</v>
      </c>
      <c r="L218" s="122">
        <f t="shared" si="114"/>
        <v>14.695989774679818</v>
      </c>
      <c r="M218" s="122">
        <f t="shared" si="114"/>
        <v>15.021202271097485</v>
      </c>
      <c r="N218" s="122">
        <f t="shared" si="114"/>
        <v>29.408797459386083</v>
      </c>
      <c r="O218" s="122">
        <f t="shared" si="114"/>
        <v>19.035010517346297</v>
      </c>
      <c r="P218" s="122">
        <f t="shared" si="114"/>
        <v>12.813406182282826</v>
      </c>
      <c r="Q218" s="122">
        <f t="shared" si="114"/>
        <v>18.821195909345303</v>
      </c>
      <c r="R218" s="122">
        <f t="shared" si="114"/>
        <v>17.147716779343714</v>
      </c>
      <c r="S218" s="122">
        <f t="shared" si="114"/>
        <v>16.400975183526395</v>
      </c>
      <c r="T218" s="122">
        <f t="shared" si="114"/>
        <v>16.236607755606908</v>
      </c>
      <c r="U218" s="122">
        <f t="shared" si="114"/>
        <v>16.391278396415697</v>
      </c>
      <c r="V218" s="122">
        <f t="shared" si="114"/>
        <v>8.3385702706079279</v>
      </c>
      <c r="W218" s="122">
        <f t="shared" si="114"/>
        <v>28.356008061131373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0.9590546999825933</v>
      </c>
      <c r="C219" s="98">
        <f>RES_hhdet_fech!C86</f>
        <v>1.2199390803691386</v>
      </c>
      <c r="D219" s="98">
        <f>RES_hhdet_fech!D86</f>
        <v>2.0580560275133211</v>
      </c>
      <c r="E219" s="98">
        <f>RES_hhdet_fech!E86</f>
        <v>3.8931100334241435</v>
      </c>
      <c r="F219" s="98">
        <f>RES_hhdet_fech!F86</f>
        <v>2.6316370600822401</v>
      </c>
      <c r="G219" s="98">
        <f>RES_hhdet_fech!G86</f>
        <v>3.9070510769260847</v>
      </c>
      <c r="H219" s="98">
        <f>RES_hhdet_fech!H86</f>
        <v>8.0067652515226975</v>
      </c>
      <c r="I219" s="98">
        <f>RES_hhdet_fech!I86</f>
        <v>13.535883981087119</v>
      </c>
      <c r="J219" s="98">
        <f>RES_hhdet_fech!J86</f>
        <v>9.8734136937178221</v>
      </c>
      <c r="K219" s="98">
        <f>RES_hhdet_fech!K86</f>
        <v>11.337719538982288</v>
      </c>
      <c r="L219" s="98">
        <f>RES_hhdet_fech!L86</f>
        <v>14.695989774679818</v>
      </c>
      <c r="M219" s="98">
        <f>RES_hhdet_fech!M86</f>
        <v>15.021202271097485</v>
      </c>
      <c r="N219" s="98">
        <f>RES_hhdet_fech!N86</f>
        <v>29.408797459386083</v>
      </c>
      <c r="O219" s="98">
        <f>RES_hhdet_fech!O86</f>
        <v>19.035010517346297</v>
      </c>
      <c r="P219" s="98">
        <f>RES_hhdet_fech!P86</f>
        <v>12.813406182282826</v>
      </c>
      <c r="Q219" s="98">
        <f>RES_hhdet_fech!Q86</f>
        <v>18.821195909345303</v>
      </c>
      <c r="R219" s="98">
        <f>RES_hhdet_fech!R86</f>
        <v>17.147716779343714</v>
      </c>
      <c r="S219" s="98">
        <f>RES_hhdet_fech!S86</f>
        <v>16.400975183526395</v>
      </c>
      <c r="T219" s="98">
        <f>RES_hhdet_fech!T86</f>
        <v>16.236607755606908</v>
      </c>
      <c r="U219" s="98">
        <f>RES_hhdet_fech!U86</f>
        <v>16.391278396415697</v>
      </c>
      <c r="V219" s="98">
        <f>RES_hhdet_fech!V86</f>
        <v>8.3385702706079279</v>
      </c>
      <c r="W219" s="98">
        <f>RES_hhdet_fech!W86</f>
        <v>28.356008061131373</v>
      </c>
      <c r="DA219" s="63" t="s">
        <v>2322</v>
      </c>
    </row>
    <row r="220" spans="1:105" ht="12" customHeight="1" x14ac:dyDescent="0.25">
      <c r="A220" s="121" t="s">
        <v>55</v>
      </c>
      <c r="B220" s="122">
        <v>1839.3950055656735</v>
      </c>
      <c r="C220" s="122">
        <v>1826.544137428328</v>
      </c>
      <c r="D220" s="122">
        <v>1907.8833948272616</v>
      </c>
      <c r="E220" s="122">
        <v>2006.7977109533422</v>
      </c>
      <c r="F220" s="122">
        <v>1839.3979329373767</v>
      </c>
      <c r="G220" s="122">
        <v>1872.1032787087202</v>
      </c>
      <c r="H220" s="122">
        <v>2013.7215107133156</v>
      </c>
      <c r="I220" s="122">
        <v>1902.0538725152151</v>
      </c>
      <c r="J220" s="122">
        <v>1963.7769476984222</v>
      </c>
      <c r="K220" s="122">
        <v>1927.7296351514244</v>
      </c>
      <c r="L220" s="122">
        <v>1955.6164093348734</v>
      </c>
      <c r="M220" s="122">
        <v>1969.5622882929886</v>
      </c>
      <c r="N220" s="122">
        <v>1687.5633179696138</v>
      </c>
      <c r="O220" s="122">
        <v>1721.8686336165074</v>
      </c>
      <c r="P220" s="122">
        <v>1745.3822817467608</v>
      </c>
      <c r="Q220" s="122">
        <v>1980.7181057182142</v>
      </c>
      <c r="R220" s="122">
        <v>1933.0474477183927</v>
      </c>
      <c r="S220" s="122">
        <v>1909.5717211201982</v>
      </c>
      <c r="T220" s="122">
        <v>1914.9585051244155</v>
      </c>
      <c r="U220" s="122">
        <v>1924.3686590202697</v>
      </c>
      <c r="V220" s="122">
        <v>1979.0557722176029</v>
      </c>
      <c r="W220" s="122">
        <v>1771.059637348241</v>
      </c>
      <c r="DA220" s="130" t="s">
        <v>2323</v>
      </c>
    </row>
    <row r="221" spans="1:105" ht="12" customHeight="1" x14ac:dyDescent="0.25">
      <c r="A221" s="97" t="s">
        <v>132</v>
      </c>
      <c r="B221" s="98">
        <v>2341.2417810348434</v>
      </c>
      <c r="C221" s="98">
        <v>2340.611290781595</v>
      </c>
      <c r="D221" s="98">
        <v>2484.9991374254068</v>
      </c>
      <c r="E221" s="98">
        <v>2203.9158899784475</v>
      </c>
      <c r="F221" s="98">
        <v>1660.0533599833966</v>
      </c>
      <c r="G221" s="98">
        <v>2423.0235759887505</v>
      </c>
      <c r="H221" s="98">
        <v>2178.1220893134405</v>
      </c>
      <c r="I221" s="98">
        <v>2234.8801948919863</v>
      </c>
      <c r="J221" s="98">
        <v>1670.909537185508</v>
      </c>
      <c r="K221" s="98">
        <v>2007.8294319703466</v>
      </c>
      <c r="L221" s="98">
        <v>1849.595518006354</v>
      </c>
      <c r="M221" s="98">
        <v>1858.7594065768571</v>
      </c>
      <c r="N221" s="98">
        <v>1852.4521279124419</v>
      </c>
      <c r="O221" s="98">
        <v>1908.0639669306704</v>
      </c>
      <c r="P221" s="98">
        <v>1897.4875892802647</v>
      </c>
      <c r="Q221" s="98">
        <v>1895.0550108164784</v>
      </c>
      <c r="R221" s="98">
        <v>1884.4945362472361</v>
      </c>
      <c r="S221" s="98">
        <v>1854.4739299929013</v>
      </c>
      <c r="T221" s="98">
        <v>1968.5328188360354</v>
      </c>
      <c r="U221" s="98">
        <v>2176.9370681314635</v>
      </c>
      <c r="V221" s="98">
        <v>1615.4870311490797</v>
      </c>
      <c r="W221" s="98">
        <v>1875.0147882005488</v>
      </c>
      <c r="DA221" s="63" t="s">
        <v>2324</v>
      </c>
    </row>
    <row r="222" spans="1:105" ht="12" customHeight="1" x14ac:dyDescent="0.25">
      <c r="A222" s="97" t="s">
        <v>131</v>
      </c>
      <c r="B222" s="98">
        <v>0</v>
      </c>
      <c r="C222" s="98">
        <v>1203.052537113972</v>
      </c>
      <c r="D222" s="98">
        <v>1279.4942204940942</v>
      </c>
      <c r="E222" s="98">
        <v>1203.9131872696548</v>
      </c>
      <c r="F222" s="98">
        <v>923.42456400308117</v>
      </c>
      <c r="G222" s="98">
        <v>1406.6397322605178</v>
      </c>
      <c r="H222" s="98">
        <v>1385.9867910281728</v>
      </c>
      <c r="I222" s="98">
        <v>1412.6065415107196</v>
      </c>
      <c r="J222" s="98">
        <v>1048.8560628537018</v>
      </c>
      <c r="K222" s="98">
        <v>1351.5926617199605</v>
      </c>
      <c r="L222" s="98">
        <v>1272.3985182614013</v>
      </c>
      <c r="M222" s="98">
        <v>1333.0580077620343</v>
      </c>
      <c r="N222" s="98">
        <v>1294.6064729994403</v>
      </c>
      <c r="O222" s="98">
        <v>1361.0291445305709</v>
      </c>
      <c r="P222" s="98">
        <v>1355.7058245898647</v>
      </c>
      <c r="Q222" s="98">
        <v>1405.6864113920381</v>
      </c>
      <c r="R222" s="98">
        <v>1395.2224770558503</v>
      </c>
      <c r="S222" s="98">
        <v>1375.4788595201887</v>
      </c>
      <c r="T222" s="98">
        <v>1476.8689152692054</v>
      </c>
      <c r="U222" s="98">
        <v>1654.9956432476288</v>
      </c>
      <c r="V222" s="98">
        <v>1277.6435380255648</v>
      </c>
      <c r="W222" s="98">
        <v>1482.2182031003688</v>
      </c>
      <c r="DA222" s="63" t="s">
        <v>2325</v>
      </c>
    </row>
    <row r="223" spans="1:105" ht="12" customHeight="1" x14ac:dyDescent="0.25">
      <c r="A223" s="100" t="s">
        <v>204</v>
      </c>
      <c r="B223" s="101">
        <v>0</v>
      </c>
      <c r="C223" s="101">
        <v>429.65763406797714</v>
      </c>
      <c r="D223" s="101">
        <v>447.89659483680697</v>
      </c>
      <c r="E223" s="101">
        <v>496.63942300715644</v>
      </c>
      <c r="F223" s="101">
        <v>332.91386890896206</v>
      </c>
      <c r="G223" s="101">
        <v>436.99039829035178</v>
      </c>
      <c r="H223" s="101">
        <v>554.45533159376453</v>
      </c>
      <c r="I223" s="101">
        <v>465.05559676220281</v>
      </c>
      <c r="J223" s="101">
        <v>256.96915688338066</v>
      </c>
      <c r="K223" s="101">
        <v>450.84781715707373</v>
      </c>
      <c r="L223" s="101">
        <v>407.35114081646662</v>
      </c>
      <c r="M223" s="101">
        <v>483.51448795684649</v>
      </c>
      <c r="N223" s="101">
        <v>323.44915308444683</v>
      </c>
      <c r="O223" s="101">
        <v>362.5813811816505</v>
      </c>
      <c r="P223" s="101">
        <v>360.5270176959898</v>
      </c>
      <c r="Q223" s="101">
        <v>504.33221560453774</v>
      </c>
      <c r="R223" s="101">
        <v>475.74033371444153</v>
      </c>
      <c r="S223" s="101">
        <v>439.57211664891349</v>
      </c>
      <c r="T223" s="101">
        <v>480.89589635060889</v>
      </c>
      <c r="U223" s="101">
        <v>529.89366445674182</v>
      </c>
      <c r="V223" s="101">
        <v>432.39130822563618</v>
      </c>
      <c r="W223" s="101">
        <v>396.20830452584471</v>
      </c>
      <c r="DA223" s="131" t="s">
        <v>2326</v>
      </c>
    </row>
    <row r="224" spans="1:105" ht="12" customHeight="1" x14ac:dyDescent="0.25">
      <c r="A224" s="103" t="s">
        <v>52</v>
      </c>
      <c r="B224" s="104">
        <v>0</v>
      </c>
      <c r="C224" s="104">
        <v>773.39490304599474</v>
      </c>
      <c r="D224" s="104">
        <v>831.59762565728727</v>
      </c>
      <c r="E224" s="104">
        <v>707.27376426249839</v>
      </c>
      <c r="F224" s="104">
        <v>590.510695094119</v>
      </c>
      <c r="G224" s="104">
        <v>969.64933397016603</v>
      </c>
      <c r="H224" s="104">
        <v>831.53145943440825</v>
      </c>
      <c r="I224" s="104">
        <v>947.55094474851683</v>
      </c>
      <c r="J224" s="104">
        <v>791.8869059703211</v>
      </c>
      <c r="K224" s="104">
        <v>900.74484456288667</v>
      </c>
      <c r="L224" s="104">
        <v>865.04737744493457</v>
      </c>
      <c r="M224" s="104">
        <v>849.543519805188</v>
      </c>
      <c r="N224" s="104">
        <v>971.15731991499365</v>
      </c>
      <c r="O224" s="104">
        <v>998.44776334892026</v>
      </c>
      <c r="P224" s="104">
        <v>995.17880689387493</v>
      </c>
      <c r="Q224" s="104">
        <v>901.3541957875002</v>
      </c>
      <c r="R224" s="104">
        <v>919.4821433414088</v>
      </c>
      <c r="S224" s="104">
        <v>935.90674287127536</v>
      </c>
      <c r="T224" s="104">
        <v>995.97301891859638</v>
      </c>
      <c r="U224" s="104">
        <v>1125.101978790887</v>
      </c>
      <c r="V224" s="104">
        <v>845.25222979992873</v>
      </c>
      <c r="W224" s="104">
        <v>1086.0098985745242</v>
      </c>
      <c r="DA224" s="132" t="s">
        <v>2327</v>
      </c>
    </row>
    <row r="225" spans="1:105" ht="12" customHeight="1" x14ac:dyDescent="0.25">
      <c r="A225" s="106" t="s">
        <v>124</v>
      </c>
      <c r="B225" s="101">
        <v>2062.7562155765372</v>
      </c>
      <c r="C225" s="101">
        <v>1887.3933396605971</v>
      </c>
      <c r="D225" s="101">
        <v>2136.825748605123</v>
      </c>
      <c r="E225" s="101">
        <v>2128.9713209696406</v>
      </c>
      <c r="F225" s="101">
        <v>1850.6886560364355</v>
      </c>
      <c r="G225" s="101">
        <v>2206.109396056569</v>
      </c>
      <c r="H225" s="101">
        <v>2255.3625811068414</v>
      </c>
      <c r="I225" s="101">
        <v>1929.5868168113348</v>
      </c>
      <c r="J225" s="101">
        <v>1923.263811556179</v>
      </c>
      <c r="K225" s="101">
        <v>2012.2212213999126</v>
      </c>
      <c r="L225" s="101">
        <v>2641.7692797293312</v>
      </c>
      <c r="M225" s="101">
        <v>2133.997306320965</v>
      </c>
      <c r="N225" s="101">
        <v>1720.6113182585239</v>
      </c>
      <c r="O225" s="101">
        <v>1954.5880640477808</v>
      </c>
      <c r="P225" s="101">
        <v>1808.6997803402421</v>
      </c>
      <c r="Q225" s="101">
        <v>1813.3723351701337</v>
      </c>
      <c r="R225" s="101">
        <v>1535.8411779343674</v>
      </c>
      <c r="S225" s="101">
        <v>1969.8178687402481</v>
      </c>
      <c r="T225" s="101">
        <v>2037.20862728562</v>
      </c>
      <c r="U225" s="101">
        <v>2036.375201847869</v>
      </c>
      <c r="V225" s="101">
        <v>1554.3577730335803</v>
      </c>
      <c r="W225" s="101">
        <v>1607.3789921358075</v>
      </c>
      <c r="DA225" s="131" t="s">
        <v>2328</v>
      </c>
    </row>
    <row r="226" spans="1:105" ht="12" customHeight="1" x14ac:dyDescent="0.25">
      <c r="A226" s="107" t="s">
        <v>123</v>
      </c>
      <c r="B226" s="104">
        <v>0</v>
      </c>
      <c r="C226" s="104">
        <v>1155.5582359613406</v>
      </c>
      <c r="D226" s="104">
        <v>1308.2725437548461</v>
      </c>
      <c r="E226" s="104">
        <v>1359.3427524771766</v>
      </c>
      <c r="F226" s="104">
        <v>1155.41196281047</v>
      </c>
      <c r="G226" s="104">
        <v>1362.5912058984877</v>
      </c>
      <c r="H226" s="104">
        <v>1491.4242266392669</v>
      </c>
      <c r="I226" s="104">
        <v>1239.776419924711</v>
      </c>
      <c r="J226" s="104">
        <v>1255.8176546371174</v>
      </c>
      <c r="K226" s="104">
        <v>1289.2689712385281</v>
      </c>
      <c r="L226" s="104">
        <v>1703.5442238454448</v>
      </c>
      <c r="M226" s="104">
        <v>1430.2143225633104</v>
      </c>
      <c r="N226" s="104">
        <v>1104.2110815706146</v>
      </c>
      <c r="O226" s="104">
        <v>1304.3120724784828</v>
      </c>
      <c r="P226" s="104">
        <v>1238.1884087417011</v>
      </c>
      <c r="Q226" s="104">
        <v>1325.9376097905506</v>
      </c>
      <c r="R226" s="104">
        <v>1140.1117269915574</v>
      </c>
      <c r="S226" s="104">
        <v>1477.6327541810797</v>
      </c>
      <c r="T226" s="104">
        <v>1587.2157542106247</v>
      </c>
      <c r="U226" s="104">
        <v>1652.7593589256651</v>
      </c>
      <c r="V226" s="104">
        <v>1310.9931695406751</v>
      </c>
      <c r="W226" s="104">
        <v>1379.4606633881856</v>
      </c>
      <c r="DA226" s="132" t="s">
        <v>2329</v>
      </c>
    </row>
    <row r="227" spans="1:105" ht="12" customHeight="1" x14ac:dyDescent="0.25">
      <c r="A227" s="108" t="s">
        <v>50</v>
      </c>
      <c r="B227" s="98">
        <v>0</v>
      </c>
      <c r="C227" s="98">
        <v>419.76135498055635</v>
      </c>
      <c r="D227" s="98">
        <v>465.95292585065545</v>
      </c>
      <c r="E227" s="98">
        <v>569.71049141883987</v>
      </c>
      <c r="F227" s="98">
        <v>423.72541524237295</v>
      </c>
      <c r="G227" s="98">
        <v>438.95795022058712</v>
      </c>
      <c r="H227" s="98">
        <v>613.98340106492537</v>
      </c>
      <c r="I227" s="98">
        <v>433.90530803759248</v>
      </c>
      <c r="J227" s="98">
        <v>485.72397109971246</v>
      </c>
      <c r="K227" s="98">
        <v>451.99792027976736</v>
      </c>
      <c r="L227" s="98">
        <v>591.15970817921448</v>
      </c>
      <c r="M227" s="98">
        <v>565.04337672826955</v>
      </c>
      <c r="N227" s="98">
        <v>304.09577828903349</v>
      </c>
      <c r="O227" s="98">
        <v>380.54595718799084</v>
      </c>
      <c r="P227" s="98">
        <v>357.03555612451544</v>
      </c>
      <c r="Q227" s="98">
        <v>508.49649972440881</v>
      </c>
      <c r="R227" s="98">
        <v>397.92089989186957</v>
      </c>
      <c r="S227" s="98">
        <v>457.64139264327662</v>
      </c>
      <c r="T227" s="98">
        <v>476.04173792520066</v>
      </c>
      <c r="U227" s="98">
        <v>471.1766507154706</v>
      </c>
      <c r="V227" s="98">
        <v>386.79887037623479</v>
      </c>
      <c r="W227" s="98">
        <v>313.78425706499064</v>
      </c>
      <c r="DA227" s="63" t="s">
        <v>2330</v>
      </c>
    </row>
    <row r="228" spans="1:105" ht="12" customHeight="1" x14ac:dyDescent="0.25">
      <c r="A228" s="108" t="s">
        <v>52</v>
      </c>
      <c r="B228" s="98">
        <v>0</v>
      </c>
      <c r="C228" s="98">
        <v>735.79688098078418</v>
      </c>
      <c r="D228" s="98">
        <v>842.31961790419041</v>
      </c>
      <c r="E228" s="98">
        <v>789.63226105833655</v>
      </c>
      <c r="F228" s="98">
        <v>731.68654756809701</v>
      </c>
      <c r="G228" s="98">
        <v>923.63325567790059</v>
      </c>
      <c r="H228" s="98">
        <v>877.44082557434137</v>
      </c>
      <c r="I228" s="98">
        <v>805.87111188711856</v>
      </c>
      <c r="J228" s="98">
        <v>770.09368353740479</v>
      </c>
      <c r="K228" s="98">
        <v>837.27105095876072</v>
      </c>
      <c r="L228" s="98">
        <v>1112.3845156662305</v>
      </c>
      <c r="M228" s="98">
        <v>865.17094583504081</v>
      </c>
      <c r="N228" s="98">
        <v>800.11530328158119</v>
      </c>
      <c r="O228" s="98">
        <v>923.76611529049205</v>
      </c>
      <c r="P228" s="98">
        <v>881.15285261718577</v>
      </c>
      <c r="Q228" s="98">
        <v>817.44111006614162</v>
      </c>
      <c r="R228" s="98">
        <v>742.19082709968791</v>
      </c>
      <c r="S228" s="98">
        <v>1019.9913615378032</v>
      </c>
      <c r="T228" s="98">
        <v>1111.1740162854242</v>
      </c>
      <c r="U228" s="98">
        <v>1181.5827082101944</v>
      </c>
      <c r="V228" s="98">
        <v>924.19429916444028</v>
      </c>
      <c r="W228" s="98">
        <v>1065.6764063231947</v>
      </c>
      <c r="DA228" s="63" t="s">
        <v>2331</v>
      </c>
    </row>
    <row r="229" spans="1:105" ht="12" customHeight="1" x14ac:dyDescent="0.25">
      <c r="A229" s="106" t="s">
        <v>122</v>
      </c>
      <c r="B229" s="101">
        <v>1702.3731129558794</v>
      </c>
      <c r="C229" s="101">
        <v>1764.2985062325197</v>
      </c>
      <c r="D229" s="101">
        <v>1787.3518694072006</v>
      </c>
      <c r="E229" s="101">
        <v>1963.487316263547</v>
      </c>
      <c r="F229" s="101">
        <v>1858.8952458989281</v>
      </c>
      <c r="G229" s="101">
        <v>1777.9342691990835</v>
      </c>
      <c r="H229" s="101">
        <v>1974.5877543858942</v>
      </c>
      <c r="I229" s="101">
        <v>1882.2250307239037</v>
      </c>
      <c r="J229" s="101">
        <v>2009.4836570640659</v>
      </c>
      <c r="K229" s="101">
        <v>1937.6444903906417</v>
      </c>
      <c r="L229" s="101">
        <v>1946.1009392240962</v>
      </c>
      <c r="M229" s="101">
        <v>2000.4561317539485</v>
      </c>
      <c r="N229" s="101">
        <v>1704.9207220584281</v>
      </c>
      <c r="O229" s="101">
        <v>1728.0010928021641</v>
      </c>
      <c r="P229" s="101">
        <v>1766.306747601918</v>
      </c>
      <c r="Q229" s="101">
        <v>2039.0638161011532</v>
      </c>
      <c r="R229" s="101">
        <v>1998.33304374512</v>
      </c>
      <c r="S229" s="101">
        <v>1954.1917717489898</v>
      </c>
      <c r="T229" s="101">
        <v>1943.4921338005847</v>
      </c>
      <c r="U229" s="101">
        <v>1930.4981110438491</v>
      </c>
      <c r="V229" s="101">
        <v>2077.1360109209299</v>
      </c>
      <c r="W229" s="101">
        <v>1812.9842169699207</v>
      </c>
      <c r="DA229" s="131" t="s">
        <v>2332</v>
      </c>
    </row>
    <row r="230" spans="1:105" ht="12" customHeight="1" x14ac:dyDescent="0.25">
      <c r="A230" s="107" t="s">
        <v>121</v>
      </c>
      <c r="B230" s="104">
        <v>0</v>
      </c>
      <c r="C230" s="104">
        <v>1166.2916765041286</v>
      </c>
      <c r="D230" s="104">
        <v>1183.6197204041327</v>
      </c>
      <c r="E230" s="104">
        <v>1349.6083380161269</v>
      </c>
      <c r="F230" s="104">
        <v>1258.4435354301797</v>
      </c>
      <c r="G230" s="104">
        <v>1189.8105958061469</v>
      </c>
      <c r="H230" s="104">
        <v>1385.5453133152798</v>
      </c>
      <c r="I230" s="104">
        <v>1283.5713530522496</v>
      </c>
      <c r="J230" s="104">
        <v>1397.4555318768073</v>
      </c>
      <c r="K230" s="104">
        <v>1336.1552329745268</v>
      </c>
      <c r="L230" s="104">
        <v>1340.9464228831523</v>
      </c>
      <c r="M230" s="104">
        <v>1415.1349703081582</v>
      </c>
      <c r="N230" s="104">
        <v>1150.3533138955361</v>
      </c>
      <c r="O230" s="104">
        <v>1183.3638131533753</v>
      </c>
      <c r="P230" s="104">
        <v>1217.9968485795189</v>
      </c>
      <c r="Q230" s="104">
        <v>1477.0935899365838</v>
      </c>
      <c r="R230" s="104">
        <v>1447.3690205121409</v>
      </c>
      <c r="S230" s="104">
        <v>1418.6039064086951</v>
      </c>
      <c r="T230" s="104">
        <v>1433.3950278588902</v>
      </c>
      <c r="U230" s="104">
        <v>1442.9895294875696</v>
      </c>
      <c r="V230" s="104">
        <v>1584.5965971404105</v>
      </c>
      <c r="W230" s="104">
        <v>1369.4980596348712</v>
      </c>
      <c r="DA230" s="132" t="s">
        <v>2333</v>
      </c>
    </row>
    <row r="231" spans="1:105" ht="12" customHeight="1" x14ac:dyDescent="0.25">
      <c r="A231" s="108" t="s">
        <v>53</v>
      </c>
      <c r="B231" s="98">
        <v>0</v>
      </c>
      <c r="C231" s="98">
        <v>393.68481842995209</v>
      </c>
      <c r="D231" s="98">
        <v>391.2647669907459</v>
      </c>
      <c r="E231" s="98">
        <v>528.45237078836601</v>
      </c>
      <c r="F231" s="98">
        <v>428.58205801190763</v>
      </c>
      <c r="G231" s="98">
        <v>354.25679700614728</v>
      </c>
      <c r="H231" s="98">
        <v>532.73800040528988</v>
      </c>
      <c r="I231" s="98">
        <v>414.25298771192541</v>
      </c>
      <c r="J231" s="98">
        <v>506.76414939849923</v>
      </c>
      <c r="K231" s="98">
        <v>452.43409778664295</v>
      </c>
      <c r="L231" s="98">
        <v>442.78288544688121</v>
      </c>
      <c r="M231" s="98">
        <v>536.25185650909327</v>
      </c>
      <c r="N231" s="98">
        <v>304.04904230915832</v>
      </c>
      <c r="O231" s="98">
        <v>333.84483898851317</v>
      </c>
      <c r="P231" s="98">
        <v>340.96355063760097</v>
      </c>
      <c r="Q231" s="98">
        <v>551.72589322846238</v>
      </c>
      <c r="R231" s="98">
        <v>510.68955591769043</v>
      </c>
      <c r="S231" s="98">
        <v>464.93863239433108</v>
      </c>
      <c r="T231" s="98">
        <v>473.17967591973786</v>
      </c>
      <c r="U231" s="98">
        <v>460.34458992802985</v>
      </c>
      <c r="V231" s="98">
        <v>526.59284538867018</v>
      </c>
      <c r="W231" s="98">
        <v>354.77082470538431</v>
      </c>
      <c r="DA231" s="63" t="s">
        <v>2334</v>
      </c>
    </row>
    <row r="232" spans="1:105" ht="12" customHeight="1" x14ac:dyDescent="0.25">
      <c r="A232" s="108" t="s">
        <v>52</v>
      </c>
      <c r="B232" s="98">
        <v>0</v>
      </c>
      <c r="C232" s="98">
        <v>772.60685807417644</v>
      </c>
      <c r="D232" s="98">
        <v>792.35495341338674</v>
      </c>
      <c r="E232" s="98">
        <v>821.15596722776115</v>
      </c>
      <c r="F232" s="98">
        <v>829.8614774182721</v>
      </c>
      <c r="G232" s="98">
        <v>835.55379879999941</v>
      </c>
      <c r="H232" s="98">
        <v>852.80731290998972</v>
      </c>
      <c r="I232" s="98">
        <v>869.31836534032425</v>
      </c>
      <c r="J232" s="98">
        <v>890.69138247830847</v>
      </c>
      <c r="K232" s="98">
        <v>883.72113518788387</v>
      </c>
      <c r="L232" s="98">
        <v>898.1635374362711</v>
      </c>
      <c r="M232" s="98">
        <v>878.88311379906474</v>
      </c>
      <c r="N232" s="98">
        <v>846.30427158637769</v>
      </c>
      <c r="O232" s="98">
        <v>849.51897416486213</v>
      </c>
      <c r="P232" s="98">
        <v>877.03329794191779</v>
      </c>
      <c r="Q232" s="98">
        <v>925.36769670812146</v>
      </c>
      <c r="R232" s="98">
        <v>936.67946459445045</v>
      </c>
      <c r="S232" s="98">
        <v>953.66527401436406</v>
      </c>
      <c r="T232" s="98">
        <v>960.21535193915236</v>
      </c>
      <c r="U232" s="98">
        <v>982.64493955953969</v>
      </c>
      <c r="V232" s="98">
        <v>1058.0037517517403</v>
      </c>
      <c r="W232" s="98">
        <v>1014.7272349294868</v>
      </c>
      <c r="DA232" s="63" t="s">
        <v>2335</v>
      </c>
    </row>
    <row r="233" spans="1:105" ht="12" customHeight="1" x14ac:dyDescent="0.25">
      <c r="A233" s="121" t="s">
        <v>54</v>
      </c>
      <c r="B233" s="122">
        <v>724.49790569991251</v>
      </c>
      <c r="C233" s="122">
        <v>743.83279272597315</v>
      </c>
      <c r="D233" s="122">
        <v>775.84026439810771</v>
      </c>
      <c r="E233" s="122">
        <v>795.67036529025108</v>
      </c>
      <c r="F233" s="122">
        <v>765.6273464093058</v>
      </c>
      <c r="G233" s="122">
        <v>755.69550883394822</v>
      </c>
      <c r="H233" s="122">
        <v>742.03594404020805</v>
      </c>
      <c r="I233" s="122">
        <v>688.61673811596063</v>
      </c>
      <c r="J233" s="122">
        <v>626.21272777052741</v>
      </c>
      <c r="K233" s="122">
        <v>592.43250148308823</v>
      </c>
      <c r="L233" s="122">
        <v>617.06725186630274</v>
      </c>
      <c r="M233" s="122">
        <v>527.06227588335616</v>
      </c>
      <c r="N233" s="122">
        <v>451.54320649619632</v>
      </c>
      <c r="O233" s="122">
        <v>464.22426613854572</v>
      </c>
      <c r="P233" s="122">
        <v>439.5585549570273</v>
      </c>
      <c r="Q233" s="122">
        <v>464.17768263800053</v>
      </c>
      <c r="R233" s="122">
        <v>429.62210990960125</v>
      </c>
      <c r="S233" s="122">
        <v>530.52945101231217</v>
      </c>
      <c r="T233" s="122">
        <v>560.85805608196119</v>
      </c>
      <c r="U233" s="122">
        <v>569.69202225686274</v>
      </c>
      <c r="V233" s="122">
        <v>831.30236899516979</v>
      </c>
      <c r="W233" s="122">
        <v>768.41255330028048</v>
      </c>
      <c r="DA233" s="130" t="s">
        <v>2336</v>
      </c>
    </row>
    <row r="234" spans="1:105" ht="12" customHeight="1" x14ac:dyDescent="0.25">
      <c r="A234" s="97" t="s">
        <v>207</v>
      </c>
      <c r="B234" s="98">
        <v>760.48543411511321</v>
      </c>
      <c r="C234" s="98">
        <v>769.87955813667179</v>
      </c>
      <c r="D234" s="98">
        <v>830.20966716847181</v>
      </c>
      <c r="E234" s="98">
        <v>744.73023793937284</v>
      </c>
      <c r="F234" s="98">
        <v>580.23086530394835</v>
      </c>
      <c r="G234" s="98">
        <v>869.72559448450772</v>
      </c>
      <c r="H234" s="98">
        <v>764.20798468408577</v>
      </c>
      <c r="I234" s="98">
        <v>770.99544983903479</v>
      </c>
      <c r="J234" s="98">
        <v>575.36380167179072</v>
      </c>
      <c r="K234" s="98">
        <v>668.77991919984436</v>
      </c>
      <c r="L234" s="98">
        <v>601.63343676050567</v>
      </c>
      <c r="M234" s="98">
        <v>579.06125720869807</v>
      </c>
      <c r="N234" s="98">
        <v>562.15025802600394</v>
      </c>
      <c r="O234" s="98">
        <v>575.58115506711385</v>
      </c>
      <c r="P234" s="98">
        <v>557.4806382337739</v>
      </c>
      <c r="Q234" s="98">
        <v>572.94549163872364</v>
      </c>
      <c r="R234" s="98">
        <v>591.89251395362567</v>
      </c>
      <c r="S234" s="98">
        <v>602.5703050376485</v>
      </c>
      <c r="T234" s="98">
        <v>650.7207860191686</v>
      </c>
      <c r="U234" s="98">
        <v>762.74981146304742</v>
      </c>
      <c r="V234" s="98">
        <v>786.31188274517365</v>
      </c>
      <c r="W234" s="98">
        <v>936.16061357996671</v>
      </c>
      <c r="DA234" s="63" t="s">
        <v>2337</v>
      </c>
    </row>
    <row r="235" spans="1:105" ht="12" customHeight="1" x14ac:dyDescent="0.25">
      <c r="A235" s="97" t="s">
        <v>50</v>
      </c>
      <c r="B235" s="98">
        <v>746.67614896304394</v>
      </c>
      <c r="C235" s="98">
        <v>753.36243907378969</v>
      </c>
      <c r="D235" s="98">
        <v>807.18488256387411</v>
      </c>
      <c r="E235" s="98">
        <v>819.79629544252236</v>
      </c>
      <c r="F235" s="98">
        <v>772.98991159689956</v>
      </c>
      <c r="G235" s="98">
        <v>780.76296062084828</v>
      </c>
      <c r="H235" s="98">
        <v>780.42633109118822</v>
      </c>
      <c r="I235" s="98">
        <v>715.86699084837267</v>
      </c>
      <c r="J235" s="98">
        <v>639.7567871108597</v>
      </c>
      <c r="K235" s="98">
        <v>642.38273242524986</v>
      </c>
      <c r="L235" s="98">
        <v>681.13523747475256</v>
      </c>
      <c r="M235" s="98">
        <v>562.72301452128136</v>
      </c>
      <c r="N235" s="98">
        <v>476.4239362024</v>
      </c>
      <c r="O235" s="98">
        <v>517.21588504513693</v>
      </c>
      <c r="P235" s="98">
        <v>485.57229549214333</v>
      </c>
      <c r="Q235" s="98">
        <v>517.3986365956755</v>
      </c>
      <c r="R235" s="98">
        <v>458.56577505752261</v>
      </c>
      <c r="S235" s="98">
        <v>602.71055958404042</v>
      </c>
      <c r="T235" s="98">
        <v>645.99781512203901</v>
      </c>
      <c r="U235" s="98">
        <v>661.94336232146293</v>
      </c>
      <c r="V235" s="98">
        <v>921.16596785627485</v>
      </c>
      <c r="W235" s="98">
        <v>892.5699551085977</v>
      </c>
      <c r="DA235" s="63" t="s">
        <v>2338</v>
      </c>
    </row>
    <row r="236" spans="1:105" ht="12" customHeight="1" x14ac:dyDescent="0.25">
      <c r="A236" s="109" t="s">
        <v>120</v>
      </c>
      <c r="B236" s="33">
        <v>531.55614037131954</v>
      </c>
      <c r="C236" s="33">
        <v>663.54295810097153</v>
      </c>
      <c r="D236" s="33">
        <v>473.90679114158456</v>
      </c>
      <c r="E236" s="33">
        <v>479.14080220209735</v>
      </c>
      <c r="F236" s="33">
        <v>664.5641959818031</v>
      </c>
      <c r="G236" s="33">
        <v>589.02984092819645</v>
      </c>
      <c r="H236" s="33">
        <v>555.61431868511374</v>
      </c>
      <c r="I236" s="33">
        <v>574.97230246333811</v>
      </c>
      <c r="J236" s="33">
        <v>576.68257661448808</v>
      </c>
      <c r="K236" s="33">
        <v>449.49354480270659</v>
      </c>
      <c r="L236" s="33">
        <v>466.4079738639374</v>
      </c>
      <c r="M236" s="33">
        <v>457.97767564582023</v>
      </c>
      <c r="N236" s="33">
        <v>408.00047260606556</v>
      </c>
      <c r="O236" s="33">
        <v>375.24299215231514</v>
      </c>
      <c r="P236" s="33">
        <v>371.69682902694313</v>
      </c>
      <c r="Q236" s="33">
        <v>393.4843309789577</v>
      </c>
      <c r="R236" s="33">
        <v>392.14068535909763</v>
      </c>
      <c r="S236" s="33">
        <v>440.65436758703305</v>
      </c>
      <c r="T236" s="33">
        <v>455.50080421211379</v>
      </c>
      <c r="U236" s="33">
        <v>456.53703140936773</v>
      </c>
      <c r="V236" s="33">
        <v>731.72984892730938</v>
      </c>
      <c r="W236" s="33">
        <v>632.74246248581301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7242.1819887716329</v>
      </c>
      <c r="C238" s="117">
        <f t="shared" si="115"/>
        <v>7891.2648176796738</v>
      </c>
      <c r="D238" s="117">
        <f t="shared" si="115"/>
        <v>8066.6719835472441</v>
      </c>
      <c r="E238" s="117">
        <f t="shared" si="115"/>
        <v>8230.7209615568408</v>
      </c>
      <c r="F238" s="117">
        <f t="shared" si="115"/>
        <v>6670.9989546282832</v>
      </c>
      <c r="G238" s="117">
        <f t="shared" si="115"/>
        <v>9840.9730826646137</v>
      </c>
      <c r="H238" s="117">
        <f t="shared" si="115"/>
        <v>9474.7433063859735</v>
      </c>
      <c r="I238" s="117">
        <f t="shared" si="115"/>
        <v>9170.3273162618516</v>
      </c>
      <c r="J238" s="117">
        <f t="shared" si="115"/>
        <v>7425.7646242327464</v>
      </c>
      <c r="K238" s="117">
        <f t="shared" si="115"/>
        <v>9247.9970088647515</v>
      </c>
      <c r="L238" s="117">
        <f t="shared" si="115"/>
        <v>9537.6646811025275</v>
      </c>
      <c r="M238" s="117">
        <f t="shared" si="115"/>
        <v>9824.1233478616086</v>
      </c>
      <c r="N238" s="117">
        <f t="shared" si="115"/>
        <v>9892.1564321993064</v>
      </c>
      <c r="O238" s="117">
        <f t="shared" si="115"/>
        <v>10095.646756913518</v>
      </c>
      <c r="P238" s="117">
        <f t="shared" si="115"/>
        <v>8446.7965432423443</v>
      </c>
      <c r="Q238" s="117">
        <f t="shared" si="115"/>
        <v>9362.8705807846909</v>
      </c>
      <c r="R238" s="117">
        <f t="shared" ref="R238:V238" si="116">R239+R242+R244+R257</f>
        <v>9678.4955775641702</v>
      </c>
      <c r="S238" s="117">
        <f t="shared" si="116"/>
        <v>9932.5201964497373</v>
      </c>
      <c r="T238" s="117">
        <f t="shared" si="116"/>
        <v>9134.3114719392306</v>
      </c>
      <c r="U238" s="117">
        <f t="shared" si="116"/>
        <v>9141.2080284830772</v>
      </c>
      <c r="V238" s="117">
        <f t="shared" si="116"/>
        <v>9907.1468460911965</v>
      </c>
      <c r="W238" s="117">
        <f t="shared" ref="W238" si="117">W239+W242+W244+W257</f>
        <v>10568.475626829217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5827.9965526400947</v>
      </c>
      <c r="C239" s="122">
        <f t="shared" si="118"/>
        <v>6455.3244212074023</v>
      </c>
      <c r="D239" s="122">
        <f t="shared" si="118"/>
        <v>6565.0258372739781</v>
      </c>
      <c r="E239" s="122">
        <f t="shared" si="118"/>
        <v>6642.1018848524091</v>
      </c>
      <c r="F239" s="122">
        <f t="shared" si="118"/>
        <v>5172.6359424834109</v>
      </c>
      <c r="G239" s="122">
        <f t="shared" si="118"/>
        <v>8307.4137379912372</v>
      </c>
      <c r="H239" s="122">
        <f t="shared" si="118"/>
        <v>7836.2058934032775</v>
      </c>
      <c r="I239" s="122">
        <f t="shared" si="118"/>
        <v>7598.2162875231033</v>
      </c>
      <c r="J239" s="122">
        <f t="shared" si="118"/>
        <v>5848.3472361451795</v>
      </c>
      <c r="K239" s="122">
        <f t="shared" si="118"/>
        <v>7698.3524248072245</v>
      </c>
      <c r="L239" s="122">
        <f t="shared" si="118"/>
        <v>7936.3926368642524</v>
      </c>
      <c r="M239" s="122">
        <f t="shared" si="118"/>
        <v>8248.4274147807027</v>
      </c>
      <c r="N239" s="122">
        <f t="shared" si="118"/>
        <v>8474.8835490591518</v>
      </c>
      <c r="O239" s="122">
        <f t="shared" si="118"/>
        <v>8667.8058601401844</v>
      </c>
      <c r="P239" s="122">
        <f t="shared" si="118"/>
        <v>7021.8227599185748</v>
      </c>
      <c r="Q239" s="122">
        <f t="shared" si="118"/>
        <v>7741.2936912125806</v>
      </c>
      <c r="R239" s="122">
        <f t="shared" ref="R239:V239" si="119">SUM(R240:R241)</f>
        <v>8094.4742969078561</v>
      </c>
      <c r="S239" s="122">
        <f t="shared" si="119"/>
        <v>8278.02859710554</v>
      </c>
      <c r="T239" s="122">
        <f t="shared" si="119"/>
        <v>7427.9410490002074</v>
      </c>
      <c r="U239" s="122">
        <f t="shared" si="119"/>
        <v>7385.1430032169737</v>
      </c>
      <c r="V239" s="122">
        <f t="shared" si="119"/>
        <v>7917.5930999566972</v>
      </c>
      <c r="W239" s="122">
        <f t="shared" ref="W239" si="120">SUM(W240:W241)</f>
        <v>8664.5415023017413</v>
      </c>
      <c r="DA239" s="130" t="s">
        <v>2486</v>
      </c>
    </row>
    <row r="240" spans="1:105" ht="12" customHeight="1" x14ac:dyDescent="0.25">
      <c r="A240" s="97" t="s">
        <v>204</v>
      </c>
      <c r="B240" s="98">
        <v>5770.997028888999</v>
      </c>
      <c r="C240" s="98">
        <v>6393.2858172335727</v>
      </c>
      <c r="D240" s="98">
        <v>6502.8597680746607</v>
      </c>
      <c r="E240" s="98">
        <v>6580.8660997084407</v>
      </c>
      <c r="F240" s="98">
        <v>5125.3478240726117</v>
      </c>
      <c r="G240" s="98">
        <v>8233.1317918922286</v>
      </c>
      <c r="H240" s="98">
        <v>7767.749157194954</v>
      </c>
      <c r="I240" s="98">
        <v>7532.8535197561096</v>
      </c>
      <c r="J240" s="98">
        <v>5798.5994004562217</v>
      </c>
      <c r="K240" s="98">
        <v>7633.9516798303766</v>
      </c>
      <c r="L240" s="98">
        <v>7870.8622859549105</v>
      </c>
      <c r="M240" s="98">
        <v>8181.5384637477755</v>
      </c>
      <c r="N240" s="98">
        <v>8408.4201449700668</v>
      </c>
      <c r="O240" s="98">
        <v>8600.3418084242894</v>
      </c>
      <c r="P240" s="98">
        <v>6966.945632587709</v>
      </c>
      <c r="Q240" s="98">
        <v>7681.2124444840201</v>
      </c>
      <c r="R240" s="98">
        <v>8031.9186475858487</v>
      </c>
      <c r="S240" s="98">
        <v>8213.8353927127009</v>
      </c>
      <c r="T240" s="98">
        <v>7370.417535135377</v>
      </c>
      <c r="U240" s="98">
        <v>7328.0423157875921</v>
      </c>
      <c r="V240" s="98">
        <v>7855.4583540398698</v>
      </c>
      <c r="W240" s="98">
        <v>8596.5868794377111</v>
      </c>
      <c r="DA240" s="63" t="s">
        <v>2487</v>
      </c>
    </row>
    <row r="241" spans="1:105" ht="12" customHeight="1" x14ac:dyDescent="0.25">
      <c r="A241" s="97" t="s">
        <v>53</v>
      </c>
      <c r="B241" s="98">
        <v>56.999523751095772</v>
      </c>
      <c r="C241" s="98">
        <v>62.038603973829176</v>
      </c>
      <c r="D241" s="98">
        <v>62.166069199317327</v>
      </c>
      <c r="E241" s="98">
        <v>61.235785143967995</v>
      </c>
      <c r="F241" s="98">
        <v>47.288118410798887</v>
      </c>
      <c r="G241" s="98">
        <v>74.281946099009133</v>
      </c>
      <c r="H241" s="98">
        <v>68.45673620832379</v>
      </c>
      <c r="I241" s="98">
        <v>65.362767766994196</v>
      </c>
      <c r="J241" s="98">
        <v>49.747835688958126</v>
      </c>
      <c r="K241" s="98">
        <v>64.400744976848159</v>
      </c>
      <c r="L241" s="98">
        <v>65.530350909341777</v>
      </c>
      <c r="M241" s="98">
        <v>66.888951032926926</v>
      </c>
      <c r="N241" s="98">
        <v>66.463404089084918</v>
      </c>
      <c r="O241" s="98">
        <v>67.464051715895607</v>
      </c>
      <c r="P241" s="98">
        <v>54.877127330865875</v>
      </c>
      <c r="Q241" s="98">
        <v>60.081246728560757</v>
      </c>
      <c r="R241" s="98">
        <v>62.555649322007255</v>
      </c>
      <c r="S241" s="98">
        <v>64.19320439283868</v>
      </c>
      <c r="T241" s="98">
        <v>57.523513864830775</v>
      </c>
      <c r="U241" s="98">
        <v>57.10068742938131</v>
      </c>
      <c r="V241" s="98">
        <v>62.134745916827626</v>
      </c>
      <c r="W241" s="98">
        <v>67.954622864029801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1.6097287480333919</v>
      </c>
      <c r="C242" s="122">
        <f t="shared" si="121"/>
        <v>2.3770545866525841</v>
      </c>
      <c r="D242" s="122">
        <f t="shared" si="121"/>
        <v>4.2305753219785993</v>
      </c>
      <c r="E242" s="122">
        <f t="shared" si="121"/>
        <v>8.3812810736159076</v>
      </c>
      <c r="F242" s="122">
        <f t="shared" si="121"/>
        <v>5.9393670809623309</v>
      </c>
      <c r="G242" s="122">
        <f t="shared" si="121"/>
        <v>9.240528700816542</v>
      </c>
      <c r="H242" s="122">
        <f t="shared" si="121"/>
        <v>19.52591629282524</v>
      </c>
      <c r="I242" s="122">
        <f t="shared" si="121"/>
        <v>33.783415518558606</v>
      </c>
      <c r="J242" s="122">
        <f t="shared" si="121"/>
        <v>25.124042267559766</v>
      </c>
      <c r="K242" s="122">
        <f t="shared" si="121"/>
        <v>29.525334071123869</v>
      </c>
      <c r="L242" s="122">
        <f t="shared" si="121"/>
        <v>39.096110996106368</v>
      </c>
      <c r="M242" s="122">
        <f t="shared" si="121"/>
        <v>40.941751104579893</v>
      </c>
      <c r="N242" s="122">
        <f t="shared" si="121"/>
        <v>82.194456822328334</v>
      </c>
      <c r="O242" s="122">
        <f t="shared" si="121"/>
        <v>54.612814375328384</v>
      </c>
      <c r="P242" s="122">
        <f t="shared" si="121"/>
        <v>37.717571606303174</v>
      </c>
      <c r="Q242" s="122">
        <f t="shared" si="121"/>
        <v>56.714328411650982</v>
      </c>
      <c r="R242" s="122">
        <f t="shared" si="121"/>
        <v>52.747000321493864</v>
      </c>
      <c r="S242" s="122">
        <f t="shared" si="121"/>
        <v>51.398555444882469</v>
      </c>
      <c r="T242" s="122">
        <f t="shared" si="121"/>
        <v>51.882730197348806</v>
      </c>
      <c r="U242" s="122">
        <f t="shared" si="121"/>
        <v>54.0271975634789</v>
      </c>
      <c r="V242" s="122">
        <f t="shared" si="121"/>
        <v>28.988817008804912</v>
      </c>
      <c r="W242" s="122">
        <f t="shared" si="121"/>
        <v>103.38918482273144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1.6097287480333919</v>
      </c>
      <c r="C243" s="98">
        <f>RES_hhdet_tesh!C86</f>
        <v>2.3770545866525841</v>
      </c>
      <c r="D243" s="98">
        <f>RES_hhdet_tesh!D86</f>
        <v>4.2305753219785993</v>
      </c>
      <c r="E243" s="98">
        <f>RES_hhdet_tesh!E86</f>
        <v>8.3812810736159076</v>
      </c>
      <c r="F243" s="98">
        <f>RES_hhdet_tesh!F86</f>
        <v>5.9393670809623309</v>
      </c>
      <c r="G243" s="98">
        <f>RES_hhdet_tesh!G86</f>
        <v>9.240528700816542</v>
      </c>
      <c r="H243" s="98">
        <f>RES_hhdet_tesh!H86</f>
        <v>19.52591629282524</v>
      </c>
      <c r="I243" s="98">
        <f>RES_hhdet_tesh!I86</f>
        <v>33.783415518558606</v>
      </c>
      <c r="J243" s="98">
        <f>RES_hhdet_tesh!J86</f>
        <v>25.124042267559766</v>
      </c>
      <c r="K243" s="98">
        <f>RES_hhdet_tesh!K86</f>
        <v>29.525334071123869</v>
      </c>
      <c r="L243" s="98">
        <f>RES_hhdet_tesh!L86</f>
        <v>39.096110996106368</v>
      </c>
      <c r="M243" s="98">
        <f>RES_hhdet_tesh!M86</f>
        <v>40.941751104579893</v>
      </c>
      <c r="N243" s="98">
        <f>RES_hhdet_tesh!N86</f>
        <v>82.194456822328334</v>
      </c>
      <c r="O243" s="98">
        <f>RES_hhdet_tesh!O86</f>
        <v>54.612814375328384</v>
      </c>
      <c r="P243" s="98">
        <f>RES_hhdet_tesh!P86</f>
        <v>37.717571606303174</v>
      </c>
      <c r="Q243" s="98">
        <f>RES_hhdet_tesh!Q86</f>
        <v>56.714328411650982</v>
      </c>
      <c r="R243" s="98">
        <f>RES_hhdet_tesh!R86</f>
        <v>52.747000321493864</v>
      </c>
      <c r="S243" s="98">
        <f>RES_hhdet_tesh!S86</f>
        <v>51.398555444882469</v>
      </c>
      <c r="T243" s="98">
        <f>RES_hhdet_tesh!T86</f>
        <v>51.882730197348806</v>
      </c>
      <c r="U243" s="98">
        <f>RES_hhdet_tesh!U86</f>
        <v>54.0271975634789</v>
      </c>
      <c r="V243" s="98">
        <f>RES_hhdet_tesh!V86</f>
        <v>28.988817008804912</v>
      </c>
      <c r="W243" s="98">
        <f>RES_hhdet_tesh!W86</f>
        <v>103.38918482273144</v>
      </c>
      <c r="DA243" s="63" t="s">
        <v>2490</v>
      </c>
    </row>
    <row r="244" spans="1:105" ht="12" customHeight="1" x14ac:dyDescent="0.25">
      <c r="A244" s="121" t="s">
        <v>55</v>
      </c>
      <c r="B244" s="122">
        <v>984.77245389763902</v>
      </c>
      <c r="C244" s="122">
        <v>991.26552471622585</v>
      </c>
      <c r="D244" s="122">
        <v>1039.9820672569238</v>
      </c>
      <c r="E244" s="122">
        <v>1112.0012393640584</v>
      </c>
      <c r="F244" s="122">
        <v>1039.3285859210503</v>
      </c>
      <c r="G244" s="122">
        <v>1069.267793488234</v>
      </c>
      <c r="H244" s="122">
        <v>1168.1434207742068</v>
      </c>
      <c r="I244" s="122">
        <v>1115.3737602045114</v>
      </c>
      <c r="J244" s="122">
        <v>1164.1871861233697</v>
      </c>
      <c r="K244" s="122">
        <v>1152.227844349391</v>
      </c>
      <c r="L244" s="122">
        <v>1175.7701231569704</v>
      </c>
      <c r="M244" s="122">
        <v>1197.7204831846166</v>
      </c>
      <c r="N244" s="122">
        <v>1042.8870413177401</v>
      </c>
      <c r="O244" s="122">
        <v>1075.0618858663288</v>
      </c>
      <c r="P244" s="122">
        <v>1101.2562385149536</v>
      </c>
      <c r="Q244" s="122">
        <v>1260.4863506481147</v>
      </c>
      <c r="R244" s="122">
        <v>1245.4499553030194</v>
      </c>
      <c r="S244" s="122">
        <v>1252.843274288515</v>
      </c>
      <c r="T244" s="122">
        <v>1282.9799050453189</v>
      </c>
      <c r="U244" s="122">
        <v>1321.7345241995743</v>
      </c>
      <c r="V244" s="122">
        <v>1390.878064404234</v>
      </c>
      <c r="W244" s="122">
        <v>1272.8676474328854</v>
      </c>
      <c r="DA244" s="130" t="s">
        <v>2491</v>
      </c>
    </row>
    <row r="245" spans="1:105" ht="12" customHeight="1" x14ac:dyDescent="0.25">
      <c r="A245" s="97" t="s">
        <v>132</v>
      </c>
      <c r="B245" s="98">
        <v>992.16316828884726</v>
      </c>
      <c r="C245" s="98">
        <v>1004.2634406030928</v>
      </c>
      <c r="D245" s="98">
        <v>1072.264491657085</v>
      </c>
      <c r="E245" s="98">
        <v>974.13070280758927</v>
      </c>
      <c r="F245" s="98">
        <v>769.36589288584616</v>
      </c>
      <c r="G245" s="98">
        <v>1211.2699772959691</v>
      </c>
      <c r="H245" s="98">
        <v>1137.9854104322933</v>
      </c>
      <c r="I245" s="98">
        <v>1215.6099109240179</v>
      </c>
      <c r="J245" s="98">
        <v>940.98243768211353</v>
      </c>
      <c r="K245" s="98">
        <v>1176.7289655436116</v>
      </c>
      <c r="L245" s="98">
        <v>1120.6683807572147</v>
      </c>
      <c r="M245" s="98">
        <v>1162.0148390265954</v>
      </c>
      <c r="N245" s="98">
        <v>1185.2164512383881</v>
      </c>
      <c r="O245" s="98">
        <v>1240.5879469128263</v>
      </c>
      <c r="P245" s="98">
        <v>1235.9200610466469</v>
      </c>
      <c r="Q245" s="98">
        <v>1238.0712157531254</v>
      </c>
      <c r="R245" s="98">
        <v>1237.040781049956</v>
      </c>
      <c r="S245" s="98">
        <v>1229.1924829643649</v>
      </c>
      <c r="T245" s="98">
        <v>1317.2201679210748</v>
      </c>
      <c r="U245" s="98">
        <v>1478.8583981142831</v>
      </c>
      <c r="V245" s="98">
        <v>1134.3784102053467</v>
      </c>
      <c r="W245" s="98">
        <v>1351.8461895271823</v>
      </c>
      <c r="DA245" s="63" t="s">
        <v>2492</v>
      </c>
    </row>
    <row r="246" spans="1:105" ht="12" customHeight="1" x14ac:dyDescent="0.25">
      <c r="A246" s="97" t="s">
        <v>131</v>
      </c>
      <c r="B246" s="98">
        <v>0</v>
      </c>
      <c r="C246" s="98">
        <v>1004.2810141643168</v>
      </c>
      <c r="D246" s="98">
        <v>1072.2848490772437</v>
      </c>
      <c r="E246" s="98">
        <v>974.15403337469104</v>
      </c>
      <c r="F246" s="98">
        <v>769.40938659876974</v>
      </c>
      <c r="G246" s="98">
        <v>1211.4749932643178</v>
      </c>
      <c r="H246" s="98">
        <v>1138.3609152677402</v>
      </c>
      <c r="I246" s="98">
        <v>1215.5443289162758</v>
      </c>
      <c r="J246" s="98">
        <v>941.08055646312243</v>
      </c>
      <c r="K246" s="98">
        <v>1176.4852287590786</v>
      </c>
      <c r="L246" s="98">
        <v>1120.5452088664088</v>
      </c>
      <c r="M246" s="98">
        <v>1161.6235851517167</v>
      </c>
      <c r="N246" s="98">
        <v>1184.9329164373473</v>
      </c>
      <c r="O246" s="98">
        <v>1240.2583371349808</v>
      </c>
      <c r="P246" s="98">
        <v>1235.6192970545333</v>
      </c>
      <c r="Q246" s="98">
        <v>1237.7003756070069</v>
      </c>
      <c r="R246" s="98">
        <v>1236.7599988500108</v>
      </c>
      <c r="S246" s="98">
        <v>1229.0635106038549</v>
      </c>
      <c r="T246" s="98">
        <v>1317.1419504850592</v>
      </c>
      <c r="U246" s="98">
        <v>1478.9966007280686</v>
      </c>
      <c r="V246" s="98">
        <v>1134.8931855285764</v>
      </c>
      <c r="W246" s="98">
        <v>1352.6970746139064</v>
      </c>
      <c r="DA246" s="63" t="s">
        <v>2493</v>
      </c>
    </row>
    <row r="247" spans="1:105" ht="12" customHeight="1" x14ac:dyDescent="0.25">
      <c r="A247" s="100" t="s">
        <v>204</v>
      </c>
      <c r="B247" s="101">
        <v>0</v>
      </c>
      <c r="C247" s="101">
        <v>230.88611111832208</v>
      </c>
      <c r="D247" s="101">
        <v>240.68722341995647</v>
      </c>
      <c r="E247" s="101">
        <v>266.88026911219248</v>
      </c>
      <c r="F247" s="101">
        <v>178.89869150465066</v>
      </c>
      <c r="G247" s="101">
        <v>241.82565929415171</v>
      </c>
      <c r="H247" s="101">
        <v>306.82945583333191</v>
      </c>
      <c r="I247" s="101">
        <v>267.99338416775907</v>
      </c>
      <c r="J247" s="101">
        <v>149.19365049280128</v>
      </c>
      <c r="K247" s="101">
        <v>275.74038419619188</v>
      </c>
      <c r="L247" s="101">
        <v>255.4978314214743</v>
      </c>
      <c r="M247" s="101">
        <v>312.08006534652861</v>
      </c>
      <c r="N247" s="101">
        <v>213.77559652235371</v>
      </c>
      <c r="O247" s="101">
        <v>241.81057378606059</v>
      </c>
      <c r="P247" s="101">
        <v>240.44049016065841</v>
      </c>
      <c r="Q247" s="101">
        <v>336.34617981950669</v>
      </c>
      <c r="R247" s="101">
        <v>317.27785550860182</v>
      </c>
      <c r="S247" s="101">
        <v>293.15676773257945</v>
      </c>
      <c r="T247" s="101">
        <v>321.16893156646279</v>
      </c>
      <c r="U247" s="101">
        <v>353.89462193718174</v>
      </c>
      <c r="V247" s="101">
        <v>289.64095572864767</v>
      </c>
      <c r="W247" s="101">
        <v>266.68717603938251</v>
      </c>
      <c r="DA247" s="131" t="s">
        <v>2494</v>
      </c>
    </row>
    <row r="248" spans="1:105" ht="12" customHeight="1" x14ac:dyDescent="0.25">
      <c r="A248" s="103" t="s">
        <v>52</v>
      </c>
      <c r="B248" s="104">
        <v>0</v>
      </c>
      <c r="C248" s="104">
        <v>773.39490304599474</v>
      </c>
      <c r="D248" s="104">
        <v>831.59762565728727</v>
      </c>
      <c r="E248" s="104">
        <v>707.27376426249839</v>
      </c>
      <c r="F248" s="104">
        <v>590.510695094119</v>
      </c>
      <c r="G248" s="104">
        <v>969.64933397016603</v>
      </c>
      <c r="H248" s="104">
        <v>831.53145943440825</v>
      </c>
      <c r="I248" s="104">
        <v>947.55094474851683</v>
      </c>
      <c r="J248" s="104">
        <v>791.8869059703211</v>
      </c>
      <c r="K248" s="104">
        <v>900.74484456288667</v>
      </c>
      <c r="L248" s="104">
        <v>865.04737744493457</v>
      </c>
      <c r="M248" s="104">
        <v>849.543519805188</v>
      </c>
      <c r="N248" s="104">
        <v>971.15731991499365</v>
      </c>
      <c r="O248" s="104">
        <v>998.44776334892026</v>
      </c>
      <c r="P248" s="104">
        <v>995.17880689387493</v>
      </c>
      <c r="Q248" s="104">
        <v>901.3541957875002</v>
      </c>
      <c r="R248" s="104">
        <v>919.4821433414088</v>
      </c>
      <c r="S248" s="104">
        <v>935.90674287127536</v>
      </c>
      <c r="T248" s="104">
        <v>995.97301891859638</v>
      </c>
      <c r="U248" s="104">
        <v>1125.101978790887</v>
      </c>
      <c r="V248" s="104">
        <v>845.25222979992873</v>
      </c>
      <c r="W248" s="104">
        <v>1086.0098985745242</v>
      </c>
      <c r="DA248" s="132" t="s">
        <v>2495</v>
      </c>
    </row>
    <row r="249" spans="1:105" ht="12" customHeight="1" x14ac:dyDescent="0.25">
      <c r="A249" s="106" t="s">
        <v>124</v>
      </c>
      <c r="B249" s="101">
        <v>1040.5466377176162</v>
      </c>
      <c r="C249" s="101">
        <v>955.49104275851096</v>
      </c>
      <c r="D249" s="101">
        <v>1086.2396713335243</v>
      </c>
      <c r="E249" s="101">
        <v>1087.8047817320826</v>
      </c>
      <c r="F249" s="101">
        <v>953.3129982647838</v>
      </c>
      <c r="G249" s="101">
        <v>1152.7894569123271</v>
      </c>
      <c r="H249" s="101">
        <v>1197.6377648488801</v>
      </c>
      <c r="I249" s="101">
        <v>1032.0208534489407</v>
      </c>
      <c r="J249" s="101">
        <v>1031.1594848234988</v>
      </c>
      <c r="K249" s="101">
        <v>1089.0451352008513</v>
      </c>
      <c r="L249" s="101">
        <v>1444.0136413696159</v>
      </c>
      <c r="M249" s="101">
        <v>1183.147976515894</v>
      </c>
      <c r="N249" s="101">
        <v>974.89089672957084</v>
      </c>
      <c r="O249" s="101">
        <v>1146.3781148856729</v>
      </c>
      <c r="P249" s="101">
        <v>1093.1465305384761</v>
      </c>
      <c r="Q249" s="101">
        <v>1121.6485054396544</v>
      </c>
      <c r="R249" s="101">
        <v>984.04953845597413</v>
      </c>
      <c r="S249" s="101">
        <v>1339.4306553620311</v>
      </c>
      <c r="T249" s="101">
        <v>1469.6544972325732</v>
      </c>
      <c r="U249" s="101">
        <v>1554.9819686752828</v>
      </c>
      <c r="V249" s="101">
        <v>1241.9110430459227</v>
      </c>
      <c r="W249" s="101">
        <v>1328.5114860829851</v>
      </c>
      <c r="DA249" s="131" t="s">
        <v>2496</v>
      </c>
    </row>
    <row r="250" spans="1:105" ht="12" customHeight="1" x14ac:dyDescent="0.25">
      <c r="A250" s="107" t="s">
        <v>123</v>
      </c>
      <c r="B250" s="104">
        <v>0</v>
      </c>
      <c r="C250" s="104">
        <v>955.38717202878206</v>
      </c>
      <c r="D250" s="104">
        <v>1086.1491501861353</v>
      </c>
      <c r="E250" s="104">
        <v>1087.7573182305196</v>
      </c>
      <c r="F250" s="104">
        <v>953.41875286738309</v>
      </c>
      <c r="G250" s="104">
        <v>1153.3453643263372</v>
      </c>
      <c r="H250" s="104">
        <v>1198.7617872624658</v>
      </c>
      <c r="I250" s="104">
        <v>1032.9748379338321</v>
      </c>
      <c r="J250" s="104">
        <v>1030.9939457795929</v>
      </c>
      <c r="K250" s="104">
        <v>1088.5757157237713</v>
      </c>
      <c r="L250" s="104">
        <v>1443.3758923135822</v>
      </c>
      <c r="M250" s="104">
        <v>1182.6436452756166</v>
      </c>
      <c r="N250" s="104">
        <v>974.55426846922182</v>
      </c>
      <c r="O250" s="104">
        <v>1145.9376317296037</v>
      </c>
      <c r="P250" s="104">
        <v>1092.841128191458</v>
      </c>
      <c r="Q250" s="104">
        <v>1121.4294749924534</v>
      </c>
      <c r="R250" s="104">
        <v>983.49465026919586</v>
      </c>
      <c r="S250" s="104">
        <v>1338.2332134472574</v>
      </c>
      <c r="T250" s="104">
        <v>1468.5894487124917</v>
      </c>
      <c r="U250" s="104">
        <v>1553.5287724238424</v>
      </c>
      <c r="V250" s="104">
        <v>1241.3458561894181</v>
      </c>
      <c r="W250" s="104">
        <v>1327.8571078489915</v>
      </c>
      <c r="DA250" s="132" t="s">
        <v>2497</v>
      </c>
    </row>
    <row r="251" spans="1:105" ht="12" customHeight="1" x14ac:dyDescent="0.25">
      <c r="A251" s="108" t="s">
        <v>50</v>
      </c>
      <c r="B251" s="98">
        <v>0</v>
      </c>
      <c r="C251" s="98">
        <v>219.59029104799797</v>
      </c>
      <c r="D251" s="98">
        <v>243.82953228194472</v>
      </c>
      <c r="E251" s="98">
        <v>298.12505717218301</v>
      </c>
      <c r="F251" s="98">
        <v>221.73220529928616</v>
      </c>
      <c r="G251" s="98">
        <v>229.71210864843678</v>
      </c>
      <c r="H251" s="98">
        <v>321.32096168812444</v>
      </c>
      <c r="I251" s="98">
        <v>227.10372604671349</v>
      </c>
      <c r="J251" s="98">
        <v>260.90026224218821</v>
      </c>
      <c r="K251" s="98">
        <v>251.30466476501041</v>
      </c>
      <c r="L251" s="98">
        <v>330.99137664735179</v>
      </c>
      <c r="M251" s="98">
        <v>317.47269944057592</v>
      </c>
      <c r="N251" s="98">
        <v>174.43896518764066</v>
      </c>
      <c r="O251" s="98">
        <v>222.17151643911177</v>
      </c>
      <c r="P251" s="98">
        <v>211.68827557427244</v>
      </c>
      <c r="Q251" s="98">
        <v>303.98836492631176</v>
      </c>
      <c r="R251" s="98">
        <v>241.30382316950775</v>
      </c>
      <c r="S251" s="98">
        <v>318.24185190945428</v>
      </c>
      <c r="T251" s="98">
        <v>357.41543242706791</v>
      </c>
      <c r="U251" s="98">
        <v>371.94606421364796</v>
      </c>
      <c r="V251" s="98">
        <v>317.15155702497776</v>
      </c>
      <c r="W251" s="98">
        <v>262.18070152579685</v>
      </c>
      <c r="DA251" s="63" t="s">
        <v>2498</v>
      </c>
    </row>
    <row r="252" spans="1:105" ht="12" customHeight="1" x14ac:dyDescent="0.25">
      <c r="A252" s="108" t="s">
        <v>52</v>
      </c>
      <c r="B252" s="98">
        <v>0</v>
      </c>
      <c r="C252" s="98">
        <v>735.79688098078418</v>
      </c>
      <c r="D252" s="98">
        <v>842.31961790419041</v>
      </c>
      <c r="E252" s="98">
        <v>789.63226105833655</v>
      </c>
      <c r="F252" s="98">
        <v>731.68654756809701</v>
      </c>
      <c r="G252" s="98">
        <v>923.63325567790059</v>
      </c>
      <c r="H252" s="98">
        <v>877.44082557434137</v>
      </c>
      <c r="I252" s="98">
        <v>805.87111188711856</v>
      </c>
      <c r="J252" s="98">
        <v>770.09368353740479</v>
      </c>
      <c r="K252" s="98">
        <v>837.27105095876072</v>
      </c>
      <c r="L252" s="98">
        <v>1112.3845156662305</v>
      </c>
      <c r="M252" s="98">
        <v>865.17094583504081</v>
      </c>
      <c r="N252" s="98">
        <v>800.11530328158119</v>
      </c>
      <c r="O252" s="98">
        <v>923.76611529049205</v>
      </c>
      <c r="P252" s="98">
        <v>881.15285261718577</v>
      </c>
      <c r="Q252" s="98">
        <v>817.44111006614162</v>
      </c>
      <c r="R252" s="98">
        <v>742.19082709968791</v>
      </c>
      <c r="S252" s="98">
        <v>1019.9913615378032</v>
      </c>
      <c r="T252" s="98">
        <v>1111.1740162854242</v>
      </c>
      <c r="U252" s="98">
        <v>1181.5827082101944</v>
      </c>
      <c r="V252" s="98">
        <v>924.19429916444028</v>
      </c>
      <c r="W252" s="98">
        <v>1065.6764063231947</v>
      </c>
      <c r="DA252" s="63" t="s">
        <v>2499</v>
      </c>
    </row>
    <row r="253" spans="1:105" ht="12" customHeight="1" x14ac:dyDescent="0.25">
      <c r="A253" s="106" t="s">
        <v>122</v>
      </c>
      <c r="B253" s="101">
        <v>962.08643069438983</v>
      </c>
      <c r="C253" s="101">
        <v>1002.9430490396101</v>
      </c>
      <c r="D253" s="101">
        <v>1021.4434467016562</v>
      </c>
      <c r="E253" s="101">
        <v>1130.8284979861533</v>
      </c>
      <c r="F253" s="101">
        <v>1080.7933744876941</v>
      </c>
      <c r="G253" s="101">
        <v>1043.655129444812</v>
      </c>
      <c r="H253" s="101">
        <v>1166.6390577149182</v>
      </c>
      <c r="I253" s="101">
        <v>1115.7071679975409</v>
      </c>
      <c r="J253" s="101">
        <v>1193.5558855912686</v>
      </c>
      <c r="K253" s="101">
        <v>1154.6842517868538</v>
      </c>
      <c r="L253" s="101">
        <v>1163.7168042792832</v>
      </c>
      <c r="M253" s="101">
        <v>1202.2163040768241</v>
      </c>
      <c r="N253" s="101">
        <v>1031.0890874740587</v>
      </c>
      <c r="O253" s="101">
        <v>1053.527061201811</v>
      </c>
      <c r="P253" s="101">
        <v>1087.1913053110181</v>
      </c>
      <c r="Q253" s="101">
        <v>1269.200879044666</v>
      </c>
      <c r="R253" s="101">
        <v>1258.6543318385566</v>
      </c>
      <c r="S253" s="101">
        <v>1251.373392831473</v>
      </c>
      <c r="T253" s="101">
        <v>1269.1345585101378</v>
      </c>
      <c r="U253" s="101">
        <v>1291.2858170066074</v>
      </c>
      <c r="V253" s="101">
        <v>1421.7171441348521</v>
      </c>
      <c r="W253" s="101">
        <v>1264.091880292701</v>
      </c>
      <c r="DA253" s="131" t="s">
        <v>2500</v>
      </c>
    </row>
    <row r="254" spans="1:105" ht="12" customHeight="1" x14ac:dyDescent="0.25">
      <c r="A254" s="107" t="s">
        <v>121</v>
      </c>
      <c r="B254" s="104">
        <v>0</v>
      </c>
      <c r="C254" s="104">
        <v>1003.2485254014844</v>
      </c>
      <c r="D254" s="104">
        <v>1021.6272021572331</v>
      </c>
      <c r="E254" s="104">
        <v>1130.9242322603109</v>
      </c>
      <c r="F254" s="104">
        <v>1081.1282397416269</v>
      </c>
      <c r="G254" s="104">
        <v>1043.8873066665947</v>
      </c>
      <c r="H254" s="104">
        <v>1166.8238487288088</v>
      </c>
      <c r="I254" s="104">
        <v>1115.1318945239793</v>
      </c>
      <c r="J254" s="104">
        <v>1193.0240219236207</v>
      </c>
      <c r="K254" s="104">
        <v>1154.6370983515772</v>
      </c>
      <c r="L254" s="104">
        <v>1163.7993741502789</v>
      </c>
      <c r="M254" s="104">
        <v>1202.177855339917</v>
      </c>
      <c r="N254" s="104">
        <v>1031.232878716876</v>
      </c>
      <c r="O254" s="104">
        <v>1053.5970951121085</v>
      </c>
      <c r="P254" s="104">
        <v>1087.3795839645099</v>
      </c>
      <c r="Q254" s="104">
        <v>1269.1629257176789</v>
      </c>
      <c r="R254" s="104">
        <v>1258.6795453728344</v>
      </c>
      <c r="S254" s="104">
        <v>1251.22894024159</v>
      </c>
      <c r="T254" s="104">
        <v>1269.0050512931625</v>
      </c>
      <c r="U254" s="104">
        <v>1291.1989792009308</v>
      </c>
      <c r="V254" s="104">
        <v>1421.2945132383827</v>
      </c>
      <c r="W254" s="104">
        <v>1263.5767568508766</v>
      </c>
      <c r="DA254" s="132" t="s">
        <v>2501</v>
      </c>
    </row>
    <row r="255" spans="1:105" ht="12" customHeight="1" x14ac:dyDescent="0.25">
      <c r="A255" s="108" t="s">
        <v>53</v>
      </c>
      <c r="B255" s="98">
        <v>0</v>
      </c>
      <c r="C255" s="98">
        <v>230.64166732730786</v>
      </c>
      <c r="D255" s="98">
        <v>229.27224874384632</v>
      </c>
      <c r="E255" s="98">
        <v>309.76826503254961</v>
      </c>
      <c r="F255" s="98">
        <v>251.26676232335458</v>
      </c>
      <c r="G255" s="98">
        <v>208.33350786659517</v>
      </c>
      <c r="H255" s="98">
        <v>314.01653581881891</v>
      </c>
      <c r="I255" s="98">
        <v>245.81352918365494</v>
      </c>
      <c r="J255" s="98">
        <v>302.33263944531217</v>
      </c>
      <c r="K255" s="98">
        <v>270.91596316369322</v>
      </c>
      <c r="L255" s="98">
        <v>265.63583671400778</v>
      </c>
      <c r="M255" s="98">
        <v>323.29474154085193</v>
      </c>
      <c r="N255" s="98">
        <v>184.92860713049831</v>
      </c>
      <c r="O255" s="98">
        <v>204.07812094724653</v>
      </c>
      <c r="P255" s="98">
        <v>210.34628602259207</v>
      </c>
      <c r="Q255" s="98">
        <v>343.7952290095572</v>
      </c>
      <c r="R255" s="98">
        <v>322.00008077838407</v>
      </c>
      <c r="S255" s="98">
        <v>297.56366622722555</v>
      </c>
      <c r="T255" s="98">
        <v>308.78969935401022</v>
      </c>
      <c r="U255" s="98">
        <v>308.55403964139111</v>
      </c>
      <c r="V255" s="98">
        <v>363.29076148664234</v>
      </c>
      <c r="W255" s="98">
        <v>248.84952192138979</v>
      </c>
      <c r="DA255" s="63" t="s">
        <v>2502</v>
      </c>
    </row>
    <row r="256" spans="1:105" ht="12" customHeight="1" x14ac:dyDescent="0.25">
      <c r="A256" s="108" t="s">
        <v>52</v>
      </c>
      <c r="B256" s="98">
        <v>0</v>
      </c>
      <c r="C256" s="98">
        <v>772.60685807417644</v>
      </c>
      <c r="D256" s="98">
        <v>792.35495341338674</v>
      </c>
      <c r="E256" s="98">
        <v>821.15596722776115</v>
      </c>
      <c r="F256" s="98">
        <v>829.8614774182721</v>
      </c>
      <c r="G256" s="98">
        <v>835.55379879999941</v>
      </c>
      <c r="H256" s="98">
        <v>852.80731290998972</v>
      </c>
      <c r="I256" s="98">
        <v>869.31836534032425</v>
      </c>
      <c r="J256" s="98">
        <v>890.69138247830847</v>
      </c>
      <c r="K256" s="98">
        <v>883.72113518788387</v>
      </c>
      <c r="L256" s="98">
        <v>898.1635374362711</v>
      </c>
      <c r="M256" s="98">
        <v>878.88311379906474</v>
      </c>
      <c r="N256" s="98">
        <v>846.30427158637769</v>
      </c>
      <c r="O256" s="98">
        <v>849.51897416486213</v>
      </c>
      <c r="P256" s="98">
        <v>877.03329794191779</v>
      </c>
      <c r="Q256" s="98">
        <v>925.36769670812146</v>
      </c>
      <c r="R256" s="98">
        <v>936.67946459445045</v>
      </c>
      <c r="S256" s="98">
        <v>953.66527401436406</v>
      </c>
      <c r="T256" s="98">
        <v>960.21535193915236</v>
      </c>
      <c r="U256" s="98">
        <v>982.64493955953969</v>
      </c>
      <c r="V256" s="98">
        <v>1058.0037517517403</v>
      </c>
      <c r="W256" s="98">
        <v>1014.7272349294868</v>
      </c>
      <c r="DA256" s="63" t="s">
        <v>2503</v>
      </c>
    </row>
    <row r="257" spans="1:105" ht="12" customHeight="1" x14ac:dyDescent="0.25">
      <c r="A257" s="121" t="s">
        <v>54</v>
      </c>
      <c r="B257" s="122">
        <v>427.80325348586615</v>
      </c>
      <c r="C257" s="122">
        <v>442.29781716939334</v>
      </c>
      <c r="D257" s="122">
        <v>457.43350369436342</v>
      </c>
      <c r="E257" s="122">
        <v>468.23655626675713</v>
      </c>
      <c r="F257" s="122">
        <v>453.09505914286012</v>
      </c>
      <c r="G257" s="122">
        <v>455.05102248432496</v>
      </c>
      <c r="H257" s="122">
        <v>450.86807591566446</v>
      </c>
      <c r="I257" s="122">
        <v>422.95385301567848</v>
      </c>
      <c r="J257" s="122">
        <v>388.10615969663741</v>
      </c>
      <c r="K257" s="122">
        <v>367.89140563701204</v>
      </c>
      <c r="L257" s="122">
        <v>386.40581008519769</v>
      </c>
      <c r="M257" s="122">
        <v>337.03369879171117</v>
      </c>
      <c r="N257" s="122">
        <v>292.19138500008478</v>
      </c>
      <c r="O257" s="122">
        <v>298.16619653167595</v>
      </c>
      <c r="P257" s="122">
        <v>285.9999732025139</v>
      </c>
      <c r="Q257" s="122">
        <v>304.37621051234458</v>
      </c>
      <c r="R257" s="122">
        <v>285.82432503180041</v>
      </c>
      <c r="S257" s="122">
        <v>350.24976961080068</v>
      </c>
      <c r="T257" s="122">
        <v>371.50778769635525</v>
      </c>
      <c r="U257" s="122">
        <v>380.3033035030511</v>
      </c>
      <c r="V257" s="122">
        <v>569.6868647214593</v>
      </c>
      <c r="W257" s="122">
        <v>527.6772922718568</v>
      </c>
      <c r="DA257" s="130" t="s">
        <v>2504</v>
      </c>
    </row>
    <row r="258" spans="1:105" ht="12" customHeight="1" x14ac:dyDescent="0.25">
      <c r="A258" s="97" t="s">
        <v>207</v>
      </c>
      <c r="B258" s="98">
        <v>432.15845011224656</v>
      </c>
      <c r="C258" s="98">
        <v>438.08720224594146</v>
      </c>
      <c r="D258" s="98">
        <v>472.95478782570353</v>
      </c>
      <c r="E258" s="98">
        <v>425.11824255359949</v>
      </c>
      <c r="F258" s="98">
        <v>332.12560508836339</v>
      </c>
      <c r="G258" s="98">
        <v>499.42862028358292</v>
      </c>
      <c r="H258" s="98">
        <v>439.74183893434588</v>
      </c>
      <c r="I258" s="98">
        <v>444.08751038937555</v>
      </c>
      <c r="J258" s="98">
        <v>331.53580704394273</v>
      </c>
      <c r="K258" s="98">
        <v>385.62057829655993</v>
      </c>
      <c r="L258" s="98">
        <v>347.10692064106729</v>
      </c>
      <c r="M258" s="98">
        <v>334.28084330416755</v>
      </c>
      <c r="N258" s="98">
        <v>324.63502293251395</v>
      </c>
      <c r="O258" s="98">
        <v>332.47450072428836</v>
      </c>
      <c r="P258" s="98">
        <v>322.0593785895374</v>
      </c>
      <c r="Q258" s="98">
        <v>331.02603988539079</v>
      </c>
      <c r="R258" s="98">
        <v>342.06338196506852</v>
      </c>
      <c r="S258" s="98">
        <v>348.48768679409079</v>
      </c>
      <c r="T258" s="98">
        <v>376.84021071402384</v>
      </c>
      <c r="U258" s="98">
        <v>442.39527225354283</v>
      </c>
      <c r="V258" s="98">
        <v>456.58077233697401</v>
      </c>
      <c r="W258" s="98">
        <v>544.41047584725811</v>
      </c>
      <c r="DA258" s="63" t="s">
        <v>2505</v>
      </c>
    </row>
    <row r="259" spans="1:105" ht="12" customHeight="1" x14ac:dyDescent="0.25">
      <c r="A259" s="97" t="s">
        <v>50</v>
      </c>
      <c r="B259" s="98">
        <v>432.12219128766731</v>
      </c>
      <c r="C259" s="98">
        <v>436.70678597307221</v>
      </c>
      <c r="D259" s="98">
        <v>468.66453318319134</v>
      </c>
      <c r="E259" s="98">
        <v>477.08464057275921</v>
      </c>
      <c r="F259" s="98">
        <v>451.06228831551408</v>
      </c>
      <c r="G259" s="98">
        <v>456.78663404057659</v>
      </c>
      <c r="H259" s="98">
        <v>457.53078336927041</v>
      </c>
      <c r="I259" s="98">
        <v>420.09746906930997</v>
      </c>
      <c r="J259" s="98">
        <v>375.62220475407184</v>
      </c>
      <c r="K259" s="98">
        <v>377.41954921909297</v>
      </c>
      <c r="L259" s="98">
        <v>400.45192478560102</v>
      </c>
      <c r="M259" s="98">
        <v>331.05779952119337</v>
      </c>
      <c r="N259" s="98">
        <v>280.44494358414994</v>
      </c>
      <c r="O259" s="98">
        <v>304.59408746542414</v>
      </c>
      <c r="P259" s="98">
        <v>286.02919193319354</v>
      </c>
      <c r="Q259" s="98">
        <v>304.83170160807754</v>
      </c>
      <c r="R259" s="98">
        <v>270.25834509753707</v>
      </c>
      <c r="S259" s="98">
        <v>355.55553325231034</v>
      </c>
      <c r="T259" s="98">
        <v>381.70233899253191</v>
      </c>
      <c r="U259" s="98">
        <v>392.13398900645967</v>
      </c>
      <c r="V259" s="98">
        <v>547.36982521887262</v>
      </c>
      <c r="W259" s="98">
        <v>532.28079408963151</v>
      </c>
      <c r="DA259" s="63" t="s">
        <v>2506</v>
      </c>
    </row>
    <row r="260" spans="1:105" ht="12" customHeight="1" x14ac:dyDescent="0.25">
      <c r="A260" s="109" t="s">
        <v>120</v>
      </c>
      <c r="B260" s="33">
        <v>390.34633657173384</v>
      </c>
      <c r="C260" s="33">
        <v>488.95049402714932</v>
      </c>
      <c r="D260" s="33">
        <v>349.42444338603457</v>
      </c>
      <c r="E260" s="33">
        <v>353.57776311629277</v>
      </c>
      <c r="F260" s="33">
        <v>492.24640362256906</v>
      </c>
      <c r="G260" s="33">
        <v>442.38657861690098</v>
      </c>
      <c r="H260" s="33">
        <v>418.87310930336463</v>
      </c>
      <c r="I260" s="33">
        <v>434.19572279338104</v>
      </c>
      <c r="J260" s="33">
        <v>435.94883170908048</v>
      </c>
      <c r="K260" s="33">
        <v>340.5656743453132</v>
      </c>
      <c r="L260" s="33">
        <v>354.02490257449222</v>
      </c>
      <c r="M260" s="33">
        <v>348.50483367307055</v>
      </c>
      <c r="N260" s="33">
        <v>311.28898796588663</v>
      </c>
      <c r="O260" s="33">
        <v>287.00748311161277</v>
      </c>
      <c r="P260" s="33">
        <v>285.37493510535188</v>
      </c>
      <c r="Q260" s="33">
        <v>303.376857505435</v>
      </c>
      <c r="R260" s="33">
        <v>303.84342159785024</v>
      </c>
      <c r="S260" s="33">
        <v>343.74956403510959</v>
      </c>
      <c r="T260" s="33">
        <v>358.97333465098347</v>
      </c>
      <c r="U260" s="33">
        <v>365.29501675983767</v>
      </c>
      <c r="V260" s="33">
        <v>595.65798886620416</v>
      </c>
      <c r="W260" s="33">
        <v>522.55772865159076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275.02201067183262</v>
      </c>
      <c r="C262" s="117">
        <f t="shared" si="122"/>
        <v>258.37787907500342</v>
      </c>
      <c r="D262" s="117">
        <f t="shared" si="122"/>
        <v>280.20962270136471</v>
      </c>
      <c r="E262" s="117">
        <f t="shared" si="122"/>
        <v>273.73536850311018</v>
      </c>
      <c r="F262" s="117">
        <f t="shared" si="122"/>
        <v>236.08518577826095</v>
      </c>
      <c r="G262" s="117">
        <f t="shared" si="122"/>
        <v>219.74884780022768</v>
      </c>
      <c r="H262" s="117">
        <f t="shared" si="122"/>
        <v>202.57908676828427</v>
      </c>
      <c r="I262" s="117">
        <f t="shared" si="122"/>
        <v>168.18461700012253</v>
      </c>
      <c r="J262" s="117">
        <f t="shared" si="122"/>
        <v>145.55651476473747</v>
      </c>
      <c r="K262" s="117">
        <f t="shared" si="122"/>
        <v>135.97607330734823</v>
      </c>
      <c r="L262" s="117">
        <f t="shared" si="122"/>
        <v>141.3563505313939</v>
      </c>
      <c r="M262" s="117">
        <f t="shared" si="122"/>
        <v>106.86389674480034</v>
      </c>
      <c r="N262" s="117">
        <f t="shared" si="122"/>
        <v>84.181325622220555</v>
      </c>
      <c r="O262" s="117">
        <f t="shared" si="122"/>
        <v>90.801267729866382</v>
      </c>
      <c r="P262" s="117">
        <f t="shared" si="122"/>
        <v>80.8557856894747</v>
      </c>
      <c r="Q262" s="117">
        <f t="shared" si="122"/>
        <v>82.13466422914378</v>
      </c>
      <c r="R262" s="117">
        <f t="shared" ref="R262:V262" si="123">R263+R266+R268+R281</f>
        <v>70.768506340965175</v>
      </c>
      <c r="S262" s="117">
        <f t="shared" si="123"/>
        <v>93.93293598137987</v>
      </c>
      <c r="T262" s="117">
        <f t="shared" si="123"/>
        <v>100.7416457368749</v>
      </c>
      <c r="U262" s="117">
        <f t="shared" si="123"/>
        <v>102.69503227034681</v>
      </c>
      <c r="V262" s="117">
        <f t="shared" si="123"/>
        <v>125.47440517935581</v>
      </c>
      <c r="W262" s="117">
        <f t="shared" ref="W262" si="124">W263+W266+W268+W281</f>
        <v>120.03911224564681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204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123.71054823702912</v>
      </c>
      <c r="C268" s="122">
        <v>106.28773537813268</v>
      </c>
      <c r="D268" s="122">
        <v>114.91704396130787</v>
      </c>
      <c r="E268" s="122">
        <v>101.29216286218654</v>
      </c>
      <c r="F268" s="122">
        <v>71.873381039302259</v>
      </c>
      <c r="G268" s="122">
        <v>66.640700017504003</v>
      </c>
      <c r="H268" s="122">
        <v>56.243088627085292</v>
      </c>
      <c r="I268" s="122">
        <v>38.013864069576606</v>
      </c>
      <c r="J268" s="122">
        <v>31.42225385283977</v>
      </c>
      <c r="K268" s="122">
        <v>28.653233300922835</v>
      </c>
      <c r="L268" s="122">
        <v>33.317424803530663</v>
      </c>
      <c r="M268" s="122">
        <v>23.450576579412417</v>
      </c>
      <c r="N268" s="122">
        <v>16.872353180140074</v>
      </c>
      <c r="O268" s="122">
        <v>18.258713343274977</v>
      </c>
      <c r="P268" s="122">
        <v>16.311313532630354</v>
      </c>
      <c r="Q268" s="122">
        <v>16.210934129335712</v>
      </c>
      <c r="R268" s="122">
        <v>14.086847599755568</v>
      </c>
      <c r="S268" s="122">
        <v>18.919394193749191</v>
      </c>
      <c r="T268" s="122">
        <v>20.584608358737672</v>
      </c>
      <c r="U268" s="122">
        <v>21.208864951153291</v>
      </c>
      <c r="V268" s="122">
        <v>15.770132741137854</v>
      </c>
      <c r="W268" s="122">
        <v>15.130298656565813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204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468.57570193036628</v>
      </c>
      <c r="C273" s="101">
        <v>428.74027103730134</v>
      </c>
      <c r="D273" s="101">
        <v>485.40133705313986</v>
      </c>
      <c r="E273" s="101">
        <v>483.61712527146369</v>
      </c>
      <c r="F273" s="101">
        <v>420.4024351052368</v>
      </c>
      <c r="G273" s="101">
        <v>501.13981040821028</v>
      </c>
      <c r="H273" s="101">
        <v>512.32816392423024</v>
      </c>
      <c r="I273" s="101">
        <v>438.3249413068628</v>
      </c>
      <c r="J273" s="101">
        <v>436.88860743310175</v>
      </c>
      <c r="K273" s="101">
        <v>457.09617265320429</v>
      </c>
      <c r="L273" s="101">
        <v>600.10430958331494</v>
      </c>
      <c r="M273" s="101">
        <v>484.75882810387054</v>
      </c>
      <c r="N273" s="101">
        <v>390.85406705560632</v>
      </c>
      <c r="O273" s="101">
        <v>444.00422462909393</v>
      </c>
      <c r="P273" s="101">
        <v>410.86424210208941</v>
      </c>
      <c r="Q273" s="101">
        <v>411.92565965724765</v>
      </c>
      <c r="R273" s="101">
        <v>348.88168197957094</v>
      </c>
      <c r="S273" s="101">
        <v>447.46382706303478</v>
      </c>
      <c r="T273" s="101">
        <v>462.77231177420151</v>
      </c>
      <c r="U273" s="101">
        <v>462.58299085176208</v>
      </c>
      <c r="V273" s="101">
        <v>353.08791172230815</v>
      </c>
      <c r="W273" s="101">
        <v>365.13221185357003</v>
      </c>
      <c r="DA273" s="131" t="s">
        <v>2664</v>
      </c>
    </row>
    <row r="274" spans="1:105" ht="12" customHeight="1" x14ac:dyDescent="0.25">
      <c r="A274" s="107" t="s">
        <v>123</v>
      </c>
      <c r="B274" s="104">
        <v>0</v>
      </c>
      <c r="C274" s="104">
        <v>95.352989397383197</v>
      </c>
      <c r="D274" s="104">
        <v>105.84586663623492</v>
      </c>
      <c r="E274" s="104">
        <v>129.41543523070368</v>
      </c>
      <c r="F274" s="104">
        <v>96.253465326457459</v>
      </c>
      <c r="G274" s="104">
        <v>99.713687972108602</v>
      </c>
      <c r="H274" s="104">
        <v>139.47246938590845</v>
      </c>
      <c r="I274" s="104">
        <v>98.565929773819505</v>
      </c>
      <c r="J274" s="104">
        <v>110.33705727501071</v>
      </c>
      <c r="K274" s="104">
        <v>102.67584757075201</v>
      </c>
      <c r="L274" s="104">
        <v>134.28783930999037</v>
      </c>
      <c r="M274" s="104">
        <v>128.3552534575937</v>
      </c>
      <c r="N274" s="104">
        <v>69.078396996136846</v>
      </c>
      <c r="O274" s="104">
        <v>86.444819634824015</v>
      </c>
      <c r="P274" s="104">
        <v>81.104196929244935</v>
      </c>
      <c r="Q274" s="104">
        <v>115.51006487739673</v>
      </c>
      <c r="R274" s="104">
        <v>90.391711619437103</v>
      </c>
      <c r="S274" s="104">
        <v>103.95781875284669</v>
      </c>
      <c r="T274" s="104">
        <v>108.13764118708858</v>
      </c>
      <c r="U274" s="104">
        <v>107.03248797652631</v>
      </c>
      <c r="V274" s="104">
        <v>87.8652313946655</v>
      </c>
      <c r="W274" s="104">
        <v>71.279231834883291</v>
      </c>
      <c r="DA274" s="132" t="s">
        <v>2665</v>
      </c>
    </row>
    <row r="275" spans="1:105" ht="12" customHeight="1" x14ac:dyDescent="0.25">
      <c r="A275" s="108" t="s">
        <v>50</v>
      </c>
      <c r="B275" s="98">
        <v>0</v>
      </c>
      <c r="C275" s="98">
        <v>95.352989397383197</v>
      </c>
      <c r="D275" s="98">
        <v>105.84586663623492</v>
      </c>
      <c r="E275" s="98">
        <v>129.41543523070368</v>
      </c>
      <c r="F275" s="98">
        <v>96.253465326457459</v>
      </c>
      <c r="G275" s="98">
        <v>99.713687972108602</v>
      </c>
      <c r="H275" s="98">
        <v>139.47246938590845</v>
      </c>
      <c r="I275" s="98">
        <v>98.565929773819505</v>
      </c>
      <c r="J275" s="98">
        <v>110.33705727501071</v>
      </c>
      <c r="K275" s="98">
        <v>102.67584757075201</v>
      </c>
      <c r="L275" s="98">
        <v>134.28783930999037</v>
      </c>
      <c r="M275" s="98">
        <v>128.3552534575937</v>
      </c>
      <c r="N275" s="98">
        <v>69.078396996136846</v>
      </c>
      <c r="O275" s="98">
        <v>86.444819634824015</v>
      </c>
      <c r="P275" s="98">
        <v>81.104196929244935</v>
      </c>
      <c r="Q275" s="98">
        <v>115.51006487739673</v>
      </c>
      <c r="R275" s="98">
        <v>90.391711619437103</v>
      </c>
      <c r="S275" s="98">
        <v>103.95781875284669</v>
      </c>
      <c r="T275" s="98">
        <v>108.13764118708858</v>
      </c>
      <c r="U275" s="98">
        <v>107.03248797652631</v>
      </c>
      <c r="V275" s="98">
        <v>87.8652313946655</v>
      </c>
      <c r="W275" s="98">
        <v>71.279231834883291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151.31146243480347</v>
      </c>
      <c r="C281" s="122">
        <v>152.09014369687074</v>
      </c>
      <c r="D281" s="122">
        <v>165.29257874005685</v>
      </c>
      <c r="E281" s="122">
        <v>172.44320564092362</v>
      </c>
      <c r="F281" s="122">
        <v>164.21180473895868</v>
      </c>
      <c r="G281" s="122">
        <v>153.10814778272368</v>
      </c>
      <c r="H281" s="122">
        <v>146.33599814119898</v>
      </c>
      <c r="I281" s="122">
        <v>130.17075293054592</v>
      </c>
      <c r="J281" s="122">
        <v>114.13426091189771</v>
      </c>
      <c r="K281" s="122">
        <v>107.32284000642539</v>
      </c>
      <c r="L281" s="122">
        <v>108.03892572786323</v>
      </c>
      <c r="M281" s="122">
        <v>83.41332016538793</v>
      </c>
      <c r="N281" s="122">
        <v>67.308972442080488</v>
      </c>
      <c r="O281" s="122">
        <v>72.542554386591405</v>
      </c>
      <c r="P281" s="122">
        <v>64.54447215684435</v>
      </c>
      <c r="Q281" s="122">
        <v>65.923730099808068</v>
      </c>
      <c r="R281" s="122">
        <v>56.681658741209603</v>
      </c>
      <c r="S281" s="122">
        <v>75.013541787630686</v>
      </c>
      <c r="T281" s="122">
        <v>80.157037378137233</v>
      </c>
      <c r="U281" s="122">
        <v>81.486167319193527</v>
      </c>
      <c r="V281" s="122">
        <v>109.70427243821796</v>
      </c>
      <c r="W281" s="122">
        <v>104.90881358908099</v>
      </c>
      <c r="DA281" s="130" t="s">
        <v>2672</v>
      </c>
    </row>
    <row r="282" spans="1:105" ht="12" customHeight="1" x14ac:dyDescent="0.25">
      <c r="A282" s="97" t="s">
        <v>207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169.61495399844509</v>
      </c>
      <c r="C283" s="98">
        <v>171.1338116600021</v>
      </c>
      <c r="D283" s="98">
        <v>183.36011792320966</v>
      </c>
      <c r="E283" s="98">
        <v>186.22492647272341</v>
      </c>
      <c r="F283" s="98">
        <v>175.59238831835174</v>
      </c>
      <c r="G283" s="98">
        <v>177.3581141346319</v>
      </c>
      <c r="H283" s="98">
        <v>177.28164537067434</v>
      </c>
      <c r="I283" s="98">
        <v>162.61634564111637</v>
      </c>
      <c r="J283" s="98">
        <v>145.32715176010294</v>
      </c>
      <c r="K283" s="98">
        <v>145.92366149771979</v>
      </c>
      <c r="L283" s="98">
        <v>154.7266805447648</v>
      </c>
      <c r="M283" s="98">
        <v>127.82815997865431</v>
      </c>
      <c r="N283" s="98">
        <v>108.2244613477372</v>
      </c>
      <c r="O283" s="98">
        <v>117.4907604468533</v>
      </c>
      <c r="P283" s="98">
        <v>110.30260264399529</v>
      </c>
      <c r="Q283" s="98">
        <v>117.53227428907365</v>
      </c>
      <c r="R283" s="98">
        <v>104.16780146206688</v>
      </c>
      <c r="S283" s="98">
        <v>136.91173071511065</v>
      </c>
      <c r="T283" s="98">
        <v>146.74486368312242</v>
      </c>
      <c r="U283" s="98">
        <v>150.36705418494356</v>
      </c>
      <c r="V283" s="98">
        <v>209.25206125823144</v>
      </c>
      <c r="W283" s="98">
        <v>202.75619100246905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223.37021414757908</v>
      </c>
      <c r="C286" s="118">
        <f t="shared" si="129"/>
        <v>238.78824775597269</v>
      </c>
      <c r="D286" s="118">
        <f t="shared" si="129"/>
        <v>239.73876149937388</v>
      </c>
      <c r="E286" s="118">
        <f t="shared" si="129"/>
        <v>237.05040084924957</v>
      </c>
      <c r="F286" s="118">
        <f t="shared" si="129"/>
        <v>182.35848101382811</v>
      </c>
      <c r="G286" s="118">
        <f t="shared" si="129"/>
        <v>257.39641777909435</v>
      </c>
      <c r="H286" s="118">
        <f t="shared" si="129"/>
        <v>237.5206531189904</v>
      </c>
      <c r="I286" s="118">
        <f t="shared" si="129"/>
        <v>222.97378420300427</v>
      </c>
      <c r="J286" s="118">
        <f t="shared" si="129"/>
        <v>175.28298394330676</v>
      </c>
      <c r="K286" s="118">
        <f t="shared" si="129"/>
        <v>213.55495653936387</v>
      </c>
      <c r="L286" s="118">
        <f t="shared" si="129"/>
        <v>214.88905817756637</v>
      </c>
      <c r="M286" s="118">
        <f t="shared" si="129"/>
        <v>215.99605375923881</v>
      </c>
      <c r="N286" s="118">
        <f t="shared" si="129"/>
        <v>212.18902330181166</v>
      </c>
      <c r="O286" s="118">
        <f t="shared" si="129"/>
        <v>213.13663798861134</v>
      </c>
      <c r="P286" s="118">
        <f t="shared" si="129"/>
        <v>176.0473923130892</v>
      </c>
      <c r="Q286" s="118">
        <f t="shared" si="129"/>
        <v>192.97309688518277</v>
      </c>
      <c r="R286" s="118">
        <f t="shared" ref="R286:V286" si="130">R287+R290+R292+R305</f>
        <v>198.06587330953562</v>
      </c>
      <c r="S286" s="118">
        <f t="shared" si="130"/>
        <v>201.77377428365116</v>
      </c>
      <c r="T286" s="118">
        <f t="shared" si="130"/>
        <v>183.73938741184517</v>
      </c>
      <c r="U286" s="118">
        <f t="shared" si="130"/>
        <v>181.59787812733876</v>
      </c>
      <c r="V286" s="118">
        <f t="shared" si="130"/>
        <v>193.58215118102123</v>
      </c>
      <c r="W286" s="118">
        <f t="shared" ref="W286" si="131">W287+W290+W292+W305</f>
        <v>201.94551907468201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189.59408662572014</v>
      </c>
      <c r="C287" s="123">
        <f t="shared" si="132"/>
        <v>205.14717764823368</v>
      </c>
      <c r="D287" s="123">
        <f t="shared" si="132"/>
        <v>204.87541449900621</v>
      </c>
      <c r="E287" s="123">
        <f t="shared" si="132"/>
        <v>200.8943181938659</v>
      </c>
      <c r="F287" s="123">
        <f t="shared" si="132"/>
        <v>148.97330119864631</v>
      </c>
      <c r="G287" s="123">
        <f t="shared" si="132"/>
        <v>223.85595443495967</v>
      </c>
      <c r="H287" s="123">
        <f t="shared" si="132"/>
        <v>202.38077162392011</v>
      </c>
      <c r="I287" s="123">
        <f t="shared" si="132"/>
        <v>189.90187345632941</v>
      </c>
      <c r="J287" s="123">
        <f t="shared" si="132"/>
        <v>142.29113430664313</v>
      </c>
      <c r="K287" s="123">
        <f t="shared" si="132"/>
        <v>181.45615795339111</v>
      </c>
      <c r="L287" s="123">
        <f t="shared" si="132"/>
        <v>182.12466619241874</v>
      </c>
      <c r="M287" s="123">
        <f t="shared" si="132"/>
        <v>184.26665647497876</v>
      </c>
      <c r="N287" s="123">
        <f t="shared" si="132"/>
        <v>184.91528818031458</v>
      </c>
      <c r="O287" s="123">
        <f t="shared" si="132"/>
        <v>185.5713454263765</v>
      </c>
      <c r="P287" s="123">
        <f t="shared" si="132"/>
        <v>148.75865174825563</v>
      </c>
      <c r="Q287" s="123">
        <f t="shared" si="132"/>
        <v>162.56395702683892</v>
      </c>
      <c r="R287" s="123">
        <f t="shared" ref="R287:V287" si="133">SUM(R288:R289)</f>
        <v>168.81553890569589</v>
      </c>
      <c r="S287" s="123">
        <f t="shared" si="133"/>
        <v>171.65158625783948</v>
      </c>
      <c r="T287" s="123">
        <f t="shared" si="133"/>
        <v>153.22826971611343</v>
      </c>
      <c r="U287" s="123">
        <f t="shared" si="133"/>
        <v>150.89293514615952</v>
      </c>
      <c r="V287" s="123">
        <f t="shared" si="133"/>
        <v>159.133160228522</v>
      </c>
      <c r="W287" s="123">
        <f t="shared" ref="W287" si="134">SUM(W288:W289)</f>
        <v>170.58111975304519</v>
      </c>
      <c r="DA287" s="130" t="s">
        <v>2822</v>
      </c>
    </row>
    <row r="288" spans="1:105" ht="12" customHeight="1" x14ac:dyDescent="0.25">
      <c r="A288" s="97" t="s">
        <v>204</v>
      </c>
      <c r="B288" s="99">
        <v>188.84346896495489</v>
      </c>
      <c r="C288" s="99">
        <v>204.33560214406418</v>
      </c>
      <c r="D288" s="99">
        <v>204.06845493492986</v>
      </c>
      <c r="E288" s="99">
        <v>200.10537979208098</v>
      </c>
      <c r="F288" s="99">
        <v>148.36788323651595</v>
      </c>
      <c r="G288" s="99">
        <v>222.90924874555341</v>
      </c>
      <c r="H288" s="99">
        <v>201.51037841870834</v>
      </c>
      <c r="I288" s="99">
        <v>189.07180424860036</v>
      </c>
      <c r="J288" s="99">
        <v>141.6598421737454</v>
      </c>
      <c r="K288" s="99">
        <v>180.63957226931245</v>
      </c>
      <c r="L288" s="99">
        <v>181.29484514033302</v>
      </c>
      <c r="M288" s="99">
        <v>183.42165431360587</v>
      </c>
      <c r="N288" s="99">
        <v>184.07936820314356</v>
      </c>
      <c r="O288" s="99">
        <v>184.72800826016527</v>
      </c>
      <c r="P288" s="99">
        <v>148.07726178141894</v>
      </c>
      <c r="Q288" s="99">
        <v>161.82238685205803</v>
      </c>
      <c r="R288" s="99">
        <v>168.0466674124113</v>
      </c>
      <c r="S288" s="99">
        <v>170.86443458577068</v>
      </c>
      <c r="T288" s="99">
        <v>152.52398831326801</v>
      </c>
      <c r="U288" s="99">
        <v>150.19454562113819</v>
      </c>
      <c r="V288" s="99">
        <v>158.37377405859309</v>
      </c>
      <c r="W288" s="99">
        <v>169.7510969624513</v>
      </c>
      <c r="DA288" s="63" t="s">
        <v>2823</v>
      </c>
    </row>
    <row r="289" spans="1:105" ht="12" customHeight="1" x14ac:dyDescent="0.25">
      <c r="A289" s="97" t="s">
        <v>53</v>
      </c>
      <c r="B289" s="99">
        <v>0.75061766076525449</v>
      </c>
      <c r="C289" s="99">
        <v>0.81157550416950341</v>
      </c>
      <c r="D289" s="99">
        <v>0.80695956407633951</v>
      </c>
      <c r="E289" s="99">
        <v>0.78893840178491947</v>
      </c>
      <c r="F289" s="99">
        <v>0.60541796213036292</v>
      </c>
      <c r="G289" s="99">
        <v>0.94670568940624578</v>
      </c>
      <c r="H289" s="99">
        <v>0.87039320521176466</v>
      </c>
      <c r="I289" s="99">
        <v>0.83006920772905823</v>
      </c>
      <c r="J289" s="99">
        <v>0.6312921328977199</v>
      </c>
      <c r="K289" s="99">
        <v>0.81658568407865328</v>
      </c>
      <c r="L289" s="99">
        <v>0.82982105208571266</v>
      </c>
      <c r="M289" s="99">
        <v>0.84500216137288808</v>
      </c>
      <c r="N289" s="99">
        <v>0.83591997717102495</v>
      </c>
      <c r="O289" s="99">
        <v>0.84333716621122423</v>
      </c>
      <c r="P289" s="99">
        <v>0.68138996683669106</v>
      </c>
      <c r="Q289" s="99">
        <v>0.74157017478089382</v>
      </c>
      <c r="R289" s="99">
        <v>0.76887149328459359</v>
      </c>
      <c r="S289" s="99">
        <v>0.78715167206881287</v>
      </c>
      <c r="T289" s="99">
        <v>0.70428140284541552</v>
      </c>
      <c r="U289" s="99">
        <v>0.69838952502133622</v>
      </c>
      <c r="V289" s="99">
        <v>0.7593861699289296</v>
      </c>
      <c r="W289" s="99">
        <v>0.83002279059388828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1.2629638777166413E-2</v>
      </c>
      <c r="C290" s="123">
        <f t="shared" si="135"/>
        <v>1.5958977326832234E-2</v>
      </c>
      <c r="D290" s="123">
        <f t="shared" si="135"/>
        <v>2.6715023423502387E-2</v>
      </c>
      <c r="E290" s="123">
        <f t="shared" si="135"/>
        <v>5.0157338564720398E-2</v>
      </c>
      <c r="F290" s="123">
        <f t="shared" si="135"/>
        <v>3.3692191601725714E-2</v>
      </c>
      <c r="G290" s="123">
        <f t="shared" si="135"/>
        <v>4.9794434281468881E-2</v>
      </c>
      <c r="H290" s="123">
        <f t="shared" si="135"/>
        <v>0.10180202061405964</v>
      </c>
      <c r="I290" s="123">
        <f t="shared" si="135"/>
        <v>0.17189786901537948</v>
      </c>
      <c r="J290" s="123">
        <f t="shared" si="135"/>
        <v>0.12529205147053538</v>
      </c>
      <c r="K290" s="123">
        <f t="shared" si="135"/>
        <v>0.14375950882183214</v>
      </c>
      <c r="L290" s="123">
        <f t="shared" si="135"/>
        <v>0.18609761014612847</v>
      </c>
      <c r="M290" s="123">
        <f t="shared" si="135"/>
        <v>0.18976151052583329</v>
      </c>
      <c r="N290" s="123">
        <f t="shared" si="135"/>
        <v>0.3698787571567459</v>
      </c>
      <c r="O290" s="123">
        <f t="shared" si="135"/>
        <v>0.23794793553315963</v>
      </c>
      <c r="P290" s="123">
        <f t="shared" si="135"/>
        <v>0.1590995527329653</v>
      </c>
      <c r="Q290" s="123">
        <f t="shared" si="135"/>
        <v>0.23230605721508443</v>
      </c>
      <c r="R290" s="123">
        <f t="shared" si="135"/>
        <v>0.21076258898198305</v>
      </c>
      <c r="S290" s="123">
        <f t="shared" si="135"/>
        <v>0.20111248786191047</v>
      </c>
      <c r="T290" s="123">
        <f t="shared" si="135"/>
        <v>0.19879072259806616</v>
      </c>
      <c r="U290" s="123">
        <f t="shared" si="135"/>
        <v>0.2004791474344827</v>
      </c>
      <c r="V290" s="123">
        <f t="shared" si="135"/>
        <v>0.10191069178839722</v>
      </c>
      <c r="W290" s="123">
        <f t="shared" si="135"/>
        <v>0.34635072566139363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1.2629638777166413E-2</v>
      </c>
      <c r="C291" s="99">
        <f>RES_hhdet_fecs!C86</f>
        <v>1.5958977326832234E-2</v>
      </c>
      <c r="D291" s="99">
        <f>RES_hhdet_fecs!D86</f>
        <v>2.6715023423502387E-2</v>
      </c>
      <c r="E291" s="99">
        <f>RES_hhdet_fecs!E86</f>
        <v>5.0157338564720398E-2</v>
      </c>
      <c r="F291" s="99">
        <f>RES_hhdet_fecs!F86</f>
        <v>3.3692191601725714E-2</v>
      </c>
      <c r="G291" s="99">
        <f>RES_hhdet_fecs!G86</f>
        <v>4.9794434281468881E-2</v>
      </c>
      <c r="H291" s="99">
        <f>RES_hhdet_fecs!H86</f>
        <v>0.10180202061405964</v>
      </c>
      <c r="I291" s="99">
        <f>RES_hhdet_fecs!I86</f>
        <v>0.17189786901537948</v>
      </c>
      <c r="J291" s="99">
        <f>RES_hhdet_fecs!J86</f>
        <v>0.12529205147053538</v>
      </c>
      <c r="K291" s="99">
        <f>RES_hhdet_fecs!K86</f>
        <v>0.14375950882183214</v>
      </c>
      <c r="L291" s="99">
        <f>RES_hhdet_fecs!L86</f>
        <v>0.18609761014612847</v>
      </c>
      <c r="M291" s="99">
        <f>RES_hhdet_fecs!M86</f>
        <v>0.18976151052583329</v>
      </c>
      <c r="N291" s="99">
        <f>RES_hhdet_fecs!N86</f>
        <v>0.3698787571567459</v>
      </c>
      <c r="O291" s="99">
        <f>RES_hhdet_fecs!O86</f>
        <v>0.23794793553315963</v>
      </c>
      <c r="P291" s="99">
        <f>RES_hhdet_fecs!P86</f>
        <v>0.1590995527329653</v>
      </c>
      <c r="Q291" s="99">
        <f>RES_hhdet_fecs!Q86</f>
        <v>0.23230605721508443</v>
      </c>
      <c r="R291" s="99">
        <f>RES_hhdet_fecs!R86</f>
        <v>0.21076258898198305</v>
      </c>
      <c r="S291" s="99">
        <f>RES_hhdet_fecs!S86</f>
        <v>0.20111248786191047</v>
      </c>
      <c r="T291" s="99">
        <f>RES_hhdet_fecs!T86</f>
        <v>0.19879072259806616</v>
      </c>
      <c r="U291" s="99">
        <f>RES_hhdet_fecs!U86</f>
        <v>0.2004791474344827</v>
      </c>
      <c r="V291" s="99">
        <f>RES_hhdet_fecs!V86</f>
        <v>0.10191069178839722</v>
      </c>
      <c r="W291" s="99">
        <f>RES_hhdet_fecs!W86</f>
        <v>0.34635072566139363</v>
      </c>
      <c r="DA291" s="63" t="s">
        <v>2826</v>
      </c>
    </row>
    <row r="292" spans="1:105" ht="12" customHeight="1" x14ac:dyDescent="0.25">
      <c r="A292" s="121" t="s">
        <v>55</v>
      </c>
      <c r="B292" s="123">
        <v>24.222700216411116</v>
      </c>
      <c r="C292" s="123">
        <v>23.894452554841234</v>
      </c>
      <c r="D292" s="123">
        <v>24.76567639594624</v>
      </c>
      <c r="E292" s="123">
        <v>25.85481308132</v>
      </c>
      <c r="F292" s="123">
        <v>23.549352047203506</v>
      </c>
      <c r="G292" s="123">
        <v>23.859509856504332</v>
      </c>
      <c r="H292" s="123">
        <v>25.603463109602966</v>
      </c>
      <c r="I292" s="123">
        <v>24.154980043760421</v>
      </c>
      <c r="J292" s="123">
        <v>24.920017538030802</v>
      </c>
      <c r="K292" s="123">
        <v>24.443139957538104</v>
      </c>
      <c r="L292" s="123">
        <v>24.764275541808612</v>
      </c>
      <c r="M292" s="123">
        <v>24.881304981847329</v>
      </c>
      <c r="N292" s="123">
        <v>21.224731257234662</v>
      </c>
      <c r="O292" s="123">
        <v>21.524290005250254</v>
      </c>
      <c r="P292" s="123">
        <v>21.671797211729313</v>
      </c>
      <c r="Q292" s="123">
        <v>24.447586423849881</v>
      </c>
      <c r="R292" s="123">
        <v>23.759086410671156</v>
      </c>
      <c r="S292" s="123">
        <v>23.415602748486123</v>
      </c>
      <c r="T292" s="123">
        <v>23.445536820801632</v>
      </c>
      <c r="U292" s="123">
        <v>23.536650331946344</v>
      </c>
      <c r="V292" s="123">
        <v>24.187233097432717</v>
      </c>
      <c r="W292" s="123">
        <v>21.632374672159468</v>
      </c>
      <c r="DA292" s="130" t="s">
        <v>2827</v>
      </c>
    </row>
    <row r="293" spans="1:105" ht="12" customHeight="1" x14ac:dyDescent="0.25">
      <c r="A293" s="97" t="s">
        <v>132</v>
      </c>
      <c r="B293" s="99">
        <v>30.831440568526997</v>
      </c>
      <c r="C293" s="99">
        <v>30.61936708282861</v>
      </c>
      <c r="D293" s="99">
        <v>32.257047075591956</v>
      </c>
      <c r="E293" s="99">
        <v>28.394408201349894</v>
      </c>
      <c r="F293" s="99">
        <v>21.253248300090924</v>
      </c>
      <c r="G293" s="99">
        <v>30.880857670267954</v>
      </c>
      <c r="H293" s="99">
        <v>27.693734344722589</v>
      </c>
      <c r="I293" s="99">
        <v>28.381681133155972</v>
      </c>
      <c r="J293" s="99">
        <v>21.203576617969507</v>
      </c>
      <c r="K293" s="99">
        <v>25.45878577659586</v>
      </c>
      <c r="L293" s="99">
        <v>23.42171646247435</v>
      </c>
      <c r="M293" s="99">
        <v>23.481542045059971</v>
      </c>
      <c r="N293" s="99">
        <v>23.298561993596273</v>
      </c>
      <c r="O293" s="99">
        <v>23.851832463271982</v>
      </c>
      <c r="P293" s="99">
        <v>23.560435256338554</v>
      </c>
      <c r="Q293" s="99">
        <v>23.390264884808737</v>
      </c>
      <c r="R293" s="99">
        <v>23.162322569982994</v>
      </c>
      <c r="S293" s="99">
        <v>22.739981102497868</v>
      </c>
      <c r="T293" s="99">
        <v>24.10146672289283</v>
      </c>
      <c r="U293" s="99">
        <v>26.625774810398745</v>
      </c>
      <c r="V293" s="99">
        <v>19.743840439877218</v>
      </c>
      <c r="W293" s="99">
        <v>22.902121170196676</v>
      </c>
      <c r="DA293" s="63" t="s">
        <v>2828</v>
      </c>
    </row>
    <row r="294" spans="1:105" ht="12" customHeight="1" x14ac:dyDescent="0.25">
      <c r="A294" s="97" t="s">
        <v>131</v>
      </c>
      <c r="B294" s="99">
        <v>0</v>
      </c>
      <c r="C294" s="99">
        <v>15.738071246131689</v>
      </c>
      <c r="D294" s="99">
        <v>16.608740293643152</v>
      </c>
      <c r="E294" s="99">
        <v>15.510756392185671</v>
      </c>
      <c r="F294" s="99">
        <v>11.822373917761885</v>
      </c>
      <c r="G294" s="99">
        <v>17.927287953669726</v>
      </c>
      <c r="H294" s="99">
        <v>17.622129716395925</v>
      </c>
      <c r="I294" s="99">
        <v>17.939283062869141</v>
      </c>
      <c r="J294" s="99">
        <v>13.309816836284673</v>
      </c>
      <c r="K294" s="99">
        <v>17.137864145252586</v>
      </c>
      <c r="L294" s="99">
        <v>16.112580849089543</v>
      </c>
      <c r="M294" s="99">
        <v>16.840403091982299</v>
      </c>
      <c r="N294" s="99">
        <v>16.282455408161642</v>
      </c>
      <c r="O294" s="99">
        <v>17.013601061390993</v>
      </c>
      <c r="P294" s="99">
        <v>16.833321855351958</v>
      </c>
      <c r="Q294" s="99">
        <v>17.350091327042808</v>
      </c>
      <c r="R294" s="99">
        <v>17.148679632053085</v>
      </c>
      <c r="S294" s="99">
        <v>16.866434607950591</v>
      </c>
      <c r="T294" s="99">
        <v>18.08184586756456</v>
      </c>
      <c r="U294" s="99">
        <v>20.241991353073555</v>
      </c>
      <c r="V294" s="99">
        <v>15.614851538532156</v>
      </c>
      <c r="W294" s="99">
        <v>18.104359017164736</v>
      </c>
      <c r="DA294" s="63" t="s">
        <v>2829</v>
      </c>
    </row>
    <row r="295" spans="1:105" ht="12" customHeight="1" x14ac:dyDescent="0.25">
      <c r="A295" s="100" t="s">
        <v>204</v>
      </c>
      <c r="B295" s="102">
        <v>0</v>
      </c>
      <c r="C295" s="102">
        <v>5.6206875824622458</v>
      </c>
      <c r="D295" s="102">
        <v>5.8140147121406818</v>
      </c>
      <c r="E295" s="102">
        <v>6.3985121074134934</v>
      </c>
      <c r="F295" s="102">
        <v>4.2622130643661107</v>
      </c>
      <c r="G295" s="102">
        <v>5.5693384194049251</v>
      </c>
      <c r="H295" s="102">
        <v>7.0496225783251552</v>
      </c>
      <c r="I295" s="102">
        <v>5.9059361153506149</v>
      </c>
      <c r="J295" s="102">
        <v>3.2608977836164357</v>
      </c>
      <c r="K295" s="102">
        <v>5.7166399755302111</v>
      </c>
      <c r="L295" s="102">
        <v>5.1583510167415794</v>
      </c>
      <c r="M295" s="102">
        <v>6.1081954653096062</v>
      </c>
      <c r="N295" s="102">
        <v>4.0680674179723733</v>
      </c>
      <c r="O295" s="102">
        <v>4.5324635379798659</v>
      </c>
      <c r="P295" s="102">
        <v>4.4765370306369769</v>
      </c>
      <c r="Q295" s="102">
        <v>6.2248663208199631</v>
      </c>
      <c r="R295" s="102">
        <v>5.8473244984773896</v>
      </c>
      <c r="S295" s="102">
        <v>5.3901332685866041</v>
      </c>
      <c r="T295" s="102">
        <v>5.8877842076938762</v>
      </c>
      <c r="U295" s="102">
        <v>6.4810460485163555</v>
      </c>
      <c r="V295" s="102">
        <v>5.2845147206934868</v>
      </c>
      <c r="W295" s="102">
        <v>4.8394341505953697</v>
      </c>
      <c r="DA295" s="131" t="s">
        <v>2830</v>
      </c>
    </row>
    <row r="296" spans="1:105" ht="12" customHeight="1" x14ac:dyDescent="0.25">
      <c r="A296" s="103" t="s">
        <v>52</v>
      </c>
      <c r="B296" s="105">
        <v>0</v>
      </c>
      <c r="C296" s="105">
        <v>10.117383663669441</v>
      </c>
      <c r="D296" s="105">
        <v>10.794725581502469</v>
      </c>
      <c r="E296" s="105">
        <v>9.1122442847721778</v>
      </c>
      <c r="F296" s="105">
        <v>7.5601608533957725</v>
      </c>
      <c r="G296" s="105">
        <v>12.357949534264803</v>
      </c>
      <c r="H296" s="105">
        <v>10.572507138070771</v>
      </c>
      <c r="I296" s="105">
        <v>12.033346947518528</v>
      </c>
      <c r="J296" s="105">
        <v>10.048919052668236</v>
      </c>
      <c r="K296" s="105">
        <v>11.421224169722375</v>
      </c>
      <c r="L296" s="105">
        <v>10.954229832347963</v>
      </c>
      <c r="M296" s="105">
        <v>10.732207626672695</v>
      </c>
      <c r="N296" s="105">
        <v>12.214387990189271</v>
      </c>
      <c r="O296" s="105">
        <v>12.481137523411126</v>
      </c>
      <c r="P296" s="105">
        <v>12.356784824714982</v>
      </c>
      <c r="Q296" s="105">
        <v>11.125225006222843</v>
      </c>
      <c r="R296" s="105">
        <v>11.301355133575695</v>
      </c>
      <c r="S296" s="105">
        <v>11.476301339363989</v>
      </c>
      <c r="T296" s="105">
        <v>12.194061659870682</v>
      </c>
      <c r="U296" s="105">
        <v>13.7609453045572</v>
      </c>
      <c r="V296" s="105">
        <v>10.330336817838669</v>
      </c>
      <c r="W296" s="105">
        <v>13.264924866569368</v>
      </c>
      <c r="DA296" s="132" t="s">
        <v>2831</v>
      </c>
    </row>
    <row r="297" spans="1:105" ht="12" customHeight="1" x14ac:dyDescent="0.25">
      <c r="A297" s="106" t="s">
        <v>124</v>
      </c>
      <c r="B297" s="102">
        <v>27.164108458630473</v>
      </c>
      <c r="C297" s="102">
        <v>24.690468564498676</v>
      </c>
      <c r="D297" s="102">
        <v>27.737510137128368</v>
      </c>
      <c r="E297" s="102">
        <v>27.42885107887227</v>
      </c>
      <c r="F297" s="102">
        <v>23.693904353350021</v>
      </c>
      <c r="G297" s="102">
        <v>28.116338173417756</v>
      </c>
      <c r="H297" s="102">
        <v>28.675808614515439</v>
      </c>
      <c r="I297" s="102">
        <v>24.50463245352066</v>
      </c>
      <c r="J297" s="102">
        <v>24.405912275532135</v>
      </c>
      <c r="K297" s="102">
        <v>25.514472591662376</v>
      </c>
      <c r="L297" s="102">
        <v>33.453136335337362</v>
      </c>
      <c r="M297" s="102">
        <v>26.958597920267472</v>
      </c>
      <c r="N297" s="102">
        <v>21.640380801907781</v>
      </c>
      <c r="O297" s="102">
        <v>24.433408861744283</v>
      </c>
      <c r="P297" s="102">
        <v>22.457988296526274</v>
      </c>
      <c r="Q297" s="102">
        <v>22.382072822328844</v>
      </c>
      <c r="R297" s="102">
        <v>18.877024101337796</v>
      </c>
      <c r="S297" s="102">
        <v>24.154354712706763</v>
      </c>
      <c r="T297" s="102">
        <v>24.942289744067612</v>
      </c>
      <c r="U297" s="102">
        <v>24.90658473670096</v>
      </c>
      <c r="V297" s="102">
        <v>18.996742942237749</v>
      </c>
      <c r="W297" s="102">
        <v>19.633118989771656</v>
      </c>
      <c r="DA297" s="131" t="s">
        <v>2832</v>
      </c>
    </row>
    <row r="298" spans="1:105" ht="12" customHeight="1" x14ac:dyDescent="0.25">
      <c r="A298" s="107" t="s">
        <v>123</v>
      </c>
      <c r="B298" s="105">
        <v>0</v>
      </c>
      <c r="C298" s="105">
        <v>15.116761143483583</v>
      </c>
      <c r="D298" s="105">
        <v>16.982303291793905</v>
      </c>
      <c r="E298" s="105">
        <v>17.513251379008359</v>
      </c>
      <c r="F298" s="105">
        <v>14.792450608185236</v>
      </c>
      <c r="G298" s="105">
        <v>17.365899989206433</v>
      </c>
      <c r="H298" s="105">
        <v>18.962714041824086</v>
      </c>
      <c r="I298" s="105">
        <v>15.744440846149894</v>
      </c>
      <c r="J298" s="105">
        <v>15.936126562033385</v>
      </c>
      <c r="K298" s="105">
        <v>16.347615003812027</v>
      </c>
      <c r="L298" s="105">
        <v>21.57224614990491</v>
      </c>
      <c r="M298" s="105">
        <v>18.06777016427634</v>
      </c>
      <c r="N298" s="105">
        <v>13.887824657029382</v>
      </c>
      <c r="O298" s="105">
        <v>16.30460695855184</v>
      </c>
      <c r="P298" s="105">
        <v>15.374149482776341</v>
      </c>
      <c r="Q298" s="105">
        <v>16.365768664609291</v>
      </c>
      <c r="R298" s="105">
        <v>14.013113372558111</v>
      </c>
      <c r="S298" s="105">
        <v>18.11906889768909</v>
      </c>
      <c r="T298" s="105">
        <v>19.432862544185461</v>
      </c>
      <c r="U298" s="105">
        <v>20.214639711337885</v>
      </c>
      <c r="V298" s="105">
        <v>16.022437480521855</v>
      </c>
      <c r="W298" s="105">
        <v>16.849240582659885</v>
      </c>
      <c r="DA298" s="132" t="s">
        <v>2833</v>
      </c>
    </row>
    <row r="299" spans="1:105" ht="12" customHeight="1" x14ac:dyDescent="0.25">
      <c r="A299" s="108" t="s">
        <v>50</v>
      </c>
      <c r="B299" s="99">
        <v>0</v>
      </c>
      <c r="C299" s="99">
        <v>5.4912266150110156</v>
      </c>
      <c r="D299" s="99">
        <v>6.048398664534977</v>
      </c>
      <c r="E299" s="99">
        <v>7.3399317657700536</v>
      </c>
      <c r="F299" s="99">
        <v>5.4248505971490912</v>
      </c>
      <c r="G299" s="99">
        <v>5.5944143995639974</v>
      </c>
      <c r="H299" s="99">
        <v>7.8064922460434394</v>
      </c>
      <c r="I299" s="99">
        <v>5.5103455312073057</v>
      </c>
      <c r="J299" s="99">
        <v>6.1637600403819661</v>
      </c>
      <c r="K299" s="99">
        <v>5.7312230016356294</v>
      </c>
      <c r="L299" s="99">
        <v>7.485947567572488</v>
      </c>
      <c r="M299" s="99">
        <v>7.1381426563228016</v>
      </c>
      <c r="N299" s="99">
        <v>3.8246571858470366</v>
      </c>
      <c r="O299" s="99">
        <v>4.757030462675905</v>
      </c>
      <c r="P299" s="99">
        <v>4.4331847817108496</v>
      </c>
      <c r="Q299" s="99">
        <v>6.2762652026800847</v>
      </c>
      <c r="R299" s="99">
        <v>4.8908458280741867</v>
      </c>
      <c r="S299" s="99">
        <v>5.6117028404215707</v>
      </c>
      <c r="T299" s="99">
        <v>5.8283529720862308</v>
      </c>
      <c r="U299" s="99">
        <v>5.7628874906504262</v>
      </c>
      <c r="V299" s="99">
        <v>4.7273020654341513</v>
      </c>
      <c r="W299" s="99">
        <v>3.8326764790475449</v>
      </c>
      <c r="DA299" s="63" t="s">
        <v>2834</v>
      </c>
    </row>
    <row r="300" spans="1:105" ht="12" customHeight="1" x14ac:dyDescent="0.25">
      <c r="A300" s="108" t="s">
        <v>52</v>
      </c>
      <c r="B300" s="99">
        <v>0</v>
      </c>
      <c r="C300" s="99">
        <v>9.6255345284725653</v>
      </c>
      <c r="D300" s="99">
        <v>10.933904627258926</v>
      </c>
      <c r="E300" s="99">
        <v>10.173319613238304</v>
      </c>
      <c r="F300" s="99">
        <v>9.3676000110361439</v>
      </c>
      <c r="G300" s="99">
        <v>11.771485589642435</v>
      </c>
      <c r="H300" s="99">
        <v>11.156221795780645</v>
      </c>
      <c r="I300" s="99">
        <v>10.234095314942589</v>
      </c>
      <c r="J300" s="99">
        <v>9.7723665216514171</v>
      </c>
      <c r="K300" s="99">
        <v>10.616392002176397</v>
      </c>
      <c r="L300" s="99">
        <v>14.086298582332423</v>
      </c>
      <c r="M300" s="99">
        <v>10.929627507953539</v>
      </c>
      <c r="N300" s="99">
        <v>10.063167471182346</v>
      </c>
      <c r="O300" s="99">
        <v>11.547576495875935</v>
      </c>
      <c r="P300" s="99">
        <v>10.940964701065493</v>
      </c>
      <c r="Q300" s="99">
        <v>10.089503461929205</v>
      </c>
      <c r="R300" s="99">
        <v>9.1222675444839254</v>
      </c>
      <c r="S300" s="99">
        <v>12.50736605726752</v>
      </c>
      <c r="T300" s="99">
        <v>13.60450957209923</v>
      </c>
      <c r="U300" s="99">
        <v>14.451752220687458</v>
      </c>
      <c r="V300" s="99">
        <v>11.295135415087701</v>
      </c>
      <c r="W300" s="99">
        <v>13.016564103612337</v>
      </c>
      <c r="DA300" s="63" t="s">
        <v>2835</v>
      </c>
    </row>
    <row r="301" spans="1:105" ht="12" customHeight="1" x14ac:dyDescent="0.25">
      <c r="A301" s="106" t="s">
        <v>122</v>
      </c>
      <c r="B301" s="102">
        <v>22.418280710144373</v>
      </c>
      <c r="C301" s="102">
        <v>23.080168765647691</v>
      </c>
      <c r="D301" s="102">
        <v>23.20109191339548</v>
      </c>
      <c r="E301" s="102">
        <v>25.296818544515943</v>
      </c>
      <c r="F301" s="102">
        <v>23.79897127243165</v>
      </c>
      <c r="G301" s="102">
        <v>22.65934828629322</v>
      </c>
      <c r="H301" s="102">
        <v>25.105896946089917</v>
      </c>
      <c r="I301" s="102">
        <v>23.903165263600364</v>
      </c>
      <c r="J301" s="102">
        <v>25.50002841978214</v>
      </c>
      <c r="K301" s="102">
        <v>24.568857895288168</v>
      </c>
      <c r="L301" s="102">
        <v>24.643779659994411</v>
      </c>
      <c r="M301" s="102">
        <v>25.271584154931926</v>
      </c>
      <c r="N301" s="102">
        <v>21.443037873161558</v>
      </c>
      <c r="O301" s="102">
        <v>21.600949064704864</v>
      </c>
      <c r="P301" s="102">
        <v>21.931608936369312</v>
      </c>
      <c r="Q301" s="102">
        <v>25.16773523903456</v>
      </c>
      <c r="R301" s="102">
        <v>24.561511679229362</v>
      </c>
      <c r="S301" s="102">
        <v>23.962743957473137</v>
      </c>
      <c r="T301" s="102">
        <v>23.794884464611147</v>
      </c>
      <c r="U301" s="102">
        <v>23.611618695377743</v>
      </c>
      <c r="V301" s="102">
        <v>25.385930794118131</v>
      </c>
      <c r="W301" s="102">
        <v>22.144456928015558</v>
      </c>
      <c r="DA301" s="131" t="s">
        <v>2836</v>
      </c>
    </row>
    <row r="302" spans="1:105" ht="12" customHeight="1" x14ac:dyDescent="0.25">
      <c r="A302" s="107" t="s">
        <v>121</v>
      </c>
      <c r="B302" s="105">
        <v>0</v>
      </c>
      <c r="C302" s="105">
        <v>15.257173674746557</v>
      </c>
      <c r="D302" s="105">
        <v>15.364221446061231</v>
      </c>
      <c r="E302" s="105">
        <v>17.387836911484886</v>
      </c>
      <c r="F302" s="105">
        <v>16.111538083576654</v>
      </c>
      <c r="G302" s="105">
        <v>15.163852315664354</v>
      </c>
      <c r="H302" s="105">
        <v>17.616516547804522</v>
      </c>
      <c r="I302" s="105">
        <v>16.300611074028154</v>
      </c>
      <c r="J302" s="105">
        <v>17.733488726305296</v>
      </c>
      <c r="K302" s="105">
        <v>16.94212132710604</v>
      </c>
      <c r="L302" s="105">
        <v>16.980613654379827</v>
      </c>
      <c r="M302" s="105">
        <v>17.877274050180691</v>
      </c>
      <c r="N302" s="105">
        <v>14.46816227771413</v>
      </c>
      <c r="O302" s="105">
        <v>14.792688245057441</v>
      </c>
      <c r="P302" s="105">
        <v>15.123437990056642</v>
      </c>
      <c r="Q302" s="105">
        <v>18.231455092896834</v>
      </c>
      <c r="R302" s="105">
        <v>17.78961280389953</v>
      </c>
      <c r="S302" s="105">
        <v>17.395243741057534</v>
      </c>
      <c r="T302" s="105">
        <v>17.549579175991678</v>
      </c>
      <c r="U302" s="105">
        <v>17.648977927909062</v>
      </c>
      <c r="V302" s="105">
        <v>19.366309832434389</v>
      </c>
      <c r="W302" s="105">
        <v>16.727553671300626</v>
      </c>
      <c r="DA302" s="132" t="s">
        <v>2837</v>
      </c>
    </row>
    <row r="303" spans="1:105" ht="12" customHeight="1" x14ac:dyDescent="0.25">
      <c r="A303" s="108" t="s">
        <v>53</v>
      </c>
      <c r="B303" s="99">
        <v>0</v>
      </c>
      <c r="C303" s="99">
        <v>5.1500990437494387</v>
      </c>
      <c r="D303" s="99">
        <v>5.0788935166058415</v>
      </c>
      <c r="E303" s="99">
        <v>6.8083779419017265</v>
      </c>
      <c r="F303" s="99">
        <v>5.4870289807926111</v>
      </c>
      <c r="G303" s="99">
        <v>4.5149184000851967</v>
      </c>
      <c r="H303" s="99">
        <v>6.7734975605583356</v>
      </c>
      <c r="I303" s="99">
        <v>5.2607724711906902</v>
      </c>
      <c r="J303" s="99">
        <v>6.4307565609509512</v>
      </c>
      <c r="K303" s="99">
        <v>5.7367536256673821</v>
      </c>
      <c r="L303" s="99">
        <v>5.6070287240701919</v>
      </c>
      <c r="M303" s="99">
        <v>6.7744219455220156</v>
      </c>
      <c r="N303" s="99">
        <v>3.8240693805763653</v>
      </c>
      <c r="O303" s="99">
        <v>4.1732412048486403</v>
      </c>
      <c r="P303" s="99">
        <v>4.2336243488241205</v>
      </c>
      <c r="Q303" s="99">
        <v>6.8098365022455756</v>
      </c>
      <c r="R303" s="99">
        <v>6.2768853927497092</v>
      </c>
      <c r="S303" s="99">
        <v>5.7011832538992682</v>
      </c>
      <c r="T303" s="99">
        <v>5.7933117009814366</v>
      </c>
      <c r="U303" s="99">
        <v>5.6304022592300704</v>
      </c>
      <c r="V303" s="99">
        <v>6.4358084686941623</v>
      </c>
      <c r="W303" s="99">
        <v>4.3333015111048168</v>
      </c>
      <c r="DA303" s="63" t="s">
        <v>2838</v>
      </c>
    </row>
    <row r="304" spans="1:105" ht="12" customHeight="1" x14ac:dyDescent="0.25">
      <c r="A304" s="108" t="s">
        <v>52</v>
      </c>
      <c r="B304" s="99">
        <v>0</v>
      </c>
      <c r="C304" s="99">
        <v>10.107074630997117</v>
      </c>
      <c r="D304" s="99">
        <v>10.285327929455388</v>
      </c>
      <c r="E304" s="99">
        <v>10.579458969583163</v>
      </c>
      <c r="F304" s="99">
        <v>10.624509102784044</v>
      </c>
      <c r="G304" s="99">
        <v>10.648933915579153</v>
      </c>
      <c r="H304" s="99">
        <v>10.843018987246186</v>
      </c>
      <c r="I304" s="99">
        <v>11.039838602837467</v>
      </c>
      <c r="J304" s="99">
        <v>11.302732165354351</v>
      </c>
      <c r="K304" s="99">
        <v>11.205367701438657</v>
      </c>
      <c r="L304" s="99">
        <v>11.373584930309635</v>
      </c>
      <c r="M304" s="99">
        <v>11.102852104658673</v>
      </c>
      <c r="N304" s="99">
        <v>10.644092897137764</v>
      </c>
      <c r="O304" s="99">
        <v>10.619447040208801</v>
      </c>
      <c r="P304" s="99">
        <v>10.88981364123252</v>
      </c>
      <c r="Q304" s="99">
        <v>11.42161859065126</v>
      </c>
      <c r="R304" s="99">
        <v>11.512727411149822</v>
      </c>
      <c r="S304" s="99">
        <v>11.694060487158266</v>
      </c>
      <c r="T304" s="99">
        <v>11.756267475010238</v>
      </c>
      <c r="U304" s="99">
        <v>12.018575668678993</v>
      </c>
      <c r="V304" s="99">
        <v>12.930501363740227</v>
      </c>
      <c r="W304" s="99">
        <v>12.394252160195807</v>
      </c>
      <c r="DA304" s="63" t="s">
        <v>2839</v>
      </c>
    </row>
    <row r="305" spans="1:105" ht="12" customHeight="1" x14ac:dyDescent="0.25">
      <c r="A305" s="121" t="s">
        <v>54</v>
      </c>
      <c r="B305" s="123">
        <v>9.5407976666706737</v>
      </c>
      <c r="C305" s="123">
        <v>9.730658575570958</v>
      </c>
      <c r="D305" s="123">
        <v>10.070955580997941</v>
      </c>
      <c r="E305" s="123">
        <v>10.251112235498928</v>
      </c>
      <c r="F305" s="123">
        <v>9.8021355763765641</v>
      </c>
      <c r="G305" s="123">
        <v>9.6311590533488971</v>
      </c>
      <c r="H305" s="123">
        <v>9.4346163648532606</v>
      </c>
      <c r="I305" s="123">
        <v>8.7450328338990673</v>
      </c>
      <c r="J305" s="123">
        <v>7.946540047162296</v>
      </c>
      <c r="K305" s="123">
        <v>7.5118991196128189</v>
      </c>
      <c r="L305" s="123">
        <v>7.814018833192879</v>
      </c>
      <c r="M305" s="123">
        <v>6.6583307918868551</v>
      </c>
      <c r="N305" s="123">
        <v>5.6791251071056701</v>
      </c>
      <c r="O305" s="123">
        <v>5.8030546214514311</v>
      </c>
      <c r="P305" s="123">
        <v>5.4578438003712986</v>
      </c>
      <c r="Q305" s="123">
        <v>5.7292473772788846</v>
      </c>
      <c r="R305" s="123">
        <v>5.280485404186571</v>
      </c>
      <c r="S305" s="123">
        <v>6.5054727894636555</v>
      </c>
      <c r="T305" s="123">
        <v>6.8667901523320545</v>
      </c>
      <c r="U305" s="123">
        <v>6.9678135017984291</v>
      </c>
      <c r="V305" s="123">
        <v>10.159847163278117</v>
      </c>
      <c r="W305" s="123">
        <v>9.3856739238159808</v>
      </c>
      <c r="DA305" s="130" t="s">
        <v>2840</v>
      </c>
    </row>
    <row r="306" spans="1:105" ht="12" customHeight="1" x14ac:dyDescent="0.25">
      <c r="A306" s="97" t="s">
        <v>207</v>
      </c>
      <c r="B306" s="99">
        <v>10.014711703456319</v>
      </c>
      <c r="C306" s="99">
        <v>10.071396687264928</v>
      </c>
      <c r="D306" s="99">
        <v>10.776708898261656</v>
      </c>
      <c r="E306" s="99">
        <v>9.5948191453648342</v>
      </c>
      <c r="F306" s="99">
        <v>7.4285507616482676</v>
      </c>
      <c r="G306" s="99">
        <v>11.084445302809534</v>
      </c>
      <c r="H306" s="99">
        <v>9.7165227862079462</v>
      </c>
      <c r="I306" s="99">
        <v>9.7911946521604118</v>
      </c>
      <c r="J306" s="99">
        <v>7.3012752518627702</v>
      </c>
      <c r="K306" s="99">
        <v>8.4799656900583713</v>
      </c>
      <c r="L306" s="99">
        <v>7.6185780258255082</v>
      </c>
      <c r="M306" s="99">
        <v>7.3152292920213942</v>
      </c>
      <c r="N306" s="99">
        <v>7.0702462098680758</v>
      </c>
      <c r="O306" s="99">
        <v>7.1950760129711115</v>
      </c>
      <c r="P306" s="99">
        <v>6.9220407859168995</v>
      </c>
      <c r="Q306" s="99">
        <v>7.0717455364067705</v>
      </c>
      <c r="R306" s="99">
        <v>7.27495095966328</v>
      </c>
      <c r="S306" s="99">
        <v>7.3888541261590852</v>
      </c>
      <c r="T306" s="99">
        <v>7.9670123962723558</v>
      </c>
      <c r="U306" s="99">
        <v>9.3290729502442229</v>
      </c>
      <c r="V306" s="99">
        <v>9.6099913212286854</v>
      </c>
      <c r="W306" s="99">
        <v>11.434610511818997</v>
      </c>
      <c r="DA306" s="63" t="s">
        <v>2841</v>
      </c>
    </row>
    <row r="307" spans="1:105" ht="12" customHeight="1" x14ac:dyDescent="0.25">
      <c r="A307" s="97" t="s">
        <v>50</v>
      </c>
      <c r="B307" s="99">
        <v>9.8328594240767515</v>
      </c>
      <c r="C307" s="99">
        <v>9.8553233333812553</v>
      </c>
      <c r="D307" s="99">
        <v>10.477830902808764</v>
      </c>
      <c r="E307" s="99">
        <v>10.561941479072077</v>
      </c>
      <c r="F307" s="99">
        <v>9.8963966584776255</v>
      </c>
      <c r="G307" s="99">
        <v>9.950637748669342</v>
      </c>
      <c r="H307" s="99">
        <v>9.9227309593460067</v>
      </c>
      <c r="I307" s="99">
        <v>9.091095224901915</v>
      </c>
      <c r="J307" s="99">
        <v>8.1184120088394049</v>
      </c>
      <c r="K307" s="99">
        <v>8.1452558225275933</v>
      </c>
      <c r="L307" s="99">
        <v>8.6253217254384502</v>
      </c>
      <c r="M307" s="99">
        <v>7.1088297272097742</v>
      </c>
      <c r="N307" s="99">
        <v>5.9920536922881418</v>
      </c>
      <c r="O307" s="99">
        <v>6.4654785433028383</v>
      </c>
      <c r="P307" s="99">
        <v>6.0291802143242217</v>
      </c>
      <c r="Q307" s="99">
        <v>6.3861424032211067</v>
      </c>
      <c r="R307" s="99">
        <v>5.6362319959749252</v>
      </c>
      <c r="S307" s="99">
        <v>7.3905739593057849</v>
      </c>
      <c r="T307" s="99">
        <v>7.9091873375173449</v>
      </c>
      <c r="U307" s="99">
        <v>8.0961251293944674</v>
      </c>
      <c r="V307" s="99">
        <v>11.258124353411166</v>
      </c>
      <c r="W307" s="99">
        <v>10.90217815529447</v>
      </c>
      <c r="DA307" s="63" t="s">
        <v>2842</v>
      </c>
    </row>
    <row r="308" spans="1:105" ht="12" customHeight="1" x14ac:dyDescent="0.25">
      <c r="A308" s="109" t="s">
        <v>120</v>
      </c>
      <c r="B308" s="110">
        <v>6.9999782523315686</v>
      </c>
      <c r="C308" s="110">
        <v>8.680324447437453</v>
      </c>
      <c r="D308" s="110">
        <v>6.1516454638027769</v>
      </c>
      <c r="E308" s="110">
        <v>6.1730665791341268</v>
      </c>
      <c r="F308" s="110">
        <v>8.5082493183790273</v>
      </c>
      <c r="G308" s="110">
        <v>7.507044859776741</v>
      </c>
      <c r="H308" s="110">
        <v>7.0643585202515808</v>
      </c>
      <c r="I308" s="110">
        <v>7.3018144714015278</v>
      </c>
      <c r="J308" s="110">
        <v>7.3180102964100904</v>
      </c>
      <c r="K308" s="110">
        <v>5.699468133538053</v>
      </c>
      <c r="L308" s="110">
        <v>5.9061969026899215</v>
      </c>
      <c r="M308" s="110">
        <v>5.7855911896532488</v>
      </c>
      <c r="N308" s="110">
        <v>5.1314817593376967</v>
      </c>
      <c r="O308" s="110">
        <v>4.6907405291193314</v>
      </c>
      <c r="P308" s="110">
        <v>4.6152286448405064</v>
      </c>
      <c r="Q308" s="110">
        <v>4.8566942263349846</v>
      </c>
      <c r="R308" s="110">
        <v>4.8198012105618533</v>
      </c>
      <c r="S308" s="110">
        <v>5.4034040757319453</v>
      </c>
      <c r="T308" s="110">
        <v>5.5768628137276641</v>
      </c>
      <c r="U308" s="110">
        <v>5.5838326099832365</v>
      </c>
      <c r="V308" s="110">
        <v>8.9429113968436749</v>
      </c>
      <c r="W308" s="110">
        <v>7.7285494688209164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95.371142520177941</v>
      </c>
      <c r="C310" s="118">
        <f t="shared" si="136"/>
        <v>103.23180749916789</v>
      </c>
      <c r="D310" s="118">
        <f t="shared" si="136"/>
        <v>104.71110995484312</v>
      </c>
      <c r="E310" s="118">
        <f t="shared" si="136"/>
        <v>106.04145640791106</v>
      </c>
      <c r="F310" s="118">
        <f t="shared" si="136"/>
        <v>85.407132451320678</v>
      </c>
      <c r="G310" s="118">
        <f t="shared" si="136"/>
        <v>125.42085521338522</v>
      </c>
      <c r="H310" s="118">
        <f t="shared" si="136"/>
        <v>120.46662829364136</v>
      </c>
      <c r="I310" s="118">
        <f t="shared" si="136"/>
        <v>116.45783356605963</v>
      </c>
      <c r="J310" s="118">
        <f t="shared" si="136"/>
        <v>94.231773565755788</v>
      </c>
      <c r="K310" s="118">
        <f t="shared" si="136"/>
        <v>117.26233860425063</v>
      </c>
      <c r="L310" s="118">
        <f t="shared" si="136"/>
        <v>120.77693511915821</v>
      </c>
      <c r="M310" s="118">
        <f t="shared" si="136"/>
        <v>124.10727533237055</v>
      </c>
      <c r="N310" s="118">
        <f t="shared" si="136"/>
        <v>124.41510169856397</v>
      </c>
      <c r="O310" s="118">
        <f t="shared" si="136"/>
        <v>126.20104945518622</v>
      </c>
      <c r="P310" s="118">
        <f t="shared" si="136"/>
        <v>104.88089840735773</v>
      </c>
      <c r="Q310" s="118">
        <f t="shared" si="136"/>
        <v>115.56393968340871</v>
      </c>
      <c r="R310" s="118">
        <f t="shared" ref="R310:V310" si="137">R311+R314+R316+R329</f>
        <v>118.95839029924592</v>
      </c>
      <c r="S310" s="118">
        <f t="shared" si="137"/>
        <v>121.79482165506099</v>
      </c>
      <c r="T310" s="118">
        <f t="shared" si="137"/>
        <v>111.83471358514267</v>
      </c>
      <c r="U310" s="118">
        <f t="shared" si="137"/>
        <v>111.8046773259783</v>
      </c>
      <c r="V310" s="118">
        <f t="shared" si="137"/>
        <v>121.08121128309237</v>
      </c>
      <c r="W310" s="118">
        <f t="shared" ref="W310" si="138">W311+W314+W316+W329</f>
        <v>129.08725355825015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76.747959481092636</v>
      </c>
      <c r="C311" s="123">
        <f t="shared" si="139"/>
        <v>84.44714800367133</v>
      </c>
      <c r="D311" s="123">
        <f t="shared" si="139"/>
        <v>85.218680480037349</v>
      </c>
      <c r="E311" s="123">
        <f t="shared" si="139"/>
        <v>85.574296683027754</v>
      </c>
      <c r="F311" s="123">
        <f t="shared" si="139"/>
        <v>66.223965266197411</v>
      </c>
      <c r="G311" s="123">
        <f t="shared" si="139"/>
        <v>105.87600706536713</v>
      </c>
      <c r="H311" s="123">
        <f t="shared" si="139"/>
        <v>99.633443573800875</v>
      </c>
      <c r="I311" s="123">
        <f t="shared" si="139"/>
        <v>96.492936107322492</v>
      </c>
      <c r="J311" s="123">
        <f t="shared" si="139"/>
        <v>74.214597469454219</v>
      </c>
      <c r="K311" s="123">
        <f t="shared" si="139"/>
        <v>97.613224557413005</v>
      </c>
      <c r="L311" s="123">
        <f t="shared" si="139"/>
        <v>100.49977752750216</v>
      </c>
      <c r="M311" s="123">
        <f t="shared" si="139"/>
        <v>104.20164893879166</v>
      </c>
      <c r="N311" s="123">
        <f t="shared" si="139"/>
        <v>106.58985286641463</v>
      </c>
      <c r="O311" s="123">
        <f t="shared" si="139"/>
        <v>108.35226532410211</v>
      </c>
      <c r="P311" s="123">
        <f t="shared" si="139"/>
        <v>87.187500698909972</v>
      </c>
      <c r="Q311" s="123">
        <f t="shared" si="139"/>
        <v>95.549157652445771</v>
      </c>
      <c r="R311" s="123">
        <f t="shared" ref="R311:V311" si="140">SUM(R312:R313)</f>
        <v>99.489184549601021</v>
      </c>
      <c r="S311" s="123">
        <f t="shared" si="140"/>
        <v>101.50706937402862</v>
      </c>
      <c r="T311" s="123">
        <f t="shared" si="140"/>
        <v>90.942996885336441</v>
      </c>
      <c r="U311" s="123">
        <f t="shared" si="140"/>
        <v>90.326522261401635</v>
      </c>
      <c r="V311" s="123">
        <f t="shared" si="140"/>
        <v>96.765676120733929</v>
      </c>
      <c r="W311" s="123">
        <f t="shared" ref="W311" si="141">SUM(W312:W313)</f>
        <v>105.83190096348613</v>
      </c>
      <c r="DA311" s="130" t="s">
        <v>2990</v>
      </c>
    </row>
    <row r="312" spans="1:105" ht="12" customHeight="1" x14ac:dyDescent="0.25">
      <c r="A312" s="97" t="s">
        <v>204</v>
      </c>
      <c r="B312" s="99">
        <v>75.997341820327378</v>
      </c>
      <c r="C312" s="99">
        <v>83.635572499501833</v>
      </c>
      <c r="D312" s="99">
        <v>84.411720915961013</v>
      </c>
      <c r="E312" s="99">
        <v>84.785358281242836</v>
      </c>
      <c r="F312" s="99">
        <v>65.61854730406705</v>
      </c>
      <c r="G312" s="99">
        <v>104.92930137596089</v>
      </c>
      <c r="H312" s="99">
        <v>98.763050368589106</v>
      </c>
      <c r="I312" s="99">
        <v>95.662866899593439</v>
      </c>
      <c r="J312" s="99">
        <v>73.583305336556492</v>
      </c>
      <c r="K312" s="99">
        <v>96.796638873334345</v>
      </c>
      <c r="L312" s="99">
        <v>99.669956475416441</v>
      </c>
      <c r="M312" s="99">
        <v>103.35664677741877</v>
      </c>
      <c r="N312" s="99">
        <v>105.7539328892436</v>
      </c>
      <c r="O312" s="99">
        <v>107.50892815789088</v>
      </c>
      <c r="P312" s="99">
        <v>86.506110732073282</v>
      </c>
      <c r="Q312" s="99">
        <v>94.807587477664882</v>
      </c>
      <c r="R312" s="99">
        <v>98.720313056316428</v>
      </c>
      <c r="S312" s="99">
        <v>100.7199177019598</v>
      </c>
      <c r="T312" s="99">
        <v>90.238715482491031</v>
      </c>
      <c r="U312" s="99">
        <v>89.628132736380294</v>
      </c>
      <c r="V312" s="99">
        <v>96.006289950804998</v>
      </c>
      <c r="W312" s="99">
        <v>105.00187817289225</v>
      </c>
      <c r="DA312" s="63" t="s">
        <v>2991</v>
      </c>
    </row>
    <row r="313" spans="1:105" ht="12" customHeight="1" x14ac:dyDescent="0.25">
      <c r="A313" s="97" t="s">
        <v>53</v>
      </c>
      <c r="B313" s="99">
        <v>0.75061766076525449</v>
      </c>
      <c r="C313" s="99">
        <v>0.81157550416950341</v>
      </c>
      <c r="D313" s="99">
        <v>0.80695956407633951</v>
      </c>
      <c r="E313" s="99">
        <v>0.78893840178491947</v>
      </c>
      <c r="F313" s="99">
        <v>0.60541796213036292</v>
      </c>
      <c r="G313" s="99">
        <v>0.94670568940624578</v>
      </c>
      <c r="H313" s="99">
        <v>0.87039320521176466</v>
      </c>
      <c r="I313" s="99">
        <v>0.83006920772905823</v>
      </c>
      <c r="J313" s="99">
        <v>0.6312921328977199</v>
      </c>
      <c r="K313" s="99">
        <v>0.81658568407865328</v>
      </c>
      <c r="L313" s="99">
        <v>0.82982105208571266</v>
      </c>
      <c r="M313" s="99">
        <v>0.84500216137288808</v>
      </c>
      <c r="N313" s="99">
        <v>0.83591997717102495</v>
      </c>
      <c r="O313" s="99">
        <v>0.84333716621122423</v>
      </c>
      <c r="P313" s="99">
        <v>0.68138996683669106</v>
      </c>
      <c r="Q313" s="99">
        <v>0.74157017478089382</v>
      </c>
      <c r="R313" s="99">
        <v>0.76887149328459359</v>
      </c>
      <c r="S313" s="99">
        <v>0.78715167206881287</v>
      </c>
      <c r="T313" s="99">
        <v>0.70428140284541552</v>
      </c>
      <c r="U313" s="99">
        <v>0.69838952502133622</v>
      </c>
      <c r="V313" s="99">
        <v>0.7593861699289296</v>
      </c>
      <c r="W313" s="99">
        <v>0.83002279059388828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2.1198261806392338E-2</v>
      </c>
      <c r="C314" s="123">
        <f t="shared" si="142"/>
        <v>3.109611034147081E-2</v>
      </c>
      <c r="D314" s="123">
        <f t="shared" si="142"/>
        <v>5.4915861041017207E-2</v>
      </c>
      <c r="E314" s="123">
        <f t="shared" si="142"/>
        <v>0.10798121522542561</v>
      </c>
      <c r="F314" s="123">
        <f t="shared" si="142"/>
        <v>7.6040232416590026E-2</v>
      </c>
      <c r="G314" s="123">
        <f t="shared" si="142"/>
        <v>0.11776833475155031</v>
      </c>
      <c r="H314" s="123">
        <f t="shared" si="142"/>
        <v>0.24826227202959023</v>
      </c>
      <c r="I314" s="123">
        <f t="shared" si="142"/>
        <v>0.42902976590339531</v>
      </c>
      <c r="J314" s="123">
        <f t="shared" si="142"/>
        <v>0.31882010564774466</v>
      </c>
      <c r="K314" s="123">
        <f t="shared" si="142"/>
        <v>0.37437400962965411</v>
      </c>
      <c r="L314" s="123">
        <f t="shared" si="142"/>
        <v>0.49508015002287831</v>
      </c>
      <c r="M314" s="123">
        <f t="shared" si="142"/>
        <v>0.51721349549540085</v>
      </c>
      <c r="N314" s="123">
        <f t="shared" si="142"/>
        <v>1.0337717336658234</v>
      </c>
      <c r="O314" s="123">
        <f t="shared" si="142"/>
        <v>0.68268974279908656</v>
      </c>
      <c r="P314" s="123">
        <f t="shared" si="142"/>
        <v>0.46832580559522391</v>
      </c>
      <c r="Q314" s="123">
        <f t="shared" si="142"/>
        <v>0.70001301109512637</v>
      </c>
      <c r="R314" s="123">
        <f t="shared" si="142"/>
        <v>0.6483133872483412</v>
      </c>
      <c r="S314" s="123">
        <f t="shared" si="142"/>
        <v>0.63026077671352887</v>
      </c>
      <c r="T314" s="123">
        <f t="shared" si="142"/>
        <v>0.63521922691824961</v>
      </c>
      <c r="U314" s="123">
        <f t="shared" si="142"/>
        <v>0.66079815398468933</v>
      </c>
      <c r="V314" s="123">
        <f t="shared" si="142"/>
        <v>0.35428980024403889</v>
      </c>
      <c r="W314" s="123">
        <f t="shared" si="142"/>
        <v>1.2628335805129633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2.1198261806392338E-2</v>
      </c>
      <c r="C315" s="99">
        <f>RES_hhdet_tess!C86</f>
        <v>3.109611034147081E-2</v>
      </c>
      <c r="D315" s="99">
        <f>RES_hhdet_tess!D86</f>
        <v>5.4915861041017207E-2</v>
      </c>
      <c r="E315" s="99">
        <f>RES_hhdet_tess!E86</f>
        <v>0.10798121522542561</v>
      </c>
      <c r="F315" s="99">
        <f>RES_hhdet_tess!F86</f>
        <v>7.6040232416590026E-2</v>
      </c>
      <c r="G315" s="99">
        <f>RES_hhdet_tess!G86</f>
        <v>0.11776833475155031</v>
      </c>
      <c r="H315" s="99">
        <f>RES_hhdet_tess!H86</f>
        <v>0.24826227202959023</v>
      </c>
      <c r="I315" s="99">
        <f>RES_hhdet_tess!I86</f>
        <v>0.42902976590339531</v>
      </c>
      <c r="J315" s="99">
        <f>RES_hhdet_tess!J86</f>
        <v>0.31882010564774466</v>
      </c>
      <c r="K315" s="99">
        <f>RES_hhdet_tess!K86</f>
        <v>0.37437400962965411</v>
      </c>
      <c r="L315" s="99">
        <f>RES_hhdet_tess!L86</f>
        <v>0.49508015002287831</v>
      </c>
      <c r="M315" s="99">
        <f>RES_hhdet_tess!M86</f>
        <v>0.51721349549540085</v>
      </c>
      <c r="N315" s="99">
        <f>RES_hhdet_tess!N86</f>
        <v>1.0337717336658234</v>
      </c>
      <c r="O315" s="99">
        <f>RES_hhdet_tess!O86</f>
        <v>0.68268974279908656</v>
      </c>
      <c r="P315" s="99">
        <f>RES_hhdet_tess!P86</f>
        <v>0.46832580559522391</v>
      </c>
      <c r="Q315" s="99">
        <f>RES_hhdet_tess!Q86</f>
        <v>0.70001301109512637</v>
      </c>
      <c r="R315" s="99">
        <f>RES_hhdet_tess!R86</f>
        <v>0.6483133872483412</v>
      </c>
      <c r="S315" s="99">
        <f>RES_hhdet_tess!S86</f>
        <v>0.63026077671352887</v>
      </c>
      <c r="T315" s="99">
        <f>RES_hhdet_tess!T86</f>
        <v>0.63521922691824961</v>
      </c>
      <c r="U315" s="99">
        <f>RES_hhdet_tess!U86</f>
        <v>0.66079815398468933</v>
      </c>
      <c r="V315" s="99">
        <f>RES_hhdet_tess!V86</f>
        <v>0.35428980024403889</v>
      </c>
      <c r="W315" s="99">
        <f>RES_hhdet_tess!W86</f>
        <v>1.2628335805129633</v>
      </c>
      <c r="DA315" s="63" t="s">
        <v>2994</v>
      </c>
    </row>
    <row r="316" spans="1:105" ht="12" customHeight="1" x14ac:dyDescent="0.25">
      <c r="A316" s="121" t="s">
        <v>55</v>
      </c>
      <c r="B316" s="123">
        <v>12.968311787280413</v>
      </c>
      <c r="C316" s="123">
        <v>12.967519680597407</v>
      </c>
      <c r="D316" s="123">
        <v>13.499703076772199</v>
      </c>
      <c r="E316" s="123">
        <v>14.326598058703066</v>
      </c>
      <c r="F316" s="123">
        <v>13.306264144535326</v>
      </c>
      <c r="G316" s="123">
        <v>13.627563045331643</v>
      </c>
      <c r="H316" s="123">
        <v>14.852360081272309</v>
      </c>
      <c r="I316" s="123">
        <v>14.164599283114406</v>
      </c>
      <c r="J316" s="123">
        <v>14.773350471267683</v>
      </c>
      <c r="K316" s="123">
        <v>14.609967055983081</v>
      </c>
      <c r="L316" s="123">
        <v>14.888960414066329</v>
      </c>
      <c r="M316" s="123">
        <v>15.130696196945495</v>
      </c>
      <c r="N316" s="123">
        <v>13.116543212288629</v>
      </c>
      <c r="O316" s="123">
        <v>13.438855527774143</v>
      </c>
      <c r="P316" s="123">
        <v>13.673910941368575</v>
      </c>
      <c r="Q316" s="123">
        <v>15.557917557571379</v>
      </c>
      <c r="R316" s="123">
        <v>15.307825549309413</v>
      </c>
      <c r="S316" s="123">
        <v>15.362649170172718</v>
      </c>
      <c r="T316" s="123">
        <v>15.707991856530745</v>
      </c>
      <c r="U316" s="123">
        <v>16.165927033744719</v>
      </c>
      <c r="V316" s="123">
        <v>16.998758916306208</v>
      </c>
      <c r="W316" s="123">
        <v>15.547274228758315</v>
      </c>
      <c r="DA316" s="130" t="s">
        <v>2995</v>
      </c>
    </row>
    <row r="317" spans="1:105" ht="12" customHeight="1" x14ac:dyDescent="0.25">
      <c r="A317" s="97" t="s">
        <v>132</v>
      </c>
      <c r="B317" s="99">
        <v>13.06563892937967</v>
      </c>
      <c r="C317" s="99">
        <v>13.137555585072093</v>
      </c>
      <c r="D317" s="99">
        <v>13.918751787054298</v>
      </c>
      <c r="E317" s="99">
        <v>12.550326871710626</v>
      </c>
      <c r="F317" s="99">
        <v>9.84999925260691</v>
      </c>
      <c r="G317" s="99">
        <v>15.437347015446118</v>
      </c>
      <c r="H317" s="99">
        <v>14.468916044378306</v>
      </c>
      <c r="I317" s="99">
        <v>15.437540210434893</v>
      </c>
      <c r="J317" s="99">
        <v>11.940917667609957</v>
      </c>
      <c r="K317" s="99">
        <v>14.92063527602105</v>
      </c>
      <c r="L317" s="99">
        <v>14.191198457729804</v>
      </c>
      <c r="M317" s="99">
        <v>14.679629974186419</v>
      </c>
      <c r="N317" s="99">
        <v>14.9066410672249</v>
      </c>
      <c r="O317" s="99">
        <v>15.508020893722193</v>
      </c>
      <c r="P317" s="99">
        <v>15.345984208173169</v>
      </c>
      <c r="Q317" s="99">
        <v>15.281252268368705</v>
      </c>
      <c r="R317" s="99">
        <v>15.204468387561137</v>
      </c>
      <c r="S317" s="99">
        <v>15.072637787930018</v>
      </c>
      <c r="T317" s="99">
        <v>16.127207908397782</v>
      </c>
      <c r="U317" s="99">
        <v>18.087684417287917</v>
      </c>
      <c r="V317" s="99">
        <v>13.863922085221073</v>
      </c>
      <c r="W317" s="99">
        <v>16.511947228817665</v>
      </c>
      <c r="DA317" s="63" t="s">
        <v>2996</v>
      </c>
    </row>
    <row r="318" spans="1:105" ht="12" customHeight="1" x14ac:dyDescent="0.25">
      <c r="A318" s="97" t="s">
        <v>131</v>
      </c>
      <c r="B318" s="99">
        <v>0</v>
      </c>
      <c r="C318" s="99">
        <v>13.137785478572219</v>
      </c>
      <c r="D318" s="99">
        <v>13.919016040771936</v>
      </c>
      <c r="E318" s="99">
        <v>12.550627453801289</v>
      </c>
      <c r="F318" s="99">
        <v>9.8505560917438562</v>
      </c>
      <c r="G318" s="99">
        <v>15.439959895073642</v>
      </c>
      <c r="H318" s="99">
        <v>14.473690400787914</v>
      </c>
      <c r="I318" s="99">
        <v>15.43670735700675</v>
      </c>
      <c r="J318" s="99">
        <v>11.942162779355677</v>
      </c>
      <c r="K318" s="99">
        <v>14.917544753248301</v>
      </c>
      <c r="L318" s="99">
        <v>14.189638712869634</v>
      </c>
      <c r="M318" s="99">
        <v>14.674687298829539</v>
      </c>
      <c r="N318" s="99">
        <v>14.90307500846427</v>
      </c>
      <c r="O318" s="99">
        <v>15.503900593074164</v>
      </c>
      <c r="P318" s="99">
        <v>15.342249727587545</v>
      </c>
      <c r="Q318" s="99">
        <v>15.276675066547057</v>
      </c>
      <c r="R318" s="99">
        <v>15.201017293508091</v>
      </c>
      <c r="S318" s="99">
        <v>15.071056299512572</v>
      </c>
      <c r="T318" s="99">
        <v>16.126250263743223</v>
      </c>
      <c r="U318" s="99">
        <v>18.089374751715464</v>
      </c>
      <c r="V318" s="99">
        <v>13.870213464630664</v>
      </c>
      <c r="W318" s="99">
        <v>16.522340252638436</v>
      </c>
      <c r="DA318" s="63" t="s">
        <v>2997</v>
      </c>
    </row>
    <row r="319" spans="1:105" ht="12" customHeight="1" x14ac:dyDescent="0.25">
      <c r="A319" s="100" t="s">
        <v>204</v>
      </c>
      <c r="B319" s="102">
        <v>0</v>
      </c>
      <c r="C319" s="102">
        <v>3.0204018149027765</v>
      </c>
      <c r="D319" s="102">
        <v>3.1242904592694671</v>
      </c>
      <c r="E319" s="102">
        <v>3.4383831690291098</v>
      </c>
      <c r="F319" s="102">
        <v>2.2903952383480828</v>
      </c>
      <c r="G319" s="102">
        <v>3.0820103608088378</v>
      </c>
      <c r="H319" s="102">
        <v>3.9011832627171423</v>
      </c>
      <c r="I319" s="102">
        <v>3.4033604094882222</v>
      </c>
      <c r="J319" s="102">
        <v>1.8932437266874393</v>
      </c>
      <c r="K319" s="102">
        <v>3.4963205835259248</v>
      </c>
      <c r="L319" s="102">
        <v>3.235408880521673</v>
      </c>
      <c r="M319" s="102">
        <v>3.9424796721568427</v>
      </c>
      <c r="N319" s="102">
        <v>2.688687018275</v>
      </c>
      <c r="O319" s="102">
        <v>3.022763069663037</v>
      </c>
      <c r="P319" s="102">
        <v>2.9854649028725633</v>
      </c>
      <c r="Q319" s="102">
        <v>4.1514500603242137</v>
      </c>
      <c r="R319" s="102">
        <v>3.8996621599323937</v>
      </c>
      <c r="S319" s="102">
        <v>3.5947549601485806</v>
      </c>
      <c r="T319" s="102">
        <v>3.9321886038725404</v>
      </c>
      <c r="U319" s="102">
        <v>4.3284294471582632</v>
      </c>
      <c r="V319" s="102">
        <v>3.5398766467919955</v>
      </c>
      <c r="W319" s="102">
        <v>3.2574153860690718</v>
      </c>
      <c r="DA319" s="131" t="s">
        <v>2998</v>
      </c>
    </row>
    <row r="320" spans="1:105" ht="12" customHeight="1" x14ac:dyDescent="0.25">
      <c r="A320" s="103" t="s">
        <v>52</v>
      </c>
      <c r="B320" s="105">
        <v>0</v>
      </c>
      <c r="C320" s="105">
        <v>10.117383663669441</v>
      </c>
      <c r="D320" s="105">
        <v>10.794725581502469</v>
      </c>
      <c r="E320" s="105">
        <v>9.1122442847721778</v>
      </c>
      <c r="F320" s="105">
        <v>7.5601608533957725</v>
      </c>
      <c r="G320" s="105">
        <v>12.357949534264803</v>
      </c>
      <c r="H320" s="105">
        <v>10.572507138070771</v>
      </c>
      <c r="I320" s="105">
        <v>12.033346947518528</v>
      </c>
      <c r="J320" s="105">
        <v>10.048919052668236</v>
      </c>
      <c r="K320" s="105">
        <v>11.421224169722375</v>
      </c>
      <c r="L320" s="105">
        <v>10.954229832347963</v>
      </c>
      <c r="M320" s="105">
        <v>10.732207626672695</v>
      </c>
      <c r="N320" s="105">
        <v>12.214387990189271</v>
      </c>
      <c r="O320" s="105">
        <v>12.481137523411126</v>
      </c>
      <c r="P320" s="105">
        <v>12.356784824714982</v>
      </c>
      <c r="Q320" s="105">
        <v>11.125225006222843</v>
      </c>
      <c r="R320" s="105">
        <v>11.301355133575695</v>
      </c>
      <c r="S320" s="105">
        <v>11.476301339363989</v>
      </c>
      <c r="T320" s="105">
        <v>12.194061659870682</v>
      </c>
      <c r="U320" s="105">
        <v>13.7609453045572</v>
      </c>
      <c r="V320" s="105">
        <v>10.330336817838669</v>
      </c>
      <c r="W320" s="105">
        <v>13.264924866569368</v>
      </c>
      <c r="DA320" s="132" t="s">
        <v>2999</v>
      </c>
    </row>
    <row r="321" spans="1:105" ht="12" customHeight="1" x14ac:dyDescent="0.25">
      <c r="A321" s="106" t="s">
        <v>124</v>
      </c>
      <c r="B321" s="102">
        <v>13.702793141420461</v>
      </c>
      <c r="C321" s="102">
        <v>12.499525699890119</v>
      </c>
      <c r="D321" s="102">
        <v>14.100159507452867</v>
      </c>
      <c r="E321" s="102">
        <v>14.014860166094239</v>
      </c>
      <c r="F321" s="102">
        <v>12.205028072126696</v>
      </c>
      <c r="G321" s="102">
        <v>14.69202672869921</v>
      </c>
      <c r="H321" s="102">
        <v>15.227365933094561</v>
      </c>
      <c r="I321" s="102">
        <v>13.106065753457964</v>
      </c>
      <c r="J321" s="102">
        <v>13.085250072023259</v>
      </c>
      <c r="K321" s="102">
        <v>13.808825768090358</v>
      </c>
      <c r="L321" s="102">
        <v>18.285769913932111</v>
      </c>
      <c r="M321" s="102">
        <v>14.946603018004332</v>
      </c>
      <c r="N321" s="102">
        <v>12.261345733151463</v>
      </c>
      <c r="O321" s="102">
        <v>14.33034699554606</v>
      </c>
      <c r="P321" s="102">
        <v>13.573215552999747</v>
      </c>
      <c r="Q321" s="102">
        <v>13.844271274520839</v>
      </c>
      <c r="R321" s="102">
        <v>12.094952994636779</v>
      </c>
      <c r="S321" s="102">
        <v>16.42440332992738</v>
      </c>
      <c r="T321" s="102">
        <v>17.99351711095397</v>
      </c>
      <c r="U321" s="102">
        <v>19.018739833262984</v>
      </c>
      <c r="V321" s="102">
        <v>15.178143186317806</v>
      </c>
      <c r="W321" s="102">
        <v>16.226928567038208</v>
      </c>
      <c r="DA321" s="131" t="s">
        <v>3000</v>
      </c>
    </row>
    <row r="322" spans="1:105" ht="12" customHeight="1" x14ac:dyDescent="0.25">
      <c r="A322" s="107" t="s">
        <v>123</v>
      </c>
      <c r="B322" s="105">
        <v>0</v>
      </c>
      <c r="C322" s="105">
        <v>12.498166885628539</v>
      </c>
      <c r="D322" s="105">
        <v>14.098984478911133</v>
      </c>
      <c r="E322" s="105">
        <v>14.014248664519167</v>
      </c>
      <c r="F322" s="105">
        <v>12.206382021874397</v>
      </c>
      <c r="G322" s="105">
        <v>14.699111636126448</v>
      </c>
      <c r="H322" s="105">
        <v>15.241657316608864</v>
      </c>
      <c r="I322" s="105">
        <v>13.118180802630645</v>
      </c>
      <c r="J322" s="105">
        <v>13.083149407850478</v>
      </c>
      <c r="K322" s="105">
        <v>13.802873644012461</v>
      </c>
      <c r="L322" s="105">
        <v>18.277693998187715</v>
      </c>
      <c r="M322" s="105">
        <v>14.940231846360863</v>
      </c>
      <c r="N322" s="105">
        <v>12.257111910169288</v>
      </c>
      <c r="O322" s="105">
        <v>14.324840717652057</v>
      </c>
      <c r="P322" s="105">
        <v>13.569423479594521</v>
      </c>
      <c r="Q322" s="105">
        <v>13.841567827840596</v>
      </c>
      <c r="R322" s="105">
        <v>12.088132863866846</v>
      </c>
      <c r="S322" s="105">
        <v>16.409720024827806</v>
      </c>
      <c r="T322" s="105">
        <v>17.980477332688963</v>
      </c>
      <c r="U322" s="105">
        <v>19.000966018524561</v>
      </c>
      <c r="V322" s="105">
        <v>15.171235697183953</v>
      </c>
      <c r="W322" s="105">
        <v>16.218935750287976</v>
      </c>
      <c r="DA322" s="132" t="s">
        <v>3001</v>
      </c>
    </row>
    <row r="323" spans="1:105" ht="12" customHeight="1" x14ac:dyDescent="0.25">
      <c r="A323" s="108" t="s">
        <v>50</v>
      </c>
      <c r="B323" s="99">
        <v>0</v>
      </c>
      <c r="C323" s="99">
        <v>2.8726323571559753</v>
      </c>
      <c r="D323" s="99">
        <v>3.165079851652203</v>
      </c>
      <c r="E323" s="99">
        <v>3.840929051280864</v>
      </c>
      <c r="F323" s="99">
        <v>2.8387820108382535</v>
      </c>
      <c r="G323" s="99">
        <v>2.9276260464840145</v>
      </c>
      <c r="H323" s="99">
        <v>4.0854355208282191</v>
      </c>
      <c r="I323" s="99">
        <v>2.8840854876880555</v>
      </c>
      <c r="J323" s="99">
        <v>3.3107828861990614</v>
      </c>
      <c r="K323" s="99">
        <v>3.1864816418360622</v>
      </c>
      <c r="L323" s="99">
        <v>4.1913954158552924</v>
      </c>
      <c r="M323" s="99">
        <v>4.010604338407326</v>
      </c>
      <c r="N323" s="99">
        <v>2.1939444389869416</v>
      </c>
      <c r="O323" s="99">
        <v>2.7772642217761234</v>
      </c>
      <c r="P323" s="99">
        <v>2.6284587785290308</v>
      </c>
      <c r="Q323" s="99">
        <v>3.7520643659113908</v>
      </c>
      <c r="R323" s="99">
        <v>2.9658653193829192</v>
      </c>
      <c r="S323" s="99">
        <v>3.9023539675602867</v>
      </c>
      <c r="T323" s="99">
        <v>4.3759677605897371</v>
      </c>
      <c r="U323" s="99">
        <v>4.5492137978371021</v>
      </c>
      <c r="V323" s="99">
        <v>3.87610028209625</v>
      </c>
      <c r="W323" s="99">
        <v>3.20237164667564</v>
      </c>
      <c r="DA323" s="63" t="s">
        <v>3002</v>
      </c>
    </row>
    <row r="324" spans="1:105" ht="12" customHeight="1" x14ac:dyDescent="0.25">
      <c r="A324" s="108" t="s">
        <v>52</v>
      </c>
      <c r="B324" s="99">
        <v>0</v>
      </c>
      <c r="C324" s="99">
        <v>9.6255345284725653</v>
      </c>
      <c r="D324" s="99">
        <v>10.933904627258926</v>
      </c>
      <c r="E324" s="99">
        <v>10.173319613238304</v>
      </c>
      <c r="F324" s="99">
        <v>9.3676000110361439</v>
      </c>
      <c r="G324" s="99">
        <v>11.771485589642435</v>
      </c>
      <c r="H324" s="99">
        <v>11.156221795780645</v>
      </c>
      <c r="I324" s="99">
        <v>10.234095314942589</v>
      </c>
      <c r="J324" s="99">
        <v>9.7723665216514171</v>
      </c>
      <c r="K324" s="99">
        <v>10.616392002176397</v>
      </c>
      <c r="L324" s="99">
        <v>14.086298582332423</v>
      </c>
      <c r="M324" s="99">
        <v>10.929627507953539</v>
      </c>
      <c r="N324" s="99">
        <v>10.063167471182346</v>
      </c>
      <c r="O324" s="99">
        <v>11.547576495875935</v>
      </c>
      <c r="P324" s="99">
        <v>10.940964701065493</v>
      </c>
      <c r="Q324" s="99">
        <v>10.089503461929205</v>
      </c>
      <c r="R324" s="99">
        <v>9.1222675444839254</v>
      </c>
      <c r="S324" s="99">
        <v>12.50736605726752</v>
      </c>
      <c r="T324" s="99">
        <v>13.60450957209923</v>
      </c>
      <c r="U324" s="99">
        <v>14.451752220687458</v>
      </c>
      <c r="V324" s="99">
        <v>11.295135415087701</v>
      </c>
      <c r="W324" s="99">
        <v>13.016564103612337</v>
      </c>
      <c r="DA324" s="63" t="s">
        <v>3003</v>
      </c>
    </row>
    <row r="325" spans="1:105" ht="12" customHeight="1" x14ac:dyDescent="0.25">
      <c r="A325" s="106" t="s">
        <v>122</v>
      </c>
      <c r="B325" s="102">
        <v>12.669563156620814</v>
      </c>
      <c r="C325" s="102">
        <v>13.120282510241351</v>
      </c>
      <c r="D325" s="102">
        <v>13.259058664884249</v>
      </c>
      <c r="E325" s="102">
        <v>14.569161247733557</v>
      </c>
      <c r="F325" s="102">
        <v>13.83712746999281</v>
      </c>
      <c r="G325" s="102">
        <v>13.301135749815728</v>
      </c>
      <c r="H325" s="102">
        <v>14.833232856436586</v>
      </c>
      <c r="I325" s="102">
        <v>14.168833368543549</v>
      </c>
      <c r="J325" s="102">
        <v>15.146034602562208</v>
      </c>
      <c r="K325" s="102">
        <v>14.64111370107884</v>
      </c>
      <c r="L325" s="102">
        <v>14.736327357575536</v>
      </c>
      <c r="M325" s="102">
        <v>15.187491501885928</v>
      </c>
      <c r="N325" s="102">
        <v>12.968158617144267</v>
      </c>
      <c r="O325" s="102">
        <v>13.169658562197423</v>
      </c>
      <c r="P325" s="102">
        <v>13.499271618293086</v>
      </c>
      <c r="Q325" s="102">
        <v>15.665479146220829</v>
      </c>
      <c r="R325" s="102">
        <v>15.470120542884022</v>
      </c>
      <c r="S325" s="102">
        <v>15.344625149443468</v>
      </c>
      <c r="T325" s="102">
        <v>15.53847821896696</v>
      </c>
      <c r="U325" s="102">
        <v>15.79351368617672</v>
      </c>
      <c r="V325" s="102">
        <v>17.375661892172801</v>
      </c>
      <c r="W325" s="102">
        <v>15.440083776890564</v>
      </c>
      <c r="DA325" s="131" t="s">
        <v>3004</v>
      </c>
    </row>
    <row r="326" spans="1:105" ht="12" customHeight="1" x14ac:dyDescent="0.25">
      <c r="A326" s="107" t="s">
        <v>121</v>
      </c>
      <c r="B326" s="105">
        <v>0</v>
      </c>
      <c r="C326" s="105">
        <v>13.124278685469676</v>
      </c>
      <c r="D326" s="105">
        <v>13.261443940714599</v>
      </c>
      <c r="E326" s="105">
        <v>14.570394651454476</v>
      </c>
      <c r="F326" s="105">
        <v>13.841414666151961</v>
      </c>
      <c r="G326" s="105">
        <v>13.304094793141266</v>
      </c>
      <c r="H326" s="105">
        <v>14.835582381870944</v>
      </c>
      <c r="I326" s="105">
        <v>14.161527729374029</v>
      </c>
      <c r="J326" s="105">
        <v>15.139285337101503</v>
      </c>
      <c r="K326" s="105">
        <v>14.640515807060442</v>
      </c>
      <c r="L326" s="105">
        <v>14.737372952727545</v>
      </c>
      <c r="M326" s="105">
        <v>15.187005782416765</v>
      </c>
      <c r="N326" s="105">
        <v>12.969967100685858</v>
      </c>
      <c r="O326" s="105">
        <v>13.170534023987024</v>
      </c>
      <c r="P326" s="105">
        <v>13.501609408037169</v>
      </c>
      <c r="Q326" s="105">
        <v>15.665010696299102</v>
      </c>
      <c r="R326" s="105">
        <v>15.47043044243684</v>
      </c>
      <c r="S326" s="105">
        <v>15.342853838932697</v>
      </c>
      <c r="T326" s="105">
        <v>15.536892614779701</v>
      </c>
      <c r="U326" s="105">
        <v>15.792451586636581</v>
      </c>
      <c r="V326" s="105">
        <v>17.37049666532544</v>
      </c>
      <c r="W326" s="105">
        <v>15.433791869457879</v>
      </c>
      <c r="DA326" s="132" t="s">
        <v>3005</v>
      </c>
    </row>
    <row r="327" spans="1:105" ht="12" customHeight="1" x14ac:dyDescent="0.25">
      <c r="A327" s="108" t="s">
        <v>53</v>
      </c>
      <c r="B327" s="99">
        <v>0</v>
      </c>
      <c r="C327" s="99">
        <v>3.0172040544725585</v>
      </c>
      <c r="D327" s="99">
        <v>2.9761160112592098</v>
      </c>
      <c r="E327" s="99">
        <v>3.9909356818713118</v>
      </c>
      <c r="F327" s="99">
        <v>3.2169055633679133</v>
      </c>
      <c r="G327" s="99">
        <v>2.6551608775621109</v>
      </c>
      <c r="H327" s="99">
        <v>3.9925633946247565</v>
      </c>
      <c r="I327" s="99">
        <v>3.1216891265365612</v>
      </c>
      <c r="J327" s="99">
        <v>3.8365531717471515</v>
      </c>
      <c r="K327" s="99">
        <v>3.4351481056217854</v>
      </c>
      <c r="L327" s="99">
        <v>3.3637880224179106</v>
      </c>
      <c r="M327" s="99">
        <v>4.0841536777580876</v>
      </c>
      <c r="N327" s="99">
        <v>2.325874203548095</v>
      </c>
      <c r="O327" s="99">
        <v>2.5510869837782257</v>
      </c>
      <c r="P327" s="99">
        <v>2.6117957668046481</v>
      </c>
      <c r="Q327" s="99">
        <v>4.243392105647839</v>
      </c>
      <c r="R327" s="99">
        <v>3.9577030312870196</v>
      </c>
      <c r="S327" s="99">
        <v>3.6487933517744273</v>
      </c>
      <c r="T327" s="99">
        <v>3.7806251397694615</v>
      </c>
      <c r="U327" s="99">
        <v>3.773875917957588</v>
      </c>
      <c r="V327" s="99">
        <v>4.4399953015852125</v>
      </c>
      <c r="W327" s="99">
        <v>3.0395397092620726</v>
      </c>
      <c r="DA327" s="63" t="s">
        <v>3006</v>
      </c>
    </row>
    <row r="328" spans="1:105" ht="12" customHeight="1" x14ac:dyDescent="0.25">
      <c r="A328" s="108" t="s">
        <v>52</v>
      </c>
      <c r="B328" s="99">
        <v>0</v>
      </c>
      <c r="C328" s="99">
        <v>10.107074630997117</v>
      </c>
      <c r="D328" s="99">
        <v>10.285327929455388</v>
      </c>
      <c r="E328" s="99">
        <v>10.579458969583163</v>
      </c>
      <c r="F328" s="99">
        <v>10.624509102784044</v>
      </c>
      <c r="G328" s="99">
        <v>10.648933915579153</v>
      </c>
      <c r="H328" s="99">
        <v>10.843018987246186</v>
      </c>
      <c r="I328" s="99">
        <v>11.039838602837467</v>
      </c>
      <c r="J328" s="99">
        <v>11.302732165354351</v>
      </c>
      <c r="K328" s="99">
        <v>11.205367701438657</v>
      </c>
      <c r="L328" s="99">
        <v>11.373584930309635</v>
      </c>
      <c r="M328" s="99">
        <v>11.102852104658673</v>
      </c>
      <c r="N328" s="99">
        <v>10.644092897137764</v>
      </c>
      <c r="O328" s="99">
        <v>10.619447040208801</v>
      </c>
      <c r="P328" s="99">
        <v>10.88981364123252</v>
      </c>
      <c r="Q328" s="99">
        <v>11.42161859065126</v>
      </c>
      <c r="R328" s="99">
        <v>11.512727411149822</v>
      </c>
      <c r="S328" s="99">
        <v>11.694060487158266</v>
      </c>
      <c r="T328" s="99">
        <v>11.756267475010238</v>
      </c>
      <c r="U328" s="99">
        <v>12.018575668678993</v>
      </c>
      <c r="V328" s="99">
        <v>12.930501363740227</v>
      </c>
      <c r="W328" s="99">
        <v>12.394252160195807</v>
      </c>
      <c r="DA328" s="63" t="s">
        <v>3007</v>
      </c>
    </row>
    <row r="329" spans="1:105" ht="12" customHeight="1" x14ac:dyDescent="0.25">
      <c r="A329" s="121" t="s">
        <v>54</v>
      </c>
      <c r="B329" s="123">
        <v>5.6336729899984963</v>
      </c>
      <c r="C329" s="123">
        <v>5.7860437045576782</v>
      </c>
      <c r="D329" s="123">
        <v>5.9378105369925773</v>
      </c>
      <c r="E329" s="123">
        <v>6.0325804509548036</v>
      </c>
      <c r="F329" s="123">
        <v>5.8008628081713605</v>
      </c>
      <c r="G329" s="123">
        <v>5.7995167679349002</v>
      </c>
      <c r="H329" s="123">
        <v>5.7325623665385876</v>
      </c>
      <c r="I329" s="123">
        <v>5.3712684097193302</v>
      </c>
      <c r="J329" s="123">
        <v>4.9250055193861355</v>
      </c>
      <c r="K329" s="123">
        <v>4.664772981224905</v>
      </c>
      <c r="L329" s="123">
        <v>4.8931170275668467</v>
      </c>
      <c r="M329" s="123">
        <v>4.2577167011380004</v>
      </c>
      <c r="N329" s="123">
        <v>3.6749338861948728</v>
      </c>
      <c r="O329" s="123">
        <v>3.7272388605108908</v>
      </c>
      <c r="P329" s="123">
        <v>3.5511609614839621</v>
      </c>
      <c r="Q329" s="123">
        <v>3.7568514622964204</v>
      </c>
      <c r="R329" s="123">
        <v>3.5130668130871507</v>
      </c>
      <c r="S329" s="123">
        <v>4.2948423341461197</v>
      </c>
      <c r="T329" s="123">
        <v>4.5485056163572315</v>
      </c>
      <c r="U329" s="123">
        <v>4.6514298768472591</v>
      </c>
      <c r="V329" s="123">
        <v>6.9624864458082074</v>
      </c>
      <c r="W329" s="123">
        <v>6.4452447854927337</v>
      </c>
      <c r="DA329" s="130" t="s">
        <v>3008</v>
      </c>
    </row>
    <row r="330" spans="1:105" ht="12" customHeight="1" x14ac:dyDescent="0.25">
      <c r="A330" s="97" t="s">
        <v>207</v>
      </c>
      <c r="B330" s="99">
        <v>5.6910258815444292</v>
      </c>
      <c r="C330" s="99">
        <v>5.7309613572694369</v>
      </c>
      <c r="D330" s="99">
        <v>6.1392877871686071</v>
      </c>
      <c r="E330" s="99">
        <v>5.4770606118845233</v>
      </c>
      <c r="F330" s="99">
        <v>4.2521211196678212</v>
      </c>
      <c r="G330" s="99">
        <v>6.3650986693937259</v>
      </c>
      <c r="H330" s="99">
        <v>5.5910978211263567</v>
      </c>
      <c r="I330" s="99">
        <v>5.6396535903337339</v>
      </c>
      <c r="J330" s="99">
        <v>4.2071367299139046</v>
      </c>
      <c r="K330" s="99">
        <v>4.8895745512929221</v>
      </c>
      <c r="L330" s="99">
        <v>4.3954690624362422</v>
      </c>
      <c r="M330" s="99">
        <v>4.2229401229288959</v>
      </c>
      <c r="N330" s="99">
        <v>4.0829822769073054</v>
      </c>
      <c r="O330" s="99">
        <v>4.1561112347518412</v>
      </c>
      <c r="P330" s="99">
        <v>3.9988979010047552</v>
      </c>
      <c r="Q330" s="99">
        <v>4.0857846935813207</v>
      </c>
      <c r="R330" s="99">
        <v>4.2043010685676858</v>
      </c>
      <c r="S330" s="99">
        <v>4.2732352738877033</v>
      </c>
      <c r="T330" s="99">
        <v>4.6137924201549545</v>
      </c>
      <c r="U330" s="99">
        <v>5.4108669784920691</v>
      </c>
      <c r="V330" s="99">
        <v>5.580148737266609</v>
      </c>
      <c r="W330" s="99">
        <v>6.6496300523282921</v>
      </c>
      <c r="DA330" s="63" t="s">
        <v>3009</v>
      </c>
    </row>
    <row r="331" spans="1:105" ht="12" customHeight="1" x14ac:dyDescent="0.25">
      <c r="A331" s="97" t="s">
        <v>50</v>
      </c>
      <c r="B331" s="99">
        <v>5.6905483948516169</v>
      </c>
      <c r="C331" s="99">
        <v>5.7129030522648589</v>
      </c>
      <c r="D331" s="99">
        <v>6.0835972463207044</v>
      </c>
      <c r="E331" s="99">
        <v>6.1465757802352856</v>
      </c>
      <c r="F331" s="99">
        <v>5.7748377512833109</v>
      </c>
      <c r="G331" s="99">
        <v>5.8216367233371527</v>
      </c>
      <c r="H331" s="99">
        <v>5.8172753636391894</v>
      </c>
      <c r="I331" s="99">
        <v>5.334993991723687</v>
      </c>
      <c r="J331" s="99">
        <v>4.7665861141286623</v>
      </c>
      <c r="K331" s="99">
        <v>4.7855875098110303</v>
      </c>
      <c r="L331" s="99">
        <v>5.0709851683086917</v>
      </c>
      <c r="M331" s="99">
        <v>4.1822236978578555</v>
      </c>
      <c r="N331" s="99">
        <v>3.5271971704063176</v>
      </c>
      <c r="O331" s="99">
        <v>3.8075909767402925</v>
      </c>
      <c r="P331" s="99">
        <v>3.551523760174367</v>
      </c>
      <c r="Q331" s="99">
        <v>3.7624734929609946</v>
      </c>
      <c r="R331" s="99">
        <v>3.321745351856876</v>
      </c>
      <c r="S331" s="99">
        <v>4.3599028146365155</v>
      </c>
      <c r="T331" s="99">
        <v>4.6733212335867718</v>
      </c>
      <c r="U331" s="99">
        <v>4.7961291300676478</v>
      </c>
      <c r="V331" s="99">
        <v>6.6897364586318346</v>
      </c>
      <c r="W331" s="99">
        <v>6.5014736521136092</v>
      </c>
      <c r="DA331" s="63" t="s">
        <v>3010</v>
      </c>
    </row>
    <row r="332" spans="1:105" ht="12" customHeight="1" x14ac:dyDescent="0.25">
      <c r="A332" s="109" t="s">
        <v>120</v>
      </c>
      <c r="B332" s="110">
        <v>5.1404088098214826</v>
      </c>
      <c r="C332" s="110">
        <v>6.3963438614996733</v>
      </c>
      <c r="D332" s="110">
        <v>4.5357765119160609</v>
      </c>
      <c r="E332" s="110">
        <v>4.5553604756406525</v>
      </c>
      <c r="F332" s="110">
        <v>6.3021076871419801</v>
      </c>
      <c r="G332" s="110">
        <v>5.6381114508680081</v>
      </c>
      <c r="H332" s="110">
        <v>5.3257623482675305</v>
      </c>
      <c r="I332" s="110">
        <v>5.5140336300208315</v>
      </c>
      <c r="J332" s="110">
        <v>5.5321214278469517</v>
      </c>
      <c r="K332" s="110">
        <v>4.3182893964806119</v>
      </c>
      <c r="L332" s="110">
        <v>4.4830725464195122</v>
      </c>
      <c r="M332" s="110">
        <v>4.4026305264927599</v>
      </c>
      <c r="N332" s="110">
        <v>3.915127238521467</v>
      </c>
      <c r="O332" s="110">
        <v>3.5877489023051647</v>
      </c>
      <c r="P332" s="110">
        <v>3.5434000835187387</v>
      </c>
      <c r="Q332" s="110">
        <v>3.7445166586038487</v>
      </c>
      <c r="R332" s="110">
        <v>3.7345395311315626</v>
      </c>
      <c r="S332" s="110">
        <v>4.2151353350004737</v>
      </c>
      <c r="T332" s="110">
        <v>4.395041726869569</v>
      </c>
      <c r="U332" s="110">
        <v>4.4678658827545457</v>
      </c>
      <c r="V332" s="110">
        <v>7.2798952032114519</v>
      </c>
      <c r="W332" s="110">
        <v>6.3827125499564019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3.6217211078974891</v>
      </c>
      <c r="C334" s="118">
        <f t="shared" si="143"/>
        <v>3.3800431351582541</v>
      </c>
      <c r="D334" s="118">
        <f t="shared" si="143"/>
        <v>3.6373191661854656</v>
      </c>
      <c r="E334" s="118">
        <f t="shared" si="143"/>
        <v>3.5267016439997878</v>
      </c>
      <c r="F334" s="118">
        <f t="shared" si="143"/>
        <v>3.0225396329240035</v>
      </c>
      <c r="G334" s="118">
        <f t="shared" si="143"/>
        <v>2.8006466628600863</v>
      </c>
      <c r="H334" s="118">
        <f t="shared" si="143"/>
        <v>2.5756918954555656</v>
      </c>
      <c r="I334" s="118">
        <f t="shared" si="143"/>
        <v>2.1358470051814753</v>
      </c>
      <c r="J334" s="118">
        <f t="shared" si="143"/>
        <v>1.8470890520245267</v>
      </c>
      <c r="K334" s="118">
        <f t="shared" si="143"/>
        <v>1.7241433290861332</v>
      </c>
      <c r="L334" s="118">
        <f t="shared" si="143"/>
        <v>1.7900175092795989</v>
      </c>
      <c r="M334" s="118">
        <f t="shared" si="143"/>
        <v>1.3500020904444145</v>
      </c>
      <c r="N334" s="118">
        <f t="shared" si="143"/>
        <v>1.0587608738492178</v>
      </c>
      <c r="O334" s="118">
        <f t="shared" si="143"/>
        <v>1.1350649993298527</v>
      </c>
      <c r="P334" s="118">
        <f t="shared" si="143"/>
        <v>1.0039578201193073</v>
      </c>
      <c r="Q334" s="118">
        <f t="shared" si="143"/>
        <v>1.0137708623649802</v>
      </c>
      <c r="R334" s="118">
        <f t="shared" ref="R334:V334" si="144">R335+R338+R340+R353</f>
        <v>0.86981571988504425</v>
      </c>
      <c r="S334" s="118">
        <f t="shared" si="144"/>
        <v>1.151827024673729</v>
      </c>
      <c r="T334" s="118">
        <f t="shared" si="144"/>
        <v>1.2334167858945841</v>
      </c>
      <c r="U334" s="118">
        <f t="shared" si="144"/>
        <v>1.2560467839908003</v>
      </c>
      <c r="V334" s="118">
        <f t="shared" si="144"/>
        <v>1.5334983118914876</v>
      </c>
      <c r="W334" s="118">
        <f t="shared" ref="W334" si="145">W335+W338+W340+W353</f>
        <v>1.4662019260397416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204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1.6291245297971602</v>
      </c>
      <c r="C340" s="123">
        <v>1.3904330030206931</v>
      </c>
      <c r="D340" s="123">
        <v>1.4917045406656801</v>
      </c>
      <c r="E340" s="123">
        <v>1.305009430253105</v>
      </c>
      <c r="F340" s="123">
        <v>0.92017693540321865</v>
      </c>
      <c r="G340" s="123">
        <v>0.84931983026529112</v>
      </c>
      <c r="H340" s="123">
        <v>0.71510277720756654</v>
      </c>
      <c r="I340" s="123">
        <v>0.48275400673726138</v>
      </c>
      <c r="J340" s="123">
        <v>0.39874341025082405</v>
      </c>
      <c r="K340" s="123">
        <v>0.36331598531213816</v>
      </c>
      <c r="L340" s="123">
        <v>0.42190374566285288</v>
      </c>
      <c r="M340" s="123">
        <v>0.29624904545579361</v>
      </c>
      <c r="N340" s="123">
        <v>0.21220605953706195</v>
      </c>
      <c r="O340" s="123">
        <v>0.2282438006306774</v>
      </c>
      <c r="P340" s="123">
        <v>0.2025318366256855</v>
      </c>
      <c r="Q340" s="123">
        <v>0.20008814580637474</v>
      </c>
      <c r="R340" s="123">
        <v>0.17314144553026306</v>
      </c>
      <c r="S340" s="123">
        <v>0.23199391454276813</v>
      </c>
      <c r="T340" s="123">
        <v>0.25202488300664738</v>
      </c>
      <c r="U340" s="123">
        <v>0.25940229069564641</v>
      </c>
      <c r="V340" s="123">
        <v>0.19273629472298515</v>
      </c>
      <c r="W340" s="123">
        <v>0.18480704011219318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204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6.1705988774625</v>
      </c>
      <c r="C345" s="102">
        <v>5.6086868391115212</v>
      </c>
      <c r="D345" s="102">
        <v>6.3008528027500814</v>
      </c>
      <c r="E345" s="102">
        <v>6.2307378110766267</v>
      </c>
      <c r="F345" s="102">
        <v>5.3823073129069927</v>
      </c>
      <c r="G345" s="102">
        <v>6.3869073794735778</v>
      </c>
      <c r="H345" s="102">
        <v>6.5139966848733293</v>
      </c>
      <c r="I345" s="102">
        <v>5.5664723081417531</v>
      </c>
      <c r="J345" s="102">
        <v>5.544047032509881</v>
      </c>
      <c r="K345" s="102">
        <v>5.7958675939220274</v>
      </c>
      <c r="L345" s="102">
        <v>7.5992144499352356</v>
      </c>
      <c r="M345" s="102">
        <v>6.1239151035679606</v>
      </c>
      <c r="N345" s="102">
        <v>4.9158289029613726</v>
      </c>
      <c r="O345" s="102">
        <v>5.5502931570338321</v>
      </c>
      <c r="P345" s="102">
        <v>5.1015566214389088</v>
      </c>
      <c r="Q345" s="102">
        <v>5.0843116623202214</v>
      </c>
      <c r="R345" s="102">
        <v>4.288104794859894</v>
      </c>
      <c r="S345" s="102">
        <v>5.4869032165384688</v>
      </c>
      <c r="T345" s="102">
        <v>5.6658905382623992</v>
      </c>
      <c r="U345" s="102">
        <v>5.657779788788992</v>
      </c>
      <c r="V345" s="102">
        <v>4.3153001267587277</v>
      </c>
      <c r="W345" s="102">
        <v>4.4598593097165296</v>
      </c>
      <c r="DA345" s="131" t="s">
        <v>3168</v>
      </c>
    </row>
    <row r="346" spans="1:105" ht="12" customHeight="1" x14ac:dyDescent="0.25">
      <c r="A346" s="107" t="s">
        <v>123</v>
      </c>
      <c r="B346" s="105">
        <v>0</v>
      </c>
      <c r="C346" s="105">
        <v>1.2473870378659024</v>
      </c>
      <c r="D346" s="105">
        <v>1.3739542406357657</v>
      </c>
      <c r="E346" s="105">
        <v>1.6673388999123255</v>
      </c>
      <c r="F346" s="105">
        <v>1.2323090616483878</v>
      </c>
      <c r="G346" s="105">
        <v>1.2708271750049582</v>
      </c>
      <c r="H346" s="105">
        <v>1.7733227786112278</v>
      </c>
      <c r="I346" s="105">
        <v>1.2517300908690514</v>
      </c>
      <c r="J346" s="105">
        <v>1.4001597307731677</v>
      </c>
      <c r="K346" s="105">
        <v>1.3019046170515505</v>
      </c>
      <c r="L346" s="105">
        <v>1.7005078494497665</v>
      </c>
      <c r="M346" s="105">
        <v>1.6215004858102877</v>
      </c>
      <c r="N346" s="105">
        <v>0.86880912633701279</v>
      </c>
      <c r="O346" s="105">
        <v>1.0806070399014587</v>
      </c>
      <c r="P346" s="105">
        <v>1.0070422550134366</v>
      </c>
      <c r="Q346" s="105">
        <v>1.4257164034408083</v>
      </c>
      <c r="R346" s="105">
        <v>1.1110045383053324</v>
      </c>
      <c r="S346" s="105">
        <v>1.2747544172301637</v>
      </c>
      <c r="T346" s="105">
        <v>1.3239686611391082</v>
      </c>
      <c r="U346" s="105">
        <v>1.309097522376151</v>
      </c>
      <c r="V346" s="105">
        <v>1.0738539371840219</v>
      </c>
      <c r="W346" s="105">
        <v>0.87063078898044055</v>
      </c>
      <c r="DA346" s="132" t="s">
        <v>3169</v>
      </c>
    </row>
    <row r="347" spans="1:105" ht="12" customHeight="1" x14ac:dyDescent="0.25">
      <c r="A347" s="108" t="s">
        <v>50</v>
      </c>
      <c r="B347" s="99">
        <v>0</v>
      </c>
      <c r="C347" s="99">
        <v>1.2473870378659024</v>
      </c>
      <c r="D347" s="99">
        <v>1.3739542406357657</v>
      </c>
      <c r="E347" s="99">
        <v>1.6673388999123255</v>
      </c>
      <c r="F347" s="99">
        <v>1.2323090616483878</v>
      </c>
      <c r="G347" s="99">
        <v>1.2708271750049582</v>
      </c>
      <c r="H347" s="99">
        <v>1.7733227786112278</v>
      </c>
      <c r="I347" s="99">
        <v>1.2517300908690514</v>
      </c>
      <c r="J347" s="99">
        <v>1.4001597307731677</v>
      </c>
      <c r="K347" s="99">
        <v>1.3019046170515505</v>
      </c>
      <c r="L347" s="99">
        <v>1.7005078494497665</v>
      </c>
      <c r="M347" s="99">
        <v>1.6215004858102877</v>
      </c>
      <c r="N347" s="99">
        <v>0.86880912633701279</v>
      </c>
      <c r="O347" s="99">
        <v>1.0806070399014587</v>
      </c>
      <c r="P347" s="99">
        <v>1.0070422550134366</v>
      </c>
      <c r="Q347" s="99">
        <v>1.4257164034408083</v>
      </c>
      <c r="R347" s="99">
        <v>1.1110045383053324</v>
      </c>
      <c r="S347" s="99">
        <v>1.2747544172301637</v>
      </c>
      <c r="T347" s="99">
        <v>1.3239686611391082</v>
      </c>
      <c r="U347" s="99">
        <v>1.309097522376151</v>
      </c>
      <c r="V347" s="99">
        <v>1.0738539371840219</v>
      </c>
      <c r="W347" s="99">
        <v>0.87063078898044055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1.9925965781003288</v>
      </c>
      <c r="C353" s="123">
        <v>1.9896101321375612</v>
      </c>
      <c r="D353" s="123">
        <v>2.1456146255197854</v>
      </c>
      <c r="E353" s="123">
        <v>2.221692213746683</v>
      </c>
      <c r="F353" s="123">
        <v>2.102362697520785</v>
      </c>
      <c r="G353" s="123">
        <v>1.951326832594795</v>
      </c>
      <c r="H353" s="123">
        <v>1.860589118247999</v>
      </c>
      <c r="I353" s="123">
        <v>1.6530929984442138</v>
      </c>
      <c r="J353" s="123">
        <v>1.4483456417737026</v>
      </c>
      <c r="K353" s="123">
        <v>1.3608273437739951</v>
      </c>
      <c r="L353" s="123">
        <v>1.368113763616746</v>
      </c>
      <c r="M353" s="123">
        <v>1.053753044988621</v>
      </c>
      <c r="N353" s="123">
        <v>0.84655481431215596</v>
      </c>
      <c r="O353" s="123">
        <v>0.90682119869917532</v>
      </c>
      <c r="P353" s="123">
        <v>0.80142598349362193</v>
      </c>
      <c r="Q353" s="123">
        <v>0.81368271655860536</v>
      </c>
      <c r="R353" s="123">
        <v>0.69667427435478113</v>
      </c>
      <c r="S353" s="123">
        <v>0.91983311013096081</v>
      </c>
      <c r="T353" s="123">
        <v>0.98139190288793687</v>
      </c>
      <c r="U353" s="123">
        <v>0.99664449329515392</v>
      </c>
      <c r="V353" s="123">
        <v>1.3407620171685024</v>
      </c>
      <c r="W353" s="123">
        <v>1.2813948859275484</v>
      </c>
      <c r="DA353" s="130" t="s">
        <v>3176</v>
      </c>
    </row>
    <row r="354" spans="1:105" ht="12" customHeight="1" x14ac:dyDescent="0.25">
      <c r="A354" s="97" t="s">
        <v>207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2.2336323467732755</v>
      </c>
      <c r="C355" s="99">
        <v>2.2387352484108862</v>
      </c>
      <c r="D355" s="99">
        <v>2.3801440678820391</v>
      </c>
      <c r="E355" s="99">
        <v>2.3992506263860136</v>
      </c>
      <c r="F355" s="99">
        <v>2.2480654649397778</v>
      </c>
      <c r="G355" s="99">
        <v>2.2603868709877277</v>
      </c>
      <c r="H355" s="99">
        <v>2.2540475647250391</v>
      </c>
      <c r="I355" s="99">
        <v>2.0651331912887194</v>
      </c>
      <c r="J355" s="99">
        <v>1.8441784719279597</v>
      </c>
      <c r="K355" s="99">
        <v>1.8502763126453685</v>
      </c>
      <c r="L355" s="99">
        <v>1.9593280831505984</v>
      </c>
      <c r="M355" s="99">
        <v>1.6148417608329728</v>
      </c>
      <c r="N355" s="99">
        <v>1.3611549167401746</v>
      </c>
      <c r="O355" s="99">
        <v>1.4686981058966728</v>
      </c>
      <c r="P355" s="99">
        <v>1.3695885774858902</v>
      </c>
      <c r="Q355" s="99">
        <v>1.4506761083157067</v>
      </c>
      <c r="R355" s="99">
        <v>1.2803264602056645</v>
      </c>
      <c r="S355" s="99">
        <v>1.6788427805959025</v>
      </c>
      <c r="T355" s="99">
        <v>1.7966509955904406</v>
      </c>
      <c r="U355" s="99">
        <v>1.8391157843932477</v>
      </c>
      <c r="V355" s="99">
        <v>2.5573955281208809</v>
      </c>
      <c r="W355" s="99">
        <v>2.4765387897566922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17.306863722469874</v>
      </c>
      <c r="D360" s="117">
        <f t="shared" si="150"/>
        <v>8.817012632546021</v>
      </c>
      <c r="E360" s="117">
        <f t="shared" si="150"/>
        <v>20.544757264831357</v>
      </c>
      <c r="F360" s="117">
        <f t="shared" si="150"/>
        <v>32.754438393543289</v>
      </c>
      <c r="G360" s="117">
        <f t="shared" si="150"/>
        <v>97.959730240532366</v>
      </c>
      <c r="H360" s="117">
        <f t="shared" si="150"/>
        <v>67.019126983391843</v>
      </c>
      <c r="I360" s="117">
        <f t="shared" si="150"/>
        <v>53.347111095789622</v>
      </c>
      <c r="J360" s="117">
        <f t="shared" si="150"/>
        <v>38.396347782906247</v>
      </c>
      <c r="K360" s="117">
        <f t="shared" si="150"/>
        <v>74.293118120274343</v>
      </c>
      <c r="L360" s="117">
        <f t="shared" si="150"/>
        <v>69.208952368283633</v>
      </c>
      <c r="M360" s="117">
        <f t="shared" si="150"/>
        <v>79.109240818208193</v>
      </c>
      <c r="N360" s="117">
        <f t="shared" si="150"/>
        <v>55.48854530554209</v>
      </c>
      <c r="O360" s="117">
        <f t="shared" si="150"/>
        <v>31.726949284503718</v>
      </c>
      <c r="P360" s="117">
        <f t="shared" si="150"/>
        <v>27.025503964142565</v>
      </c>
      <c r="Q360" s="117">
        <f t="shared" si="150"/>
        <v>8.0273043533152322</v>
      </c>
      <c r="R360" s="117">
        <f t="shared" ref="R360:V360" si="151">R361+R364+R366+R379</f>
        <v>0</v>
      </c>
      <c r="S360" s="117">
        <f t="shared" si="151"/>
        <v>0</v>
      </c>
      <c r="T360" s="117">
        <f t="shared" si="151"/>
        <v>0</v>
      </c>
      <c r="U360" s="117">
        <f t="shared" si="151"/>
        <v>8.3428518830843519</v>
      </c>
      <c r="V360" s="117">
        <f t="shared" si="151"/>
        <v>19.156696108518258</v>
      </c>
      <c r="W360" s="117">
        <f t="shared" ref="W360" si="152">W361+W364+W366+W379</f>
        <v>24.199873749681061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14.848397439180571</v>
      </c>
      <c r="D361" s="122">
        <f t="shared" si="153"/>
        <v>7.5068454356777616</v>
      </c>
      <c r="E361" s="122">
        <f t="shared" si="153"/>
        <v>17.270138170790993</v>
      </c>
      <c r="F361" s="122">
        <f t="shared" si="153"/>
        <v>26.321269806919375</v>
      </c>
      <c r="G361" s="122">
        <f t="shared" si="153"/>
        <v>84.355547547890865</v>
      </c>
      <c r="H361" s="122">
        <f t="shared" si="153"/>
        <v>55.938924778508941</v>
      </c>
      <c r="I361" s="122">
        <f t="shared" si="153"/>
        <v>44.245167702620982</v>
      </c>
      <c r="J361" s="122">
        <f t="shared" si="153"/>
        <v>29.973917004850083</v>
      </c>
      <c r="K361" s="122">
        <f t="shared" si="153"/>
        <v>61.281265134132873</v>
      </c>
      <c r="L361" s="122">
        <f t="shared" si="153"/>
        <v>56.880718772661176</v>
      </c>
      <c r="M361" s="122">
        <f t="shared" si="153"/>
        <v>65.732026962061923</v>
      </c>
      <c r="N361" s="122">
        <f t="shared" si="153"/>
        <v>47.538002005139212</v>
      </c>
      <c r="O361" s="122">
        <f t="shared" si="153"/>
        <v>27.161973480345971</v>
      </c>
      <c r="P361" s="122">
        <f t="shared" si="153"/>
        <v>22.452669675749025</v>
      </c>
      <c r="Q361" s="122">
        <f t="shared" si="153"/>
        <v>6.5500249177273213</v>
      </c>
      <c r="R361" s="122">
        <f t="shared" ref="R361:V361" si="154">SUM(R362:R363)</f>
        <v>0</v>
      </c>
      <c r="S361" s="122">
        <f t="shared" si="154"/>
        <v>0</v>
      </c>
      <c r="T361" s="122">
        <f t="shared" si="154"/>
        <v>0</v>
      </c>
      <c r="U361" s="122">
        <f t="shared" si="154"/>
        <v>6.0400629868701179</v>
      </c>
      <c r="V361" s="122">
        <f t="shared" si="154"/>
        <v>13.207099335173888</v>
      </c>
      <c r="W361" s="122">
        <f t="shared" ref="W361" si="155">SUM(W362:W363)</f>
        <v>16.683874858216178</v>
      </c>
      <c r="DA361" s="130" t="s">
        <v>3326</v>
      </c>
    </row>
    <row r="362" spans="1:105" ht="12" customHeight="1" x14ac:dyDescent="0.25">
      <c r="A362" s="97" t="s">
        <v>204</v>
      </c>
      <c r="B362" s="98"/>
      <c r="C362" s="98">
        <v>14.77552688599733</v>
      </c>
      <c r="D362" s="98">
        <v>7.4698459058818214</v>
      </c>
      <c r="E362" s="98">
        <v>17.18568650258775</v>
      </c>
      <c r="F362" s="98">
        <v>26.191222851851656</v>
      </c>
      <c r="G362" s="98">
        <v>83.940298651115228</v>
      </c>
      <c r="H362" s="98">
        <v>55.664939354160325</v>
      </c>
      <c r="I362" s="98">
        <v>44.027887272820422</v>
      </c>
      <c r="J362" s="98">
        <v>29.825756398581888</v>
      </c>
      <c r="K362" s="98">
        <v>60.978142524280869</v>
      </c>
      <c r="L362" s="98">
        <v>56.598256284387134</v>
      </c>
      <c r="M362" s="98">
        <v>65.406479599704952</v>
      </c>
      <c r="N362" s="98">
        <v>47.307295990692765</v>
      </c>
      <c r="O362" s="98">
        <v>27.029725729292721</v>
      </c>
      <c r="P362" s="98">
        <v>22.341865232287368</v>
      </c>
      <c r="Q362" s="98">
        <v>6.5175675449273127</v>
      </c>
      <c r="R362" s="98">
        <v>0</v>
      </c>
      <c r="S362" s="98">
        <v>0</v>
      </c>
      <c r="T362" s="98">
        <v>0</v>
      </c>
      <c r="U362" s="98">
        <v>6.0081737947225573</v>
      </c>
      <c r="V362" s="98">
        <v>13.135390613642944</v>
      </c>
      <c r="W362" s="98">
        <v>16.592397488679939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7.2870553183242079E-2</v>
      </c>
      <c r="D363" s="98">
        <v>3.6999529795940178E-2</v>
      </c>
      <c r="E363" s="98">
        <v>8.4451668203241945E-2</v>
      </c>
      <c r="F363" s="98">
        <v>0.13004695506771752</v>
      </c>
      <c r="G363" s="98">
        <v>0.41524889677562987</v>
      </c>
      <c r="H363" s="98">
        <v>0.27398542434861411</v>
      </c>
      <c r="I363" s="98">
        <v>0.21728042980055753</v>
      </c>
      <c r="J363" s="98">
        <v>0.14816060626819488</v>
      </c>
      <c r="K363" s="98">
        <v>0.3031226098520039</v>
      </c>
      <c r="L363" s="98">
        <v>0.28246248827403975</v>
      </c>
      <c r="M363" s="98">
        <v>0.32554736235697612</v>
      </c>
      <c r="N363" s="98">
        <v>0.23070601444645036</v>
      </c>
      <c r="O363" s="98">
        <v>0.1322477510532491</v>
      </c>
      <c r="P363" s="98">
        <v>0.11080444346165676</v>
      </c>
      <c r="Q363" s="98">
        <v>3.2457372800008343E-2</v>
      </c>
      <c r="R363" s="98">
        <v>0</v>
      </c>
      <c r="S363" s="98">
        <v>0</v>
      </c>
      <c r="T363" s="98">
        <v>0</v>
      </c>
      <c r="U363" s="98">
        <v>3.1889192147560967E-2</v>
      </c>
      <c r="V363" s="98">
        <v>7.1708721530944888E-2</v>
      </c>
      <c r="W363" s="98">
        <v>9.1477369536238431E-2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6.7385960436500188E-3</v>
      </c>
      <c r="D364" s="122">
        <f t="shared" si="156"/>
        <v>6.16736639769324E-3</v>
      </c>
      <c r="E364" s="122">
        <f t="shared" si="156"/>
        <v>2.700511996754458E-2</v>
      </c>
      <c r="F364" s="122">
        <f t="shared" si="156"/>
        <v>3.3441753849384914E-2</v>
      </c>
      <c r="G364" s="122">
        <f t="shared" si="156"/>
        <v>8.4427089170181532E-2</v>
      </c>
      <c r="H364" s="122">
        <f t="shared" si="156"/>
        <v>0.11067010042321014</v>
      </c>
      <c r="I364" s="122">
        <f t="shared" si="156"/>
        <v>0.14784176235216562</v>
      </c>
      <c r="J364" s="122">
        <f t="shared" si="156"/>
        <v>9.7711468530019288E-2</v>
      </c>
      <c r="K364" s="122">
        <f t="shared" si="156"/>
        <v>0.16896467495199766</v>
      </c>
      <c r="L364" s="122">
        <f t="shared" si="156"/>
        <v>0.17736515149907917</v>
      </c>
      <c r="M364" s="122">
        <f t="shared" si="156"/>
        <v>0.19224582872017659</v>
      </c>
      <c r="N364" s="122">
        <f t="shared" si="156"/>
        <v>0.26012267885148715</v>
      </c>
      <c r="O364" s="122">
        <f t="shared" si="156"/>
        <v>8.3577834014584129E-2</v>
      </c>
      <c r="P364" s="122">
        <f t="shared" si="156"/>
        <v>5.7878617446298228E-2</v>
      </c>
      <c r="Q364" s="122">
        <f t="shared" si="156"/>
        <v>2.186437858382018E-2</v>
      </c>
      <c r="R364" s="122">
        <f t="shared" si="156"/>
        <v>0</v>
      </c>
      <c r="S364" s="122">
        <f t="shared" si="156"/>
        <v>0</v>
      </c>
      <c r="T364" s="122">
        <f t="shared" si="156"/>
        <v>0</v>
      </c>
      <c r="U364" s="122">
        <f t="shared" si="156"/>
        <v>9.635560701442486E-2</v>
      </c>
      <c r="V364" s="122">
        <f t="shared" si="156"/>
        <v>0.14071225268278131</v>
      </c>
      <c r="W364" s="122">
        <f t="shared" si="156"/>
        <v>0.4935215246059283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6.7385960436500188E-3</v>
      </c>
      <c r="D365" s="98">
        <v>6.16736639769324E-3</v>
      </c>
      <c r="E365" s="98">
        <v>2.700511996754458E-2</v>
      </c>
      <c r="F365" s="98">
        <v>3.3441753849384914E-2</v>
      </c>
      <c r="G365" s="98">
        <v>8.4427089170181532E-2</v>
      </c>
      <c r="H365" s="98">
        <v>0.11067010042321014</v>
      </c>
      <c r="I365" s="98">
        <v>0.14784176235216562</v>
      </c>
      <c r="J365" s="98">
        <v>9.7711468530019288E-2</v>
      </c>
      <c r="K365" s="98">
        <v>0.16896467495199766</v>
      </c>
      <c r="L365" s="98">
        <v>0.17736515149907917</v>
      </c>
      <c r="M365" s="98">
        <v>0.19224582872017659</v>
      </c>
      <c r="N365" s="98">
        <v>0.26012267885148715</v>
      </c>
      <c r="O365" s="98">
        <v>8.3577834014584129E-2</v>
      </c>
      <c r="P365" s="98">
        <v>5.7878617446298228E-2</v>
      </c>
      <c r="Q365" s="98">
        <v>2.186437858382018E-2</v>
      </c>
      <c r="R365" s="98">
        <v>0</v>
      </c>
      <c r="S365" s="98">
        <v>0</v>
      </c>
      <c r="T365" s="98">
        <v>0</v>
      </c>
      <c r="U365" s="98">
        <v>9.635560701442486E-2</v>
      </c>
      <c r="V365" s="98">
        <v>0.14071225268278131</v>
      </c>
      <c r="W365" s="98">
        <v>0.4935215246059283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1.710549038228028</v>
      </c>
      <c r="D366" s="122">
        <v>0.900964589160686</v>
      </c>
      <c r="E366" s="122">
        <v>2.2802146432054422</v>
      </c>
      <c r="F366" s="122">
        <v>4.4929128003126655</v>
      </c>
      <c r="G366" s="122">
        <v>9.6119120257950268</v>
      </c>
      <c r="H366" s="122">
        <v>8.0129353103078973</v>
      </c>
      <c r="I366" s="122">
        <v>6.5261229587976013</v>
      </c>
      <c r="J366" s="122">
        <v>6.257180035299184</v>
      </c>
      <c r="K366" s="122">
        <v>9.8258196601454646</v>
      </c>
      <c r="L366" s="122">
        <v>9.2161385688049542</v>
      </c>
      <c r="M366" s="122">
        <v>10.338982853625851</v>
      </c>
      <c r="N366" s="122">
        <v>5.9756843835507665</v>
      </c>
      <c r="O366" s="122">
        <v>3.4573247076569915</v>
      </c>
      <c r="P366" s="122">
        <v>3.5637586046145975</v>
      </c>
      <c r="Q366" s="122">
        <v>1.1627138267285932</v>
      </c>
      <c r="R366" s="122">
        <v>0</v>
      </c>
      <c r="S366" s="122">
        <v>0</v>
      </c>
      <c r="T366" s="122">
        <v>0</v>
      </c>
      <c r="U366" s="122">
        <v>1.6484848684219784</v>
      </c>
      <c r="V366" s="122">
        <v>3.9717525988784459</v>
      </c>
      <c r="W366" s="122">
        <v>4.7065822978670839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7.0563030084770427E-3</v>
      </c>
      <c r="D367" s="98">
        <v>1.3354071377705476E-3</v>
      </c>
      <c r="E367" s="98">
        <v>1.4488975778767368E-2</v>
      </c>
      <c r="F367" s="98">
        <v>5.0553884929859141E-2</v>
      </c>
      <c r="G367" s="98">
        <v>0.33751193983469441</v>
      </c>
      <c r="H367" s="98">
        <v>0.19566972982906816</v>
      </c>
      <c r="I367" s="98">
        <v>0.20456845507006363</v>
      </c>
      <c r="J367" s="98">
        <v>0.17306438507888056</v>
      </c>
      <c r="K367" s="98">
        <v>0.41608757603990953</v>
      </c>
      <c r="L367" s="98">
        <v>0.38972465254667676</v>
      </c>
      <c r="M367" s="98">
        <v>0.45623864867231884</v>
      </c>
      <c r="N367" s="98">
        <v>0.23149224597302445</v>
      </c>
      <c r="O367" s="98">
        <v>9.1086687814503159E-2</v>
      </c>
      <c r="P367" s="98">
        <v>1.5030554812268716E-2</v>
      </c>
      <c r="Q367" s="98">
        <v>1.1033049256448182E-2</v>
      </c>
      <c r="R367" s="98">
        <v>0</v>
      </c>
      <c r="S367" s="98">
        <v>0</v>
      </c>
      <c r="T367" s="98">
        <v>0</v>
      </c>
      <c r="U367" s="98">
        <v>6.8137861377758374E-2</v>
      </c>
      <c r="V367" s="98">
        <v>0.11975451138092341</v>
      </c>
      <c r="W367" s="98">
        <v>0.22528464951713514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1.1684333847016657E-4</v>
      </c>
      <c r="J368" s="98">
        <v>0</v>
      </c>
      <c r="K368" s="98">
        <v>2.2342020351510966E-4</v>
      </c>
      <c r="L368" s="98">
        <v>1.0493927549952946E-4</v>
      </c>
      <c r="M368" s="98">
        <v>3.2930063011789724E-4</v>
      </c>
      <c r="N368" s="98">
        <v>4.2664262713247846E-4</v>
      </c>
      <c r="O368" s="98">
        <v>1.1136376537822103E-4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1.0950807316091196E-4</v>
      </c>
      <c r="DA368" s="63" t="s">
        <v>3333</v>
      </c>
    </row>
    <row r="369" spans="1:105" ht="12" customHeight="1" x14ac:dyDescent="0.25">
      <c r="A369" s="100" t="s">
        <v>204</v>
      </c>
      <c r="B369" s="101"/>
      <c r="C369" s="101">
        <v>0</v>
      </c>
      <c r="D369" s="101">
        <v>0</v>
      </c>
      <c r="E369" s="101">
        <v>0</v>
      </c>
      <c r="F369" s="101">
        <v>0</v>
      </c>
      <c r="G369" s="101">
        <v>0</v>
      </c>
      <c r="H369" s="101">
        <v>0</v>
      </c>
      <c r="I369" s="101">
        <v>3.6825618177167151E-5</v>
      </c>
      <c r="J369" s="101">
        <v>0</v>
      </c>
      <c r="K369" s="101">
        <v>7.2235382180989996E-5</v>
      </c>
      <c r="L369" s="101">
        <v>3.265892216748352E-5</v>
      </c>
      <c r="M369" s="101">
        <v>1.1710615907114201E-4</v>
      </c>
      <c r="N369" s="101">
        <v>1.0479463698734591E-4</v>
      </c>
      <c r="O369" s="101">
        <v>2.909937442866001E-5</v>
      </c>
      <c r="P369" s="101">
        <v>0</v>
      </c>
      <c r="Q369" s="101">
        <v>0</v>
      </c>
      <c r="R369" s="101">
        <v>0</v>
      </c>
      <c r="S369" s="101">
        <v>0</v>
      </c>
      <c r="T369" s="101">
        <v>0</v>
      </c>
      <c r="U369" s="101">
        <v>0</v>
      </c>
      <c r="V369" s="101">
        <v>0</v>
      </c>
      <c r="W369" s="101">
        <v>2.6254254186180144E-5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0</v>
      </c>
      <c r="F370" s="104">
        <v>0</v>
      </c>
      <c r="G370" s="104">
        <v>0</v>
      </c>
      <c r="H370" s="104">
        <v>0</v>
      </c>
      <c r="I370" s="104">
        <v>8.0017720292999416E-5</v>
      </c>
      <c r="J370" s="104">
        <v>0</v>
      </c>
      <c r="K370" s="104">
        <v>1.5118482133411965E-4</v>
      </c>
      <c r="L370" s="104">
        <v>7.2280353332045946E-5</v>
      </c>
      <c r="M370" s="104">
        <v>2.1219447104675525E-4</v>
      </c>
      <c r="N370" s="104">
        <v>3.2184799014513255E-4</v>
      </c>
      <c r="O370" s="104">
        <v>8.2264390949561024E-5</v>
      </c>
      <c r="P370" s="104">
        <v>0</v>
      </c>
      <c r="Q370" s="104">
        <v>0</v>
      </c>
      <c r="R370" s="104">
        <v>0</v>
      </c>
      <c r="S370" s="104">
        <v>0</v>
      </c>
      <c r="T370" s="104">
        <v>0</v>
      </c>
      <c r="U370" s="104">
        <v>0</v>
      </c>
      <c r="V370" s="104">
        <v>0</v>
      </c>
      <c r="W370" s="104">
        <v>8.3253818974731819E-5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0.31081728554296784</v>
      </c>
      <c r="D371" s="101">
        <v>0.19484493210962492</v>
      </c>
      <c r="E371" s="101">
        <v>0.2744898927910483</v>
      </c>
      <c r="F371" s="101">
        <v>0.40911132898133451</v>
      </c>
      <c r="G371" s="101">
        <v>1.0994610956892903</v>
      </c>
      <c r="H371" s="101">
        <v>0.87805437364196359</v>
      </c>
      <c r="I371" s="101">
        <v>0.16091298937287227</v>
      </c>
      <c r="J371" s="101">
        <v>8.6425107788884889E-2</v>
      </c>
      <c r="K371" s="101">
        <v>0.52436228397570706</v>
      </c>
      <c r="L371" s="101">
        <v>0.56972794886935918</v>
      </c>
      <c r="M371" s="101">
        <v>0.41812566604882917</v>
      </c>
      <c r="N371" s="101">
        <v>0.23535144534550448</v>
      </c>
      <c r="O371" s="101">
        <v>0.20001017368101373</v>
      </c>
      <c r="P371" s="101">
        <v>0.13650588169137023</v>
      </c>
      <c r="Q371" s="101">
        <v>2.8525581793323908E-2</v>
      </c>
      <c r="R371" s="101">
        <v>0</v>
      </c>
      <c r="S371" s="101">
        <v>0</v>
      </c>
      <c r="T371" s="101">
        <v>0</v>
      </c>
      <c r="U371" s="101">
        <v>7.8471352479844256E-2</v>
      </c>
      <c r="V371" s="101">
        <v>9.011384105177285E-2</v>
      </c>
      <c r="W371" s="101">
        <v>9.526769747280861E-2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2.9758924116741168E-4</v>
      </c>
      <c r="D372" s="104">
        <v>0</v>
      </c>
      <c r="E372" s="104">
        <v>0</v>
      </c>
      <c r="F372" s="104">
        <v>0</v>
      </c>
      <c r="G372" s="104">
        <v>0</v>
      </c>
      <c r="H372" s="104">
        <v>0</v>
      </c>
      <c r="I372" s="104">
        <v>0</v>
      </c>
      <c r="J372" s="104">
        <v>2.0941917407971887E-4</v>
      </c>
      <c r="K372" s="104">
        <v>4.3372768789620524E-4</v>
      </c>
      <c r="L372" s="104">
        <v>4.266624080209089E-4</v>
      </c>
      <c r="M372" s="104">
        <v>1.1753956923749839E-4</v>
      </c>
      <c r="N372" s="104">
        <v>1.8003798319867666E-4</v>
      </c>
      <c r="O372" s="104">
        <v>1.0417946841821202E-4</v>
      </c>
      <c r="P372" s="104">
        <v>9.6796273079591966E-5</v>
      </c>
      <c r="Q372" s="104">
        <v>0</v>
      </c>
      <c r="R372" s="104">
        <v>0</v>
      </c>
      <c r="S372" s="104">
        <v>0</v>
      </c>
      <c r="T372" s="104">
        <v>0</v>
      </c>
      <c r="U372" s="104">
        <v>1.2700001693861739E-4</v>
      </c>
      <c r="V372" s="104">
        <v>0</v>
      </c>
      <c r="W372" s="104">
        <v>1.0465052157283475E-4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1.0810053462701245E-4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7.9687737073549152E-5</v>
      </c>
      <c r="K373" s="98">
        <v>1.5162909904874389E-4</v>
      </c>
      <c r="L373" s="98">
        <v>1.4691968782466245E-4</v>
      </c>
      <c r="M373" s="98">
        <v>4.5370933082216284E-5</v>
      </c>
      <c r="N373" s="98">
        <v>4.7276382433848078E-5</v>
      </c>
      <c r="O373" s="98">
        <v>2.8002608838529621E-5</v>
      </c>
      <c r="P373" s="98">
        <v>2.458941166369384E-5</v>
      </c>
      <c r="Q373" s="98">
        <v>0</v>
      </c>
      <c r="R373" s="98">
        <v>0</v>
      </c>
      <c r="S373" s="98">
        <v>0</v>
      </c>
      <c r="T373" s="98">
        <v>0</v>
      </c>
      <c r="U373" s="98">
        <v>3.3921043888545632E-5</v>
      </c>
      <c r="V373" s="98">
        <v>0</v>
      </c>
      <c r="W373" s="98">
        <v>2.2701692478563428E-5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1.8948870654039927E-4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1.297314370061697E-4</v>
      </c>
      <c r="K374" s="98">
        <v>2.8209858884746135E-4</v>
      </c>
      <c r="L374" s="98">
        <v>2.7974272019624648E-4</v>
      </c>
      <c r="M374" s="98">
        <v>7.2168636155282116E-5</v>
      </c>
      <c r="N374" s="98">
        <v>1.3276160076482858E-4</v>
      </c>
      <c r="O374" s="98">
        <v>7.61768595796824E-5</v>
      </c>
      <c r="P374" s="98">
        <v>7.2206861415898118E-5</v>
      </c>
      <c r="Q374" s="98">
        <v>0</v>
      </c>
      <c r="R374" s="98">
        <v>0</v>
      </c>
      <c r="S374" s="98">
        <v>0</v>
      </c>
      <c r="T374" s="98">
        <v>0</v>
      </c>
      <c r="U374" s="98">
        <v>9.3078973050071757E-5</v>
      </c>
      <c r="V374" s="98">
        <v>0</v>
      </c>
      <c r="W374" s="98">
        <v>8.1948829094271314E-5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1.3214938359344532</v>
      </c>
      <c r="D375" s="101">
        <v>0.70073242118863044</v>
      </c>
      <c r="E375" s="101">
        <v>1.9847909931505761</v>
      </c>
      <c r="F375" s="101">
        <v>4.0310018264589607</v>
      </c>
      <c r="G375" s="101">
        <v>8.1247799216749534</v>
      </c>
      <c r="H375" s="101">
        <v>6.903855793706164</v>
      </c>
      <c r="I375" s="101">
        <v>5.9691513047523381</v>
      </c>
      <c r="J375" s="101">
        <v>5.6001619057512109</v>
      </c>
      <c r="K375" s="101">
        <v>8.4874324537657859</v>
      </c>
      <c r="L375" s="101">
        <v>8.0332212778624594</v>
      </c>
      <c r="M375" s="101">
        <v>9.0032754011566958</v>
      </c>
      <c r="N375" s="101">
        <v>5.0344594395770521</v>
      </c>
      <c r="O375" s="101">
        <v>3.0407826701470402</v>
      </c>
      <c r="P375" s="101">
        <v>3.2097995741051535</v>
      </c>
      <c r="Q375" s="101">
        <v>1.0639507339416761</v>
      </c>
      <c r="R375" s="101">
        <v>0</v>
      </c>
      <c r="S375" s="101">
        <v>0</v>
      </c>
      <c r="T375" s="101">
        <v>0</v>
      </c>
      <c r="U375" s="101">
        <v>1.3809934447881949</v>
      </c>
      <c r="V375" s="101">
        <v>3.4097594915220388</v>
      </c>
      <c r="W375" s="101">
        <v>3.9860521054328224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7.0884024500962359E-2</v>
      </c>
      <c r="D376" s="104">
        <v>4.0518287246601673E-3</v>
      </c>
      <c r="E376" s="104">
        <v>6.4447814850507861E-3</v>
      </c>
      <c r="F376" s="104">
        <v>2.2457599425109954E-3</v>
      </c>
      <c r="G376" s="104">
        <v>5.015906859608911E-2</v>
      </c>
      <c r="H376" s="104">
        <v>3.5355413130701618E-2</v>
      </c>
      <c r="I376" s="104">
        <v>0.19137336626385693</v>
      </c>
      <c r="J376" s="104">
        <v>0.39731921750612798</v>
      </c>
      <c r="K376" s="104">
        <v>0.39728019847264973</v>
      </c>
      <c r="L376" s="104">
        <v>0.22293308784293756</v>
      </c>
      <c r="M376" s="104">
        <v>0.46089629754865069</v>
      </c>
      <c r="N376" s="104">
        <v>0.47377457204485379</v>
      </c>
      <c r="O376" s="104">
        <v>0.12522963278063798</v>
      </c>
      <c r="P376" s="104">
        <v>0.20232579773272513</v>
      </c>
      <c r="Q376" s="104">
        <v>5.9204461737145192E-2</v>
      </c>
      <c r="R376" s="104">
        <v>0</v>
      </c>
      <c r="S376" s="104">
        <v>0</v>
      </c>
      <c r="T376" s="104">
        <v>0</v>
      </c>
      <c r="U376" s="104">
        <v>0.12075520975924237</v>
      </c>
      <c r="V376" s="104">
        <v>0.3521247549237112</v>
      </c>
      <c r="W376" s="104">
        <v>0.39976368684958452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2.392708863265805E-2</v>
      </c>
      <c r="D377" s="98">
        <v>1.3372213782097669E-3</v>
      </c>
      <c r="E377" s="98">
        <v>2.515971643023323E-3</v>
      </c>
      <c r="F377" s="98">
        <v>7.6099429603171973E-4</v>
      </c>
      <c r="G377" s="98">
        <v>1.4855334288205633E-2</v>
      </c>
      <c r="H377" s="98">
        <v>1.3523409329375733E-2</v>
      </c>
      <c r="I377" s="98">
        <v>6.1547141958458583E-2</v>
      </c>
      <c r="J377" s="98">
        <v>0.143757499359667</v>
      </c>
      <c r="K377" s="98">
        <v>0.13415828719259321</v>
      </c>
      <c r="L377" s="98">
        <v>7.3267212955781785E-2</v>
      </c>
      <c r="M377" s="98">
        <v>0.1734884512324246</v>
      </c>
      <c r="N377" s="98">
        <v>0.12377976938916035</v>
      </c>
      <c r="O377" s="98">
        <v>3.4542626034086414E-2</v>
      </c>
      <c r="P377" s="98">
        <v>5.4694485001671442E-2</v>
      </c>
      <c r="Q377" s="98">
        <v>2.1246501073522637E-2</v>
      </c>
      <c r="R377" s="98">
        <v>0</v>
      </c>
      <c r="S377" s="98">
        <v>0</v>
      </c>
      <c r="T377" s="98">
        <v>0</v>
      </c>
      <c r="U377" s="98">
        <v>3.7066982088750346E-2</v>
      </c>
      <c r="V377" s="98">
        <v>0.11388189145961912</v>
      </c>
      <c r="W377" s="98">
        <v>0.10096710883778598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4.6956935868304309E-2</v>
      </c>
      <c r="D378" s="98">
        <v>2.7146073464504004E-3</v>
      </c>
      <c r="E378" s="98">
        <v>3.9288098420274635E-3</v>
      </c>
      <c r="F378" s="98">
        <v>1.4847656464792758E-3</v>
      </c>
      <c r="G378" s="98">
        <v>3.5303734307883479E-2</v>
      </c>
      <c r="H378" s="98">
        <v>2.1832003801325887E-2</v>
      </c>
      <c r="I378" s="98">
        <v>0.12982622430539834</v>
      </c>
      <c r="J378" s="98">
        <v>0.253561718146461</v>
      </c>
      <c r="K378" s="98">
        <v>0.26312191128005652</v>
      </c>
      <c r="L378" s="98">
        <v>0.14966587488715577</v>
      </c>
      <c r="M378" s="98">
        <v>0.28740784631622607</v>
      </c>
      <c r="N378" s="98">
        <v>0.34999480265569344</v>
      </c>
      <c r="O378" s="98">
        <v>9.0687006746551557E-2</v>
      </c>
      <c r="P378" s="98">
        <v>0.14763131273105368</v>
      </c>
      <c r="Q378" s="98">
        <v>3.7957960663622552E-2</v>
      </c>
      <c r="R378" s="98">
        <v>0</v>
      </c>
      <c r="S378" s="98">
        <v>0</v>
      </c>
      <c r="T378" s="98">
        <v>0</v>
      </c>
      <c r="U378" s="98">
        <v>8.3688227670492027E-2</v>
      </c>
      <c r="V378" s="98">
        <v>0.2382428634640921</v>
      </c>
      <c r="W378" s="98">
        <v>0.29879657801179854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0.74117864901762254</v>
      </c>
      <c r="D379" s="122">
        <v>0.40303524130987967</v>
      </c>
      <c r="E379" s="122">
        <v>0.96739933086737695</v>
      </c>
      <c r="F379" s="122">
        <v>1.9068140324618665</v>
      </c>
      <c r="G379" s="122">
        <v>3.9078435776763074</v>
      </c>
      <c r="H379" s="122">
        <v>2.9565967941517908</v>
      </c>
      <c r="I379" s="122">
        <v>2.4279786720188756</v>
      </c>
      <c r="J379" s="122">
        <v>2.067539274226958</v>
      </c>
      <c r="K379" s="122">
        <v>3.0170686510439975</v>
      </c>
      <c r="L379" s="122">
        <v>2.9347298753184283</v>
      </c>
      <c r="M379" s="122">
        <v>2.8459851738002451</v>
      </c>
      <c r="N379" s="122">
        <v>1.7147362380006221</v>
      </c>
      <c r="O379" s="122">
        <v>1.0240732624861737</v>
      </c>
      <c r="P379" s="122">
        <v>0.95119706633264378</v>
      </c>
      <c r="Q379" s="122">
        <v>0.29270123027549744</v>
      </c>
      <c r="R379" s="122">
        <v>0</v>
      </c>
      <c r="S379" s="122">
        <v>0</v>
      </c>
      <c r="T379" s="122">
        <v>0</v>
      </c>
      <c r="U379" s="122">
        <v>0.55794842077783091</v>
      </c>
      <c r="V379" s="122">
        <v>1.837131921783143</v>
      </c>
      <c r="W379" s="122">
        <v>2.3158950689918703</v>
      </c>
      <c r="DA379" s="130" t="s">
        <v>3344</v>
      </c>
    </row>
    <row r="380" spans="1:105" ht="12" customHeight="1" x14ac:dyDescent="0.25">
      <c r="A380" s="97" t="s">
        <v>207</v>
      </c>
      <c r="B380" s="98"/>
      <c r="C380" s="98">
        <v>3.9348038400502909E-4</v>
      </c>
      <c r="D380" s="98">
        <v>1.4150408811099604E-4</v>
      </c>
      <c r="E380" s="98">
        <v>5.7198418386051784E-4</v>
      </c>
      <c r="F380" s="98">
        <v>1.4389485976311189E-3</v>
      </c>
      <c r="G380" s="98">
        <v>7.3073776480457285E-3</v>
      </c>
      <c r="H380" s="98">
        <v>3.5430256383231196E-3</v>
      </c>
      <c r="I380" s="98">
        <v>3.1122481469279348E-3</v>
      </c>
      <c r="J380" s="98">
        <v>3.1619198885058067E-3</v>
      </c>
      <c r="K380" s="98">
        <v>7.7531360562623766E-3</v>
      </c>
      <c r="L380" s="98">
        <v>6.1998616834390433E-3</v>
      </c>
      <c r="M380" s="98">
        <v>7.8591171060369402E-3</v>
      </c>
      <c r="N380" s="98">
        <v>3.961087243171544E-3</v>
      </c>
      <c r="O380" s="98">
        <v>1.830481106447054E-3</v>
      </c>
      <c r="P380" s="98">
        <v>1.8210619966963072E-3</v>
      </c>
      <c r="Q380" s="98">
        <v>7.3885395368323019E-4</v>
      </c>
      <c r="R380" s="98">
        <v>0</v>
      </c>
      <c r="S380" s="98">
        <v>0</v>
      </c>
      <c r="T380" s="98">
        <v>0</v>
      </c>
      <c r="U380" s="98">
        <v>1.2352514522300259E-3</v>
      </c>
      <c r="V380" s="98">
        <v>6.6864137329337645E-4</v>
      </c>
      <c r="W380" s="98">
        <v>2.3046310226502642E-3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0.65742379528444816</v>
      </c>
      <c r="D381" s="98">
        <v>0.40289373722176869</v>
      </c>
      <c r="E381" s="98">
        <v>0.96682734668351644</v>
      </c>
      <c r="F381" s="98">
        <v>1.8468313100304883</v>
      </c>
      <c r="G381" s="98">
        <v>3.0221594009399051</v>
      </c>
      <c r="H381" s="98">
        <v>2.3711750857686722</v>
      </c>
      <c r="I381" s="98">
        <v>1.8704745204095838</v>
      </c>
      <c r="J381" s="98">
        <v>1.590169701240125</v>
      </c>
      <c r="K381" s="98">
        <v>2.0708388168324054</v>
      </c>
      <c r="L381" s="98">
        <v>2.04403228657032</v>
      </c>
      <c r="M381" s="98">
        <v>1.7147066040452914</v>
      </c>
      <c r="N381" s="98">
        <v>1.0360394060904994</v>
      </c>
      <c r="O381" s="98">
        <v>0.75695354759645583</v>
      </c>
      <c r="P381" s="98">
        <v>0.4654202030593364</v>
      </c>
      <c r="Q381" s="98">
        <v>0.15229161693518981</v>
      </c>
      <c r="R381" s="98">
        <v>0</v>
      </c>
      <c r="S381" s="98">
        <v>0</v>
      </c>
      <c r="T381" s="98">
        <v>0</v>
      </c>
      <c r="U381" s="98">
        <v>0.35367701193832929</v>
      </c>
      <c r="V381" s="98">
        <v>0.96059875743481116</v>
      </c>
      <c r="W381" s="98">
        <v>1.396332389642122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8.3361373349169363E-2</v>
      </c>
      <c r="D382" s="33">
        <v>0</v>
      </c>
      <c r="E382" s="33">
        <v>0</v>
      </c>
      <c r="F382" s="33">
        <v>5.8543773833747086E-2</v>
      </c>
      <c r="G382" s="33">
        <v>0.87837679908835675</v>
      </c>
      <c r="H382" s="33">
        <v>0.58187868274479559</v>
      </c>
      <c r="I382" s="33">
        <v>0.55439190346236367</v>
      </c>
      <c r="J382" s="33">
        <v>0.4742076530983273</v>
      </c>
      <c r="K382" s="33">
        <v>0.93847669815532986</v>
      </c>
      <c r="L382" s="33">
        <v>0.88449772706466967</v>
      </c>
      <c r="M382" s="33">
        <v>1.1234194526489167</v>
      </c>
      <c r="N382" s="33">
        <v>0.67473574466695119</v>
      </c>
      <c r="O382" s="33">
        <v>0.26528923378327096</v>
      </c>
      <c r="P382" s="33">
        <v>0.48395580127661109</v>
      </c>
      <c r="Q382" s="33">
        <v>0.13967075938662438</v>
      </c>
      <c r="R382" s="33">
        <v>0</v>
      </c>
      <c r="S382" s="33">
        <v>0</v>
      </c>
      <c r="T382" s="33">
        <v>0</v>
      </c>
      <c r="U382" s="33">
        <v>0.20303615738727163</v>
      </c>
      <c r="V382" s="33">
        <v>0.87586452297503847</v>
      </c>
      <c r="W382" s="33">
        <v>0.91725804832709812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9.0461119486333903</v>
      </c>
      <c r="D384" s="117">
        <f t="shared" si="157"/>
        <v>4.6754662432219067</v>
      </c>
      <c r="E384" s="117">
        <f t="shared" si="157"/>
        <v>11.117595141022825</v>
      </c>
      <c r="F384" s="117">
        <f t="shared" si="157"/>
        <v>18.063165951769172</v>
      </c>
      <c r="G384" s="117">
        <f t="shared" si="157"/>
        <v>54.734218878766001</v>
      </c>
      <c r="H384" s="117">
        <f t="shared" si="157"/>
        <v>38.202927095980748</v>
      </c>
      <c r="I384" s="117">
        <f t="shared" si="157"/>
        <v>31.102896077616744</v>
      </c>
      <c r="J384" s="117">
        <f t="shared" si="157"/>
        <v>22.824057519836863</v>
      </c>
      <c r="K384" s="117">
        <f t="shared" si="157"/>
        <v>44.641650028242879</v>
      </c>
      <c r="L384" s="117">
        <f t="shared" si="157"/>
        <v>42.215664607648854</v>
      </c>
      <c r="M384" s="117">
        <f t="shared" si="157"/>
        <v>49.005970075675549</v>
      </c>
      <c r="N384" s="117">
        <f t="shared" si="157"/>
        <v>35.172132809401042</v>
      </c>
      <c r="O384" s="117">
        <f t="shared" si="157"/>
        <v>20.130322545167374</v>
      </c>
      <c r="P384" s="117">
        <f t="shared" si="157"/>
        <v>17.388747178513086</v>
      </c>
      <c r="Q384" s="117">
        <f t="shared" si="157"/>
        <v>5.2442389115562422</v>
      </c>
      <c r="R384" s="117">
        <f t="shared" ref="R384:V384" si="158">R385+R388+R390+R403</f>
        <v>0</v>
      </c>
      <c r="S384" s="117">
        <f t="shared" si="158"/>
        <v>0</v>
      </c>
      <c r="T384" s="117">
        <f t="shared" si="158"/>
        <v>0</v>
      </c>
      <c r="U384" s="117">
        <f t="shared" si="158"/>
        <v>6.0674325797903075</v>
      </c>
      <c r="V384" s="117">
        <f t="shared" si="158"/>
        <v>13.921180891025578</v>
      </c>
      <c r="W384" s="117">
        <f t="shared" ref="W384" si="159">W385+W388+W390+W403</f>
        <v>18.668713551261774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7.5824249970085322</v>
      </c>
      <c r="D385" s="122">
        <f t="shared" si="160"/>
        <v>3.9073223095148357</v>
      </c>
      <c r="E385" s="122">
        <f t="shared" si="160"/>
        <v>9.1602742290785883</v>
      </c>
      <c r="F385" s="122">
        <f t="shared" si="160"/>
        <v>14.2252552353655</v>
      </c>
      <c r="G385" s="122">
        <f t="shared" si="160"/>
        <v>46.439876321516927</v>
      </c>
      <c r="H385" s="122">
        <f t="shared" si="160"/>
        <v>31.362964638769171</v>
      </c>
      <c r="I385" s="122">
        <f t="shared" si="160"/>
        <v>25.258166951496236</v>
      </c>
      <c r="J385" s="122">
        <f t="shared" si="160"/>
        <v>17.417736071812989</v>
      </c>
      <c r="K385" s="122">
        <f t="shared" si="160"/>
        <v>36.234746654048358</v>
      </c>
      <c r="L385" s="122">
        <f t="shared" si="160"/>
        <v>34.209082982475998</v>
      </c>
      <c r="M385" s="122">
        <f t="shared" si="160"/>
        <v>40.144952895927148</v>
      </c>
      <c r="N385" s="122">
        <f t="shared" si="160"/>
        <v>29.417792141379699</v>
      </c>
      <c r="O385" s="122">
        <f t="shared" si="160"/>
        <v>16.991239073469803</v>
      </c>
      <c r="P385" s="122">
        <f t="shared" si="160"/>
        <v>14.17802280917782</v>
      </c>
      <c r="Q385" s="122">
        <f t="shared" si="160"/>
        <v>4.1820379731001385</v>
      </c>
      <c r="R385" s="122">
        <f t="shared" ref="R385:V385" si="161">SUM(R386:R387)</f>
        <v>0</v>
      </c>
      <c r="S385" s="122">
        <f t="shared" si="161"/>
        <v>0</v>
      </c>
      <c r="T385" s="122">
        <f t="shared" si="161"/>
        <v>0</v>
      </c>
      <c r="U385" s="122">
        <f t="shared" si="161"/>
        <v>4.124402960263156</v>
      </c>
      <c r="V385" s="122">
        <f t="shared" si="161"/>
        <v>9.1375682063642625</v>
      </c>
      <c r="W385" s="122">
        <f t="shared" ref="W385" si="162">SUM(W386:W387)</f>
        <v>11.663804925443571</v>
      </c>
      <c r="DA385" s="130" t="s">
        <v>3494</v>
      </c>
    </row>
    <row r="386" spans="1:105" ht="12" customHeight="1" x14ac:dyDescent="0.25">
      <c r="A386" s="97" t="s">
        <v>204</v>
      </c>
      <c r="B386" s="98"/>
      <c r="C386" s="98">
        <v>7.5095544438252899</v>
      </c>
      <c r="D386" s="98">
        <v>3.8703227797188955</v>
      </c>
      <c r="E386" s="98">
        <v>9.0758225608753467</v>
      </c>
      <c r="F386" s="98">
        <v>14.095208280297783</v>
      </c>
      <c r="G386" s="98">
        <v>46.024627424741297</v>
      </c>
      <c r="H386" s="98">
        <v>31.088979214420558</v>
      </c>
      <c r="I386" s="98">
        <v>25.040886521695679</v>
      </c>
      <c r="J386" s="98">
        <v>17.269575465544794</v>
      </c>
      <c r="K386" s="98">
        <v>35.931624044196354</v>
      </c>
      <c r="L386" s="98">
        <v>33.926620494201956</v>
      </c>
      <c r="M386" s="98">
        <v>39.819405533570169</v>
      </c>
      <c r="N386" s="98">
        <v>29.187086126933249</v>
      </c>
      <c r="O386" s="98">
        <v>16.858991322416554</v>
      </c>
      <c r="P386" s="98">
        <v>14.067218365716164</v>
      </c>
      <c r="Q386" s="98">
        <v>4.1495806003001299</v>
      </c>
      <c r="R386" s="98">
        <v>0</v>
      </c>
      <c r="S386" s="98">
        <v>0</v>
      </c>
      <c r="T386" s="98">
        <v>0</v>
      </c>
      <c r="U386" s="98">
        <v>4.0925137681155954</v>
      </c>
      <c r="V386" s="98">
        <v>9.065859484833318</v>
      </c>
      <c r="W386" s="98">
        <v>11.572327555907332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7.2870553183242079E-2</v>
      </c>
      <c r="D387" s="98">
        <v>3.6999529795940178E-2</v>
      </c>
      <c r="E387" s="98">
        <v>8.4451668203241945E-2</v>
      </c>
      <c r="F387" s="98">
        <v>0.13004695506771752</v>
      </c>
      <c r="G387" s="98">
        <v>0.41524889677562987</v>
      </c>
      <c r="H387" s="98">
        <v>0.27398542434861411</v>
      </c>
      <c r="I387" s="98">
        <v>0.21728042980055753</v>
      </c>
      <c r="J387" s="98">
        <v>0.14816060626819488</v>
      </c>
      <c r="K387" s="98">
        <v>0.3031226098520039</v>
      </c>
      <c r="L387" s="98">
        <v>0.28246248827403975</v>
      </c>
      <c r="M387" s="98">
        <v>0.32554736235697612</v>
      </c>
      <c r="N387" s="98">
        <v>0.23070601444645036</v>
      </c>
      <c r="O387" s="98">
        <v>0.1322477510532491</v>
      </c>
      <c r="P387" s="98">
        <v>0.11080444346165676</v>
      </c>
      <c r="Q387" s="98">
        <v>3.2457372800008343E-2</v>
      </c>
      <c r="R387" s="98">
        <v>0</v>
      </c>
      <c r="S387" s="98">
        <v>0</v>
      </c>
      <c r="T387" s="98">
        <v>0</v>
      </c>
      <c r="U387" s="98">
        <v>3.1889192147560967E-2</v>
      </c>
      <c r="V387" s="98">
        <v>7.1708721530944888E-2</v>
      </c>
      <c r="W387" s="98">
        <v>9.1477369536238431E-2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1.4632681827505099E-2</v>
      </c>
      <c r="D388" s="122">
        <f t="shared" si="163"/>
        <v>1.3815878042982968E-2</v>
      </c>
      <c r="E388" s="122">
        <f t="shared" si="163"/>
        <v>6.2370182113063416E-2</v>
      </c>
      <c r="F388" s="122">
        <f t="shared" si="163"/>
        <v>7.9559726547146215E-2</v>
      </c>
      <c r="G388" s="122">
        <f t="shared" si="163"/>
        <v>0.20677872485003163</v>
      </c>
      <c r="H388" s="122">
        <f t="shared" si="163"/>
        <v>0.27888076457081312</v>
      </c>
      <c r="I388" s="122">
        <f t="shared" si="163"/>
        <v>0.38311474825432257</v>
      </c>
      <c r="J388" s="122">
        <f t="shared" si="163"/>
        <v>0.26031780423151024</v>
      </c>
      <c r="K388" s="122">
        <f t="shared" si="163"/>
        <v>0.4627455759999648</v>
      </c>
      <c r="L388" s="122">
        <f t="shared" si="163"/>
        <v>0.49931790323641301</v>
      </c>
      <c r="M388" s="122">
        <f t="shared" si="163"/>
        <v>0.55877248384307066</v>
      </c>
      <c r="N388" s="122">
        <f t="shared" si="163"/>
        <v>0.784793511679589</v>
      </c>
      <c r="O388" s="122">
        <f t="shared" si="163"/>
        <v>0.26318018461120463</v>
      </c>
      <c r="P388" s="122">
        <f t="shared" si="163"/>
        <v>0.19053507973067466</v>
      </c>
      <c r="Q388" s="122">
        <f t="shared" si="163"/>
        <v>7.4664997011099007E-2</v>
      </c>
      <c r="R388" s="122">
        <f t="shared" si="163"/>
        <v>0</v>
      </c>
      <c r="S388" s="122">
        <f t="shared" si="163"/>
        <v>0</v>
      </c>
      <c r="T388" s="122">
        <f t="shared" si="163"/>
        <v>0</v>
      </c>
      <c r="U388" s="122">
        <f t="shared" si="163"/>
        <v>0.35183458880992885</v>
      </c>
      <c r="V388" s="122">
        <f t="shared" si="163"/>
        <v>0.52049868723864501</v>
      </c>
      <c r="W388" s="122">
        <f t="shared" si="163"/>
        <v>1.8485543087146754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1.4632681827505099E-2</v>
      </c>
      <c r="D389" s="98">
        <v>1.3815878042982968E-2</v>
      </c>
      <c r="E389" s="98">
        <v>6.2370182113063416E-2</v>
      </c>
      <c r="F389" s="98">
        <v>7.9559726547146215E-2</v>
      </c>
      <c r="G389" s="98">
        <v>0.20677872485003163</v>
      </c>
      <c r="H389" s="98">
        <v>0.27888076457081312</v>
      </c>
      <c r="I389" s="98">
        <v>0.38311474825432257</v>
      </c>
      <c r="J389" s="98">
        <v>0.26031780423151024</v>
      </c>
      <c r="K389" s="98">
        <v>0.4627455759999648</v>
      </c>
      <c r="L389" s="98">
        <v>0.49931790323641301</v>
      </c>
      <c r="M389" s="98">
        <v>0.55877248384307066</v>
      </c>
      <c r="N389" s="98">
        <v>0.784793511679589</v>
      </c>
      <c r="O389" s="98">
        <v>0.26318018461120463</v>
      </c>
      <c r="P389" s="98">
        <v>0.19053507973067466</v>
      </c>
      <c r="Q389" s="98">
        <v>7.4664997011099007E-2</v>
      </c>
      <c r="R389" s="98">
        <v>0</v>
      </c>
      <c r="S389" s="98">
        <v>0</v>
      </c>
      <c r="T389" s="98">
        <v>0</v>
      </c>
      <c r="U389" s="98">
        <v>0.35183458880992885</v>
      </c>
      <c r="V389" s="98">
        <v>0.52049868723864501</v>
      </c>
      <c r="W389" s="98">
        <v>1.8485543087146754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1.0018127680714757</v>
      </c>
      <c r="D390" s="122">
        <v>0.51834283753596666</v>
      </c>
      <c r="E390" s="122">
        <v>1.3280683536374194</v>
      </c>
      <c r="F390" s="122">
        <v>2.630369423887676</v>
      </c>
      <c r="G390" s="122">
        <v>5.6472231034093285</v>
      </c>
      <c r="H390" s="122">
        <v>4.7266111485142845</v>
      </c>
      <c r="I390" s="122">
        <v>3.9405583602088314</v>
      </c>
      <c r="J390" s="122">
        <v>3.8489239323978288</v>
      </c>
      <c r="K390" s="122">
        <v>6.0068601291508816</v>
      </c>
      <c r="L390" s="122">
        <v>5.6251894027735307</v>
      </c>
      <c r="M390" s="122">
        <v>6.4277672001854054</v>
      </c>
      <c r="N390" s="122">
        <v>3.8382061526132323</v>
      </c>
      <c r="O390" s="122">
        <v>2.2236705057984452</v>
      </c>
      <c r="P390" s="122">
        <v>2.3677664342714504</v>
      </c>
      <c r="Q390" s="122">
        <v>0.78743798663569786</v>
      </c>
      <c r="R390" s="122">
        <v>0</v>
      </c>
      <c r="S390" s="122">
        <v>0</v>
      </c>
      <c r="T390" s="122">
        <v>0</v>
      </c>
      <c r="U390" s="122">
        <v>1.2085603645885095</v>
      </c>
      <c r="V390" s="122">
        <v>2.9409016112803283</v>
      </c>
      <c r="W390" s="122">
        <v>3.5251673581203424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3.7918617785853677E-3</v>
      </c>
      <c r="D391" s="98">
        <v>7.3444549589460556E-4</v>
      </c>
      <c r="E391" s="98">
        <v>8.1530185903105311E-3</v>
      </c>
      <c r="F391" s="98">
        <v>2.9095723561927939E-2</v>
      </c>
      <c r="G391" s="98">
        <v>0.19861502184854762</v>
      </c>
      <c r="H391" s="98">
        <v>0.11769111674552994</v>
      </c>
      <c r="I391" s="98">
        <v>0.12571766251973263</v>
      </c>
      <c r="J391" s="98">
        <v>0.10862275065205994</v>
      </c>
      <c r="K391" s="98">
        <v>0.26658858885135139</v>
      </c>
      <c r="L391" s="98">
        <v>0.25475553125275957</v>
      </c>
      <c r="M391" s="98">
        <v>0.30368741564616153</v>
      </c>
      <c r="N391" s="98">
        <v>0.15650086108135261</v>
      </c>
      <c r="O391" s="98">
        <v>6.2363873686573645E-2</v>
      </c>
      <c r="P391" s="98">
        <v>1.0404286624582431E-2</v>
      </c>
      <c r="Q391" s="98">
        <v>7.7362682485543214E-3</v>
      </c>
      <c r="R391" s="98">
        <v>0</v>
      </c>
      <c r="S391" s="98">
        <v>0</v>
      </c>
      <c r="T391" s="98">
        <v>0</v>
      </c>
      <c r="U391" s="98">
        <v>5.1643514438183893E-2</v>
      </c>
      <c r="V391" s="98">
        <v>9.2144177999193957E-2</v>
      </c>
      <c r="W391" s="98">
        <v>0.17543022822005447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1.0264892526784271E-4</v>
      </c>
      <c r="J392" s="98">
        <v>0</v>
      </c>
      <c r="K392" s="98">
        <v>1.9746625271942279E-4</v>
      </c>
      <c r="L392" s="98">
        <v>9.3628864421996336E-5</v>
      </c>
      <c r="M392" s="98">
        <v>2.9014417326522307E-4</v>
      </c>
      <c r="N392" s="98">
        <v>3.92694643588283E-4</v>
      </c>
      <c r="O392" s="98">
        <v>1.0218771624296698E-4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1.0369813159656709E-4</v>
      </c>
      <c r="DA392" s="63" t="s">
        <v>3501</v>
      </c>
    </row>
    <row r="393" spans="1:105" ht="12" customHeight="1" x14ac:dyDescent="0.25">
      <c r="A393" s="100" t="s">
        <v>204</v>
      </c>
      <c r="B393" s="101"/>
      <c r="C393" s="101">
        <v>0</v>
      </c>
      <c r="D393" s="101">
        <v>0</v>
      </c>
      <c r="E393" s="101">
        <v>0</v>
      </c>
      <c r="F393" s="101">
        <v>0</v>
      </c>
      <c r="G393" s="101">
        <v>0</v>
      </c>
      <c r="H393" s="101">
        <v>0</v>
      </c>
      <c r="I393" s="101">
        <v>2.2631204974843296E-5</v>
      </c>
      <c r="J393" s="101">
        <v>0</v>
      </c>
      <c r="K393" s="101">
        <v>4.6281431385303136E-5</v>
      </c>
      <c r="L393" s="101">
        <v>2.1348511089950387E-5</v>
      </c>
      <c r="M393" s="101">
        <v>7.7949702218467817E-5</v>
      </c>
      <c r="N393" s="101">
        <v>7.0846653443150438E-5</v>
      </c>
      <c r="O393" s="101">
        <v>1.9923325293405966E-5</v>
      </c>
      <c r="P393" s="101">
        <v>0</v>
      </c>
      <c r="Q393" s="101">
        <v>0</v>
      </c>
      <c r="R393" s="101">
        <v>0</v>
      </c>
      <c r="S393" s="101">
        <v>0</v>
      </c>
      <c r="T393" s="101">
        <v>0</v>
      </c>
      <c r="U393" s="101">
        <v>0</v>
      </c>
      <c r="V393" s="101">
        <v>0</v>
      </c>
      <c r="W393" s="101">
        <v>2.0444312621835279E-5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0</v>
      </c>
      <c r="F394" s="104">
        <v>0</v>
      </c>
      <c r="G394" s="104">
        <v>0</v>
      </c>
      <c r="H394" s="104">
        <v>0</v>
      </c>
      <c r="I394" s="104">
        <v>8.0017720292999416E-5</v>
      </c>
      <c r="J394" s="104">
        <v>0</v>
      </c>
      <c r="K394" s="104">
        <v>1.5118482133411965E-4</v>
      </c>
      <c r="L394" s="104">
        <v>7.2280353332045946E-5</v>
      </c>
      <c r="M394" s="104">
        <v>2.1219447104675525E-4</v>
      </c>
      <c r="N394" s="104">
        <v>3.2184799014513255E-4</v>
      </c>
      <c r="O394" s="104">
        <v>8.2264390949561024E-5</v>
      </c>
      <c r="P394" s="104">
        <v>0</v>
      </c>
      <c r="Q394" s="104">
        <v>0</v>
      </c>
      <c r="R394" s="104">
        <v>0</v>
      </c>
      <c r="S394" s="104">
        <v>0</v>
      </c>
      <c r="T394" s="104">
        <v>0</v>
      </c>
      <c r="U394" s="104">
        <v>0</v>
      </c>
      <c r="V394" s="104">
        <v>0</v>
      </c>
      <c r="W394" s="104">
        <v>8.3253818974731819E-5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0.16259824156106628</v>
      </c>
      <c r="D395" s="101">
        <v>0.10249667108455429</v>
      </c>
      <c r="E395" s="101">
        <v>0.14532460449863249</v>
      </c>
      <c r="F395" s="101">
        <v>0.21801288680504974</v>
      </c>
      <c r="G395" s="101">
        <v>0.59018654488718103</v>
      </c>
      <c r="H395" s="101">
        <v>0.47511184034372894</v>
      </c>
      <c r="I395" s="101">
        <v>8.7840273691341897E-2</v>
      </c>
      <c r="J395" s="101">
        <v>4.7667746250285824E-2</v>
      </c>
      <c r="K395" s="101">
        <v>0.29280890483038879</v>
      </c>
      <c r="L395" s="101">
        <v>0.32278107675458784</v>
      </c>
      <c r="M395" s="101">
        <v>0.24405183213261775</v>
      </c>
      <c r="N395" s="101">
        <v>0.14409072866185024</v>
      </c>
      <c r="O395" s="101">
        <v>0.13085882286972231</v>
      </c>
      <c r="P395" s="101">
        <v>9.6300213150803199E-2</v>
      </c>
      <c r="Q395" s="101">
        <v>2.145001661410929E-2</v>
      </c>
      <c r="R395" s="101">
        <v>0</v>
      </c>
      <c r="S395" s="101">
        <v>0</v>
      </c>
      <c r="T395" s="101">
        <v>0</v>
      </c>
      <c r="U395" s="101">
        <v>6.7781215547672802E-2</v>
      </c>
      <c r="V395" s="101">
        <v>7.9328471918656329E-2</v>
      </c>
      <c r="W395" s="101">
        <v>8.4606855740519002E-2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2.4603947658994181E-4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1.7368318814960264E-4</v>
      </c>
      <c r="K396" s="104">
        <v>3.6676972517758337E-4</v>
      </c>
      <c r="L396" s="104">
        <v>3.6298050961241341E-4</v>
      </c>
      <c r="M396" s="104">
        <v>9.8650768785208209E-5</v>
      </c>
      <c r="N396" s="104">
        <v>1.6170592436305027E-4</v>
      </c>
      <c r="O396" s="104">
        <v>9.4497869768571185E-5</v>
      </c>
      <c r="P396" s="104">
        <v>8.9553847165716282E-5</v>
      </c>
      <c r="Q396" s="104">
        <v>0</v>
      </c>
      <c r="R396" s="104">
        <v>0</v>
      </c>
      <c r="S396" s="104">
        <v>0</v>
      </c>
      <c r="T396" s="104">
        <v>0</v>
      </c>
      <c r="U396" s="104">
        <v>1.2237895979366897E-4</v>
      </c>
      <c r="V396" s="104">
        <v>0</v>
      </c>
      <c r="W396" s="104">
        <v>1.0211011011135115E-4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5.6550770049542549E-5</v>
      </c>
      <c r="D397" s="98">
        <v>0</v>
      </c>
      <c r="E397" s="98">
        <v>0</v>
      </c>
      <c r="F397" s="98">
        <v>0</v>
      </c>
      <c r="G397" s="98">
        <v>0</v>
      </c>
      <c r="H397" s="98">
        <v>0</v>
      </c>
      <c r="I397" s="98">
        <v>0</v>
      </c>
      <c r="J397" s="98">
        <v>4.3951751143432928E-5</v>
      </c>
      <c r="K397" s="98">
        <v>8.4671136330122013E-5</v>
      </c>
      <c r="L397" s="98">
        <v>8.323778941616696E-5</v>
      </c>
      <c r="M397" s="98">
        <v>2.6482132629926096E-5</v>
      </c>
      <c r="N397" s="98">
        <v>2.8944323598221687E-5</v>
      </c>
      <c r="O397" s="98">
        <v>1.8321010188888785E-5</v>
      </c>
      <c r="P397" s="98">
        <v>1.734698574981816E-5</v>
      </c>
      <c r="Q397" s="98">
        <v>0</v>
      </c>
      <c r="R397" s="98">
        <v>0</v>
      </c>
      <c r="S397" s="98">
        <v>0</v>
      </c>
      <c r="T397" s="98">
        <v>0</v>
      </c>
      <c r="U397" s="98">
        <v>2.929998674359721E-5</v>
      </c>
      <c r="V397" s="98">
        <v>0</v>
      </c>
      <c r="W397" s="98">
        <v>2.0161281017079838E-5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1.8948870654039927E-4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1.297314370061697E-4</v>
      </c>
      <c r="K398" s="98">
        <v>2.8209858884746135E-4</v>
      </c>
      <c r="L398" s="98">
        <v>2.7974272019624648E-4</v>
      </c>
      <c r="M398" s="98">
        <v>7.2168636155282116E-5</v>
      </c>
      <c r="N398" s="98">
        <v>1.3276160076482858E-4</v>
      </c>
      <c r="O398" s="98">
        <v>7.61768595796824E-5</v>
      </c>
      <c r="P398" s="98">
        <v>7.2206861415898118E-5</v>
      </c>
      <c r="Q398" s="98">
        <v>0</v>
      </c>
      <c r="R398" s="98">
        <v>0</v>
      </c>
      <c r="S398" s="98">
        <v>0</v>
      </c>
      <c r="T398" s="98">
        <v>0</v>
      </c>
      <c r="U398" s="98">
        <v>9.3078973050071757E-5</v>
      </c>
      <c r="V398" s="98">
        <v>0</v>
      </c>
      <c r="W398" s="98">
        <v>8.1948829094271314E-5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0.77420191842351516</v>
      </c>
      <c r="D399" s="101">
        <v>0.41161162709434806</v>
      </c>
      <c r="E399" s="101">
        <v>1.169179838547908</v>
      </c>
      <c r="F399" s="101">
        <v>2.3813264881983556</v>
      </c>
      <c r="G399" s="101">
        <v>4.8143153161347705</v>
      </c>
      <c r="H399" s="101">
        <v>4.1039373140119304</v>
      </c>
      <c r="I399" s="101">
        <v>3.5603611306845639</v>
      </c>
      <c r="J399" s="101">
        <v>3.3528300817616867</v>
      </c>
      <c r="K399" s="101">
        <v>5.103113116944467</v>
      </c>
      <c r="L399" s="101">
        <v>4.8532659663782374</v>
      </c>
      <c r="M399" s="101">
        <v>5.4865091235983217</v>
      </c>
      <c r="N399" s="101">
        <v>3.1105868949486855</v>
      </c>
      <c r="O399" s="101">
        <v>1.917778571802297</v>
      </c>
      <c r="P399" s="101">
        <v>2.0779334061945232</v>
      </c>
      <c r="Q399" s="101">
        <v>0.70619149199750864</v>
      </c>
      <c r="R399" s="101">
        <v>0</v>
      </c>
      <c r="S399" s="101">
        <v>0</v>
      </c>
      <c r="T399" s="101">
        <v>0</v>
      </c>
      <c r="U399" s="101">
        <v>0.9790466239643707</v>
      </c>
      <c r="V399" s="101">
        <v>2.4493797421616277</v>
      </c>
      <c r="W399" s="101">
        <v>2.8928516585605997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6.0974706831718899E-2</v>
      </c>
      <c r="D400" s="104">
        <v>3.500093861169693E-3</v>
      </c>
      <c r="E400" s="104">
        <v>5.410892000568354E-3</v>
      </c>
      <c r="F400" s="104">
        <v>1.9343253223428076E-3</v>
      </c>
      <c r="G400" s="104">
        <v>4.410622053882949E-2</v>
      </c>
      <c r="H400" s="104">
        <v>2.987087741309476E-2</v>
      </c>
      <c r="I400" s="104">
        <v>0.16653664438792509</v>
      </c>
      <c r="J400" s="104">
        <v>0.33962967054564663</v>
      </c>
      <c r="K400" s="104">
        <v>0.34378528254677737</v>
      </c>
      <c r="L400" s="104">
        <v>0.19393021901391178</v>
      </c>
      <c r="M400" s="104">
        <v>0.39313003386625389</v>
      </c>
      <c r="N400" s="104">
        <v>0.42647326735339275</v>
      </c>
      <c r="O400" s="104">
        <v>0.11247255185384057</v>
      </c>
      <c r="P400" s="104">
        <v>0.1830389744543757</v>
      </c>
      <c r="Q400" s="104">
        <v>5.2060209775525619E-2</v>
      </c>
      <c r="R400" s="104">
        <v>0</v>
      </c>
      <c r="S400" s="104">
        <v>0</v>
      </c>
      <c r="T400" s="104">
        <v>0</v>
      </c>
      <c r="U400" s="104">
        <v>0.1099666316784884</v>
      </c>
      <c r="V400" s="104">
        <v>0.3200492192008505</v>
      </c>
      <c r="W400" s="104">
        <v>0.3720728073574614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1.401777096341459E-2</v>
      </c>
      <c r="D401" s="98">
        <v>7.8548651471929264E-4</v>
      </c>
      <c r="E401" s="98">
        <v>1.4820821585408905E-3</v>
      </c>
      <c r="F401" s="98">
        <v>4.4955967586353174E-4</v>
      </c>
      <c r="G401" s="98">
        <v>8.8024862309460106E-3</v>
      </c>
      <c r="H401" s="98">
        <v>8.0388736117688736E-3</v>
      </c>
      <c r="I401" s="98">
        <v>3.6710420082526743E-2</v>
      </c>
      <c r="J401" s="98">
        <v>8.6067952399185632E-2</v>
      </c>
      <c r="K401" s="98">
        <v>8.0663371266720865E-2</v>
      </c>
      <c r="L401" s="98">
        <v>4.4264344126755992E-2</v>
      </c>
      <c r="M401" s="98">
        <v>0.10572218755002781</v>
      </c>
      <c r="N401" s="98">
        <v>7.6478464697699311E-2</v>
      </c>
      <c r="O401" s="98">
        <v>2.1785545107289018E-2</v>
      </c>
      <c r="P401" s="98">
        <v>3.5407661723322027E-2</v>
      </c>
      <c r="Q401" s="98">
        <v>1.4102249111903069E-2</v>
      </c>
      <c r="R401" s="98">
        <v>0</v>
      </c>
      <c r="S401" s="98">
        <v>0</v>
      </c>
      <c r="T401" s="98">
        <v>0</v>
      </c>
      <c r="U401" s="98">
        <v>2.6278404007996376E-2</v>
      </c>
      <c r="V401" s="98">
        <v>8.1806355736758402E-2</v>
      </c>
      <c r="W401" s="98">
        <v>7.3276229345662844E-2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4.6956935868304309E-2</v>
      </c>
      <c r="D402" s="98">
        <v>2.7146073464504004E-3</v>
      </c>
      <c r="E402" s="98">
        <v>3.9288098420274635E-3</v>
      </c>
      <c r="F402" s="98">
        <v>1.4847656464792758E-3</v>
      </c>
      <c r="G402" s="98">
        <v>3.5303734307883479E-2</v>
      </c>
      <c r="H402" s="98">
        <v>2.1832003801325887E-2</v>
      </c>
      <c r="I402" s="98">
        <v>0.12982622430539834</v>
      </c>
      <c r="J402" s="98">
        <v>0.253561718146461</v>
      </c>
      <c r="K402" s="98">
        <v>0.26312191128005652</v>
      </c>
      <c r="L402" s="98">
        <v>0.14966587488715577</v>
      </c>
      <c r="M402" s="98">
        <v>0.28740784631622607</v>
      </c>
      <c r="N402" s="98">
        <v>0.34999480265569344</v>
      </c>
      <c r="O402" s="98">
        <v>9.0687006746551557E-2</v>
      </c>
      <c r="P402" s="98">
        <v>0.14763131273105368</v>
      </c>
      <c r="Q402" s="98">
        <v>3.7957960663622552E-2</v>
      </c>
      <c r="R402" s="98">
        <v>0</v>
      </c>
      <c r="S402" s="98">
        <v>0</v>
      </c>
      <c r="T402" s="98">
        <v>0</v>
      </c>
      <c r="U402" s="98">
        <v>8.3688227670492027E-2</v>
      </c>
      <c r="V402" s="98">
        <v>0.2382428634640921</v>
      </c>
      <c r="W402" s="98">
        <v>0.29879657801179854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0.44724150172587651</v>
      </c>
      <c r="D403" s="122">
        <v>0.23598521812812145</v>
      </c>
      <c r="E403" s="122">
        <v>0.56688237619375392</v>
      </c>
      <c r="F403" s="122">
        <v>1.1279815659688479</v>
      </c>
      <c r="G403" s="122">
        <v>2.4403407289897134</v>
      </c>
      <c r="H403" s="122">
        <v>1.8344705441264755</v>
      </c>
      <c r="I403" s="122">
        <v>1.5210560176573529</v>
      </c>
      <c r="J403" s="122">
        <v>1.2970797113945371</v>
      </c>
      <c r="K403" s="122">
        <v>1.937297669043675</v>
      </c>
      <c r="L403" s="122">
        <v>1.8820743191629146</v>
      </c>
      <c r="M403" s="122">
        <v>1.8744774957199255</v>
      </c>
      <c r="N403" s="122">
        <v>1.1313410037285212</v>
      </c>
      <c r="O403" s="122">
        <v>0.65223278128791951</v>
      </c>
      <c r="P403" s="122">
        <v>0.65242285533314193</v>
      </c>
      <c r="Q403" s="122">
        <v>0.20009795480930681</v>
      </c>
      <c r="R403" s="122">
        <v>0</v>
      </c>
      <c r="S403" s="122">
        <v>0</v>
      </c>
      <c r="T403" s="122">
        <v>0</v>
      </c>
      <c r="U403" s="122">
        <v>0.38263466612871377</v>
      </c>
      <c r="V403" s="122">
        <v>1.3222123861423429</v>
      </c>
      <c r="W403" s="122">
        <v>1.6311869589831867</v>
      </c>
      <c r="DA403" s="130" t="s">
        <v>3512</v>
      </c>
    </row>
    <row r="404" spans="1:105" ht="12" customHeight="1" x14ac:dyDescent="0.25">
      <c r="A404" s="97" t="s">
        <v>207</v>
      </c>
      <c r="B404" s="98"/>
      <c r="C404" s="98">
        <v>2.2601231414236017E-4</v>
      </c>
      <c r="D404" s="98">
        <v>8.1333583460998024E-5</v>
      </c>
      <c r="E404" s="98">
        <v>3.2898230292196021E-4</v>
      </c>
      <c r="F404" s="98">
        <v>8.2817218809652106E-4</v>
      </c>
      <c r="G404" s="98">
        <v>4.2084268949089529E-3</v>
      </c>
      <c r="H404" s="98">
        <v>2.0417935771672125E-3</v>
      </c>
      <c r="I404" s="98">
        <v>1.7946786748323864E-3</v>
      </c>
      <c r="J404" s="98">
        <v>1.8244446819271143E-3</v>
      </c>
      <c r="K404" s="98">
        <v>4.4762491891690128E-3</v>
      </c>
      <c r="L404" s="98">
        <v>3.5814987512405934E-3</v>
      </c>
      <c r="M404" s="98">
        <v>4.5413906485003057E-3</v>
      </c>
      <c r="N404" s="98">
        <v>2.2889141771682046E-3</v>
      </c>
      <c r="O404" s="98">
        <v>1.0577434674805405E-3</v>
      </c>
      <c r="P404" s="98">
        <v>1.0523006351162813E-3</v>
      </c>
      <c r="Q404" s="98">
        <v>4.2694674103876723E-4</v>
      </c>
      <c r="R404" s="98">
        <v>0</v>
      </c>
      <c r="S404" s="98">
        <v>0</v>
      </c>
      <c r="T404" s="98">
        <v>0</v>
      </c>
      <c r="U404" s="98">
        <v>7.2274378098170951E-4</v>
      </c>
      <c r="V404" s="98">
        <v>3.9258879822611409E-4</v>
      </c>
      <c r="W404" s="98">
        <v>1.3575153739957533E-3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0.38462490186777115</v>
      </c>
      <c r="D405" s="98">
        <v>0.23590388454466046</v>
      </c>
      <c r="E405" s="98">
        <v>0.56655339389083192</v>
      </c>
      <c r="F405" s="98">
        <v>1.083092473215739</v>
      </c>
      <c r="G405" s="98">
        <v>1.7737696629326294</v>
      </c>
      <c r="H405" s="98">
        <v>1.3927740605006262</v>
      </c>
      <c r="I405" s="98">
        <v>1.0995139175409052</v>
      </c>
      <c r="J405" s="98">
        <v>0.93543816993054085</v>
      </c>
      <c r="K405" s="98">
        <v>1.2190683892016538</v>
      </c>
      <c r="L405" s="98">
        <v>1.2041103877689137</v>
      </c>
      <c r="M405" s="98">
        <v>1.0104806334826606</v>
      </c>
      <c r="N405" s="98">
        <v>0.61054045800576806</v>
      </c>
      <c r="O405" s="98">
        <v>0.44607450539218352</v>
      </c>
      <c r="P405" s="98">
        <v>0.27427321998615489</v>
      </c>
      <c r="Q405" s="98">
        <v>8.9745807936892144E-2</v>
      </c>
      <c r="R405" s="98">
        <v>0</v>
      </c>
      <c r="S405" s="98">
        <v>0</v>
      </c>
      <c r="T405" s="98">
        <v>0</v>
      </c>
      <c r="U405" s="98">
        <v>0.21157702330314096</v>
      </c>
      <c r="V405" s="98">
        <v>0.57706805047365184</v>
      </c>
      <c r="W405" s="98">
        <v>0.84208377733922435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6.239058754396299E-2</v>
      </c>
      <c r="D406" s="33">
        <v>0</v>
      </c>
      <c r="E406" s="33">
        <v>0</v>
      </c>
      <c r="F406" s="33">
        <v>4.4060920565012408E-2</v>
      </c>
      <c r="G406" s="33">
        <v>0.66236263916217497</v>
      </c>
      <c r="H406" s="33">
        <v>0.43965469004868191</v>
      </c>
      <c r="I406" s="33">
        <v>0.4197474214416152</v>
      </c>
      <c r="J406" s="33">
        <v>0.35981709678206908</v>
      </c>
      <c r="K406" s="33">
        <v>0.71375303065285212</v>
      </c>
      <c r="L406" s="33">
        <v>0.67438243264276043</v>
      </c>
      <c r="M406" s="33">
        <v>0.85945547158876456</v>
      </c>
      <c r="N406" s="33">
        <v>0.51851163154558488</v>
      </c>
      <c r="O406" s="33">
        <v>0.20510053242825541</v>
      </c>
      <c r="P406" s="33">
        <v>0.37709733471187068</v>
      </c>
      <c r="Q406" s="33">
        <v>0.1099252001313759</v>
      </c>
      <c r="R406" s="33">
        <v>0</v>
      </c>
      <c r="S406" s="33">
        <v>0</v>
      </c>
      <c r="T406" s="33">
        <v>0</v>
      </c>
      <c r="U406" s="33">
        <v>0.17033489904459112</v>
      </c>
      <c r="V406" s="33">
        <v>0.74475174687046497</v>
      </c>
      <c r="W406" s="33">
        <v>0.78774566626996645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0.52268926904928636</v>
      </c>
      <c r="D408" s="119">
        <f t="shared" si="164"/>
        <v>0.53027782062639606</v>
      </c>
      <c r="E408" s="119">
        <f t="shared" si="164"/>
        <v>0.54114025284951861</v>
      </c>
      <c r="F408" s="119">
        <f t="shared" si="164"/>
        <v>0.55147231452241507</v>
      </c>
      <c r="G408" s="119">
        <f t="shared" si="164"/>
        <v>0.5587420335312322</v>
      </c>
      <c r="H408" s="119">
        <f t="shared" si="164"/>
        <v>0.57003021100898399</v>
      </c>
      <c r="I408" s="119">
        <f t="shared" si="164"/>
        <v>0.58302868587895318</v>
      </c>
      <c r="J408" s="119">
        <f t="shared" si="164"/>
        <v>0.59443303433140471</v>
      </c>
      <c r="K408" s="119">
        <f t="shared" si="164"/>
        <v>0.60088540039431082</v>
      </c>
      <c r="L408" s="119">
        <f t="shared" si="164"/>
        <v>0.60997404473059202</v>
      </c>
      <c r="M408" s="119">
        <f t="shared" si="164"/>
        <v>0.6194721320647042</v>
      </c>
      <c r="N408" s="119">
        <f t="shared" si="164"/>
        <v>0.63386294623023964</v>
      </c>
      <c r="O408" s="119">
        <f t="shared" si="164"/>
        <v>0.63448654847503905</v>
      </c>
      <c r="P408" s="119">
        <f t="shared" si="164"/>
        <v>0.64341990445708142</v>
      </c>
      <c r="Q408" s="119">
        <f t="shared" si="164"/>
        <v>0.65330012177629726</v>
      </c>
      <c r="R408" s="119" t="str">
        <f t="shared" ref="R408:V408" si="165">IF(R384=0,"",R384/R360)</f>
        <v/>
      </c>
      <c r="S408" s="119" t="str">
        <f t="shared" si="165"/>
        <v/>
      </c>
      <c r="T408" s="119" t="str">
        <f t="shared" si="165"/>
        <v/>
      </c>
      <c r="U408" s="119">
        <f t="shared" si="165"/>
        <v>0.72726121293036528</v>
      </c>
      <c r="V408" s="119">
        <f t="shared" si="165"/>
        <v>0.72670051308249106</v>
      </c>
      <c r="W408" s="119">
        <f t="shared" ref="W408" si="166">IF(W384=0,"",W384/W360)</f>
        <v>0.7714384688270457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0.51065611814785705</v>
      </c>
      <c r="D409" s="124">
        <f t="shared" si="167"/>
        <v>0.52050123357336187</v>
      </c>
      <c r="E409" s="124">
        <f t="shared" si="167"/>
        <v>0.53041117207570299</v>
      </c>
      <c r="F409" s="124">
        <f t="shared" si="167"/>
        <v>0.54044714938585314</v>
      </c>
      <c r="G409" s="124">
        <f t="shared" si="167"/>
        <v>0.55052545649296847</v>
      </c>
      <c r="H409" s="124">
        <f t="shared" si="167"/>
        <v>0.56066441682515933</v>
      </c>
      <c r="I409" s="124">
        <f t="shared" si="167"/>
        <v>0.57086837417501757</v>
      </c>
      <c r="J409" s="124">
        <f t="shared" si="167"/>
        <v>0.58109642690325136</v>
      </c>
      <c r="K409" s="124">
        <f t="shared" si="167"/>
        <v>0.59128587790636311</v>
      </c>
      <c r="L409" s="124">
        <f t="shared" si="167"/>
        <v>0.60141790962947639</v>
      </c>
      <c r="M409" s="124">
        <f t="shared" si="167"/>
        <v>0.61073657319433217</v>
      </c>
      <c r="N409" s="124">
        <f t="shared" si="167"/>
        <v>0.61882685221392808</v>
      </c>
      <c r="O409" s="124">
        <f t="shared" si="167"/>
        <v>0.62555245058921916</v>
      </c>
      <c r="P409" s="124">
        <f t="shared" si="167"/>
        <v>0.63146267298856695</v>
      </c>
      <c r="Q409" s="124">
        <f t="shared" si="167"/>
        <v>0.6384766509485571</v>
      </c>
      <c r="R409" s="124" t="str">
        <f t="shared" ref="R409:V409" si="168">IF(R385=0,"",R385/R361)</f>
        <v/>
      </c>
      <c r="S409" s="124" t="str">
        <f t="shared" si="168"/>
        <v/>
      </c>
      <c r="T409" s="124" t="str">
        <f t="shared" si="168"/>
        <v/>
      </c>
      <c r="U409" s="124">
        <f t="shared" si="168"/>
        <v>0.68284105136465933</v>
      </c>
      <c r="V409" s="124">
        <f t="shared" si="168"/>
        <v>0.6918679094075243</v>
      </c>
      <c r="W409" s="124">
        <f t="shared" ref="W409" si="169">IF(W385=0,"",W385/W361)</f>
        <v>0.69910647403948778</v>
      </c>
      <c r="DA409" s="130" t="s">
        <v>3662</v>
      </c>
    </row>
    <row r="410" spans="1:105" ht="12" customHeight="1" x14ac:dyDescent="0.25">
      <c r="A410" s="97" t="s">
        <v>204</v>
      </c>
      <c r="B410" s="111"/>
      <c r="C410" s="111">
        <f t="shared" ref="C410:Q410" si="170">IF(C386=0,"",C386/C362)</f>
        <v>0.50824275179939915</v>
      </c>
      <c r="D410" s="111">
        <f t="shared" si="170"/>
        <v>0.51812618740520067</v>
      </c>
      <c r="E410" s="111">
        <f t="shared" si="170"/>
        <v>0.5281035796567537</v>
      </c>
      <c r="F410" s="111">
        <f t="shared" si="170"/>
        <v>0.53816533729738725</v>
      </c>
      <c r="G410" s="111">
        <f t="shared" si="170"/>
        <v>0.5483019260633738</v>
      </c>
      <c r="H410" s="111">
        <f t="shared" si="170"/>
        <v>0.55850198662072215</v>
      </c>
      <c r="I410" s="111">
        <f t="shared" si="170"/>
        <v>0.5687505822509471</v>
      </c>
      <c r="J410" s="111">
        <f t="shared" si="170"/>
        <v>0.57901550709258465</v>
      </c>
      <c r="K410" s="111">
        <f t="shared" si="170"/>
        <v>0.58925415824020466</v>
      </c>
      <c r="L410" s="111">
        <f t="shared" si="170"/>
        <v>0.59942872309938555</v>
      </c>
      <c r="M410" s="111">
        <f t="shared" si="170"/>
        <v>0.60879909417643985</v>
      </c>
      <c r="N410" s="111">
        <f t="shared" si="170"/>
        <v>0.61696796478656302</v>
      </c>
      <c r="O410" s="111">
        <f t="shared" si="170"/>
        <v>0.62372039921019562</v>
      </c>
      <c r="P410" s="111">
        <f t="shared" si="170"/>
        <v>0.62963491272818661</v>
      </c>
      <c r="Q410" s="111">
        <f t="shared" si="170"/>
        <v>0.63667627097010904</v>
      </c>
      <c r="R410" s="111" t="str">
        <f t="shared" ref="R410:V410" si="171">IF(R386=0,"",R386/R362)</f>
        <v/>
      </c>
      <c r="S410" s="111" t="str">
        <f t="shared" si="171"/>
        <v/>
      </c>
      <c r="T410" s="111" t="str">
        <f t="shared" si="171"/>
        <v/>
      </c>
      <c r="U410" s="111">
        <f t="shared" si="171"/>
        <v>0.68115768750071215</v>
      </c>
      <c r="V410" s="111">
        <f t="shared" si="171"/>
        <v>0.69018575476675603</v>
      </c>
      <c r="W410" s="111">
        <f t="shared" ref="W410" si="172">IF(W386=0,"",W386/W362)</f>
        <v>0.69744758488352765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 t="str">
        <f t="shared" ref="R411:V411" si="174">IF(R387=0,"",R387/R363)</f>
        <v/>
      </c>
      <c r="S411" s="111" t="str">
        <f t="shared" si="174"/>
        <v/>
      </c>
      <c r="T411" s="111" t="str">
        <f t="shared" si="174"/>
        <v/>
      </c>
      <c r="U411" s="111">
        <f t="shared" si="174"/>
        <v>1</v>
      </c>
      <c r="V411" s="111">
        <f t="shared" si="174"/>
        <v>1</v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2.1714733651817451</v>
      </c>
      <c r="D412" s="124">
        <f t="shared" si="176"/>
        <v>2.2401584650703543</v>
      </c>
      <c r="E412" s="124">
        <f t="shared" si="176"/>
        <v>2.3095687850311881</v>
      </c>
      <c r="F412" s="124">
        <f t="shared" si="176"/>
        <v>2.3790536496819987</v>
      </c>
      <c r="G412" s="124">
        <f t="shared" si="176"/>
        <v>2.4491987925015777</v>
      </c>
      <c r="H412" s="124">
        <f t="shared" si="176"/>
        <v>2.5199287206242134</v>
      </c>
      <c r="I412" s="124">
        <f t="shared" si="176"/>
        <v>2.5913838022420639</v>
      </c>
      <c r="J412" s="124">
        <f t="shared" si="176"/>
        <v>2.6641479055402226</v>
      </c>
      <c r="K412" s="124">
        <f t="shared" si="176"/>
        <v>2.7387119593573592</v>
      </c>
      <c r="L412" s="124">
        <f t="shared" si="176"/>
        <v>2.8151973429741375</v>
      </c>
      <c r="M412" s="124">
        <f t="shared" si="176"/>
        <v>2.906551926577257</v>
      </c>
      <c r="N412" s="124">
        <f t="shared" si="176"/>
        <v>3.0170130307156118</v>
      </c>
      <c r="O412" s="124">
        <f t="shared" si="176"/>
        <v>3.1489232487800574</v>
      </c>
      <c r="P412" s="124">
        <f t="shared" si="176"/>
        <v>3.2919770398361652</v>
      </c>
      <c r="Q412" s="124">
        <f t="shared" si="176"/>
        <v>3.4149151198082399</v>
      </c>
      <c r="R412" s="124" t="str">
        <f t="shared" ref="R412:V412" si="177">IF(R388=0,"",R388/R364)</f>
        <v/>
      </c>
      <c r="S412" s="124" t="str">
        <f t="shared" si="177"/>
        <v/>
      </c>
      <c r="T412" s="124" t="str">
        <f t="shared" si="177"/>
        <v/>
      </c>
      <c r="U412" s="124">
        <f t="shared" si="177"/>
        <v>3.6514179061448666</v>
      </c>
      <c r="V412" s="124">
        <f t="shared" si="177"/>
        <v>3.6990288856511033</v>
      </c>
      <c r="W412" s="124">
        <f t="shared" ref="W412" si="178">IF(W388=0,"",W388/W364)</f>
        <v>3.7456406996447145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2.1714733651817451</v>
      </c>
      <c r="D413" s="111">
        <f t="shared" si="179"/>
        <v>2.2401584650703543</v>
      </c>
      <c r="E413" s="111">
        <f t="shared" si="179"/>
        <v>2.3095687850311881</v>
      </c>
      <c r="F413" s="111">
        <f t="shared" si="179"/>
        <v>2.3790536496819987</v>
      </c>
      <c r="G413" s="111">
        <f t="shared" si="179"/>
        <v>2.4491987925015777</v>
      </c>
      <c r="H413" s="111">
        <f t="shared" si="179"/>
        <v>2.5199287206242134</v>
      </c>
      <c r="I413" s="111">
        <f t="shared" si="179"/>
        <v>2.5913838022420639</v>
      </c>
      <c r="J413" s="111">
        <f t="shared" si="179"/>
        <v>2.6641479055402226</v>
      </c>
      <c r="K413" s="111">
        <f t="shared" si="179"/>
        <v>2.7387119593573592</v>
      </c>
      <c r="L413" s="111">
        <f t="shared" si="179"/>
        <v>2.8151973429741375</v>
      </c>
      <c r="M413" s="111">
        <f t="shared" si="179"/>
        <v>2.906551926577257</v>
      </c>
      <c r="N413" s="111">
        <f t="shared" si="179"/>
        <v>3.0170130307156118</v>
      </c>
      <c r="O413" s="111">
        <f t="shared" si="179"/>
        <v>3.1489232487800574</v>
      </c>
      <c r="P413" s="111">
        <f t="shared" si="179"/>
        <v>3.2919770398361652</v>
      </c>
      <c r="Q413" s="111">
        <f t="shared" si="179"/>
        <v>3.4149151198082399</v>
      </c>
      <c r="R413" s="111" t="str">
        <f t="shared" ref="R413:V413" si="180">IF(R389=0,"",R389/R365)</f>
        <v/>
      </c>
      <c r="S413" s="111" t="str">
        <f t="shared" si="180"/>
        <v/>
      </c>
      <c r="T413" s="111" t="str">
        <f t="shared" si="180"/>
        <v/>
      </c>
      <c r="U413" s="111">
        <f t="shared" si="180"/>
        <v>3.6514179061448666</v>
      </c>
      <c r="V413" s="111">
        <f t="shared" si="180"/>
        <v>3.6990288856511033</v>
      </c>
      <c r="W413" s="111">
        <f t="shared" ref="W413" si="181">IF(W389=0,"",W389/W365)</f>
        <v>3.7456406996447145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0.58566737677936542</v>
      </c>
      <c r="D414" s="124">
        <f t="shared" si="182"/>
        <v>0.57531987801966855</v>
      </c>
      <c r="E414" s="124">
        <f t="shared" si="182"/>
        <v>0.58243128891167439</v>
      </c>
      <c r="F414" s="124">
        <f t="shared" si="182"/>
        <v>0.58544858108633369</v>
      </c>
      <c r="G414" s="124">
        <f t="shared" si="182"/>
        <v>0.58752338642448532</v>
      </c>
      <c r="H414" s="124">
        <f t="shared" si="182"/>
        <v>0.58987262039092447</v>
      </c>
      <c r="I414" s="124">
        <f t="shared" si="182"/>
        <v>0.60381307325764144</v>
      </c>
      <c r="J414" s="124">
        <f t="shared" si="182"/>
        <v>0.61512117450425807</v>
      </c>
      <c r="K414" s="124">
        <f t="shared" si="182"/>
        <v>0.61133425372290562</v>
      </c>
      <c r="L414" s="124">
        <f t="shared" si="182"/>
        <v>0.61036293679587572</v>
      </c>
      <c r="M414" s="124">
        <f t="shared" si="182"/>
        <v>0.62170208531985394</v>
      </c>
      <c r="N414" s="124">
        <f t="shared" si="182"/>
        <v>0.6423040285023488</v>
      </c>
      <c r="O414" s="124">
        <f t="shared" si="182"/>
        <v>0.64317664489934867</v>
      </c>
      <c r="P414" s="124">
        <f t="shared" si="182"/>
        <v>0.66440146400642996</v>
      </c>
      <c r="Q414" s="124">
        <f t="shared" si="182"/>
        <v>0.67724144027015665</v>
      </c>
      <c r="R414" s="124" t="str">
        <f t="shared" ref="R414:V414" si="183">IF(R390=0,"",R390/R366)</f>
        <v/>
      </c>
      <c r="S414" s="124" t="str">
        <f t="shared" si="183"/>
        <v/>
      </c>
      <c r="T414" s="124" t="str">
        <f t="shared" si="183"/>
        <v/>
      </c>
      <c r="U414" s="124">
        <f t="shared" si="183"/>
        <v>0.73313403582855496</v>
      </c>
      <c r="V414" s="124">
        <f t="shared" si="183"/>
        <v>0.74045438079672632</v>
      </c>
      <c r="W414" s="124">
        <f t="shared" ref="W414" si="184">IF(W390=0,"",W390/W366)</f>
        <v>0.74898666060038255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0.53737230020168347</v>
      </c>
      <c r="D415" s="111">
        <f t="shared" si="185"/>
        <v>0.54997871070298221</v>
      </c>
      <c r="E415" s="111">
        <f t="shared" si="185"/>
        <v>0.56270496374617718</v>
      </c>
      <c r="F415" s="111">
        <f t="shared" si="185"/>
        <v>0.57553882559761183</v>
      </c>
      <c r="G415" s="111">
        <f t="shared" si="185"/>
        <v>0.58846813521863761</v>
      </c>
      <c r="H415" s="111">
        <f t="shared" si="185"/>
        <v>0.60147840367716432</v>
      </c>
      <c r="I415" s="111">
        <f t="shared" si="185"/>
        <v>0.61455057905518706</v>
      </c>
      <c r="J415" s="111">
        <f t="shared" si="185"/>
        <v>0.62764358248839625</v>
      </c>
      <c r="K415" s="111">
        <f t="shared" si="185"/>
        <v>0.64070307358992429</v>
      </c>
      <c r="L415" s="111">
        <f t="shared" si="185"/>
        <v>0.65368082205743416</v>
      </c>
      <c r="M415" s="111">
        <f t="shared" si="185"/>
        <v>0.66563281416405573</v>
      </c>
      <c r="N415" s="111">
        <f t="shared" si="185"/>
        <v>0.67605228168026621</v>
      </c>
      <c r="O415" s="111">
        <f t="shared" si="185"/>
        <v>0.68466507217362926</v>
      </c>
      <c r="P415" s="111">
        <f t="shared" si="185"/>
        <v>0.69220908705844408</v>
      </c>
      <c r="Q415" s="111">
        <f t="shared" si="185"/>
        <v>0.70119040246583852</v>
      </c>
      <c r="R415" s="111" t="str">
        <f t="shared" ref="R415:V415" si="186">IF(R391=0,"",R391/R367)</f>
        <v/>
      </c>
      <c r="S415" s="111" t="str">
        <f t="shared" si="186"/>
        <v/>
      </c>
      <c r="T415" s="111" t="str">
        <f t="shared" si="186"/>
        <v/>
      </c>
      <c r="U415" s="111">
        <f t="shared" si="186"/>
        <v>0.75792684704133406</v>
      </c>
      <c r="V415" s="111">
        <f t="shared" si="186"/>
        <v>0.76944222757583969</v>
      </c>
      <c r="W415" s="111">
        <f t="shared" ref="W415" si="187">IF(W391=0,"",W391/W367)</f>
        <v>0.77870475683125162</v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 t="str">
        <f t="shared" si="188"/>
        <v/>
      </c>
      <c r="F416" s="111" t="str">
        <f t="shared" si="188"/>
        <v/>
      </c>
      <c r="G416" s="111" t="str">
        <f t="shared" si="188"/>
        <v/>
      </c>
      <c r="H416" s="111" t="str">
        <f t="shared" si="188"/>
        <v/>
      </c>
      <c r="I416" s="111">
        <f t="shared" si="188"/>
        <v>0.8785175655867784</v>
      </c>
      <c r="J416" s="111" t="str">
        <f t="shared" si="188"/>
        <v/>
      </c>
      <c r="K416" s="111">
        <f t="shared" si="188"/>
        <v>0.883833465428154</v>
      </c>
      <c r="L416" s="111">
        <f t="shared" si="188"/>
        <v>0.89221946669925467</v>
      </c>
      <c r="M416" s="111">
        <f t="shared" si="188"/>
        <v>0.88109206824579944</v>
      </c>
      <c r="N416" s="111">
        <f t="shared" si="188"/>
        <v>0.92042993037905207</v>
      </c>
      <c r="O416" s="111">
        <f t="shared" si="188"/>
        <v>0.91760291954847484</v>
      </c>
      <c r="P416" s="111" t="str">
        <f t="shared" si="188"/>
        <v/>
      </c>
      <c r="Q416" s="111" t="str">
        <f t="shared" si="188"/>
        <v/>
      </c>
      <c r="R416" s="111" t="str">
        <f t="shared" ref="R416:V416" si="189">IF(R392=0,"",R392/R368)</f>
        <v/>
      </c>
      <c r="S416" s="111" t="str">
        <f t="shared" si="189"/>
        <v/>
      </c>
      <c r="T416" s="111" t="str">
        <f t="shared" si="189"/>
        <v/>
      </c>
      <c r="U416" s="111" t="str">
        <f t="shared" si="189"/>
        <v/>
      </c>
      <c r="V416" s="111" t="str">
        <f t="shared" si="189"/>
        <v/>
      </c>
      <c r="W416" s="111">
        <f t="shared" ref="W416" si="190">IF(W392=0,"",W392/W368)</f>
        <v>0.94694508453447357</v>
      </c>
      <c r="DA416" s="63" t="s">
        <v>3669</v>
      </c>
    </row>
    <row r="417" spans="1:105" ht="12" customHeight="1" x14ac:dyDescent="0.25">
      <c r="A417" s="100" t="s">
        <v>204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 t="str">
        <f t="shared" si="191"/>
        <v/>
      </c>
      <c r="F417" s="112" t="str">
        <f t="shared" si="191"/>
        <v/>
      </c>
      <c r="G417" s="112" t="str">
        <f t="shared" si="191"/>
        <v/>
      </c>
      <c r="H417" s="112" t="str">
        <f t="shared" si="191"/>
        <v/>
      </c>
      <c r="I417" s="112">
        <f t="shared" si="191"/>
        <v>0.61455057905518706</v>
      </c>
      <c r="J417" s="112" t="str">
        <f t="shared" si="191"/>
        <v/>
      </c>
      <c r="K417" s="112">
        <f t="shared" si="191"/>
        <v>0.64070307358992429</v>
      </c>
      <c r="L417" s="112">
        <f t="shared" si="191"/>
        <v>0.65368082205743416</v>
      </c>
      <c r="M417" s="112">
        <f t="shared" si="191"/>
        <v>0.66563281416405573</v>
      </c>
      <c r="N417" s="112">
        <f t="shared" si="191"/>
        <v>0.67605228168026632</v>
      </c>
      <c r="O417" s="112">
        <f t="shared" si="191"/>
        <v>0.68466507217362926</v>
      </c>
      <c r="P417" s="112" t="str">
        <f t="shared" si="191"/>
        <v/>
      </c>
      <c r="Q417" s="112" t="str">
        <f t="shared" si="191"/>
        <v/>
      </c>
      <c r="R417" s="112" t="str">
        <f t="shared" ref="R417:V417" si="192">IF(R393=0,"",R393/R369)</f>
        <v/>
      </c>
      <c r="S417" s="112" t="str">
        <f t="shared" si="192"/>
        <v/>
      </c>
      <c r="T417" s="112" t="str">
        <f t="shared" si="192"/>
        <v/>
      </c>
      <c r="U417" s="112" t="str">
        <f t="shared" si="192"/>
        <v/>
      </c>
      <c r="V417" s="112" t="str">
        <f t="shared" si="192"/>
        <v/>
      </c>
      <c r="W417" s="112">
        <f t="shared" ref="W417" si="193">IF(W393=0,"",W393/W369)</f>
        <v>0.77870475683125162</v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 t="str">
        <f t="shared" si="194"/>
        <v/>
      </c>
      <c r="F418" s="113" t="str">
        <f t="shared" si="194"/>
        <v/>
      </c>
      <c r="G418" s="113" t="str">
        <f t="shared" si="194"/>
        <v/>
      </c>
      <c r="H418" s="113" t="str">
        <f t="shared" si="194"/>
        <v/>
      </c>
      <c r="I418" s="113">
        <f t="shared" si="194"/>
        <v>1</v>
      </c>
      <c r="J418" s="113" t="str">
        <f t="shared" si="194"/>
        <v/>
      </c>
      <c r="K418" s="113">
        <f t="shared" si="194"/>
        <v>1</v>
      </c>
      <c r="L418" s="113">
        <f t="shared" si="194"/>
        <v>1</v>
      </c>
      <c r="M418" s="113">
        <f t="shared" si="194"/>
        <v>1</v>
      </c>
      <c r="N418" s="113">
        <f t="shared" si="194"/>
        <v>1</v>
      </c>
      <c r="O418" s="113">
        <f t="shared" si="194"/>
        <v>1</v>
      </c>
      <c r="P418" s="113" t="str">
        <f t="shared" si="194"/>
        <v/>
      </c>
      <c r="Q418" s="113" t="str">
        <f t="shared" si="194"/>
        <v/>
      </c>
      <c r="R418" s="113" t="str">
        <f t="shared" ref="R418:V418" si="195">IF(R394=0,"",R394/R370)</f>
        <v/>
      </c>
      <c r="S418" s="113" t="str">
        <f t="shared" si="195"/>
        <v/>
      </c>
      <c r="T418" s="113" t="str">
        <f t="shared" si="195"/>
        <v/>
      </c>
      <c r="U418" s="113" t="str">
        <f t="shared" si="195"/>
        <v/>
      </c>
      <c r="V418" s="113" t="str">
        <f t="shared" si="195"/>
        <v/>
      </c>
      <c r="W418" s="113">
        <f t="shared" ref="W418" si="196">IF(W394=0,"",W394/W370)</f>
        <v>1</v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0.52313127076257304</v>
      </c>
      <c r="D419" s="112">
        <f t="shared" si="197"/>
        <v>0.52604227359060562</v>
      </c>
      <c r="E419" s="112">
        <f t="shared" si="197"/>
        <v>0.52943517526621231</v>
      </c>
      <c r="F419" s="112">
        <f t="shared" si="197"/>
        <v>0.53289379042103346</v>
      </c>
      <c r="G419" s="112">
        <f t="shared" si="197"/>
        <v>0.53679620606964051</v>
      </c>
      <c r="H419" s="112">
        <f t="shared" si="197"/>
        <v>0.54109614917476745</v>
      </c>
      <c r="I419" s="112">
        <f t="shared" si="197"/>
        <v>0.5458867803878521</v>
      </c>
      <c r="J419" s="112">
        <f t="shared" si="197"/>
        <v>0.55154974601508522</v>
      </c>
      <c r="K419" s="112">
        <f t="shared" si="197"/>
        <v>0.55840954580164692</v>
      </c>
      <c r="L419" s="112">
        <f t="shared" si="197"/>
        <v>0.56655299673318782</v>
      </c>
      <c r="M419" s="112">
        <f t="shared" si="197"/>
        <v>0.58368058205763695</v>
      </c>
      <c r="N419" s="112">
        <f t="shared" si="197"/>
        <v>0.61223642986479143</v>
      </c>
      <c r="O419" s="112">
        <f t="shared" si="197"/>
        <v>0.65426083314353067</v>
      </c>
      <c r="P419" s="112">
        <f t="shared" si="197"/>
        <v>0.70546566900707552</v>
      </c>
      <c r="Q419" s="112">
        <f t="shared" si="197"/>
        <v>0.75195720001509048</v>
      </c>
      <c r="R419" s="112" t="str">
        <f t="shared" ref="R419:V419" si="198">IF(R395=0,"",R395/R371)</f>
        <v/>
      </c>
      <c r="S419" s="112" t="str">
        <f t="shared" si="198"/>
        <v/>
      </c>
      <c r="T419" s="112" t="str">
        <f t="shared" si="198"/>
        <v/>
      </c>
      <c r="U419" s="112">
        <f t="shared" si="198"/>
        <v>0.86377019645586883</v>
      </c>
      <c r="V419" s="112">
        <f t="shared" si="198"/>
        <v>0.88031395613333108</v>
      </c>
      <c r="W419" s="112">
        <f t="shared" ref="W419" si="199">IF(W395=0,"",W395/W371)</f>
        <v>0.88809594421726801</v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>
        <f t="shared" ref="C420:Q420" si="200">IF(C396=0,"",C396/C372)</f>
        <v>0.82677544263614666</v>
      </c>
      <c r="D420" s="113" t="str">
        <f t="shared" si="200"/>
        <v/>
      </c>
      <c r="E420" s="113" t="str">
        <f t="shared" si="200"/>
        <v/>
      </c>
      <c r="F420" s="113" t="str">
        <f t="shared" si="200"/>
        <v/>
      </c>
      <c r="G420" s="113" t="str">
        <f t="shared" si="200"/>
        <v/>
      </c>
      <c r="H420" s="113" t="str">
        <f t="shared" si="200"/>
        <v/>
      </c>
      <c r="I420" s="113" t="str">
        <f t="shared" si="200"/>
        <v/>
      </c>
      <c r="J420" s="113">
        <f t="shared" si="200"/>
        <v>0.82935666666074837</v>
      </c>
      <c r="K420" s="113">
        <f t="shared" si="200"/>
        <v>0.84562211593315328</v>
      </c>
      <c r="L420" s="113">
        <f t="shared" si="200"/>
        <v>0.8507440608515604</v>
      </c>
      <c r="M420" s="113">
        <f t="shared" si="200"/>
        <v>0.83929836926555512</v>
      </c>
      <c r="N420" s="113">
        <f t="shared" si="200"/>
        <v>0.89817671521349762</v>
      </c>
      <c r="O420" s="113">
        <f t="shared" si="200"/>
        <v>0.90706807400114975</v>
      </c>
      <c r="P420" s="113">
        <f t="shared" si="200"/>
        <v>0.92517866976220764</v>
      </c>
      <c r="Q420" s="113" t="str">
        <f t="shared" si="200"/>
        <v/>
      </c>
      <c r="R420" s="113" t="str">
        <f t="shared" ref="R420:V420" si="201">IF(R396=0,"",R396/R372)</f>
        <v/>
      </c>
      <c r="S420" s="113" t="str">
        <f t="shared" si="201"/>
        <v/>
      </c>
      <c r="T420" s="113" t="str">
        <f t="shared" si="201"/>
        <v/>
      </c>
      <c r="U420" s="113">
        <f t="shared" si="201"/>
        <v>0.96361372812113943</v>
      </c>
      <c r="V420" s="113" t="str">
        <f t="shared" si="201"/>
        <v/>
      </c>
      <c r="W420" s="113">
        <f t="shared" ref="W420" si="202">IF(W396=0,"",W396/W372)</f>
        <v>0.97572480840704146</v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>
        <f t="shared" ref="C421:Q421" si="203">IF(C397=0,"",C397/C373)</f>
        <v>0.52313127076257304</v>
      </c>
      <c r="D421" s="111" t="str">
        <f t="shared" si="203"/>
        <v/>
      </c>
      <c r="E421" s="111" t="str">
        <f t="shared" si="203"/>
        <v/>
      </c>
      <c r="F421" s="111" t="str">
        <f t="shared" si="203"/>
        <v/>
      </c>
      <c r="G421" s="111" t="str">
        <f t="shared" si="203"/>
        <v/>
      </c>
      <c r="H421" s="111" t="str">
        <f t="shared" si="203"/>
        <v/>
      </c>
      <c r="I421" s="111" t="str">
        <f t="shared" si="203"/>
        <v/>
      </c>
      <c r="J421" s="111">
        <f t="shared" si="203"/>
        <v>0.55154974601508522</v>
      </c>
      <c r="K421" s="111">
        <f t="shared" si="203"/>
        <v>0.55840954580164692</v>
      </c>
      <c r="L421" s="111">
        <f t="shared" si="203"/>
        <v>0.56655299673318782</v>
      </c>
      <c r="M421" s="111">
        <f t="shared" si="203"/>
        <v>0.58368058205763695</v>
      </c>
      <c r="N421" s="111">
        <f t="shared" si="203"/>
        <v>0.61223642986479143</v>
      </c>
      <c r="O421" s="111">
        <f t="shared" si="203"/>
        <v>0.65426083314353067</v>
      </c>
      <c r="P421" s="111">
        <f t="shared" si="203"/>
        <v>0.70546566900707552</v>
      </c>
      <c r="Q421" s="111" t="str">
        <f t="shared" si="203"/>
        <v/>
      </c>
      <c r="R421" s="111" t="str">
        <f t="shared" ref="R421:V421" si="204">IF(R397=0,"",R397/R373)</f>
        <v/>
      </c>
      <c r="S421" s="111" t="str">
        <f t="shared" si="204"/>
        <v/>
      </c>
      <c r="T421" s="111" t="str">
        <f t="shared" si="204"/>
        <v/>
      </c>
      <c r="U421" s="111">
        <f t="shared" si="204"/>
        <v>0.86377019645586883</v>
      </c>
      <c r="V421" s="111" t="str">
        <f t="shared" si="204"/>
        <v/>
      </c>
      <c r="W421" s="111">
        <f t="shared" ref="W421" si="205">IF(W397=0,"",W397/W373)</f>
        <v>0.8880959442172679</v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>
        <f t="shared" ref="C422:Q422" si="206">IF(C398=0,"",C398/C374)</f>
        <v>1</v>
      </c>
      <c r="D422" s="111" t="str">
        <f t="shared" si="206"/>
        <v/>
      </c>
      <c r="E422" s="111" t="str">
        <f t="shared" si="206"/>
        <v/>
      </c>
      <c r="F422" s="111" t="str">
        <f t="shared" si="206"/>
        <v/>
      </c>
      <c r="G422" s="111" t="str">
        <f t="shared" si="206"/>
        <v/>
      </c>
      <c r="H422" s="111" t="str">
        <f t="shared" si="206"/>
        <v/>
      </c>
      <c r="I422" s="111" t="str">
        <f t="shared" si="206"/>
        <v/>
      </c>
      <c r="J422" s="111">
        <f t="shared" si="206"/>
        <v>1</v>
      </c>
      <c r="K422" s="111">
        <f t="shared" si="206"/>
        <v>1</v>
      </c>
      <c r="L422" s="111">
        <f t="shared" si="206"/>
        <v>1</v>
      </c>
      <c r="M422" s="111">
        <f t="shared" si="206"/>
        <v>1</v>
      </c>
      <c r="N422" s="111">
        <f t="shared" si="206"/>
        <v>1</v>
      </c>
      <c r="O422" s="111">
        <f t="shared" si="206"/>
        <v>1</v>
      </c>
      <c r="P422" s="111">
        <f t="shared" si="206"/>
        <v>1</v>
      </c>
      <c r="Q422" s="111" t="str">
        <f t="shared" si="206"/>
        <v/>
      </c>
      <c r="R422" s="111" t="str">
        <f t="shared" ref="R422:V422" si="207">IF(R398=0,"",R398/R374)</f>
        <v/>
      </c>
      <c r="S422" s="111" t="str">
        <f t="shared" si="207"/>
        <v/>
      </c>
      <c r="T422" s="111" t="str">
        <f t="shared" si="207"/>
        <v/>
      </c>
      <c r="U422" s="111">
        <f t="shared" si="207"/>
        <v>1</v>
      </c>
      <c r="V422" s="111" t="str">
        <f t="shared" si="207"/>
        <v/>
      </c>
      <c r="W422" s="111">
        <f t="shared" ref="W422" si="208">IF(W398=0,"",W398/W374)</f>
        <v>1</v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0.58585359792924219</v>
      </c>
      <c r="D423" s="112">
        <f t="shared" si="209"/>
        <v>0.58740200203116644</v>
      </c>
      <c r="E423" s="112">
        <f t="shared" si="209"/>
        <v>0.58906950030642757</v>
      </c>
      <c r="F423" s="112">
        <f t="shared" si="209"/>
        <v>0.59075301642575417</v>
      </c>
      <c r="G423" s="112">
        <f t="shared" si="209"/>
        <v>0.59254716589816026</v>
      </c>
      <c r="H423" s="112">
        <f t="shared" si="209"/>
        <v>0.59444134359718914</v>
      </c>
      <c r="I423" s="112">
        <f t="shared" si="209"/>
        <v>0.59646019156022789</v>
      </c>
      <c r="J423" s="112">
        <f t="shared" si="209"/>
        <v>0.59870234793005239</v>
      </c>
      <c r="K423" s="112">
        <f t="shared" si="209"/>
        <v>0.60125522585811786</v>
      </c>
      <c r="L423" s="112">
        <f t="shared" si="209"/>
        <v>0.60414941883309248</v>
      </c>
      <c r="M423" s="112">
        <f t="shared" si="209"/>
        <v>0.60939034730554198</v>
      </c>
      <c r="N423" s="112">
        <f t="shared" si="209"/>
        <v>0.61785916289157905</v>
      </c>
      <c r="O423" s="112">
        <f t="shared" si="209"/>
        <v>0.63068583974452896</v>
      </c>
      <c r="P423" s="112">
        <f t="shared" si="209"/>
        <v>0.6473716997653417</v>
      </c>
      <c r="Q423" s="112">
        <f t="shared" si="209"/>
        <v>0.66374454142368289</v>
      </c>
      <c r="R423" s="112" t="str">
        <f t="shared" ref="R423:V423" si="210">IF(R399=0,"",R399/R375)</f>
        <v/>
      </c>
      <c r="S423" s="112" t="str">
        <f t="shared" si="210"/>
        <v/>
      </c>
      <c r="T423" s="112" t="str">
        <f t="shared" si="210"/>
        <v/>
      </c>
      <c r="U423" s="112">
        <f t="shared" si="210"/>
        <v>0.70894371559781633</v>
      </c>
      <c r="V423" s="112">
        <f t="shared" si="210"/>
        <v>0.71834384455904265</v>
      </c>
      <c r="W423" s="112">
        <f t="shared" ref="W423" si="211">IF(W399=0,"",W399/W375)</f>
        <v>0.72574356331613521</v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0.86020379431039606</v>
      </c>
      <c r="D424" s="113">
        <f t="shared" si="212"/>
        <v>0.86383065499967571</v>
      </c>
      <c r="E424" s="113">
        <f t="shared" si="212"/>
        <v>0.83957726311115033</v>
      </c>
      <c r="F424" s="113">
        <f t="shared" si="212"/>
        <v>0.86132328114287615</v>
      </c>
      <c r="G424" s="113">
        <f t="shared" si="212"/>
        <v>0.87932694472457651</v>
      </c>
      <c r="H424" s="113">
        <f t="shared" si="212"/>
        <v>0.84487422909381182</v>
      </c>
      <c r="I424" s="113">
        <f t="shared" si="212"/>
        <v>0.87021850343747376</v>
      </c>
      <c r="J424" s="113">
        <f t="shared" si="212"/>
        <v>0.85480302885275972</v>
      </c>
      <c r="K424" s="113">
        <f t="shared" si="212"/>
        <v>0.86534713753281833</v>
      </c>
      <c r="L424" s="113">
        <f t="shared" si="212"/>
        <v>0.86990325613100961</v>
      </c>
      <c r="M424" s="113">
        <f t="shared" si="212"/>
        <v>0.85296852232742526</v>
      </c>
      <c r="N424" s="113">
        <f t="shared" si="212"/>
        <v>0.90016073575391697</v>
      </c>
      <c r="O424" s="113">
        <f t="shared" si="212"/>
        <v>0.89813049321047111</v>
      </c>
      <c r="P424" s="113">
        <f t="shared" si="212"/>
        <v>0.90467442365492334</v>
      </c>
      <c r="Q424" s="113">
        <f t="shared" si="212"/>
        <v>0.87932916283677265</v>
      </c>
      <c r="R424" s="113" t="str">
        <f t="shared" ref="R424:V424" si="213">IF(R400=0,"",R400/R376)</f>
        <v/>
      </c>
      <c r="S424" s="113" t="str">
        <f t="shared" si="213"/>
        <v/>
      </c>
      <c r="T424" s="113" t="str">
        <f t="shared" si="213"/>
        <v/>
      </c>
      <c r="U424" s="113">
        <f t="shared" si="213"/>
        <v>0.91065745235949769</v>
      </c>
      <c r="V424" s="113">
        <f t="shared" si="213"/>
        <v>0.90890860334482881</v>
      </c>
      <c r="W424" s="113">
        <f t="shared" ref="W424" si="214">IF(W400=0,"",W400/W376)</f>
        <v>0.9307318788498613</v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0.58585359792924219</v>
      </c>
      <c r="D425" s="111">
        <f t="shared" si="215"/>
        <v>0.58740200203116644</v>
      </c>
      <c r="E425" s="111">
        <f t="shared" si="215"/>
        <v>0.58906950030642757</v>
      </c>
      <c r="F425" s="111">
        <f t="shared" si="215"/>
        <v>0.59075301642575417</v>
      </c>
      <c r="G425" s="111">
        <f t="shared" si="215"/>
        <v>0.59254716589816026</v>
      </c>
      <c r="H425" s="111">
        <f t="shared" si="215"/>
        <v>0.59444134359718914</v>
      </c>
      <c r="I425" s="111">
        <f t="shared" si="215"/>
        <v>0.59646019156022789</v>
      </c>
      <c r="J425" s="111">
        <f t="shared" si="215"/>
        <v>0.59870234793005239</v>
      </c>
      <c r="K425" s="111">
        <f t="shared" si="215"/>
        <v>0.60125522585811786</v>
      </c>
      <c r="L425" s="111">
        <f t="shared" si="215"/>
        <v>0.60414941883309248</v>
      </c>
      <c r="M425" s="111">
        <f t="shared" si="215"/>
        <v>0.60939034730554198</v>
      </c>
      <c r="N425" s="111">
        <f t="shared" si="215"/>
        <v>0.61785916289157905</v>
      </c>
      <c r="O425" s="111">
        <f t="shared" si="215"/>
        <v>0.63068583974452896</v>
      </c>
      <c r="P425" s="111">
        <f t="shared" si="215"/>
        <v>0.6473716997653417</v>
      </c>
      <c r="Q425" s="111">
        <f t="shared" si="215"/>
        <v>0.66374454142368289</v>
      </c>
      <c r="R425" s="111" t="str">
        <f t="shared" ref="R425:V425" si="216">IF(R401=0,"",R401/R377)</f>
        <v/>
      </c>
      <c r="S425" s="111" t="str">
        <f t="shared" si="216"/>
        <v/>
      </c>
      <c r="T425" s="111" t="str">
        <f t="shared" si="216"/>
        <v/>
      </c>
      <c r="U425" s="111">
        <f t="shared" si="216"/>
        <v>0.70894371559781633</v>
      </c>
      <c r="V425" s="111">
        <f t="shared" si="216"/>
        <v>0.71834384455904265</v>
      </c>
      <c r="W425" s="111">
        <f t="shared" ref="W425" si="217">IF(W401=0,"",W401/W377)</f>
        <v>0.72574356331613521</v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 t="str">
        <f t="shared" ref="R426:V426" si="219">IF(R402=0,"",R402/R378)</f>
        <v/>
      </c>
      <c r="S426" s="111" t="str">
        <f t="shared" si="219"/>
        <v/>
      </c>
      <c r="T426" s="111" t="str">
        <f t="shared" si="219"/>
        <v/>
      </c>
      <c r="U426" s="111">
        <f t="shared" si="219"/>
        <v>1</v>
      </c>
      <c r="V426" s="111">
        <f t="shared" si="219"/>
        <v>1</v>
      </c>
      <c r="W426" s="111">
        <f t="shared" ref="W426" si="220">IF(W402=0,"",W402/W378)</f>
        <v>1</v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0.60341930021683976</v>
      </c>
      <c r="D427" s="124">
        <f t="shared" si="221"/>
        <v>0.58552005864589074</v>
      </c>
      <c r="E427" s="124">
        <f t="shared" si="221"/>
        <v>0.58598590892706459</v>
      </c>
      <c r="F427" s="124">
        <f t="shared" si="221"/>
        <v>0.59155300242495246</v>
      </c>
      <c r="G427" s="124">
        <f t="shared" si="221"/>
        <v>0.62447246940236933</v>
      </c>
      <c r="H427" s="124">
        <f t="shared" si="221"/>
        <v>0.62046693270962616</v>
      </c>
      <c r="I427" s="124">
        <f t="shared" si="221"/>
        <v>0.62647009019753364</v>
      </c>
      <c r="J427" s="124">
        <f t="shared" si="221"/>
        <v>0.62735432770896615</v>
      </c>
      <c r="K427" s="124">
        <f t="shared" si="221"/>
        <v>0.64211255795366506</v>
      </c>
      <c r="L427" s="124">
        <f t="shared" si="221"/>
        <v>0.64131092097827336</v>
      </c>
      <c r="M427" s="124">
        <f t="shared" si="221"/>
        <v>0.65863923430666893</v>
      </c>
      <c r="N427" s="124">
        <f t="shared" si="221"/>
        <v>0.65977552620434599</v>
      </c>
      <c r="O427" s="124">
        <f t="shared" si="221"/>
        <v>0.63690050817699728</v>
      </c>
      <c r="P427" s="124">
        <f t="shared" si="221"/>
        <v>0.68589662271412288</v>
      </c>
      <c r="Q427" s="124">
        <f t="shared" si="221"/>
        <v>0.6836252605462908</v>
      </c>
      <c r="R427" s="124" t="str">
        <f t="shared" ref="R427:V427" si="222">IF(R403=0,"",R403/R379)</f>
        <v/>
      </c>
      <c r="S427" s="124" t="str">
        <f t="shared" si="222"/>
        <v/>
      </c>
      <c r="T427" s="124" t="str">
        <f t="shared" si="222"/>
        <v/>
      </c>
      <c r="U427" s="124">
        <f t="shared" si="222"/>
        <v>0.68578859959005922</v>
      </c>
      <c r="V427" s="124">
        <f t="shared" si="222"/>
        <v>0.71971553619240758</v>
      </c>
      <c r="W427" s="124">
        <f t="shared" ref="W427" si="223">IF(W403=0,"",W403/W379)</f>
        <v>0.70434407017121758</v>
      </c>
      <c r="DA427" s="130" t="s">
        <v>3680</v>
      </c>
    </row>
    <row r="428" spans="1:105" ht="12" customHeight="1" x14ac:dyDescent="0.25">
      <c r="A428" s="97" t="s">
        <v>207</v>
      </c>
      <c r="B428" s="111"/>
      <c r="C428" s="111">
        <f t="shared" ref="C428:Q428" si="224">IF(C404=0,"",C404/C380)</f>
        <v>0.57439283717754908</v>
      </c>
      <c r="D428" s="111">
        <f t="shared" si="224"/>
        <v>0.57477903675263309</v>
      </c>
      <c r="E428" s="111">
        <f t="shared" si="224"/>
        <v>0.57515978973674686</v>
      </c>
      <c r="F428" s="111">
        <f t="shared" si="224"/>
        <v>0.57553980000391014</v>
      </c>
      <c r="G428" s="111">
        <f t="shared" si="224"/>
        <v>0.57591479428115322</v>
      </c>
      <c r="H428" s="111">
        <f t="shared" si="224"/>
        <v>0.57628529556268582</v>
      </c>
      <c r="I428" s="111">
        <f t="shared" si="224"/>
        <v>0.5766502509139233</v>
      </c>
      <c r="J428" s="111">
        <f t="shared" si="224"/>
        <v>0.57700534683352522</v>
      </c>
      <c r="K428" s="111">
        <f t="shared" si="224"/>
        <v>0.57734691571076568</v>
      </c>
      <c r="L428" s="111">
        <f t="shared" si="224"/>
        <v>0.57767397630941142</v>
      </c>
      <c r="M428" s="111">
        <f t="shared" si="224"/>
        <v>0.5778499782134382</v>
      </c>
      <c r="N428" s="111">
        <f t="shared" si="224"/>
        <v>0.5778499782134382</v>
      </c>
      <c r="O428" s="111">
        <f t="shared" si="224"/>
        <v>0.5778499782134382</v>
      </c>
      <c r="P428" s="111">
        <f t="shared" si="224"/>
        <v>0.5778499782134382</v>
      </c>
      <c r="Q428" s="111">
        <f t="shared" si="224"/>
        <v>0.5778499782134382</v>
      </c>
      <c r="R428" s="111" t="str">
        <f t="shared" ref="R428:V428" si="225">IF(R404=0,"",R404/R380)</f>
        <v/>
      </c>
      <c r="S428" s="111" t="str">
        <f t="shared" si="225"/>
        <v/>
      </c>
      <c r="T428" s="111" t="str">
        <f t="shared" si="225"/>
        <v/>
      </c>
      <c r="U428" s="111">
        <f t="shared" si="225"/>
        <v>0.58509850741476532</v>
      </c>
      <c r="V428" s="111">
        <f t="shared" si="225"/>
        <v>0.5871440414948117</v>
      </c>
      <c r="W428" s="111">
        <f t="shared" ref="W428" si="226">IF(W404=0,"",W404/W380)</f>
        <v>0.58903805453189073</v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0.58504864689504454</v>
      </c>
      <c r="D429" s="111">
        <f t="shared" si="227"/>
        <v>0.58552383110092776</v>
      </c>
      <c r="E429" s="111">
        <f t="shared" si="227"/>
        <v>0.58599231376136163</v>
      </c>
      <c r="F429" s="111">
        <f t="shared" si="227"/>
        <v>0.58645988257468884</v>
      </c>
      <c r="G429" s="111">
        <f t="shared" si="227"/>
        <v>0.58692127965883567</v>
      </c>
      <c r="H429" s="111">
        <f t="shared" si="227"/>
        <v>0.58737714851163159</v>
      </c>
      <c r="I429" s="111">
        <f t="shared" si="227"/>
        <v>0.58782619359077992</v>
      </c>
      <c r="J429" s="111">
        <f t="shared" si="227"/>
        <v>0.58826310751677702</v>
      </c>
      <c r="K429" s="111">
        <f t="shared" si="227"/>
        <v>0.58868337762103773</v>
      </c>
      <c r="L429" s="111">
        <f t="shared" si="227"/>
        <v>0.58908579657970539</v>
      </c>
      <c r="M429" s="111">
        <f t="shared" si="227"/>
        <v>0.5893023512586707</v>
      </c>
      <c r="N429" s="111">
        <f t="shared" si="227"/>
        <v>0.5893023512586707</v>
      </c>
      <c r="O429" s="111">
        <f t="shared" si="227"/>
        <v>0.5893023512586707</v>
      </c>
      <c r="P429" s="111">
        <f t="shared" si="227"/>
        <v>0.5893023512586707</v>
      </c>
      <c r="Q429" s="111">
        <f t="shared" si="227"/>
        <v>0.5893023512586707</v>
      </c>
      <c r="R429" s="111" t="str">
        <f t="shared" ref="R429:V429" si="228">IF(R405=0,"",R405/R381)</f>
        <v/>
      </c>
      <c r="S429" s="111" t="str">
        <f t="shared" si="228"/>
        <v/>
      </c>
      <c r="T429" s="111" t="str">
        <f t="shared" si="228"/>
        <v/>
      </c>
      <c r="U429" s="111">
        <f t="shared" si="228"/>
        <v>0.59822102133127519</v>
      </c>
      <c r="V429" s="111">
        <f t="shared" si="228"/>
        <v>0.60073786896691173</v>
      </c>
      <c r="W429" s="111">
        <f t="shared" ref="W429" si="229">IF(W405=0,"",W405/W381)</f>
        <v>0.60306828344435182</v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0.74843521690354531</v>
      </c>
      <c r="D430" s="45" t="str">
        <f t="shared" si="230"/>
        <v/>
      </c>
      <c r="E430" s="45" t="str">
        <f t="shared" si="230"/>
        <v/>
      </c>
      <c r="F430" s="45">
        <f t="shared" si="230"/>
        <v>0.75261496961464835</v>
      </c>
      <c r="G430" s="45">
        <f t="shared" si="230"/>
        <v>0.75407574499875574</v>
      </c>
      <c r="H430" s="45">
        <f t="shared" si="230"/>
        <v>0.75557792901911258</v>
      </c>
      <c r="I430" s="45">
        <f t="shared" si="230"/>
        <v>0.75713122579920733</v>
      </c>
      <c r="J430" s="45">
        <f t="shared" si="230"/>
        <v>0.75877538970772529</v>
      </c>
      <c r="K430" s="45">
        <f t="shared" si="230"/>
        <v>0.76054422241469111</v>
      </c>
      <c r="L430" s="45">
        <f t="shared" si="230"/>
        <v>0.76244676725263449</v>
      </c>
      <c r="M430" s="45">
        <f t="shared" si="230"/>
        <v>0.76503524089978137</v>
      </c>
      <c r="N430" s="45">
        <f t="shared" si="230"/>
        <v>0.76846622643583473</v>
      </c>
      <c r="O430" s="45">
        <f t="shared" si="230"/>
        <v>0.77312045235809701</v>
      </c>
      <c r="P430" s="45">
        <f t="shared" si="230"/>
        <v>0.77919788070963925</v>
      </c>
      <c r="Q430" s="45">
        <f t="shared" si="230"/>
        <v>0.78703087614130152</v>
      </c>
      <c r="R430" s="45" t="str">
        <f t="shared" ref="R430:V430" si="231">IF(R406=0,"",R406/R382)</f>
        <v/>
      </c>
      <c r="S430" s="45" t="str">
        <f t="shared" si="231"/>
        <v/>
      </c>
      <c r="T430" s="45" t="str">
        <f t="shared" si="231"/>
        <v/>
      </c>
      <c r="U430" s="45">
        <f t="shared" si="231"/>
        <v>0.83893874488421261</v>
      </c>
      <c r="V430" s="45">
        <f t="shared" si="231"/>
        <v>0.85030473016623132</v>
      </c>
      <c r="W430" s="45">
        <f t="shared" ref="W430" si="232">IF(W406=0,"",W406/W382)</f>
        <v>0.85880485617614666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2.5582534264442858</v>
      </c>
      <c r="D432" s="117">
        <f t="shared" si="233"/>
        <v>1.5791483365374646</v>
      </c>
      <c r="E432" s="117">
        <f t="shared" si="233"/>
        <v>3.2793997685044607</v>
      </c>
      <c r="F432" s="117">
        <f t="shared" si="233"/>
        <v>5.9599089844802764</v>
      </c>
      <c r="G432" s="117">
        <f t="shared" si="233"/>
        <v>10.888788838726171</v>
      </c>
      <c r="H432" s="117">
        <f t="shared" si="233"/>
        <v>8.5840444313167446</v>
      </c>
      <c r="I432" s="117">
        <f t="shared" si="233"/>
        <v>5.3666633455789849</v>
      </c>
      <c r="J432" s="117">
        <f t="shared" si="233"/>
        <v>4.4295573941110122</v>
      </c>
      <c r="K432" s="117">
        <f t="shared" si="233"/>
        <v>6.8565865928420173</v>
      </c>
      <c r="L432" s="117">
        <f t="shared" si="233"/>
        <v>6.9056049870424232</v>
      </c>
      <c r="M432" s="117">
        <f t="shared" si="233"/>
        <v>5.6347871598026504</v>
      </c>
      <c r="N432" s="117">
        <f t="shared" si="233"/>
        <v>3.3589752638901986</v>
      </c>
      <c r="O432" s="117">
        <f t="shared" si="233"/>
        <v>2.5282484911769005</v>
      </c>
      <c r="P432" s="117">
        <f t="shared" si="233"/>
        <v>1.590275909109881</v>
      </c>
      <c r="Q432" s="117">
        <f t="shared" si="233"/>
        <v>0.4776956774586576</v>
      </c>
      <c r="R432" s="117">
        <f t="shared" ref="R432:V432" si="234">R433+R436+R438+R451</f>
        <v>0</v>
      </c>
      <c r="S432" s="117">
        <f t="shared" si="234"/>
        <v>0</v>
      </c>
      <c r="T432" s="117">
        <f t="shared" si="234"/>
        <v>0</v>
      </c>
      <c r="U432" s="117">
        <f t="shared" si="234"/>
        <v>1.1417697602394865</v>
      </c>
      <c r="V432" s="117">
        <f t="shared" si="234"/>
        <v>2.7758469331338311</v>
      </c>
      <c r="W432" s="117">
        <f t="shared" ref="W432" si="235">W433+W436+W438+W451</f>
        <v>3.9406746903648622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204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0.82142469845712451</v>
      </c>
      <c r="D438" s="122">
        <v>0.51475513666840056</v>
      </c>
      <c r="E438" s="122">
        <v>0.72516683265980109</v>
      </c>
      <c r="F438" s="122">
        <v>1.0808192739849816</v>
      </c>
      <c r="G438" s="122">
        <v>2.9046341644375424</v>
      </c>
      <c r="H438" s="122">
        <v>2.3197062105369937</v>
      </c>
      <c r="I438" s="122">
        <v>0.42511132796490153</v>
      </c>
      <c r="J438" s="122">
        <v>0.22853449336000031</v>
      </c>
      <c r="K438" s="122">
        <v>1.3856979911459359</v>
      </c>
      <c r="L438" s="122">
        <v>1.5055357748950624</v>
      </c>
      <c r="M438" s="122">
        <v>1.1047538520082321</v>
      </c>
      <c r="N438" s="122">
        <v>0.62189300929036595</v>
      </c>
      <c r="O438" s="122">
        <v>0.5284750168254132</v>
      </c>
      <c r="P438" s="122">
        <v>0.36069586491734923</v>
      </c>
      <c r="Q438" s="122">
        <v>7.5360901592794072E-2</v>
      </c>
      <c r="R438" s="122">
        <v>0</v>
      </c>
      <c r="S438" s="122">
        <v>0</v>
      </c>
      <c r="T438" s="122">
        <v>0</v>
      </c>
      <c r="U438" s="122">
        <v>0.20740078976836285</v>
      </c>
      <c r="V438" s="122">
        <v>0.23806912535052002</v>
      </c>
      <c r="W438" s="122">
        <v>0.25174492307511659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204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0.82113911081122903</v>
      </c>
      <c r="D443" s="101">
        <v>0.51475513666840056</v>
      </c>
      <c r="E443" s="101">
        <v>0.72516683265980109</v>
      </c>
      <c r="F443" s="101">
        <v>1.0808192739849816</v>
      </c>
      <c r="G443" s="101">
        <v>2.9046341644375424</v>
      </c>
      <c r="H443" s="101">
        <v>2.3197062105369937</v>
      </c>
      <c r="I443" s="101">
        <v>0.42511132796490153</v>
      </c>
      <c r="J443" s="101">
        <v>0.22832396865430762</v>
      </c>
      <c r="K443" s="101">
        <v>1.3852974066567287</v>
      </c>
      <c r="L443" s="101">
        <v>1.5051476320618533</v>
      </c>
      <c r="M443" s="101">
        <v>1.1046339878649534</v>
      </c>
      <c r="N443" s="101">
        <v>0.62176811119608433</v>
      </c>
      <c r="O443" s="101">
        <v>0.52840103755079881</v>
      </c>
      <c r="P443" s="101">
        <v>0.36063090286868571</v>
      </c>
      <c r="Q443" s="101">
        <v>7.5360901592794072E-2</v>
      </c>
      <c r="R443" s="101">
        <v>0</v>
      </c>
      <c r="S443" s="101">
        <v>0</v>
      </c>
      <c r="T443" s="101">
        <v>0</v>
      </c>
      <c r="U443" s="101">
        <v>0.20731117475300817</v>
      </c>
      <c r="V443" s="101">
        <v>0.23806912535052002</v>
      </c>
      <c r="W443" s="101">
        <v>0.25168494813664688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2.8558764589549314E-4</v>
      </c>
      <c r="D444" s="104">
        <v>0</v>
      </c>
      <c r="E444" s="104">
        <v>0</v>
      </c>
      <c r="F444" s="104">
        <v>0</v>
      </c>
      <c r="G444" s="104">
        <v>0</v>
      </c>
      <c r="H444" s="104">
        <v>0</v>
      </c>
      <c r="I444" s="104">
        <v>0</v>
      </c>
      <c r="J444" s="104">
        <v>2.1052470569268703E-4</v>
      </c>
      <c r="K444" s="104">
        <v>4.0058448920718442E-4</v>
      </c>
      <c r="L444" s="104">
        <v>3.8814283320909131E-4</v>
      </c>
      <c r="M444" s="104">
        <v>1.1986414327866122E-4</v>
      </c>
      <c r="N444" s="104">
        <v>1.2489809428161617E-4</v>
      </c>
      <c r="O444" s="104">
        <v>7.3979274614333339E-5</v>
      </c>
      <c r="P444" s="104">
        <v>6.4962048663492187E-5</v>
      </c>
      <c r="Q444" s="104">
        <v>0</v>
      </c>
      <c r="R444" s="104">
        <v>0</v>
      </c>
      <c r="S444" s="104">
        <v>0</v>
      </c>
      <c r="T444" s="104">
        <v>0</v>
      </c>
      <c r="U444" s="104">
        <v>8.9615015354667179E-5</v>
      </c>
      <c r="V444" s="104">
        <v>0</v>
      </c>
      <c r="W444" s="104">
        <v>5.9974938469696355E-5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2.8558764589549314E-4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2.1052470569268703E-4</v>
      </c>
      <c r="K445" s="98">
        <v>4.0058448920718442E-4</v>
      </c>
      <c r="L445" s="98">
        <v>3.8814283320909131E-4</v>
      </c>
      <c r="M445" s="98">
        <v>1.1986414327866122E-4</v>
      </c>
      <c r="N445" s="98">
        <v>1.2489809428161617E-4</v>
      </c>
      <c r="O445" s="98">
        <v>7.3979274614333339E-5</v>
      </c>
      <c r="P445" s="98">
        <v>6.4962048663492187E-5</v>
      </c>
      <c r="Q445" s="98">
        <v>0</v>
      </c>
      <c r="R445" s="98">
        <v>0</v>
      </c>
      <c r="S445" s="98">
        <v>0</v>
      </c>
      <c r="T445" s="98">
        <v>0</v>
      </c>
      <c r="U445" s="98">
        <v>8.9615015354667179E-5</v>
      </c>
      <c r="V445" s="98">
        <v>0</v>
      </c>
      <c r="W445" s="98">
        <v>5.9974938469696355E-5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1.7368287279871615</v>
      </c>
      <c r="D451" s="122">
        <v>1.0643931998690639</v>
      </c>
      <c r="E451" s="122">
        <v>2.5542329358446594</v>
      </c>
      <c r="F451" s="122">
        <v>4.8790897104952951</v>
      </c>
      <c r="G451" s="122">
        <v>7.9841546742886287</v>
      </c>
      <c r="H451" s="122">
        <v>6.2643382207797513</v>
      </c>
      <c r="I451" s="122">
        <v>4.9415520176140832</v>
      </c>
      <c r="J451" s="122">
        <v>4.2010229007510116</v>
      </c>
      <c r="K451" s="122">
        <v>5.4708886016960818</v>
      </c>
      <c r="L451" s="122">
        <v>5.4000692121473612</v>
      </c>
      <c r="M451" s="122">
        <v>4.5300333077944179</v>
      </c>
      <c r="N451" s="122">
        <v>2.7370822545998328</v>
      </c>
      <c r="O451" s="122">
        <v>1.9997734743514872</v>
      </c>
      <c r="P451" s="122">
        <v>1.2295800441925318</v>
      </c>
      <c r="Q451" s="122">
        <v>0.40233477586586353</v>
      </c>
      <c r="R451" s="122">
        <v>0</v>
      </c>
      <c r="S451" s="122">
        <v>0</v>
      </c>
      <c r="T451" s="122">
        <v>0</v>
      </c>
      <c r="U451" s="122">
        <v>0.93436897047112366</v>
      </c>
      <c r="V451" s="122">
        <v>2.5377778077833111</v>
      </c>
      <c r="W451" s="122">
        <v>3.6889297672897454</v>
      </c>
      <c r="DA451" s="130" t="s">
        <v>3848</v>
      </c>
    </row>
    <row r="452" spans="1:105" ht="12" customHeight="1" x14ac:dyDescent="0.25">
      <c r="A452" s="97" t="s">
        <v>207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1.7368287279871615</v>
      </c>
      <c r="D453" s="98">
        <v>1.0643931998690639</v>
      </c>
      <c r="E453" s="98">
        <v>2.5542329358446594</v>
      </c>
      <c r="F453" s="98">
        <v>4.8790897104952951</v>
      </c>
      <c r="G453" s="98">
        <v>7.9841546742886287</v>
      </c>
      <c r="H453" s="98">
        <v>6.2643382207797513</v>
      </c>
      <c r="I453" s="98">
        <v>4.9415520176140832</v>
      </c>
      <c r="J453" s="98">
        <v>4.2010229007510116</v>
      </c>
      <c r="K453" s="98">
        <v>5.4708886016960818</v>
      </c>
      <c r="L453" s="98">
        <v>5.4000692121473612</v>
      </c>
      <c r="M453" s="98">
        <v>4.5300333077944179</v>
      </c>
      <c r="N453" s="98">
        <v>2.7370822545998328</v>
      </c>
      <c r="O453" s="98">
        <v>1.9997734743514872</v>
      </c>
      <c r="P453" s="98">
        <v>1.2295800441925318</v>
      </c>
      <c r="Q453" s="98">
        <v>0.40233477586586353</v>
      </c>
      <c r="R453" s="98">
        <v>0</v>
      </c>
      <c r="S453" s="98">
        <v>0</v>
      </c>
      <c r="T453" s="98">
        <v>0</v>
      </c>
      <c r="U453" s="98">
        <v>0.93436897047112366</v>
      </c>
      <c r="V453" s="98">
        <v>2.5377778077833111</v>
      </c>
      <c r="W453" s="98">
        <v>3.6889297672897454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17154.932676410517</v>
      </c>
      <c r="D456" s="117">
        <f t="shared" si="240"/>
        <v>17510.562998037945</v>
      </c>
      <c r="E456" s="117">
        <f t="shared" si="240"/>
        <v>17289.111938494116</v>
      </c>
      <c r="F456" s="117">
        <f t="shared" si="240"/>
        <v>13137.471324213979</v>
      </c>
      <c r="G456" s="117">
        <f t="shared" si="240"/>
        <v>18178.319866884594</v>
      </c>
      <c r="H456" s="117">
        <f t="shared" si="240"/>
        <v>16352.64448675829</v>
      </c>
      <c r="I456" s="117">
        <f t="shared" si="240"/>
        <v>14868.003116394673</v>
      </c>
      <c r="J456" s="117">
        <f t="shared" si="240"/>
        <v>11560.853433314338</v>
      </c>
      <c r="K456" s="117">
        <f t="shared" si="240"/>
        <v>13919.337625073147</v>
      </c>
      <c r="L456" s="117">
        <f t="shared" si="240"/>
        <v>14060.864300942259</v>
      </c>
      <c r="M456" s="117">
        <f t="shared" si="240"/>
        <v>14300.332168359751</v>
      </c>
      <c r="N456" s="117">
        <f t="shared" si="240"/>
        <v>14413.413930347633</v>
      </c>
      <c r="O456" s="117">
        <f t="shared" si="240"/>
        <v>14538.393230054309</v>
      </c>
      <c r="P456" s="117">
        <f t="shared" si="240"/>
        <v>11834.724418366521</v>
      </c>
      <c r="Q456" s="117">
        <f t="shared" si="240"/>
        <v>12198.81740873594</v>
      </c>
      <c r="R456" s="117">
        <f t="shared" ref="R456:V456" si="241">R457+R460+R462+R475</f>
        <v>0</v>
      </c>
      <c r="S456" s="117">
        <f t="shared" si="241"/>
        <v>0</v>
      </c>
      <c r="T456" s="117">
        <f t="shared" si="241"/>
        <v>0</v>
      </c>
      <c r="U456" s="117">
        <f t="shared" si="241"/>
        <v>8280.9053000145959</v>
      </c>
      <c r="V456" s="117">
        <f t="shared" si="241"/>
        <v>8309.427709311778</v>
      </c>
      <c r="W456" s="117">
        <f t="shared" ref="W456" si="242">W457+W460+W462+W475</f>
        <v>7826.5998806671505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14718.048429018158</v>
      </c>
      <c r="D457" s="122">
        <f t="shared" si="243"/>
        <v>14908.57452474938</v>
      </c>
      <c r="E457" s="122">
        <f t="shared" si="243"/>
        <v>14533.408605376211</v>
      </c>
      <c r="F457" s="122">
        <f t="shared" si="243"/>
        <v>10557.192987117958</v>
      </c>
      <c r="G457" s="122">
        <f t="shared" si="243"/>
        <v>15653.801027284442</v>
      </c>
      <c r="H457" s="122">
        <f t="shared" si="243"/>
        <v>13649.078868203655</v>
      </c>
      <c r="I457" s="122">
        <f t="shared" si="243"/>
        <v>12331.263638751996</v>
      </c>
      <c r="J457" s="122">
        <f t="shared" si="243"/>
        <v>9024.9224555068213</v>
      </c>
      <c r="K457" s="122">
        <f t="shared" si="243"/>
        <v>11481.475553532322</v>
      </c>
      <c r="L457" s="122">
        <f t="shared" si="243"/>
        <v>11556.193825135375</v>
      </c>
      <c r="M457" s="122">
        <f t="shared" si="243"/>
        <v>11882.174698366107</v>
      </c>
      <c r="N457" s="122">
        <f t="shared" si="243"/>
        <v>12348.222440304851</v>
      </c>
      <c r="O457" s="122">
        <f t="shared" si="243"/>
        <v>12446.562315855937</v>
      </c>
      <c r="P457" s="122">
        <f t="shared" si="243"/>
        <v>9832.236927816899</v>
      </c>
      <c r="Q457" s="122">
        <f t="shared" si="243"/>
        <v>9953.8468304153594</v>
      </c>
      <c r="R457" s="122">
        <f t="shared" ref="R457:V457" si="244">SUM(R458:R459)</f>
        <v>0</v>
      </c>
      <c r="S457" s="122">
        <f t="shared" si="244"/>
        <v>0</v>
      </c>
      <c r="T457" s="122">
        <f t="shared" si="244"/>
        <v>0</v>
      </c>
      <c r="U457" s="122">
        <f t="shared" si="244"/>
        <v>5995.2148619356039</v>
      </c>
      <c r="V457" s="122">
        <f t="shared" si="244"/>
        <v>5728.7246482199143</v>
      </c>
      <c r="W457" s="122">
        <f t="shared" ref="W457" si="245">SUM(W458:W459)</f>
        <v>5395.8138098179688</v>
      </c>
      <c r="DA457" s="130" t="s">
        <v>3998</v>
      </c>
    </row>
    <row r="458" spans="1:105" ht="12" customHeight="1" x14ac:dyDescent="0.25">
      <c r="A458" s="97" t="s">
        <v>204</v>
      </c>
      <c r="B458" s="98"/>
      <c r="C458" s="98">
        <v>14645.817581534897</v>
      </c>
      <c r="D458" s="98">
        <v>14835.093559666255</v>
      </c>
      <c r="E458" s="98">
        <v>14462.339654493164</v>
      </c>
      <c r="F458" s="98">
        <v>10505.032479205227</v>
      </c>
      <c r="G458" s="98">
        <v>15576.743574681996</v>
      </c>
      <c r="H458" s="98">
        <v>13582.226516634873</v>
      </c>
      <c r="I458" s="98">
        <v>12270.706918040249</v>
      </c>
      <c r="J458" s="98">
        <v>8980.3124039638424</v>
      </c>
      <c r="K458" s="98">
        <v>11424.683402992985</v>
      </c>
      <c r="L458" s="98">
        <v>11498.80722149784</v>
      </c>
      <c r="M458" s="98">
        <v>11823.32651109888</v>
      </c>
      <c r="N458" s="98">
        <v>12288.295454219215</v>
      </c>
      <c r="O458" s="98">
        <v>12385.961790058092</v>
      </c>
      <c r="P458" s="98">
        <v>9783.7146114730822</v>
      </c>
      <c r="Q458" s="98">
        <v>9904.5224810537893</v>
      </c>
      <c r="R458" s="98">
        <v>0</v>
      </c>
      <c r="S458" s="98">
        <v>0</v>
      </c>
      <c r="T458" s="98">
        <v>0</v>
      </c>
      <c r="U458" s="98">
        <v>5963.5624505098012</v>
      </c>
      <c r="V458" s="98">
        <v>5697.6202012780641</v>
      </c>
      <c r="W458" s="98">
        <v>5366.2286649985454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72.230847483261357</v>
      </c>
      <c r="D459" s="98">
        <v>73.480965083125739</v>
      </c>
      <c r="E459" s="98">
        <v>71.068950883046583</v>
      </c>
      <c r="F459" s="98">
        <v>52.160507912731227</v>
      </c>
      <c r="G459" s="98">
        <v>77.05745260244727</v>
      </c>
      <c r="H459" s="98">
        <v>66.852351568781089</v>
      </c>
      <c r="I459" s="98">
        <v>60.556720711746848</v>
      </c>
      <c r="J459" s="98">
        <v>44.610051542978994</v>
      </c>
      <c r="K459" s="98">
        <v>56.792150539337008</v>
      </c>
      <c r="L459" s="98">
        <v>57.386603637535501</v>
      </c>
      <c r="M459" s="98">
        <v>58.848187267227758</v>
      </c>
      <c r="N459" s="98">
        <v>59.926986085636834</v>
      </c>
      <c r="O459" s="98">
        <v>60.600525797844249</v>
      </c>
      <c r="P459" s="98">
        <v>48.522316343816108</v>
      </c>
      <c r="Q459" s="98">
        <v>49.324349361570235</v>
      </c>
      <c r="R459" s="98">
        <v>0</v>
      </c>
      <c r="S459" s="98">
        <v>0</v>
      </c>
      <c r="T459" s="98">
        <v>0</v>
      </c>
      <c r="U459" s="98">
        <v>31.652411425803024</v>
      </c>
      <c r="V459" s="98">
        <v>31.104446941850256</v>
      </c>
      <c r="W459" s="98">
        <v>29.58514481942305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6.6794402103170309</v>
      </c>
      <c r="D460" s="122">
        <f t="shared" si="246"/>
        <v>12.248372815090912</v>
      </c>
      <c r="E460" s="122">
        <f t="shared" si="246"/>
        <v>22.725726861254955</v>
      </c>
      <c r="F460" s="122">
        <f t="shared" si="246"/>
        <v>13.413146546708049</v>
      </c>
      <c r="G460" s="122">
        <f t="shared" si="246"/>
        <v>15.667076957001711</v>
      </c>
      <c r="H460" s="122">
        <f t="shared" si="246"/>
        <v>27.003467353179211</v>
      </c>
      <c r="I460" s="122">
        <f t="shared" si="246"/>
        <v>41.203951596148634</v>
      </c>
      <c r="J460" s="122">
        <f t="shared" si="246"/>
        <v>29.420193108375816</v>
      </c>
      <c r="K460" s="122">
        <f t="shared" si="246"/>
        <v>31.656718911166234</v>
      </c>
      <c r="L460" s="122">
        <f t="shared" si="246"/>
        <v>36.034461462062232</v>
      </c>
      <c r="M460" s="122">
        <f t="shared" si="246"/>
        <v>34.751682360316053</v>
      </c>
      <c r="N460" s="122">
        <f t="shared" si="246"/>
        <v>67.568104773921689</v>
      </c>
      <c r="O460" s="122">
        <f t="shared" si="246"/>
        <v>38.298274609519837</v>
      </c>
      <c r="P460" s="122">
        <f t="shared" si="246"/>
        <v>25.345595334755945</v>
      </c>
      <c r="Q460" s="122">
        <f t="shared" si="246"/>
        <v>33.226541608497151</v>
      </c>
      <c r="R460" s="122">
        <f t="shared" si="246"/>
        <v>0</v>
      </c>
      <c r="S460" s="122">
        <f t="shared" si="246"/>
        <v>0</v>
      </c>
      <c r="T460" s="122">
        <f t="shared" si="246"/>
        <v>0</v>
      </c>
      <c r="U460" s="122">
        <f t="shared" si="246"/>
        <v>95.640156147286945</v>
      </c>
      <c r="V460" s="122">
        <f t="shared" si="246"/>
        <v>61.035487792807203</v>
      </c>
      <c r="W460" s="122">
        <f t="shared" si="246"/>
        <v>159.6122172182132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6.6794402103170309</v>
      </c>
      <c r="D461" s="98">
        <f>RES_hhdet_in_fech!D86</f>
        <v>12.248372815090912</v>
      </c>
      <c r="E461" s="98">
        <f>RES_hhdet_in_fech!E86</f>
        <v>22.725726861254955</v>
      </c>
      <c r="F461" s="98">
        <f>RES_hhdet_in_fech!F86</f>
        <v>13.413146546708049</v>
      </c>
      <c r="G461" s="98">
        <f>RES_hhdet_in_fech!G86</f>
        <v>15.667076957001711</v>
      </c>
      <c r="H461" s="98">
        <f>RES_hhdet_in_fech!H86</f>
        <v>27.003467353179211</v>
      </c>
      <c r="I461" s="98">
        <f>RES_hhdet_in_fech!I86</f>
        <v>41.203951596148634</v>
      </c>
      <c r="J461" s="98">
        <f>RES_hhdet_in_fech!J86</f>
        <v>29.420193108375816</v>
      </c>
      <c r="K461" s="98">
        <f>RES_hhdet_in_fech!K86</f>
        <v>31.656718911166234</v>
      </c>
      <c r="L461" s="98">
        <f>RES_hhdet_in_fech!L86</f>
        <v>36.034461462062232</v>
      </c>
      <c r="M461" s="98">
        <f>RES_hhdet_in_fech!M86</f>
        <v>34.751682360316053</v>
      </c>
      <c r="N461" s="98">
        <f>RES_hhdet_in_fech!N86</f>
        <v>67.568104773921689</v>
      </c>
      <c r="O461" s="98">
        <f>RES_hhdet_in_fech!O86</f>
        <v>38.298274609519837</v>
      </c>
      <c r="P461" s="98">
        <f>RES_hhdet_in_fech!P86</f>
        <v>25.345595334755945</v>
      </c>
      <c r="Q461" s="98">
        <f>RES_hhdet_in_fech!Q86</f>
        <v>33.226541608497151</v>
      </c>
      <c r="R461" s="98">
        <f>RES_hhdet_in_fech!R86</f>
        <v>0</v>
      </c>
      <c r="S461" s="98">
        <f>RES_hhdet_in_fech!S86</f>
        <v>0</v>
      </c>
      <c r="T461" s="98">
        <f>RES_hhdet_in_fech!T86</f>
        <v>0</v>
      </c>
      <c r="U461" s="98">
        <f>RES_hhdet_in_fech!U86</f>
        <v>95.640156147286945</v>
      </c>
      <c r="V461" s="98">
        <f>RES_hhdet_in_fech!V86</f>
        <v>61.035487792807203</v>
      </c>
      <c r="W461" s="98">
        <f>RES_hhdet_in_fech!W86</f>
        <v>159.6122172182132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1695.5327124002358</v>
      </c>
      <c r="D462" s="122">
        <v>1789.3132124212395</v>
      </c>
      <c r="E462" s="122">
        <v>1918.8781693545075</v>
      </c>
      <c r="F462" s="122">
        <v>1802.0615211627912</v>
      </c>
      <c r="G462" s="122">
        <v>1783.675913645586</v>
      </c>
      <c r="H462" s="122">
        <v>1955.1535259080406</v>
      </c>
      <c r="I462" s="122">
        <v>1818.8504400013444</v>
      </c>
      <c r="J462" s="122">
        <v>1883.9901571617438</v>
      </c>
      <c r="K462" s="122">
        <v>1840.93634448387</v>
      </c>
      <c r="L462" s="122">
        <v>1872.4004534134865</v>
      </c>
      <c r="M462" s="122">
        <v>1868.9458723233697</v>
      </c>
      <c r="N462" s="122">
        <v>1552.2124803049919</v>
      </c>
      <c r="O462" s="122">
        <v>1584.2666016568485</v>
      </c>
      <c r="P462" s="122">
        <v>1560.6036814394072</v>
      </c>
      <c r="Q462" s="122">
        <v>1766.9360779894864</v>
      </c>
      <c r="R462" s="122">
        <v>0</v>
      </c>
      <c r="S462" s="122">
        <v>0</v>
      </c>
      <c r="T462" s="122">
        <v>0</v>
      </c>
      <c r="U462" s="122">
        <v>1636.2446888920038</v>
      </c>
      <c r="V462" s="122">
        <v>1722.7913891151845</v>
      </c>
      <c r="W462" s="122">
        <v>1522.1788688596828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1865.1091815588186</v>
      </c>
      <c r="D463" s="98">
        <v>1941.3481265339337</v>
      </c>
      <c r="E463" s="98">
        <v>1719.4570235414742</v>
      </c>
      <c r="F463" s="98">
        <v>1324.192976878968</v>
      </c>
      <c r="G463" s="98">
        <v>2033.815471646371</v>
      </c>
      <c r="H463" s="98">
        <v>1863.7501702801496</v>
      </c>
      <c r="I463" s="98">
        <v>1942.1478632366041</v>
      </c>
      <c r="J463" s="98">
        <v>1467.0107860549422</v>
      </c>
      <c r="K463" s="98">
        <v>1790.9320908009429</v>
      </c>
      <c r="L463" s="98">
        <v>1665.1350878463813</v>
      </c>
      <c r="M463" s="98">
        <v>1688.2136443076895</v>
      </c>
      <c r="N463" s="98">
        <v>1686.8764540515504</v>
      </c>
      <c r="O463" s="98">
        <v>1733.7777075002812</v>
      </c>
      <c r="P463" s="98">
        <v>1697.139344336749</v>
      </c>
      <c r="Q463" s="98">
        <v>1666.4202967856152</v>
      </c>
      <c r="R463" s="98">
        <v>0</v>
      </c>
      <c r="S463" s="98">
        <v>0</v>
      </c>
      <c r="T463" s="98">
        <v>0</v>
      </c>
      <c r="U463" s="98">
        <v>1780.7715231984944</v>
      </c>
      <c r="V463" s="98">
        <v>1334.0469036016661</v>
      </c>
      <c r="W463" s="98">
        <v>1553.0886033694617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0</v>
      </c>
      <c r="F464" s="98">
        <v>0</v>
      </c>
      <c r="G464" s="98">
        <v>0</v>
      </c>
      <c r="H464" s="98">
        <v>0</v>
      </c>
      <c r="I464" s="98">
        <v>1358.8880264080371</v>
      </c>
      <c r="J464" s="98">
        <v>0</v>
      </c>
      <c r="K464" s="98">
        <v>1299.1884834403627</v>
      </c>
      <c r="L464" s="98">
        <v>1220.4437740595276</v>
      </c>
      <c r="M464" s="98">
        <v>1276.5887760903815</v>
      </c>
      <c r="N464" s="98">
        <v>1240.4634383876812</v>
      </c>
      <c r="O464" s="98">
        <v>1295.1605913487106</v>
      </c>
      <c r="P464" s="98">
        <v>0</v>
      </c>
      <c r="Q464" s="98">
        <v>0</v>
      </c>
      <c r="R464" s="98">
        <v>0</v>
      </c>
      <c r="S464" s="98">
        <v>0</v>
      </c>
      <c r="T464" s="98">
        <v>0</v>
      </c>
      <c r="U464" s="98">
        <v>0</v>
      </c>
      <c r="V464" s="98">
        <v>0</v>
      </c>
      <c r="W464" s="98">
        <v>1273.5788908614061</v>
      </c>
      <c r="DA464" s="63" t="s">
        <v>4005</v>
      </c>
    </row>
    <row r="465" spans="1:105" ht="12" customHeight="1" x14ac:dyDescent="0.25">
      <c r="A465" s="100" t="s">
        <v>204</v>
      </c>
      <c r="B465" s="101"/>
      <c r="C465" s="101">
        <v>0</v>
      </c>
      <c r="D465" s="101">
        <v>0</v>
      </c>
      <c r="E465" s="101">
        <v>0</v>
      </c>
      <c r="F465" s="101">
        <v>0</v>
      </c>
      <c r="G465" s="101">
        <v>0</v>
      </c>
      <c r="H465" s="101">
        <v>0</v>
      </c>
      <c r="I465" s="101">
        <v>428.28193940045395</v>
      </c>
      <c r="J465" s="101">
        <v>0</v>
      </c>
      <c r="K465" s="101">
        <v>420.04874738245684</v>
      </c>
      <c r="L465" s="101">
        <v>379.82326480783337</v>
      </c>
      <c r="M465" s="101">
        <v>453.98154333246049</v>
      </c>
      <c r="N465" s="101">
        <v>304.69040704070829</v>
      </c>
      <c r="O465" s="101">
        <v>338.42572460531591</v>
      </c>
      <c r="P465" s="101">
        <v>0</v>
      </c>
      <c r="Q465" s="101">
        <v>0</v>
      </c>
      <c r="R465" s="101">
        <v>0</v>
      </c>
      <c r="S465" s="101">
        <v>0</v>
      </c>
      <c r="T465" s="101">
        <v>0</v>
      </c>
      <c r="U465" s="101">
        <v>0</v>
      </c>
      <c r="V465" s="101">
        <v>0</v>
      </c>
      <c r="W465" s="101">
        <v>305.33697618527503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0</v>
      </c>
      <c r="F466" s="104">
        <v>0</v>
      </c>
      <c r="G466" s="104">
        <v>0</v>
      </c>
      <c r="H466" s="104">
        <v>0</v>
      </c>
      <c r="I466" s="104">
        <v>930.60608700758314</v>
      </c>
      <c r="J466" s="104">
        <v>0</v>
      </c>
      <c r="K466" s="104">
        <v>879.13973605790579</v>
      </c>
      <c r="L466" s="104">
        <v>840.62050925169444</v>
      </c>
      <c r="M466" s="104">
        <v>822.60723275792122</v>
      </c>
      <c r="N466" s="104">
        <v>935.77303134697286</v>
      </c>
      <c r="O466" s="104">
        <v>956.73486674339472</v>
      </c>
      <c r="P466" s="104">
        <v>0</v>
      </c>
      <c r="Q466" s="104">
        <v>0</v>
      </c>
      <c r="R466" s="104">
        <v>0</v>
      </c>
      <c r="S466" s="104">
        <v>0</v>
      </c>
      <c r="T466" s="104">
        <v>0</v>
      </c>
      <c r="U466" s="104">
        <v>0</v>
      </c>
      <c r="V466" s="104">
        <v>0</v>
      </c>
      <c r="W466" s="104">
        <v>968.24191467613105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1822.8971411319797</v>
      </c>
      <c r="D467" s="101">
        <v>2056.3035938611051</v>
      </c>
      <c r="E467" s="101">
        <v>2041.1236912787031</v>
      </c>
      <c r="F467" s="101">
        <v>1772.7141415994488</v>
      </c>
      <c r="G467" s="101">
        <v>2123.3365232259125</v>
      </c>
      <c r="H467" s="101">
        <v>2182.9355206190758</v>
      </c>
      <c r="I467" s="101">
        <v>1858.4092019925565</v>
      </c>
      <c r="J467" s="101">
        <v>1830.8269646352117</v>
      </c>
      <c r="K467" s="101">
        <v>1903.3499883387869</v>
      </c>
      <c r="L467" s="101">
        <v>2477.9117596674073</v>
      </c>
      <c r="M467" s="101">
        <v>1962.3896271783226</v>
      </c>
      <c r="N467" s="101">
        <v>1534.2697922467587</v>
      </c>
      <c r="O467" s="101">
        <v>1679.5078122095231</v>
      </c>
      <c r="P467" s="101">
        <v>1476.8031665773356</v>
      </c>
      <c r="Q467" s="101">
        <v>1411.7128351334343</v>
      </c>
      <c r="R467" s="101">
        <v>0</v>
      </c>
      <c r="S467" s="101">
        <v>0</v>
      </c>
      <c r="T467" s="101">
        <v>0</v>
      </c>
      <c r="U467" s="101">
        <v>1647.3318219144198</v>
      </c>
      <c r="V467" s="101">
        <v>1279.6385487571652</v>
      </c>
      <c r="W467" s="101">
        <v>1339.7379946901622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1153.6542915923326</v>
      </c>
      <c r="D468" s="104">
        <v>0</v>
      </c>
      <c r="E468" s="104">
        <v>0</v>
      </c>
      <c r="F468" s="104">
        <v>0</v>
      </c>
      <c r="G468" s="104">
        <v>0</v>
      </c>
      <c r="H468" s="104">
        <v>0</v>
      </c>
      <c r="I468" s="104">
        <v>0</v>
      </c>
      <c r="J468" s="104">
        <v>1217.7724972735652</v>
      </c>
      <c r="K468" s="104">
        <v>1261.0632525582168</v>
      </c>
      <c r="L468" s="104">
        <v>1654.0279350943902</v>
      </c>
      <c r="M468" s="104">
        <v>1366.9851902321063</v>
      </c>
      <c r="N468" s="104">
        <v>1046.9208723003048</v>
      </c>
      <c r="O468" s="104">
        <v>1211.6072177038056</v>
      </c>
      <c r="P468" s="104">
        <v>1125.7406559156545</v>
      </c>
      <c r="Q468" s="104">
        <v>0</v>
      </c>
      <c r="R468" s="104">
        <v>0</v>
      </c>
      <c r="S468" s="104">
        <v>0</v>
      </c>
      <c r="T468" s="104">
        <v>0</v>
      </c>
      <c r="U468" s="104">
        <v>1477.0101969961202</v>
      </c>
      <c r="V468" s="104">
        <v>0</v>
      </c>
      <c r="W468" s="104">
        <v>1217.085565892068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419.06973923738491</v>
      </c>
      <c r="D469" s="98">
        <v>0</v>
      </c>
      <c r="E469" s="98">
        <v>0</v>
      </c>
      <c r="F469" s="98">
        <v>0</v>
      </c>
      <c r="G469" s="98">
        <v>0</v>
      </c>
      <c r="H469" s="98">
        <v>0</v>
      </c>
      <c r="I469" s="98">
        <v>0</v>
      </c>
      <c r="J469" s="98">
        <v>463.38419108268829</v>
      </c>
      <c r="K469" s="98">
        <v>440.86160548422288</v>
      </c>
      <c r="L469" s="98">
        <v>569.55865646694144</v>
      </c>
      <c r="M469" s="98">
        <v>527.66395174617537</v>
      </c>
      <c r="N469" s="98">
        <v>274.91216385282655</v>
      </c>
      <c r="O469" s="98">
        <v>325.67034079209952</v>
      </c>
      <c r="P469" s="98">
        <v>285.97485764875933</v>
      </c>
      <c r="Q469" s="98">
        <v>0</v>
      </c>
      <c r="R469" s="98">
        <v>0</v>
      </c>
      <c r="S469" s="98">
        <v>0</v>
      </c>
      <c r="T469" s="98">
        <v>0</v>
      </c>
      <c r="U469" s="98">
        <v>394.50174042378569</v>
      </c>
      <c r="V469" s="98">
        <v>0</v>
      </c>
      <c r="W469" s="98">
        <v>264.02068352569268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734.58455235494773</v>
      </c>
      <c r="D470" s="98">
        <v>0</v>
      </c>
      <c r="E470" s="98">
        <v>0</v>
      </c>
      <c r="F470" s="98">
        <v>0</v>
      </c>
      <c r="G470" s="98">
        <v>0</v>
      </c>
      <c r="H470" s="98">
        <v>0</v>
      </c>
      <c r="I470" s="98">
        <v>0</v>
      </c>
      <c r="J470" s="98">
        <v>754.38830619087685</v>
      </c>
      <c r="K470" s="98">
        <v>820.20164707399385</v>
      </c>
      <c r="L470" s="98">
        <v>1084.4692786274488</v>
      </c>
      <c r="M470" s="98">
        <v>839.32123848593096</v>
      </c>
      <c r="N470" s="98">
        <v>772.00870844747817</v>
      </c>
      <c r="O470" s="98">
        <v>885.93687691170635</v>
      </c>
      <c r="P470" s="98">
        <v>839.7657982668951</v>
      </c>
      <c r="Q470" s="98">
        <v>0</v>
      </c>
      <c r="R470" s="98">
        <v>0</v>
      </c>
      <c r="S470" s="98">
        <v>0</v>
      </c>
      <c r="T470" s="98">
        <v>0</v>
      </c>
      <c r="U470" s="98">
        <v>1082.5084565723346</v>
      </c>
      <c r="V470" s="98">
        <v>0</v>
      </c>
      <c r="W470" s="98">
        <v>953.0648823663754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1708.6129307301489</v>
      </c>
      <c r="D471" s="101">
        <v>1731.729294182697</v>
      </c>
      <c r="E471" s="101">
        <v>1907.3805363031895</v>
      </c>
      <c r="F471" s="101">
        <v>1813.7714721908817</v>
      </c>
      <c r="G471" s="101">
        <v>1742.64040147317</v>
      </c>
      <c r="H471" s="101">
        <v>1936.4696929986417</v>
      </c>
      <c r="I471" s="101">
        <v>1839.8990133913676</v>
      </c>
      <c r="J471" s="101">
        <v>1954.0918981064081</v>
      </c>
      <c r="K471" s="101">
        <v>1875.8093466097087</v>
      </c>
      <c r="L471" s="101">
        <v>1873.999347324997</v>
      </c>
      <c r="M471" s="101">
        <v>1911.1152405674929</v>
      </c>
      <c r="N471" s="101">
        <v>1608.5374528099208</v>
      </c>
      <c r="O471" s="101">
        <v>1601.1365261832789</v>
      </c>
      <c r="P471" s="101">
        <v>1600.4273975066637</v>
      </c>
      <c r="Q471" s="101">
        <v>1809.8211256021198</v>
      </c>
      <c r="R471" s="101">
        <v>0</v>
      </c>
      <c r="S471" s="101">
        <v>0</v>
      </c>
      <c r="T471" s="101">
        <v>0</v>
      </c>
      <c r="U471" s="101">
        <v>1666.9386365217131</v>
      </c>
      <c r="V471" s="101">
        <v>1796.968591915956</v>
      </c>
      <c r="W471" s="101">
        <v>1564.1861857200029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1164.3802329748478</v>
      </c>
      <c r="D472" s="104">
        <v>1178.0692016949436</v>
      </c>
      <c r="E472" s="104">
        <v>1338.4430119846545</v>
      </c>
      <c r="F472" s="104">
        <v>1243.7232443525181</v>
      </c>
      <c r="G472" s="104">
        <v>1173.742389884339</v>
      </c>
      <c r="H472" s="104">
        <v>1361.5346182452313</v>
      </c>
      <c r="I472" s="104">
        <v>1261.0041074496633</v>
      </c>
      <c r="J472" s="104">
        <v>1369.9444113834177</v>
      </c>
      <c r="K472" s="104">
        <v>1305.1889006318972</v>
      </c>
      <c r="L472" s="104">
        <v>1302.8702570921425</v>
      </c>
      <c r="M472" s="104">
        <v>1366.3583840149904</v>
      </c>
      <c r="N472" s="104">
        <v>1104.8723226151292</v>
      </c>
      <c r="O472" s="104">
        <v>1124.6491345473512</v>
      </c>
      <c r="P472" s="104">
        <v>1145.5934895966859</v>
      </c>
      <c r="Q472" s="104">
        <v>1366.1664484186479</v>
      </c>
      <c r="R472" s="104">
        <v>0</v>
      </c>
      <c r="S472" s="104">
        <v>0</v>
      </c>
      <c r="T472" s="104">
        <v>0</v>
      </c>
      <c r="U472" s="104">
        <v>1297.9510993530396</v>
      </c>
      <c r="V472" s="104">
        <v>1421.4546684355296</v>
      </c>
      <c r="W472" s="104">
        <v>1221.2376354243941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393.03960564662873</v>
      </c>
      <c r="D473" s="98">
        <v>388.79711571448973</v>
      </c>
      <c r="E473" s="98">
        <v>522.51339657787946</v>
      </c>
      <c r="F473" s="98">
        <v>421.44588870709049</v>
      </c>
      <c r="G473" s="98">
        <v>347.62080034573745</v>
      </c>
      <c r="H473" s="98">
        <v>520.7855976842377</v>
      </c>
      <c r="I473" s="98">
        <v>405.54858978859681</v>
      </c>
      <c r="J473" s="98">
        <v>495.67142530475166</v>
      </c>
      <c r="K473" s="98">
        <v>440.75166103103362</v>
      </c>
      <c r="L473" s="98">
        <v>428.18979229936792</v>
      </c>
      <c r="M473" s="98">
        <v>514.31829921822532</v>
      </c>
      <c r="N473" s="98">
        <v>288.66226548945963</v>
      </c>
      <c r="O473" s="98">
        <v>310.2167882443436</v>
      </c>
      <c r="P473" s="98">
        <v>309.68688440576375</v>
      </c>
      <c r="Q473" s="98">
        <v>490.27144342275449</v>
      </c>
      <c r="R473" s="98">
        <v>0</v>
      </c>
      <c r="S473" s="98">
        <v>0</v>
      </c>
      <c r="T473" s="98">
        <v>0</v>
      </c>
      <c r="U473" s="98">
        <v>398.41867069516314</v>
      </c>
      <c r="V473" s="98">
        <v>459.71759724934765</v>
      </c>
      <c r="W473" s="98">
        <v>308.44430674637533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771.34062732821906</v>
      </c>
      <c r="D474" s="98">
        <v>789.27208598045388</v>
      </c>
      <c r="E474" s="98">
        <v>815.92961540677504</v>
      </c>
      <c r="F474" s="98">
        <v>822.27735564542763</v>
      </c>
      <c r="G474" s="98">
        <v>826.12158953860137</v>
      </c>
      <c r="H474" s="98">
        <v>840.74902056099347</v>
      </c>
      <c r="I474" s="98">
        <v>855.45551766106666</v>
      </c>
      <c r="J474" s="98">
        <v>874.27298607866635</v>
      </c>
      <c r="K474" s="98">
        <v>864.43723960086368</v>
      </c>
      <c r="L474" s="98">
        <v>874.68046479277473</v>
      </c>
      <c r="M474" s="98">
        <v>852.04008479676497</v>
      </c>
      <c r="N474" s="98">
        <v>816.21005712566966</v>
      </c>
      <c r="O474" s="98">
        <v>814.43234630300753</v>
      </c>
      <c r="P474" s="98">
        <v>835.90660519092228</v>
      </c>
      <c r="Q474" s="98">
        <v>875.89500499589337</v>
      </c>
      <c r="R474" s="98">
        <v>0</v>
      </c>
      <c r="S474" s="98">
        <v>0</v>
      </c>
      <c r="T474" s="98">
        <v>0</v>
      </c>
      <c r="U474" s="98">
        <v>899.53242865787638</v>
      </c>
      <c r="V474" s="98">
        <v>961.73707118618222</v>
      </c>
      <c r="W474" s="98">
        <v>912.79332867801861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734.67209478180769</v>
      </c>
      <c r="D475" s="122">
        <v>800.42688805223702</v>
      </c>
      <c r="E475" s="122">
        <v>814.09943690214129</v>
      </c>
      <c r="F475" s="122">
        <v>764.80366938651923</v>
      </c>
      <c r="G475" s="122">
        <v>725.17584899756594</v>
      </c>
      <c r="H475" s="122">
        <v>721.40862529341496</v>
      </c>
      <c r="I475" s="122">
        <v>676.6850860451849</v>
      </c>
      <c r="J475" s="122">
        <v>622.52062753739767</v>
      </c>
      <c r="K475" s="122">
        <v>565.2690081457888</v>
      </c>
      <c r="L475" s="122">
        <v>596.23556093133459</v>
      </c>
      <c r="M475" s="122">
        <v>514.45991530995923</v>
      </c>
      <c r="N475" s="122">
        <v>445.41090496386738</v>
      </c>
      <c r="O475" s="122">
        <v>469.26603793200161</v>
      </c>
      <c r="P475" s="122">
        <v>416.53821377545927</v>
      </c>
      <c r="Q475" s="122">
        <v>444.80795872259699</v>
      </c>
      <c r="R475" s="122">
        <v>0</v>
      </c>
      <c r="S475" s="122">
        <v>0</v>
      </c>
      <c r="T475" s="122">
        <v>0</v>
      </c>
      <c r="U475" s="122">
        <v>553.80559303970074</v>
      </c>
      <c r="V475" s="122">
        <v>796.87618418387103</v>
      </c>
      <c r="W475" s="122">
        <v>748.99498477128611</v>
      </c>
      <c r="DA475" s="130" t="s">
        <v>4016</v>
      </c>
    </row>
    <row r="476" spans="1:105" ht="12" customHeight="1" x14ac:dyDescent="0.25">
      <c r="A476" s="97" t="s">
        <v>207</v>
      </c>
      <c r="B476" s="98"/>
      <c r="C476" s="98">
        <v>762.69614432974811</v>
      </c>
      <c r="D476" s="98">
        <v>822.84627236544191</v>
      </c>
      <c r="E476" s="98">
        <v>739.13067314420243</v>
      </c>
      <c r="F476" s="98">
        <v>577.0680065672384</v>
      </c>
      <c r="G476" s="98">
        <v>867.19185762012057</v>
      </c>
      <c r="H476" s="98">
        <v>763.06274395736818</v>
      </c>
      <c r="I476" s="98">
        <v>770.1158712504656</v>
      </c>
      <c r="J476" s="98">
        <v>574.58012973941447</v>
      </c>
      <c r="K476" s="98">
        <v>667.91831358764034</v>
      </c>
      <c r="L476" s="98">
        <v>600.86992815330063</v>
      </c>
      <c r="M476" s="98">
        <v>578.49070850132671</v>
      </c>
      <c r="N476" s="98">
        <v>561.79810534250066</v>
      </c>
      <c r="O476" s="98">
        <v>575.36473697241183</v>
      </c>
      <c r="P476" s="98">
        <v>557.34081635731718</v>
      </c>
      <c r="Q476" s="98">
        <v>572.85809875573113</v>
      </c>
      <c r="R476" s="98">
        <v>0</v>
      </c>
      <c r="S476" s="98">
        <v>0</v>
      </c>
      <c r="T476" s="98">
        <v>0</v>
      </c>
      <c r="U476" s="98">
        <v>756.10391523343162</v>
      </c>
      <c r="V476" s="98">
        <v>777.62991714019677</v>
      </c>
      <c r="W476" s="98">
        <v>924.23651011801974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746.44525423783386</v>
      </c>
      <c r="D477" s="98">
        <v>800.4192285427348</v>
      </c>
      <c r="E477" s="98">
        <v>814.14829063277796</v>
      </c>
      <c r="F477" s="98">
        <v>769.12726977206103</v>
      </c>
      <c r="G477" s="98">
        <v>778.27580950224979</v>
      </c>
      <c r="H477" s="98">
        <v>778.93868450384593</v>
      </c>
      <c r="I477" s="98">
        <v>714.66272454296984</v>
      </c>
      <c r="J477" s="98">
        <v>638.52755672487842</v>
      </c>
      <c r="K477" s="98">
        <v>641.12486196621524</v>
      </c>
      <c r="L477" s="98">
        <v>679.78540156742417</v>
      </c>
      <c r="M477" s="98">
        <v>561.7791933361525</v>
      </c>
      <c r="N477" s="98">
        <v>475.89313530678567</v>
      </c>
      <c r="O477" s="98">
        <v>516.87234373806837</v>
      </c>
      <c r="P477" s="98">
        <v>485.36916800395284</v>
      </c>
      <c r="Q477" s="98">
        <v>517.27555635404713</v>
      </c>
      <c r="R477" s="98">
        <v>0</v>
      </c>
      <c r="S477" s="98">
        <v>0</v>
      </c>
      <c r="T477" s="98">
        <v>0</v>
      </c>
      <c r="U477" s="98">
        <v>655.5001830825131</v>
      </c>
      <c r="V477" s="98">
        <v>911.16251113015687</v>
      </c>
      <c r="W477" s="98">
        <v>882.62110394792535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653.29701620676531</v>
      </c>
      <c r="D478" s="33">
        <v>0</v>
      </c>
      <c r="E478" s="33">
        <v>0</v>
      </c>
      <c r="F478" s="33">
        <v>654.04811689383155</v>
      </c>
      <c r="G478" s="33">
        <v>586.6606657897886</v>
      </c>
      <c r="H478" s="33">
        <v>554.37446385860346</v>
      </c>
      <c r="I478" s="33">
        <v>573.47485878033342</v>
      </c>
      <c r="J478" s="33">
        <v>574.54266127029337</v>
      </c>
      <c r="K478" s="33">
        <v>447.79207350235851</v>
      </c>
      <c r="L478" s="33">
        <v>464.32737048668901</v>
      </c>
      <c r="M478" s="33">
        <v>455.54088889184135</v>
      </c>
      <c r="N478" s="33">
        <v>405.07829395398733</v>
      </c>
      <c r="O478" s="33">
        <v>371.23255792316706</v>
      </c>
      <c r="P478" s="33">
        <v>366.2419292586535</v>
      </c>
      <c r="Q478" s="33">
        <v>385.470083451932</v>
      </c>
      <c r="R478" s="33">
        <v>0</v>
      </c>
      <c r="S478" s="33">
        <v>0</v>
      </c>
      <c r="T478" s="33">
        <v>0</v>
      </c>
      <c r="U478" s="33">
        <v>435.42513561017313</v>
      </c>
      <c r="V478" s="33">
        <v>700.52296280858923</v>
      </c>
      <c r="W478" s="33">
        <v>608.47085911727993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8966.6992212227324</v>
      </c>
      <c r="D480" s="117">
        <f t="shared" si="247"/>
        <v>9285.463184540773</v>
      </c>
      <c r="E480" s="117">
        <f t="shared" si="247"/>
        <v>9355.8344059403371</v>
      </c>
      <c r="F480" s="117">
        <f t="shared" si="247"/>
        <v>7244.951718136138</v>
      </c>
      <c r="G480" s="117">
        <f t="shared" si="247"/>
        <v>10156.991408604299</v>
      </c>
      <c r="H480" s="117">
        <f t="shared" si="247"/>
        <v>9321.5013873417283</v>
      </c>
      <c r="I480" s="117">
        <f t="shared" si="247"/>
        <v>8668.4723185957682</v>
      </c>
      <c r="J480" s="117">
        <f t="shared" si="247"/>
        <v>6872.1531858256803</v>
      </c>
      <c r="K480" s="117">
        <f t="shared" si="247"/>
        <v>8363.9267620656738</v>
      </c>
      <c r="L480" s="117">
        <f t="shared" si="247"/>
        <v>8576.7622700537395</v>
      </c>
      <c r="M480" s="117">
        <f t="shared" si="247"/>
        <v>8858.6572575672872</v>
      </c>
      <c r="N480" s="117">
        <f t="shared" si="247"/>
        <v>9136.1290191261269</v>
      </c>
      <c r="O480" s="117">
        <f t="shared" si="247"/>
        <v>9224.4149409100282</v>
      </c>
      <c r="P480" s="117">
        <f t="shared" si="247"/>
        <v>7614.6972545412755</v>
      </c>
      <c r="Q480" s="117">
        <f t="shared" si="247"/>
        <v>7969.4888986540054</v>
      </c>
      <c r="R480" s="117">
        <f t="shared" ref="R480:V480" si="248">R481+R484+R486+R499</f>
        <v>0</v>
      </c>
      <c r="S480" s="117">
        <f t="shared" si="248"/>
        <v>0</v>
      </c>
      <c r="T480" s="117">
        <f t="shared" si="248"/>
        <v>0</v>
      </c>
      <c r="U480" s="117">
        <f t="shared" si="248"/>
        <v>6022.3812326501056</v>
      </c>
      <c r="V480" s="117">
        <f t="shared" si="248"/>
        <v>6038.465379778736</v>
      </c>
      <c r="W480" s="117">
        <f t="shared" ref="W480" si="249">W481+W484+W486+W499</f>
        <v>6037.7402280638044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7515.8614774745784</v>
      </c>
      <c r="D481" s="122">
        <f t="shared" si="250"/>
        <v>7759.931430952448</v>
      </c>
      <c r="E481" s="122">
        <f t="shared" si="250"/>
        <v>7708.6822926327059</v>
      </c>
      <c r="F481" s="122">
        <f t="shared" si="250"/>
        <v>5705.60485540422</v>
      </c>
      <c r="G481" s="122">
        <f t="shared" si="250"/>
        <v>8617.815956395867</v>
      </c>
      <c r="H481" s="122">
        <f t="shared" si="250"/>
        <v>7652.5528438420079</v>
      </c>
      <c r="I481" s="122">
        <f t="shared" si="250"/>
        <v>7039.5284249778633</v>
      </c>
      <c r="J481" s="122">
        <f t="shared" si="250"/>
        <v>5244.350191973931</v>
      </c>
      <c r="K481" s="122">
        <f t="shared" si="250"/>
        <v>6788.8343523308049</v>
      </c>
      <c r="L481" s="122">
        <f t="shared" si="250"/>
        <v>6950.1019335859801</v>
      </c>
      <c r="M481" s="122">
        <f t="shared" si="250"/>
        <v>7256.8786573765119</v>
      </c>
      <c r="N481" s="122">
        <f t="shared" si="250"/>
        <v>7641.4116231712387</v>
      </c>
      <c r="O481" s="122">
        <f t="shared" si="250"/>
        <v>7785.9775580951064</v>
      </c>
      <c r="P481" s="122">
        <f t="shared" si="250"/>
        <v>6208.6906118961533</v>
      </c>
      <c r="Q481" s="122">
        <f t="shared" si="250"/>
        <v>6355.2987883385094</v>
      </c>
      <c r="R481" s="122">
        <f t="shared" ref="R481:V481" si="251">SUM(R482:R483)</f>
        <v>0</v>
      </c>
      <c r="S481" s="122">
        <f t="shared" si="251"/>
        <v>0</v>
      </c>
      <c r="T481" s="122">
        <f t="shared" si="251"/>
        <v>0</v>
      </c>
      <c r="U481" s="122">
        <f t="shared" si="251"/>
        <v>4093.7788194811396</v>
      </c>
      <c r="V481" s="122">
        <f t="shared" si="251"/>
        <v>3963.5207459352669</v>
      </c>
      <c r="W481" s="122">
        <f t="shared" ref="W481" si="252">SUM(W482:W483)</f>
        <v>3772.2483671554146</v>
      </c>
      <c r="DA481" s="130" t="s">
        <v>4166</v>
      </c>
    </row>
    <row r="482" spans="1:105" ht="12" customHeight="1" x14ac:dyDescent="0.25">
      <c r="A482" s="97" t="s">
        <v>204</v>
      </c>
      <c r="B482" s="98"/>
      <c r="C482" s="98">
        <v>7443.6306299913167</v>
      </c>
      <c r="D482" s="98">
        <v>7686.4504658693222</v>
      </c>
      <c r="E482" s="98">
        <v>7637.6133417496594</v>
      </c>
      <c r="F482" s="98">
        <v>5653.4443474914888</v>
      </c>
      <c r="G482" s="98">
        <v>8540.7585037934205</v>
      </c>
      <c r="H482" s="98">
        <v>7585.7004922732267</v>
      </c>
      <c r="I482" s="98">
        <v>6978.9717042661168</v>
      </c>
      <c r="J482" s="98">
        <v>5199.7401404309521</v>
      </c>
      <c r="K482" s="98">
        <v>6732.042201791468</v>
      </c>
      <c r="L482" s="98">
        <v>6892.7153299484444</v>
      </c>
      <c r="M482" s="98">
        <v>7198.0304701092846</v>
      </c>
      <c r="N482" s="98">
        <v>7581.4846370856021</v>
      </c>
      <c r="O482" s="98">
        <v>7725.3770322972623</v>
      </c>
      <c r="P482" s="98">
        <v>6160.1682955523374</v>
      </c>
      <c r="Q482" s="98">
        <v>6305.9744389769394</v>
      </c>
      <c r="R482" s="98">
        <v>0</v>
      </c>
      <c r="S482" s="98">
        <v>0</v>
      </c>
      <c r="T482" s="98">
        <v>0</v>
      </c>
      <c r="U482" s="98">
        <v>4062.1264080553365</v>
      </c>
      <c r="V482" s="98">
        <v>3932.4162989934166</v>
      </c>
      <c r="W482" s="98">
        <v>3742.6632223359916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72.230847483261357</v>
      </c>
      <c r="D483" s="98">
        <v>73.480965083125739</v>
      </c>
      <c r="E483" s="98">
        <v>71.068950883046583</v>
      </c>
      <c r="F483" s="98">
        <v>52.160507912731227</v>
      </c>
      <c r="G483" s="98">
        <v>77.05745260244727</v>
      </c>
      <c r="H483" s="98">
        <v>66.852351568781089</v>
      </c>
      <c r="I483" s="98">
        <v>60.556720711746848</v>
      </c>
      <c r="J483" s="98">
        <v>44.610051542978994</v>
      </c>
      <c r="K483" s="98">
        <v>56.792150539337008</v>
      </c>
      <c r="L483" s="98">
        <v>57.386603637535501</v>
      </c>
      <c r="M483" s="98">
        <v>58.848187267227758</v>
      </c>
      <c r="N483" s="98">
        <v>59.926986085636834</v>
      </c>
      <c r="O483" s="98">
        <v>60.600525797844249</v>
      </c>
      <c r="P483" s="98">
        <v>48.522316343816108</v>
      </c>
      <c r="Q483" s="98">
        <v>49.324349361570235</v>
      </c>
      <c r="R483" s="98">
        <v>0</v>
      </c>
      <c r="S483" s="98">
        <v>0</v>
      </c>
      <c r="T483" s="98">
        <v>0</v>
      </c>
      <c r="U483" s="98">
        <v>31.652411425803024</v>
      </c>
      <c r="V483" s="98">
        <v>31.104446941850256</v>
      </c>
      <c r="W483" s="98">
        <v>29.58514481942305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14.504226511027383</v>
      </c>
      <c r="D484" s="122">
        <f t="shared" si="253"/>
        <v>27.43829604506351</v>
      </c>
      <c r="E484" s="122">
        <f t="shared" si="253"/>
        <v>52.486629375899241</v>
      </c>
      <c r="F484" s="122">
        <f t="shared" si="253"/>
        <v>31.910595245665281</v>
      </c>
      <c r="G484" s="122">
        <f t="shared" si="253"/>
        <v>38.371785965117887</v>
      </c>
      <c r="H484" s="122">
        <f t="shared" si="253"/>
        <v>68.046812939714613</v>
      </c>
      <c r="I484" s="122">
        <f t="shared" si="253"/>
        <v>106.7752527546256</v>
      </c>
      <c r="J484" s="122">
        <f t="shared" si="253"/>
        <v>78.379745850268321</v>
      </c>
      <c r="K484" s="122">
        <f t="shared" si="253"/>
        <v>86.698634676025236</v>
      </c>
      <c r="L484" s="122">
        <f t="shared" si="253"/>
        <v>101.44412016350157</v>
      </c>
      <c r="M484" s="122">
        <f t="shared" si="253"/>
        <v>101.0075693161775</v>
      </c>
      <c r="N484" s="122">
        <f t="shared" si="253"/>
        <v>203.85385256367945</v>
      </c>
      <c r="O484" s="122">
        <f t="shared" si="253"/>
        <v>120.59832730607999</v>
      </c>
      <c r="P484" s="122">
        <f t="shared" si="253"/>
        <v>83.437117902995197</v>
      </c>
      <c r="Q484" s="122">
        <f t="shared" si="253"/>
        <v>113.46581931779451</v>
      </c>
      <c r="R484" s="122">
        <f t="shared" si="253"/>
        <v>0</v>
      </c>
      <c r="S484" s="122">
        <f t="shared" si="253"/>
        <v>0</v>
      </c>
      <c r="T484" s="122">
        <f t="shared" si="253"/>
        <v>0</v>
      </c>
      <c r="U484" s="122">
        <f t="shared" si="253"/>
        <v>349.22217870269458</v>
      </c>
      <c r="V484" s="122">
        <f t="shared" si="253"/>
        <v>225.77203239539915</v>
      </c>
      <c r="W484" s="122">
        <f t="shared" si="253"/>
        <v>597.85001697307212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14.504226511027383</v>
      </c>
      <c r="D485" s="98">
        <f>RES_hhdet_in_tesh!D86</f>
        <v>27.43829604506351</v>
      </c>
      <c r="E485" s="98">
        <f>RES_hhdet_in_tesh!E86</f>
        <v>52.486629375899241</v>
      </c>
      <c r="F485" s="98">
        <f>RES_hhdet_in_tesh!F86</f>
        <v>31.910595245665281</v>
      </c>
      <c r="G485" s="98">
        <f>RES_hhdet_in_tesh!G86</f>
        <v>38.371785965117887</v>
      </c>
      <c r="H485" s="98">
        <f>RES_hhdet_in_tesh!H86</f>
        <v>68.046812939714613</v>
      </c>
      <c r="I485" s="98">
        <f>RES_hhdet_in_tesh!I86</f>
        <v>106.7752527546256</v>
      </c>
      <c r="J485" s="98">
        <f>RES_hhdet_in_tesh!J86</f>
        <v>78.379745850268321</v>
      </c>
      <c r="K485" s="98">
        <f>RES_hhdet_in_tesh!K86</f>
        <v>86.698634676025236</v>
      </c>
      <c r="L485" s="98">
        <f>RES_hhdet_in_tesh!L86</f>
        <v>101.44412016350157</v>
      </c>
      <c r="M485" s="98">
        <f>RES_hhdet_in_tesh!M86</f>
        <v>101.0075693161775</v>
      </c>
      <c r="N485" s="98">
        <f>RES_hhdet_in_tesh!N86</f>
        <v>203.85385256367945</v>
      </c>
      <c r="O485" s="98">
        <f>RES_hhdet_in_tesh!O86</f>
        <v>120.59832730607999</v>
      </c>
      <c r="P485" s="98">
        <f>RES_hhdet_in_tesh!P86</f>
        <v>83.437117902995197</v>
      </c>
      <c r="Q485" s="98">
        <f>RES_hhdet_in_tesh!Q86</f>
        <v>113.46581931779451</v>
      </c>
      <c r="R485" s="98">
        <f>RES_hhdet_in_tesh!R86</f>
        <v>0</v>
      </c>
      <c r="S485" s="98">
        <f>RES_hhdet_in_tesh!S86</f>
        <v>0</v>
      </c>
      <c r="T485" s="98">
        <f>RES_hhdet_in_tesh!T86</f>
        <v>0</v>
      </c>
      <c r="U485" s="98">
        <f>RES_hhdet_in_tesh!U86</f>
        <v>349.22217870269458</v>
      </c>
      <c r="V485" s="98">
        <f>RES_hhdet_in_tesh!V86</f>
        <v>225.77203239539915</v>
      </c>
      <c r="W485" s="98">
        <f>RES_hhdet_in_tesh!W86</f>
        <v>597.85001697307212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993.01819591504841</v>
      </c>
      <c r="D486" s="122">
        <v>1029.4274591091687</v>
      </c>
      <c r="E486" s="122">
        <v>1117.6146854416199</v>
      </c>
      <c r="F486" s="122">
        <v>1055.0143605950361</v>
      </c>
      <c r="G486" s="122">
        <v>1047.9513130688422</v>
      </c>
      <c r="H486" s="122">
        <v>1153.291533593931</v>
      </c>
      <c r="I486" s="122">
        <v>1098.2456739732252</v>
      </c>
      <c r="J486" s="122">
        <v>1158.8822382277933</v>
      </c>
      <c r="K486" s="122">
        <v>1125.4274463064205</v>
      </c>
      <c r="L486" s="122">
        <v>1142.8438396033848</v>
      </c>
      <c r="M486" s="122">
        <v>1161.9275461733725</v>
      </c>
      <c r="N486" s="122">
        <v>996.99232919151927</v>
      </c>
      <c r="O486" s="122">
        <v>1018.9632774797446</v>
      </c>
      <c r="P486" s="122">
        <v>1036.8673706821662</v>
      </c>
      <c r="Q486" s="122">
        <v>1196.6423343229017</v>
      </c>
      <c r="R486" s="122">
        <v>0</v>
      </c>
      <c r="S486" s="122">
        <v>0</v>
      </c>
      <c r="T486" s="122">
        <v>0</v>
      </c>
      <c r="U486" s="122">
        <v>1199.586672370433</v>
      </c>
      <c r="V486" s="122">
        <v>1275.6484312692157</v>
      </c>
      <c r="W486" s="122">
        <v>1140.0916678236813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1002.2580110215415</v>
      </c>
      <c r="D487" s="98">
        <v>1067.700139656783</v>
      </c>
      <c r="E487" s="98">
        <v>967.54700209501505</v>
      </c>
      <c r="F487" s="98">
        <v>762.12447077752688</v>
      </c>
      <c r="G487" s="98">
        <v>1196.8355979785538</v>
      </c>
      <c r="H487" s="98">
        <v>1121.0054772731476</v>
      </c>
      <c r="I487" s="98">
        <v>1193.5480939628494</v>
      </c>
      <c r="J487" s="98">
        <v>920.75990530864215</v>
      </c>
      <c r="K487" s="98">
        <v>1147.4556951669936</v>
      </c>
      <c r="L487" s="98">
        <v>1088.4668730601004</v>
      </c>
      <c r="M487" s="98">
        <v>1123.7303989706836</v>
      </c>
      <c r="N487" s="98">
        <v>1140.4166756742675</v>
      </c>
      <c r="O487" s="98">
        <v>1187.0570392387094</v>
      </c>
      <c r="P487" s="98">
        <v>1174.7752761543074</v>
      </c>
      <c r="Q487" s="98">
        <v>1168.4779185803475</v>
      </c>
      <c r="R487" s="98">
        <v>0</v>
      </c>
      <c r="S487" s="98">
        <v>0</v>
      </c>
      <c r="T487" s="98">
        <v>0</v>
      </c>
      <c r="U487" s="98">
        <v>1349.6945458788286</v>
      </c>
      <c r="V487" s="98">
        <v>1026.4720211979175</v>
      </c>
      <c r="W487" s="98">
        <v>1209.397483224205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0</v>
      </c>
      <c r="F488" s="98">
        <v>0</v>
      </c>
      <c r="G488" s="98">
        <v>0</v>
      </c>
      <c r="H488" s="98">
        <v>0</v>
      </c>
      <c r="I488" s="98">
        <v>1193.8070008650109</v>
      </c>
      <c r="J488" s="98">
        <v>0</v>
      </c>
      <c r="K488" s="98">
        <v>1148.2662595634436</v>
      </c>
      <c r="L488" s="98">
        <v>1088.9036932278173</v>
      </c>
      <c r="M488" s="98">
        <v>1124.7922450248482</v>
      </c>
      <c r="N488" s="98">
        <v>1141.7596762329326</v>
      </c>
      <c r="O488" s="98">
        <v>1188.4431399057059</v>
      </c>
      <c r="P488" s="98">
        <v>0</v>
      </c>
      <c r="Q488" s="98">
        <v>0</v>
      </c>
      <c r="R488" s="98">
        <v>0</v>
      </c>
      <c r="S488" s="98">
        <v>0</v>
      </c>
      <c r="T488" s="98">
        <v>0</v>
      </c>
      <c r="U488" s="98">
        <v>0</v>
      </c>
      <c r="V488" s="98">
        <v>0</v>
      </c>
      <c r="W488" s="98">
        <v>1206.0092704680753</v>
      </c>
      <c r="DA488" s="63" t="s">
        <v>4173</v>
      </c>
    </row>
    <row r="489" spans="1:105" ht="12" customHeight="1" x14ac:dyDescent="0.25">
      <c r="A489" s="100" t="s">
        <v>204</v>
      </c>
      <c r="B489" s="101"/>
      <c r="C489" s="101">
        <v>0</v>
      </c>
      <c r="D489" s="101">
        <v>0</v>
      </c>
      <c r="E489" s="101">
        <v>0</v>
      </c>
      <c r="F489" s="101">
        <v>0</v>
      </c>
      <c r="G489" s="101">
        <v>0</v>
      </c>
      <c r="H489" s="101">
        <v>0</v>
      </c>
      <c r="I489" s="101">
        <v>263.20091385742757</v>
      </c>
      <c r="J489" s="101">
        <v>0</v>
      </c>
      <c r="K489" s="101">
        <v>269.1265235055377</v>
      </c>
      <c r="L489" s="101">
        <v>248.28318397612301</v>
      </c>
      <c r="M489" s="101">
        <v>302.18501226692689</v>
      </c>
      <c r="N489" s="101">
        <v>205.98664488595992</v>
      </c>
      <c r="O489" s="101">
        <v>231.70827316231137</v>
      </c>
      <c r="P489" s="101">
        <v>0</v>
      </c>
      <c r="Q489" s="101">
        <v>0</v>
      </c>
      <c r="R489" s="101">
        <v>0</v>
      </c>
      <c r="S489" s="101">
        <v>0</v>
      </c>
      <c r="T489" s="101">
        <v>0</v>
      </c>
      <c r="U489" s="101">
        <v>0</v>
      </c>
      <c r="V489" s="101">
        <v>0</v>
      </c>
      <c r="W489" s="101">
        <v>237.76735579194431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0</v>
      </c>
      <c r="F490" s="104">
        <v>0</v>
      </c>
      <c r="G490" s="104">
        <v>0</v>
      </c>
      <c r="H490" s="104">
        <v>0</v>
      </c>
      <c r="I490" s="104">
        <v>930.60608700758314</v>
      </c>
      <c r="J490" s="104">
        <v>0</v>
      </c>
      <c r="K490" s="104">
        <v>879.13973605790579</v>
      </c>
      <c r="L490" s="104">
        <v>840.62050925169444</v>
      </c>
      <c r="M490" s="104">
        <v>822.60723275792122</v>
      </c>
      <c r="N490" s="104">
        <v>935.77303134697286</v>
      </c>
      <c r="O490" s="104">
        <v>956.73486674339472</v>
      </c>
      <c r="P490" s="104">
        <v>0</v>
      </c>
      <c r="Q490" s="104">
        <v>0</v>
      </c>
      <c r="R490" s="104">
        <v>0</v>
      </c>
      <c r="S490" s="104">
        <v>0</v>
      </c>
      <c r="T490" s="104">
        <v>0</v>
      </c>
      <c r="U490" s="104">
        <v>0</v>
      </c>
      <c r="V490" s="104">
        <v>0</v>
      </c>
      <c r="W490" s="104">
        <v>968.24191467613105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953.61449790983397</v>
      </c>
      <c r="D491" s="101">
        <v>1081.7026177072291</v>
      </c>
      <c r="E491" s="101">
        <v>1080.6426792321586</v>
      </c>
      <c r="F491" s="101">
        <v>944.66835824989892</v>
      </c>
      <c r="G491" s="101">
        <v>1139.798989876771</v>
      </c>
      <c r="H491" s="101">
        <v>1181.1780041037982</v>
      </c>
      <c r="I491" s="101">
        <v>1014.481015918874</v>
      </c>
      <c r="J491" s="101">
        <v>1009.7921473421205</v>
      </c>
      <c r="K491" s="101">
        <v>1062.848802489832</v>
      </c>
      <c r="L491" s="101">
        <v>1403.8683330799763</v>
      </c>
      <c r="M491" s="101">
        <v>1145.4087198153125</v>
      </c>
      <c r="N491" s="101">
        <v>939.33586005455049</v>
      </c>
      <c r="O491" s="101">
        <v>1098.8361804872711</v>
      </c>
      <c r="P491" s="101">
        <v>1041.8339339012477</v>
      </c>
      <c r="Q491" s="101">
        <v>1061.5476307323022</v>
      </c>
      <c r="R491" s="101">
        <v>0</v>
      </c>
      <c r="S491" s="101">
        <v>0</v>
      </c>
      <c r="T491" s="101">
        <v>0</v>
      </c>
      <c r="U491" s="101">
        <v>1422.916131443023</v>
      </c>
      <c r="V491" s="101">
        <v>1126.4836732771346</v>
      </c>
      <c r="W491" s="101">
        <v>1189.815879398109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953.81303758034107</v>
      </c>
      <c r="D492" s="104">
        <v>0</v>
      </c>
      <c r="E492" s="104">
        <v>0</v>
      </c>
      <c r="F492" s="104">
        <v>0</v>
      </c>
      <c r="G492" s="104">
        <v>0</v>
      </c>
      <c r="H492" s="104">
        <v>0</v>
      </c>
      <c r="I492" s="104">
        <v>0</v>
      </c>
      <c r="J492" s="104">
        <v>1009.9677390899393</v>
      </c>
      <c r="K492" s="104">
        <v>1066.3829759538237</v>
      </c>
      <c r="L492" s="104">
        <v>1407.1544422641227</v>
      </c>
      <c r="M492" s="104">
        <v>1147.3084409719713</v>
      </c>
      <c r="N492" s="104">
        <v>940.31995017113729</v>
      </c>
      <c r="O492" s="104">
        <v>1099.0102254084827</v>
      </c>
      <c r="P492" s="104">
        <v>1041.5112425372804</v>
      </c>
      <c r="Q492" s="104">
        <v>0</v>
      </c>
      <c r="R492" s="104">
        <v>0</v>
      </c>
      <c r="S492" s="104">
        <v>0</v>
      </c>
      <c r="T492" s="104">
        <v>0</v>
      </c>
      <c r="U492" s="104">
        <v>1423.2673024003702</v>
      </c>
      <c r="V492" s="104">
        <v>0</v>
      </c>
      <c r="W492" s="104">
        <v>1187.5405805950138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219.22848522539331</v>
      </c>
      <c r="D493" s="98">
        <v>0</v>
      </c>
      <c r="E493" s="98">
        <v>0</v>
      </c>
      <c r="F493" s="98">
        <v>0</v>
      </c>
      <c r="G493" s="98">
        <v>0</v>
      </c>
      <c r="H493" s="98">
        <v>0</v>
      </c>
      <c r="I493" s="98">
        <v>0</v>
      </c>
      <c r="J493" s="98">
        <v>255.57943289906248</v>
      </c>
      <c r="K493" s="98">
        <v>246.18132887982975</v>
      </c>
      <c r="L493" s="98">
        <v>322.68516363667391</v>
      </c>
      <c r="M493" s="98">
        <v>307.98720248604047</v>
      </c>
      <c r="N493" s="98">
        <v>168.31124172365909</v>
      </c>
      <c r="O493" s="98">
        <v>213.07334849677656</v>
      </c>
      <c r="P493" s="98">
        <v>201.74544427038521</v>
      </c>
      <c r="Q493" s="98">
        <v>0</v>
      </c>
      <c r="R493" s="98">
        <v>0</v>
      </c>
      <c r="S493" s="98">
        <v>0</v>
      </c>
      <c r="T493" s="98">
        <v>0</v>
      </c>
      <c r="U493" s="98">
        <v>340.75884582803559</v>
      </c>
      <c r="V493" s="98">
        <v>0</v>
      </c>
      <c r="W493" s="98">
        <v>234.47569822863852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734.58455235494773</v>
      </c>
      <c r="D494" s="98">
        <v>0</v>
      </c>
      <c r="E494" s="98">
        <v>0</v>
      </c>
      <c r="F494" s="98">
        <v>0</v>
      </c>
      <c r="G494" s="98">
        <v>0</v>
      </c>
      <c r="H494" s="98">
        <v>0</v>
      </c>
      <c r="I494" s="98">
        <v>0</v>
      </c>
      <c r="J494" s="98">
        <v>754.38830619087685</v>
      </c>
      <c r="K494" s="98">
        <v>820.20164707399385</v>
      </c>
      <c r="L494" s="98">
        <v>1084.4692786274488</v>
      </c>
      <c r="M494" s="98">
        <v>839.32123848593096</v>
      </c>
      <c r="N494" s="98">
        <v>772.00870844747817</v>
      </c>
      <c r="O494" s="98">
        <v>885.93687691170635</v>
      </c>
      <c r="P494" s="98">
        <v>839.7657982668951</v>
      </c>
      <c r="Q494" s="98">
        <v>0</v>
      </c>
      <c r="R494" s="98">
        <v>0</v>
      </c>
      <c r="S494" s="98">
        <v>0</v>
      </c>
      <c r="T494" s="98">
        <v>0</v>
      </c>
      <c r="U494" s="98">
        <v>1082.5084565723346</v>
      </c>
      <c r="V494" s="98">
        <v>0</v>
      </c>
      <c r="W494" s="98">
        <v>953.0648823663754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1000.9970329366851</v>
      </c>
      <c r="D495" s="101">
        <v>1017.221254378935</v>
      </c>
      <c r="E495" s="101">
        <v>1123.5796994143257</v>
      </c>
      <c r="F495" s="101">
        <v>1071.4909683037442</v>
      </c>
      <c r="G495" s="101">
        <v>1032.5966310725591</v>
      </c>
      <c r="H495" s="101">
        <v>1151.117646141349</v>
      </c>
      <c r="I495" s="101">
        <v>1097.4265179788893</v>
      </c>
      <c r="J495" s="101">
        <v>1169.9194074673992</v>
      </c>
      <c r="K495" s="101">
        <v>1127.8401723625889</v>
      </c>
      <c r="L495" s="101">
        <v>1132.1756165799916</v>
      </c>
      <c r="M495" s="101">
        <v>1164.6151801903391</v>
      </c>
      <c r="N495" s="101">
        <v>993.84960407289054</v>
      </c>
      <c r="O495" s="101">
        <v>1009.814134561539</v>
      </c>
      <c r="P495" s="101">
        <v>1036.0714046749113</v>
      </c>
      <c r="Q495" s="101">
        <v>1201.2588930716724</v>
      </c>
      <c r="R495" s="101">
        <v>0</v>
      </c>
      <c r="S495" s="101">
        <v>0</v>
      </c>
      <c r="T495" s="101">
        <v>0</v>
      </c>
      <c r="U495" s="101">
        <v>1181.7656706492612</v>
      </c>
      <c r="V495" s="101">
        <v>1290.8413268687571</v>
      </c>
      <c r="W495" s="101">
        <v>1135.1980561143089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1001.6042944249868</v>
      </c>
      <c r="D496" s="104">
        <v>1017.6522901350882</v>
      </c>
      <c r="E496" s="104">
        <v>1123.7263208323207</v>
      </c>
      <c r="F496" s="104">
        <v>1071.2477856593739</v>
      </c>
      <c r="G496" s="104">
        <v>1032.1033095907183</v>
      </c>
      <c r="H496" s="104">
        <v>1150.3255109744771</v>
      </c>
      <c r="I496" s="104">
        <v>1097.3491072133534</v>
      </c>
      <c r="J496" s="104">
        <v>1171.0326322104568</v>
      </c>
      <c r="K496" s="104">
        <v>1129.4414791014183</v>
      </c>
      <c r="L496" s="104">
        <v>1133.3710789607005</v>
      </c>
      <c r="M496" s="104">
        <v>1165.4606917829551</v>
      </c>
      <c r="N496" s="104">
        <v>994.56268283937379</v>
      </c>
      <c r="O496" s="104">
        <v>1010.0816818997421</v>
      </c>
      <c r="P496" s="104">
        <v>1036.3891299437146</v>
      </c>
      <c r="Q496" s="104">
        <v>1201.3099993836568</v>
      </c>
      <c r="R496" s="104">
        <v>0</v>
      </c>
      <c r="S496" s="104">
        <v>0</v>
      </c>
      <c r="T496" s="104">
        <v>0</v>
      </c>
      <c r="U496" s="104">
        <v>1181.9888414240479</v>
      </c>
      <c r="V496" s="104">
        <v>1291.972377405724</v>
      </c>
      <c r="W496" s="104">
        <v>1136.6447989407084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230.2636670967679</v>
      </c>
      <c r="D497" s="98">
        <v>228.38020415463433</v>
      </c>
      <c r="E497" s="98">
        <v>307.79670542554561</v>
      </c>
      <c r="F497" s="98">
        <v>248.97043001394641</v>
      </c>
      <c r="G497" s="98">
        <v>205.98172005211691</v>
      </c>
      <c r="H497" s="98">
        <v>309.57649041348344</v>
      </c>
      <c r="I497" s="98">
        <v>241.8935895522867</v>
      </c>
      <c r="J497" s="98">
        <v>296.75964613179036</v>
      </c>
      <c r="K497" s="98">
        <v>265.00423950055472</v>
      </c>
      <c r="L497" s="98">
        <v>258.69061416792573</v>
      </c>
      <c r="M497" s="98">
        <v>313.42060698619002</v>
      </c>
      <c r="N497" s="98">
        <v>178.35262571370424</v>
      </c>
      <c r="O497" s="98">
        <v>195.64933559673457</v>
      </c>
      <c r="P497" s="98">
        <v>200.48252475279222</v>
      </c>
      <c r="Q497" s="98">
        <v>325.41499438776327</v>
      </c>
      <c r="R497" s="98">
        <v>0</v>
      </c>
      <c r="S497" s="98">
        <v>0</v>
      </c>
      <c r="T497" s="98">
        <v>0</v>
      </c>
      <c r="U497" s="98">
        <v>282.45641276617175</v>
      </c>
      <c r="V497" s="98">
        <v>330.23530621954188</v>
      </c>
      <c r="W497" s="98">
        <v>223.8514702626895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771.34062732821906</v>
      </c>
      <c r="D498" s="98">
        <v>789.27208598045388</v>
      </c>
      <c r="E498" s="98">
        <v>815.92961540677504</v>
      </c>
      <c r="F498" s="98">
        <v>822.27735564542763</v>
      </c>
      <c r="G498" s="98">
        <v>826.12158953860137</v>
      </c>
      <c r="H498" s="98">
        <v>840.74902056099347</v>
      </c>
      <c r="I498" s="98">
        <v>855.45551766106666</v>
      </c>
      <c r="J498" s="98">
        <v>874.27298607866635</v>
      </c>
      <c r="K498" s="98">
        <v>864.43723960086368</v>
      </c>
      <c r="L498" s="98">
        <v>874.68046479277473</v>
      </c>
      <c r="M498" s="98">
        <v>852.04008479676497</v>
      </c>
      <c r="N498" s="98">
        <v>816.21005712566966</v>
      </c>
      <c r="O498" s="98">
        <v>814.43234630300753</v>
      </c>
      <c r="P498" s="98">
        <v>835.90660519092228</v>
      </c>
      <c r="Q498" s="98">
        <v>875.89500499589337</v>
      </c>
      <c r="R498" s="98">
        <v>0</v>
      </c>
      <c r="S498" s="98">
        <v>0</v>
      </c>
      <c r="T498" s="98">
        <v>0</v>
      </c>
      <c r="U498" s="98">
        <v>899.53242865787638</v>
      </c>
      <c r="V498" s="98">
        <v>961.73707118618222</v>
      </c>
      <c r="W498" s="98">
        <v>912.79332867801861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443.3153213220782</v>
      </c>
      <c r="D499" s="122">
        <v>468.66599843409369</v>
      </c>
      <c r="E499" s="122">
        <v>477.05079849011275</v>
      </c>
      <c r="F499" s="122">
        <v>452.42190689121611</v>
      </c>
      <c r="G499" s="122">
        <v>452.85235317446973</v>
      </c>
      <c r="H499" s="122">
        <v>447.61019696607315</v>
      </c>
      <c r="I499" s="122">
        <v>423.92296689005275</v>
      </c>
      <c r="J499" s="122">
        <v>390.54100977368785</v>
      </c>
      <c r="K499" s="122">
        <v>362.96632875242358</v>
      </c>
      <c r="L499" s="122">
        <v>382.37237670087165</v>
      </c>
      <c r="M499" s="122">
        <v>338.84348470122535</v>
      </c>
      <c r="N499" s="122">
        <v>293.87121419968958</v>
      </c>
      <c r="O499" s="122">
        <v>298.87577802909789</v>
      </c>
      <c r="P499" s="122">
        <v>285.70215405996089</v>
      </c>
      <c r="Q499" s="122">
        <v>304.08195667479919</v>
      </c>
      <c r="R499" s="122">
        <v>0</v>
      </c>
      <c r="S499" s="122">
        <v>0</v>
      </c>
      <c r="T499" s="122">
        <v>0</v>
      </c>
      <c r="U499" s="122">
        <v>379.79356209583858</v>
      </c>
      <c r="V499" s="122">
        <v>573.52417017885455</v>
      </c>
      <c r="W499" s="122">
        <v>527.5501761116368</v>
      </c>
      <c r="DA499" s="130" t="s">
        <v>4184</v>
      </c>
    </row>
    <row r="500" spans="1:105" ht="12" customHeight="1" x14ac:dyDescent="0.25">
      <c r="A500" s="97" t="s">
        <v>207</v>
      </c>
      <c r="B500" s="98"/>
      <c r="C500" s="98">
        <v>438.08720224594146</v>
      </c>
      <c r="D500" s="98">
        <v>472.95478782570348</v>
      </c>
      <c r="E500" s="98">
        <v>425.11824255359966</v>
      </c>
      <c r="F500" s="98">
        <v>332.12560508836344</v>
      </c>
      <c r="G500" s="98">
        <v>499.42862028358286</v>
      </c>
      <c r="H500" s="98">
        <v>439.74183893434599</v>
      </c>
      <c r="I500" s="98">
        <v>444.08751038937561</v>
      </c>
      <c r="J500" s="98">
        <v>331.53580704394278</v>
      </c>
      <c r="K500" s="98">
        <v>385.62057829656015</v>
      </c>
      <c r="L500" s="98">
        <v>347.10692064106752</v>
      </c>
      <c r="M500" s="98">
        <v>334.28084330416806</v>
      </c>
      <c r="N500" s="98">
        <v>324.63502293251491</v>
      </c>
      <c r="O500" s="98">
        <v>332.47450072428882</v>
      </c>
      <c r="P500" s="98">
        <v>322.05937858953558</v>
      </c>
      <c r="Q500" s="98">
        <v>331.02603988539084</v>
      </c>
      <c r="R500" s="98">
        <v>0</v>
      </c>
      <c r="S500" s="98">
        <v>0</v>
      </c>
      <c r="T500" s="98">
        <v>0</v>
      </c>
      <c r="U500" s="98">
        <v>442.39527225354112</v>
      </c>
      <c r="V500" s="98">
        <v>456.58077233697065</v>
      </c>
      <c r="W500" s="98">
        <v>544.41047584726243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436.70678597307216</v>
      </c>
      <c r="D501" s="98">
        <v>468.66453318319117</v>
      </c>
      <c r="E501" s="98">
        <v>477.08464057275904</v>
      </c>
      <c r="F501" s="98">
        <v>451.06228831551397</v>
      </c>
      <c r="G501" s="98">
        <v>456.78663404057659</v>
      </c>
      <c r="H501" s="98">
        <v>457.53078336927047</v>
      </c>
      <c r="I501" s="98">
        <v>420.09746906931002</v>
      </c>
      <c r="J501" s="98">
        <v>375.62220475407207</v>
      </c>
      <c r="K501" s="98">
        <v>377.41954921909314</v>
      </c>
      <c r="L501" s="98">
        <v>400.45192478560097</v>
      </c>
      <c r="M501" s="98">
        <v>331.057799521194</v>
      </c>
      <c r="N501" s="98">
        <v>280.44494358414954</v>
      </c>
      <c r="O501" s="98">
        <v>304.59408746542357</v>
      </c>
      <c r="P501" s="98">
        <v>286.02919193319417</v>
      </c>
      <c r="Q501" s="98">
        <v>304.83170160807697</v>
      </c>
      <c r="R501" s="98">
        <v>0</v>
      </c>
      <c r="S501" s="98">
        <v>0</v>
      </c>
      <c r="T501" s="98">
        <v>0</v>
      </c>
      <c r="U501" s="98">
        <v>392.13398900645888</v>
      </c>
      <c r="V501" s="98">
        <v>547.36982521887046</v>
      </c>
      <c r="W501" s="98">
        <v>532.28079408963413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488.95049402714932</v>
      </c>
      <c r="D502" s="33">
        <v>0</v>
      </c>
      <c r="E502" s="33">
        <v>0</v>
      </c>
      <c r="F502" s="33">
        <v>492.24640362256906</v>
      </c>
      <c r="G502" s="33">
        <v>442.38657861690086</v>
      </c>
      <c r="H502" s="33">
        <v>418.87310930336457</v>
      </c>
      <c r="I502" s="33">
        <v>434.19572279338115</v>
      </c>
      <c r="J502" s="33">
        <v>435.94883170908042</v>
      </c>
      <c r="K502" s="33">
        <v>340.56567434531343</v>
      </c>
      <c r="L502" s="33">
        <v>354.02490257449239</v>
      </c>
      <c r="M502" s="33">
        <v>348.50483367307038</v>
      </c>
      <c r="N502" s="33">
        <v>311.28898796588641</v>
      </c>
      <c r="O502" s="33">
        <v>287.00748311161237</v>
      </c>
      <c r="P502" s="33">
        <v>285.37493510535245</v>
      </c>
      <c r="Q502" s="33">
        <v>303.37685750543466</v>
      </c>
      <c r="R502" s="33">
        <v>0</v>
      </c>
      <c r="S502" s="33">
        <v>0</v>
      </c>
      <c r="T502" s="33">
        <v>0</v>
      </c>
      <c r="U502" s="33">
        <v>365.29501675983681</v>
      </c>
      <c r="V502" s="33">
        <v>595.65798886620632</v>
      </c>
      <c r="W502" s="33">
        <v>522.5577286515919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218.03915677527368</v>
      </c>
      <c r="D504" s="117">
        <f t="shared" si="254"/>
        <v>269.66330883494953</v>
      </c>
      <c r="E504" s="117">
        <f t="shared" si="254"/>
        <v>237.29376038382492</v>
      </c>
      <c r="F504" s="117">
        <f t="shared" si="254"/>
        <v>205.54245359636764</v>
      </c>
      <c r="G504" s="117">
        <f t="shared" si="254"/>
        <v>173.74248210885517</v>
      </c>
      <c r="H504" s="117">
        <f t="shared" si="254"/>
        <v>180.09492344991492</v>
      </c>
      <c r="I504" s="117">
        <f t="shared" si="254"/>
        <v>128.60752343883115</v>
      </c>
      <c r="J504" s="117">
        <f t="shared" si="254"/>
        <v>114.67812856912472</v>
      </c>
      <c r="K504" s="117">
        <f t="shared" si="254"/>
        <v>110.45826904729867</v>
      </c>
      <c r="L504" s="117">
        <f t="shared" si="254"/>
        <v>120.63456409479463</v>
      </c>
      <c r="M504" s="117">
        <f t="shared" si="254"/>
        <v>87.582373436788316</v>
      </c>
      <c r="N504" s="117">
        <f t="shared" si="254"/>
        <v>75.02234078328901</v>
      </c>
      <c r="O504" s="117">
        <f t="shared" si="254"/>
        <v>99.615779794204101</v>
      </c>
      <c r="P504" s="117">
        <f t="shared" si="254"/>
        <v>59.879354963095153</v>
      </c>
      <c r="Q504" s="117">
        <f t="shared" si="254"/>
        <v>62.419401209807603</v>
      </c>
      <c r="R504" s="117">
        <f t="shared" ref="R504:V504" si="255">R505+R508+R510+R523</f>
        <v>0</v>
      </c>
      <c r="S504" s="117">
        <f t="shared" si="255"/>
        <v>0</v>
      </c>
      <c r="T504" s="117">
        <f t="shared" si="255"/>
        <v>0</v>
      </c>
      <c r="U504" s="117">
        <f t="shared" si="255"/>
        <v>97.445571412433779</v>
      </c>
      <c r="V504" s="117">
        <f t="shared" si="255"/>
        <v>103.53002137601936</v>
      </c>
      <c r="W504" s="117">
        <f t="shared" ref="W504" si="256">W505+W508+W510+W523</f>
        <v>109.58494689557457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204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70.009775714405905</v>
      </c>
      <c r="D510" s="122">
        <v>87.902174977527423</v>
      </c>
      <c r="E510" s="122">
        <v>52.472274432691833</v>
      </c>
      <c r="F510" s="122">
        <v>37.274771485204219</v>
      </c>
      <c r="G510" s="122">
        <v>46.3466007856386</v>
      </c>
      <c r="H510" s="122">
        <v>48.667887935066162</v>
      </c>
      <c r="I510" s="122">
        <v>10.187431473673021</v>
      </c>
      <c r="J510" s="122">
        <v>5.9165974566354347</v>
      </c>
      <c r="K510" s="122">
        <v>22.32332363221213</v>
      </c>
      <c r="L510" s="122">
        <v>26.300324486322801</v>
      </c>
      <c r="M510" s="122">
        <v>17.171360989916099</v>
      </c>
      <c r="N510" s="122">
        <v>13.889911537988652</v>
      </c>
      <c r="O510" s="122">
        <v>20.822498692884682</v>
      </c>
      <c r="P510" s="122">
        <v>13.581439299546247</v>
      </c>
      <c r="Q510" s="122">
        <v>9.8472365860177806</v>
      </c>
      <c r="R510" s="122">
        <v>0</v>
      </c>
      <c r="S510" s="122">
        <v>0</v>
      </c>
      <c r="T510" s="122">
        <v>0</v>
      </c>
      <c r="U510" s="122">
        <v>17.700844052945538</v>
      </c>
      <c r="V510" s="122">
        <v>8.8792005576055502</v>
      </c>
      <c r="W510" s="122">
        <v>7.0006930777284921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204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414.0893145795406</v>
      </c>
      <c r="D515" s="101">
        <v>467.10992438148872</v>
      </c>
      <c r="E515" s="101">
        <v>463.66165771087026</v>
      </c>
      <c r="F515" s="101">
        <v>402.68974440573078</v>
      </c>
      <c r="G515" s="101">
        <v>482.33712461599839</v>
      </c>
      <c r="H515" s="101">
        <v>495.87563286382931</v>
      </c>
      <c r="I515" s="101">
        <v>422.15623432462911</v>
      </c>
      <c r="J515" s="101">
        <v>415.89065328653481</v>
      </c>
      <c r="K515" s="101">
        <v>432.36498335103897</v>
      </c>
      <c r="L515" s="101">
        <v>562.88243532604838</v>
      </c>
      <c r="M515" s="101">
        <v>445.77642770982789</v>
      </c>
      <c r="N515" s="101">
        <v>348.52472600677373</v>
      </c>
      <c r="O515" s="101">
        <v>381.51699462151544</v>
      </c>
      <c r="P515" s="101">
        <v>335.47060731970765</v>
      </c>
      <c r="Q515" s="101">
        <v>320.68468762891098</v>
      </c>
      <c r="R515" s="101">
        <v>0</v>
      </c>
      <c r="S515" s="101">
        <v>0</v>
      </c>
      <c r="T515" s="101">
        <v>0</v>
      </c>
      <c r="U515" s="101">
        <v>374.20789666607976</v>
      </c>
      <c r="V515" s="101">
        <v>290.68269273567768</v>
      </c>
      <c r="W515" s="101">
        <v>304.33488287381726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95.195881965164389</v>
      </c>
      <c r="D516" s="104">
        <v>0</v>
      </c>
      <c r="E516" s="104">
        <v>0</v>
      </c>
      <c r="F516" s="104">
        <v>0</v>
      </c>
      <c r="G516" s="104">
        <v>0</v>
      </c>
      <c r="H516" s="104">
        <v>0</v>
      </c>
      <c r="I516" s="104">
        <v>0</v>
      </c>
      <c r="J516" s="104">
        <v>105.26235284634352</v>
      </c>
      <c r="K516" s="104">
        <v>100.1461223017961</v>
      </c>
      <c r="L516" s="104">
        <v>129.38094440303044</v>
      </c>
      <c r="M516" s="104">
        <v>119.86414327866122</v>
      </c>
      <c r="N516" s="104">
        <v>62.449047140808084</v>
      </c>
      <c r="O516" s="104">
        <v>73.979274614333335</v>
      </c>
      <c r="P516" s="104">
        <v>64.962048663492183</v>
      </c>
      <c r="Q516" s="104">
        <v>0</v>
      </c>
      <c r="R516" s="104">
        <v>0</v>
      </c>
      <c r="S516" s="104">
        <v>0</v>
      </c>
      <c r="T516" s="104">
        <v>0</v>
      </c>
      <c r="U516" s="104">
        <v>89.615015354667179</v>
      </c>
      <c r="V516" s="104">
        <v>0</v>
      </c>
      <c r="W516" s="104">
        <v>59.974938469696355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95.195881965164389</v>
      </c>
      <c r="D517" s="98">
        <v>0</v>
      </c>
      <c r="E517" s="98">
        <v>0</v>
      </c>
      <c r="F517" s="98">
        <v>0</v>
      </c>
      <c r="G517" s="98">
        <v>0</v>
      </c>
      <c r="H517" s="98">
        <v>0</v>
      </c>
      <c r="I517" s="98">
        <v>0</v>
      </c>
      <c r="J517" s="98">
        <v>105.26235284634352</v>
      </c>
      <c r="K517" s="98">
        <v>100.1461223017961</v>
      </c>
      <c r="L517" s="98">
        <v>129.38094440303044</v>
      </c>
      <c r="M517" s="98">
        <v>119.86414327866122</v>
      </c>
      <c r="N517" s="98">
        <v>62.449047140808084</v>
      </c>
      <c r="O517" s="98">
        <v>73.979274614333335</v>
      </c>
      <c r="P517" s="98">
        <v>64.962048663492183</v>
      </c>
      <c r="Q517" s="98">
        <v>0</v>
      </c>
      <c r="R517" s="98">
        <v>0</v>
      </c>
      <c r="S517" s="98">
        <v>0</v>
      </c>
      <c r="T517" s="98">
        <v>0</v>
      </c>
      <c r="U517" s="98">
        <v>89.615015354667179</v>
      </c>
      <c r="V517" s="98">
        <v>0</v>
      </c>
      <c r="W517" s="98">
        <v>59.974938469696355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148.02938106086776</v>
      </c>
      <c r="D523" s="122">
        <v>181.76113385742212</v>
      </c>
      <c r="E523" s="122">
        <v>184.8214859511331</v>
      </c>
      <c r="F523" s="122">
        <v>168.26768211116342</v>
      </c>
      <c r="G523" s="122">
        <v>127.39588132321657</v>
      </c>
      <c r="H523" s="122">
        <v>131.42703551484877</v>
      </c>
      <c r="I523" s="122">
        <v>118.42009196515812</v>
      </c>
      <c r="J523" s="122">
        <v>108.76153111248929</v>
      </c>
      <c r="K523" s="122">
        <v>88.134945415086534</v>
      </c>
      <c r="L523" s="122">
        <v>94.334239608471833</v>
      </c>
      <c r="M523" s="122">
        <v>70.41101244687222</v>
      </c>
      <c r="N523" s="122">
        <v>61.132429245300358</v>
      </c>
      <c r="O523" s="122">
        <v>78.793281101319423</v>
      </c>
      <c r="P523" s="122">
        <v>46.297915663548906</v>
      </c>
      <c r="Q523" s="122">
        <v>52.572164623789824</v>
      </c>
      <c r="R523" s="122">
        <v>0</v>
      </c>
      <c r="S523" s="122">
        <v>0</v>
      </c>
      <c r="T523" s="122">
        <v>0</v>
      </c>
      <c r="U523" s="122">
        <v>79.744727359488238</v>
      </c>
      <c r="V523" s="122">
        <v>94.65082081841382</v>
      </c>
      <c r="W523" s="122">
        <v>102.58425381784609</v>
      </c>
      <c r="DA523" s="130" t="s">
        <v>4351</v>
      </c>
    </row>
    <row r="524" spans="1:105" ht="12" customHeight="1" x14ac:dyDescent="0.25">
      <c r="A524" s="97" t="s">
        <v>207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169.56250395266633</v>
      </c>
      <c r="D525" s="98">
        <v>181.82323195576765</v>
      </c>
      <c r="E525" s="98">
        <v>184.94192570014187</v>
      </c>
      <c r="F525" s="98">
        <v>174.71495060142144</v>
      </c>
      <c r="G525" s="98">
        <v>176.79313288653105</v>
      </c>
      <c r="H525" s="98">
        <v>176.94371157189366</v>
      </c>
      <c r="I525" s="98">
        <v>162.34278450718102</v>
      </c>
      <c r="J525" s="98">
        <v>145.04791978562344</v>
      </c>
      <c r="K525" s="98">
        <v>145.63792364424549</v>
      </c>
      <c r="L525" s="98">
        <v>154.4200518200561</v>
      </c>
      <c r="M525" s="98">
        <v>127.61376155824041</v>
      </c>
      <c r="N525" s="98">
        <v>108.10388461628946</v>
      </c>
      <c r="O525" s="98">
        <v>117.41272160353964</v>
      </c>
      <c r="P525" s="98">
        <v>110.25646020377796</v>
      </c>
      <c r="Q525" s="98">
        <v>117.50431538138538</v>
      </c>
      <c r="R525" s="98">
        <v>0</v>
      </c>
      <c r="S525" s="98">
        <v>0</v>
      </c>
      <c r="T525" s="98">
        <v>0</v>
      </c>
      <c r="U525" s="98">
        <v>148.90342158902371</v>
      </c>
      <c r="V525" s="98">
        <v>206.97967602832651</v>
      </c>
      <c r="W525" s="98">
        <v>200.49620997281079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184.08678182110674</v>
      </c>
      <c r="D528" s="118">
        <f t="shared" si="261"/>
        <v>181.29533595979254</v>
      </c>
      <c r="E528" s="118">
        <f t="shared" si="261"/>
        <v>178.96310862692911</v>
      </c>
      <c r="F528" s="118">
        <f t="shared" si="261"/>
        <v>141.06963239101012</v>
      </c>
      <c r="G528" s="118">
        <f t="shared" si="261"/>
        <v>205.78031968329634</v>
      </c>
      <c r="H528" s="118">
        <f t="shared" si="261"/>
        <v>195.71212704796142</v>
      </c>
      <c r="I528" s="118">
        <f t="shared" si="261"/>
        <v>186.2120806632561</v>
      </c>
      <c r="J528" s="118">
        <f t="shared" si="261"/>
        <v>147.42331480379869</v>
      </c>
      <c r="K528" s="118">
        <f t="shared" si="261"/>
        <v>177.12352440076705</v>
      </c>
      <c r="L528" s="118">
        <f t="shared" si="261"/>
        <v>175.40688729883584</v>
      </c>
      <c r="M528" s="118">
        <f t="shared" si="261"/>
        <v>171.53564965257405</v>
      </c>
      <c r="N528" s="118">
        <f t="shared" si="261"/>
        <v>161.08635910804247</v>
      </c>
      <c r="O528" s="118">
        <f t="shared" si="261"/>
        <v>155.92455417155637</v>
      </c>
      <c r="P528" s="118">
        <f t="shared" si="261"/>
        <v>122.95554324324964</v>
      </c>
      <c r="Q528" s="118">
        <f t="shared" si="261"/>
        <v>130.94965176827529</v>
      </c>
      <c r="R528" s="118">
        <f t="shared" ref="R528:V528" si="262">R529+R532+R534+R547</f>
        <v>0</v>
      </c>
      <c r="S528" s="118">
        <f t="shared" si="262"/>
        <v>0</v>
      </c>
      <c r="T528" s="118">
        <f t="shared" si="262"/>
        <v>0</v>
      </c>
      <c r="U528" s="118">
        <f t="shared" si="262"/>
        <v>104.22702149333469</v>
      </c>
      <c r="V528" s="118">
        <f t="shared" si="262"/>
        <v>106.93984665342688</v>
      </c>
      <c r="W528" s="118">
        <f t="shared" ref="W528" si="263">W529+W532+W534+W547</f>
        <v>101.38235090906552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157.93697481021303</v>
      </c>
      <c r="D529" s="123">
        <f t="shared" si="264"/>
        <v>154.35568961711266</v>
      </c>
      <c r="E529" s="123">
        <f t="shared" si="264"/>
        <v>150.43826381692293</v>
      </c>
      <c r="F529" s="123">
        <f t="shared" si="264"/>
        <v>113.36270862328875</v>
      </c>
      <c r="G529" s="123">
        <f t="shared" si="264"/>
        <v>177.20252494409226</v>
      </c>
      <c r="H529" s="123">
        <f t="shared" si="264"/>
        <v>163.35524567323787</v>
      </c>
      <c r="I529" s="123">
        <f t="shared" si="264"/>
        <v>154.44106659132677</v>
      </c>
      <c r="J529" s="123">
        <f t="shared" si="264"/>
        <v>115.08527393004259</v>
      </c>
      <c r="K529" s="123">
        <f t="shared" si="264"/>
        <v>146.10173775077217</v>
      </c>
      <c r="L529" s="123">
        <f t="shared" si="264"/>
        <v>144.16154971022556</v>
      </c>
      <c r="M529" s="123">
        <f t="shared" si="264"/>
        <v>142.52931555528977</v>
      </c>
      <c r="N529" s="123">
        <f t="shared" si="264"/>
        <v>138.00548599917721</v>
      </c>
      <c r="O529" s="123">
        <f t="shared" si="264"/>
        <v>133.48962635405903</v>
      </c>
      <c r="P529" s="123">
        <f t="shared" si="264"/>
        <v>102.15092384237603</v>
      </c>
      <c r="Q529" s="123">
        <f t="shared" si="264"/>
        <v>106.85074893113821</v>
      </c>
      <c r="R529" s="123">
        <f t="shared" ref="R529:V529" si="265">SUM(R530:R531)</f>
        <v>0</v>
      </c>
      <c r="S529" s="123">
        <f t="shared" si="265"/>
        <v>0</v>
      </c>
      <c r="T529" s="123">
        <f t="shared" si="265"/>
        <v>0</v>
      </c>
      <c r="U529" s="123">
        <f t="shared" si="265"/>
        <v>75.458342491976126</v>
      </c>
      <c r="V529" s="123">
        <f t="shared" si="265"/>
        <v>73.726970957797178</v>
      </c>
      <c r="W529" s="123">
        <f t="shared" ref="W529" si="266">SUM(W530:W531)</f>
        <v>69.895011556450811</v>
      </c>
      <c r="DA529" s="130" t="s">
        <v>4501</v>
      </c>
    </row>
    <row r="530" spans="1:105" ht="12" customHeight="1" x14ac:dyDescent="0.25">
      <c r="A530" s="97" t="s">
        <v>204</v>
      </c>
      <c r="B530" s="99"/>
      <c r="C530" s="99">
        <v>157.1618773783421</v>
      </c>
      <c r="D530" s="99">
        <v>153.5949056118875</v>
      </c>
      <c r="E530" s="99">
        <v>149.70261467414849</v>
      </c>
      <c r="F530" s="99">
        <v>112.80261121222799</v>
      </c>
      <c r="G530" s="99">
        <v>176.33022720994364</v>
      </c>
      <c r="H530" s="99">
        <v>162.55514169407542</v>
      </c>
      <c r="I530" s="99">
        <v>153.68263300252534</v>
      </c>
      <c r="J530" s="99">
        <v>114.5164092082494</v>
      </c>
      <c r="K530" s="99">
        <v>145.37905782642676</v>
      </c>
      <c r="L530" s="99">
        <v>143.44566160397042</v>
      </c>
      <c r="M530" s="99">
        <v>141.82341852332468</v>
      </c>
      <c r="N530" s="99">
        <v>137.33573350004664</v>
      </c>
      <c r="O530" s="99">
        <v>132.83968451949252</v>
      </c>
      <c r="P530" s="99">
        <v>101.64680667373155</v>
      </c>
      <c r="Q530" s="99">
        <v>106.32127085501185</v>
      </c>
      <c r="R530" s="99">
        <v>0</v>
      </c>
      <c r="S530" s="99">
        <v>0</v>
      </c>
      <c r="T530" s="99">
        <v>0</v>
      </c>
      <c r="U530" s="99">
        <v>75.059951682460749</v>
      </c>
      <c r="V530" s="99">
        <v>73.326666038786499</v>
      </c>
      <c r="W530" s="99">
        <v>69.511778533233766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0.77509743187094626</v>
      </c>
      <c r="D531" s="99">
        <v>0.76078400522517553</v>
      </c>
      <c r="E531" s="99">
        <v>0.73564914277444138</v>
      </c>
      <c r="F531" s="99">
        <v>0.56009741106077116</v>
      </c>
      <c r="G531" s="99">
        <v>0.8722977341486079</v>
      </c>
      <c r="H531" s="99">
        <v>0.80010397916245379</v>
      </c>
      <c r="I531" s="99">
        <v>0.7584335888014313</v>
      </c>
      <c r="J531" s="99">
        <v>0.56886472179319614</v>
      </c>
      <c r="K531" s="99">
        <v>0.7226799243454255</v>
      </c>
      <c r="L531" s="99">
        <v>0.71588810625514676</v>
      </c>
      <c r="M531" s="99">
        <v>0.70589703196510412</v>
      </c>
      <c r="N531" s="99">
        <v>0.66975249913056034</v>
      </c>
      <c r="O531" s="99">
        <v>0.64994183456650567</v>
      </c>
      <c r="P531" s="99">
        <v>0.5041171686444883</v>
      </c>
      <c r="Q531" s="99">
        <v>0.52947807612636988</v>
      </c>
      <c r="R531" s="99">
        <v>0</v>
      </c>
      <c r="S531" s="99">
        <v>0</v>
      </c>
      <c r="T531" s="99">
        <v>0</v>
      </c>
      <c r="U531" s="99">
        <v>0.39839080951538347</v>
      </c>
      <c r="V531" s="99">
        <v>0.40030491901067611</v>
      </c>
      <c r="W531" s="99">
        <v>0.38323302321704938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7.1675982405606173E-2</v>
      </c>
      <c r="D532" s="123">
        <f t="shared" si="267"/>
        <v>0.12681333345601231</v>
      </c>
      <c r="E532" s="123">
        <f t="shared" si="267"/>
        <v>0.23523861372204952</v>
      </c>
      <c r="F532" s="123">
        <f t="shared" si="267"/>
        <v>0.14402982171031017</v>
      </c>
      <c r="G532" s="123">
        <f t="shared" si="267"/>
        <v>0.17735280973835915</v>
      </c>
      <c r="H532" s="123">
        <f t="shared" si="267"/>
        <v>0.32318357056195968</v>
      </c>
      <c r="I532" s="123">
        <f t="shared" si="267"/>
        <v>0.51605272733676077</v>
      </c>
      <c r="J532" s="123">
        <f t="shared" si="267"/>
        <v>0.37516455123514308</v>
      </c>
      <c r="K532" s="123">
        <f t="shared" si="267"/>
        <v>0.40283164152940154</v>
      </c>
      <c r="L532" s="123">
        <f t="shared" si="267"/>
        <v>0.44952376932665694</v>
      </c>
      <c r="M532" s="123">
        <f t="shared" si="267"/>
        <v>0.41685412198928362</v>
      </c>
      <c r="N532" s="123">
        <f t="shared" si="267"/>
        <v>0.75515072573783171</v>
      </c>
      <c r="O532" s="123">
        <f t="shared" si="267"/>
        <v>0.41074975064537511</v>
      </c>
      <c r="P532" s="123">
        <f t="shared" si="267"/>
        <v>0.26332522271258996</v>
      </c>
      <c r="Q532" s="123">
        <f t="shared" si="267"/>
        <v>0.35667425024174282</v>
      </c>
      <c r="R532" s="123">
        <f t="shared" si="267"/>
        <v>0</v>
      </c>
      <c r="S532" s="123">
        <f t="shared" si="267"/>
        <v>0</v>
      </c>
      <c r="T532" s="123">
        <f t="shared" si="267"/>
        <v>0</v>
      </c>
      <c r="U532" s="123">
        <f t="shared" si="267"/>
        <v>1.2037679757515873</v>
      </c>
      <c r="V532" s="123">
        <f t="shared" si="267"/>
        <v>0.78550845296667426</v>
      </c>
      <c r="W532" s="123">
        <f t="shared" si="267"/>
        <v>2.0675468354224233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7.1675982405606173E-2</v>
      </c>
      <c r="D533" s="99">
        <f>RES_hhdet_in_fecs!D86</f>
        <v>0.12681333345601231</v>
      </c>
      <c r="E533" s="99">
        <f>RES_hhdet_in_fecs!E86</f>
        <v>0.23523861372204952</v>
      </c>
      <c r="F533" s="99">
        <f>RES_hhdet_in_fecs!F86</f>
        <v>0.14402982171031017</v>
      </c>
      <c r="G533" s="99">
        <f>RES_hhdet_in_fecs!G86</f>
        <v>0.17735280973835915</v>
      </c>
      <c r="H533" s="99">
        <f>RES_hhdet_in_fecs!H86</f>
        <v>0.32318357056195968</v>
      </c>
      <c r="I533" s="99">
        <f>RES_hhdet_in_fecs!I86</f>
        <v>0.51605272733676077</v>
      </c>
      <c r="J533" s="99">
        <f>RES_hhdet_in_fecs!J86</f>
        <v>0.37516455123514308</v>
      </c>
      <c r="K533" s="99">
        <f>RES_hhdet_in_fecs!K86</f>
        <v>0.40283164152940154</v>
      </c>
      <c r="L533" s="99">
        <f>RES_hhdet_in_fecs!L86</f>
        <v>0.44952376932665694</v>
      </c>
      <c r="M533" s="99">
        <f>RES_hhdet_in_fecs!M86</f>
        <v>0.41685412198928362</v>
      </c>
      <c r="N533" s="99">
        <f>RES_hhdet_in_fecs!N86</f>
        <v>0.75515072573783171</v>
      </c>
      <c r="O533" s="99">
        <f>RES_hhdet_in_fecs!O86</f>
        <v>0.41074975064537511</v>
      </c>
      <c r="P533" s="99">
        <f>RES_hhdet_in_fecs!P86</f>
        <v>0.26332522271258996</v>
      </c>
      <c r="Q533" s="99">
        <f>RES_hhdet_in_fecs!Q86</f>
        <v>0.35667425024174282</v>
      </c>
      <c r="R533" s="99">
        <f>RES_hhdet_in_fecs!R86</f>
        <v>0</v>
      </c>
      <c r="S533" s="99">
        <f>RES_hhdet_in_fecs!S86</f>
        <v>0</v>
      </c>
      <c r="T533" s="99">
        <f>RES_hhdet_in_fecs!T86</f>
        <v>0</v>
      </c>
      <c r="U533" s="99">
        <f>RES_hhdet_in_fecs!U86</f>
        <v>1.2037679757515873</v>
      </c>
      <c r="V533" s="99">
        <f>RES_hhdet_in_fecs!V86</f>
        <v>0.78550845296667426</v>
      </c>
      <c r="W533" s="99">
        <f>RES_hhdet_in_fecs!W86</f>
        <v>2.0675468354224233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18.194484722599352</v>
      </c>
      <c r="D534" s="123">
        <v>18.525625933303946</v>
      </c>
      <c r="E534" s="123">
        <v>19.862697603307009</v>
      </c>
      <c r="F534" s="123">
        <v>19.350463271258892</v>
      </c>
      <c r="G534" s="123">
        <v>20.191381954392284</v>
      </c>
      <c r="H534" s="123">
        <v>23.399717126525712</v>
      </c>
      <c r="I534" s="123">
        <v>22.779920221731718</v>
      </c>
      <c r="J534" s="123">
        <v>24.024530336675024</v>
      </c>
      <c r="K534" s="123">
        <v>23.425908783553496</v>
      </c>
      <c r="L534" s="123">
        <v>23.357876747888064</v>
      </c>
      <c r="M534" s="123">
        <v>22.418419418523044</v>
      </c>
      <c r="N534" s="123">
        <v>17.347746912890095</v>
      </c>
      <c r="O534" s="123">
        <v>16.991290553454647</v>
      </c>
      <c r="P534" s="123">
        <v>16.213717079969182</v>
      </c>
      <c r="Q534" s="123">
        <v>18.96738481746824</v>
      </c>
      <c r="R534" s="123">
        <v>0</v>
      </c>
      <c r="S534" s="123">
        <v>0</v>
      </c>
      <c r="T534" s="123">
        <v>0</v>
      </c>
      <c r="U534" s="123">
        <v>20.594476591490668</v>
      </c>
      <c r="V534" s="123">
        <v>22.171809348718824</v>
      </c>
      <c r="W534" s="123">
        <v>19.717639151363155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20.014182127936031</v>
      </c>
      <c r="D535" s="99">
        <v>20.099717002492728</v>
      </c>
      <c r="E535" s="99">
        <v>17.798448825948864</v>
      </c>
      <c r="F535" s="99">
        <v>14.219130291745849</v>
      </c>
      <c r="G535" s="99">
        <v>23.022985677275919</v>
      </c>
      <c r="H535" s="99">
        <v>22.305781209081815</v>
      </c>
      <c r="I535" s="99">
        <v>24.324140352795506</v>
      </c>
      <c r="J535" s="99">
        <v>18.70723421766829</v>
      </c>
      <c r="K535" s="99">
        <v>22.789604823845245</v>
      </c>
      <c r="L535" s="99">
        <v>20.772276614008319</v>
      </c>
      <c r="M535" s="99">
        <v>20.250496339475937</v>
      </c>
      <c r="N535" s="99">
        <v>18.852770590048234</v>
      </c>
      <c r="O535" s="99">
        <v>18.594800112828871</v>
      </c>
      <c r="P535" s="99">
        <v>17.6322390505836</v>
      </c>
      <c r="Q535" s="99">
        <v>17.88838624696443</v>
      </c>
      <c r="R535" s="99">
        <v>0</v>
      </c>
      <c r="S535" s="99">
        <v>0</v>
      </c>
      <c r="T535" s="99">
        <v>0</v>
      </c>
      <c r="U535" s="99">
        <v>22.413553240706747</v>
      </c>
      <c r="V535" s="99">
        <v>17.168784216001931</v>
      </c>
      <c r="W535" s="99">
        <v>20.11803032995364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0</v>
      </c>
      <c r="F536" s="99">
        <v>0</v>
      </c>
      <c r="G536" s="99">
        <v>0</v>
      </c>
      <c r="H536" s="99">
        <v>0</v>
      </c>
      <c r="I536" s="99">
        <v>17.019189786609761</v>
      </c>
      <c r="J536" s="99">
        <v>0</v>
      </c>
      <c r="K536" s="99">
        <v>16.53216907630225</v>
      </c>
      <c r="L536" s="99">
        <v>15.22482821462687</v>
      </c>
      <c r="M536" s="99">
        <v>15.312964934503691</v>
      </c>
      <c r="N536" s="99">
        <v>13.863595388444915</v>
      </c>
      <c r="O536" s="99">
        <v>13.890622890096541</v>
      </c>
      <c r="P536" s="99">
        <v>0</v>
      </c>
      <c r="Q536" s="99">
        <v>0</v>
      </c>
      <c r="R536" s="99">
        <v>0</v>
      </c>
      <c r="S536" s="99">
        <v>0</v>
      </c>
      <c r="T536" s="99">
        <v>0</v>
      </c>
      <c r="U536" s="99">
        <v>0</v>
      </c>
      <c r="V536" s="99">
        <v>0</v>
      </c>
      <c r="W536" s="99">
        <v>16.497383792754118</v>
      </c>
      <c r="DA536" s="63" t="s">
        <v>4508</v>
      </c>
    </row>
    <row r="537" spans="1:105" ht="12" customHeight="1" x14ac:dyDescent="0.25">
      <c r="A537" s="100" t="s">
        <v>204</v>
      </c>
      <c r="B537" s="102"/>
      <c r="C537" s="102">
        <v>0</v>
      </c>
      <c r="D537" s="102">
        <v>0</v>
      </c>
      <c r="E537" s="102">
        <v>0</v>
      </c>
      <c r="F537" s="102">
        <v>0</v>
      </c>
      <c r="G537" s="102">
        <v>0</v>
      </c>
      <c r="H537" s="102">
        <v>0</v>
      </c>
      <c r="I537" s="102">
        <v>5.3639530757370402</v>
      </c>
      <c r="J537" s="102">
        <v>0</v>
      </c>
      <c r="K537" s="102">
        <v>5.345118895779156</v>
      </c>
      <c r="L537" s="102">
        <v>4.7382305367358439</v>
      </c>
      <c r="M537" s="102">
        <v>5.4456090983755079</v>
      </c>
      <c r="N537" s="102">
        <v>3.405263219561987</v>
      </c>
      <c r="O537" s="102">
        <v>3.6296225720586506</v>
      </c>
      <c r="P537" s="102">
        <v>0</v>
      </c>
      <c r="Q537" s="102">
        <v>0</v>
      </c>
      <c r="R537" s="102">
        <v>0</v>
      </c>
      <c r="S537" s="102">
        <v>0</v>
      </c>
      <c r="T537" s="102">
        <v>0</v>
      </c>
      <c r="U537" s="102">
        <v>0</v>
      </c>
      <c r="V537" s="102">
        <v>0</v>
      </c>
      <c r="W537" s="102">
        <v>3.9552016120811104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0</v>
      </c>
      <c r="F538" s="105">
        <v>0</v>
      </c>
      <c r="G538" s="105">
        <v>0</v>
      </c>
      <c r="H538" s="105">
        <v>0</v>
      </c>
      <c r="I538" s="105">
        <v>11.655236710872721</v>
      </c>
      <c r="J538" s="105">
        <v>0</v>
      </c>
      <c r="K538" s="105">
        <v>11.187050180523091</v>
      </c>
      <c r="L538" s="105">
        <v>10.486597677891028</v>
      </c>
      <c r="M538" s="105">
        <v>9.8673558361281852</v>
      </c>
      <c r="N538" s="105">
        <v>10.458332168882928</v>
      </c>
      <c r="O538" s="105">
        <v>10.261000318037892</v>
      </c>
      <c r="P538" s="105">
        <v>0</v>
      </c>
      <c r="Q538" s="105">
        <v>0</v>
      </c>
      <c r="R538" s="105">
        <v>0</v>
      </c>
      <c r="S538" s="105">
        <v>0</v>
      </c>
      <c r="T538" s="105">
        <v>0</v>
      </c>
      <c r="U538" s="105">
        <v>0</v>
      </c>
      <c r="V538" s="105">
        <v>0</v>
      </c>
      <c r="W538" s="105">
        <v>12.542182180673006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19.561211613690613</v>
      </c>
      <c r="D539" s="102">
        <v>21.289906608151306</v>
      </c>
      <c r="E539" s="102">
        <v>21.128085825507448</v>
      </c>
      <c r="F539" s="102">
        <v>19.035332303931142</v>
      </c>
      <c r="G539" s="102">
        <v>24.036372544011698</v>
      </c>
      <c r="H539" s="102">
        <v>26.125863269079172</v>
      </c>
      <c r="I539" s="102">
        <v>23.275368017994516</v>
      </c>
      <c r="J539" s="102">
        <v>23.346596470198612</v>
      </c>
      <c r="K539" s="102">
        <v>24.220122191407309</v>
      </c>
      <c r="L539" s="102">
        <v>30.911527162331993</v>
      </c>
      <c r="M539" s="102">
        <v>23.539297941225129</v>
      </c>
      <c r="N539" s="102">
        <v>17.147216885383806</v>
      </c>
      <c r="O539" s="102">
        <v>18.012754415326654</v>
      </c>
      <c r="P539" s="102">
        <v>15.343081020802524</v>
      </c>
      <c r="Q539" s="102">
        <v>15.154198801692177</v>
      </c>
      <c r="R539" s="102">
        <v>0</v>
      </c>
      <c r="S539" s="102">
        <v>0</v>
      </c>
      <c r="T539" s="102">
        <v>0</v>
      </c>
      <c r="U539" s="102">
        <v>20.734023997234431</v>
      </c>
      <c r="V539" s="102">
        <v>16.468564979818446</v>
      </c>
      <c r="W539" s="102">
        <v>17.354379880769862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12.379675856459137</v>
      </c>
      <c r="D540" s="105">
        <v>0</v>
      </c>
      <c r="E540" s="105">
        <v>0</v>
      </c>
      <c r="F540" s="105">
        <v>0</v>
      </c>
      <c r="G540" s="105">
        <v>0</v>
      </c>
      <c r="H540" s="105">
        <v>0</v>
      </c>
      <c r="I540" s="105">
        <v>0</v>
      </c>
      <c r="J540" s="105">
        <v>15.528962395425911</v>
      </c>
      <c r="K540" s="105">
        <v>16.047025641727132</v>
      </c>
      <c r="L540" s="105">
        <v>20.633716775204604</v>
      </c>
      <c r="M540" s="105">
        <v>16.397289930839946</v>
      </c>
      <c r="N540" s="105">
        <v>11.700536209397859</v>
      </c>
      <c r="O540" s="105">
        <v>12.994511309610518</v>
      </c>
      <c r="P540" s="105">
        <v>11.695756403445365</v>
      </c>
      <c r="Q540" s="105">
        <v>0</v>
      </c>
      <c r="R540" s="105">
        <v>0</v>
      </c>
      <c r="S540" s="105">
        <v>0</v>
      </c>
      <c r="T540" s="105">
        <v>0</v>
      </c>
      <c r="U540" s="105">
        <v>18.590283063364797</v>
      </c>
      <c r="V540" s="105">
        <v>0</v>
      </c>
      <c r="W540" s="105">
        <v>15.765593975542572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4.4969689540607609</v>
      </c>
      <c r="D541" s="99">
        <v>0</v>
      </c>
      <c r="E541" s="99">
        <v>0</v>
      </c>
      <c r="F541" s="99">
        <v>0</v>
      </c>
      <c r="G541" s="99">
        <v>0</v>
      </c>
      <c r="H541" s="99">
        <v>0</v>
      </c>
      <c r="I541" s="99">
        <v>0</v>
      </c>
      <c r="J541" s="99">
        <v>5.9090476210199805</v>
      </c>
      <c r="K541" s="99">
        <v>5.6099624450294741</v>
      </c>
      <c r="L541" s="99">
        <v>7.1051472318297151</v>
      </c>
      <c r="M541" s="99">
        <v>6.3294458964589602</v>
      </c>
      <c r="N541" s="99">
        <v>3.0724573486593365</v>
      </c>
      <c r="O541" s="99">
        <v>3.4928208290536964</v>
      </c>
      <c r="P541" s="99">
        <v>2.9711037395636644</v>
      </c>
      <c r="Q541" s="99">
        <v>0</v>
      </c>
      <c r="R541" s="99">
        <v>0</v>
      </c>
      <c r="S541" s="99">
        <v>0</v>
      </c>
      <c r="T541" s="99">
        <v>0</v>
      </c>
      <c r="U541" s="99">
        <v>4.9653679022552497</v>
      </c>
      <c r="V541" s="99">
        <v>0</v>
      </c>
      <c r="W541" s="99">
        <v>3.4200084318315058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7.8827069023983762</v>
      </c>
      <c r="D542" s="99">
        <v>0</v>
      </c>
      <c r="E542" s="99">
        <v>0</v>
      </c>
      <c r="F542" s="99">
        <v>0</v>
      </c>
      <c r="G542" s="99">
        <v>0</v>
      </c>
      <c r="H542" s="99">
        <v>0</v>
      </c>
      <c r="I542" s="99">
        <v>0</v>
      </c>
      <c r="J542" s="99">
        <v>9.6199147744059292</v>
      </c>
      <c r="K542" s="99">
        <v>10.437063196697656</v>
      </c>
      <c r="L542" s="99">
        <v>13.528569543374891</v>
      </c>
      <c r="M542" s="99">
        <v>10.067844034380984</v>
      </c>
      <c r="N542" s="99">
        <v>8.6280788607385208</v>
      </c>
      <c r="O542" s="99">
        <v>9.5016904805568245</v>
      </c>
      <c r="P542" s="99">
        <v>8.7246526638816988</v>
      </c>
      <c r="Q542" s="99">
        <v>0</v>
      </c>
      <c r="R542" s="99">
        <v>0</v>
      </c>
      <c r="S542" s="99">
        <v>0</v>
      </c>
      <c r="T542" s="99">
        <v>0</v>
      </c>
      <c r="U542" s="99">
        <v>13.624915161109548</v>
      </c>
      <c r="V542" s="99">
        <v>0</v>
      </c>
      <c r="W542" s="99">
        <v>12.345585543711067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18.334846410009657</v>
      </c>
      <c r="D543" s="102">
        <v>17.929431750163886</v>
      </c>
      <c r="E543" s="102">
        <v>19.743683268734145</v>
      </c>
      <c r="F543" s="102">
        <v>19.476204248809481</v>
      </c>
      <c r="G543" s="102">
        <v>19.726856031477343</v>
      </c>
      <c r="H543" s="102">
        <v>23.176104812134106</v>
      </c>
      <c r="I543" s="102">
        <v>23.043539930126016</v>
      </c>
      <c r="J543" s="102">
        <v>24.918463564285954</v>
      </c>
      <c r="K543" s="102">
        <v>23.869667618157635</v>
      </c>
      <c r="L543" s="102">
        <v>23.377822677109521</v>
      </c>
      <c r="M543" s="102">
        <v>22.924250324549053</v>
      </c>
      <c r="N543" s="102">
        <v>17.977242797177155</v>
      </c>
      <c r="O543" s="102">
        <v>17.172220826770801</v>
      </c>
      <c r="P543" s="102">
        <v>16.627461115733581</v>
      </c>
      <c r="Q543" s="102">
        <v>19.427739445525763</v>
      </c>
      <c r="R543" s="102">
        <v>0</v>
      </c>
      <c r="S543" s="102">
        <v>0</v>
      </c>
      <c r="T543" s="102">
        <v>0</v>
      </c>
      <c r="U543" s="102">
        <v>20.980803765080175</v>
      </c>
      <c r="V543" s="102">
        <v>23.126447739014377</v>
      </c>
      <c r="W543" s="102">
        <v>20.261783556803014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12.494774182308248</v>
      </c>
      <c r="D544" s="105">
        <v>12.197120773849521</v>
      </c>
      <c r="E544" s="105">
        <v>13.854495418671412</v>
      </c>
      <c r="F544" s="105">
        <v>13.355049578954008</v>
      </c>
      <c r="G544" s="105">
        <v>13.286876124137072</v>
      </c>
      <c r="H544" s="105">
        <v>16.295152530343582</v>
      </c>
      <c r="I544" s="105">
        <v>15.793257287805428</v>
      </c>
      <c r="J544" s="105">
        <v>17.469449585884302</v>
      </c>
      <c r="K544" s="105">
        <v>16.608524364855999</v>
      </c>
      <c r="L544" s="105">
        <v>16.253084551527326</v>
      </c>
      <c r="M544" s="105">
        <v>16.389771251525829</v>
      </c>
      <c r="N544" s="105">
        <v>12.348209840458319</v>
      </c>
      <c r="O544" s="105">
        <v>12.061884152453025</v>
      </c>
      <c r="P544" s="105">
        <v>11.902015194430041</v>
      </c>
      <c r="Q544" s="105">
        <v>14.665275713513704</v>
      </c>
      <c r="R544" s="105">
        <v>0</v>
      </c>
      <c r="S544" s="105">
        <v>0</v>
      </c>
      <c r="T544" s="105">
        <v>0</v>
      </c>
      <c r="U544" s="105">
        <v>16.33656855480864</v>
      </c>
      <c r="V544" s="105">
        <v>18.29369597823764</v>
      </c>
      <c r="W544" s="105">
        <v>15.819378067835947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4.2176438402009477</v>
      </c>
      <c r="D545" s="99">
        <v>4.0254047640589743</v>
      </c>
      <c r="E545" s="99">
        <v>5.4086422763329933</v>
      </c>
      <c r="F545" s="99">
        <v>4.5254688003034671</v>
      </c>
      <c r="G545" s="99">
        <v>3.9351007104909423</v>
      </c>
      <c r="H545" s="99">
        <v>6.2328791616096124</v>
      </c>
      <c r="I545" s="99">
        <v>5.0792326396079108</v>
      </c>
      <c r="J545" s="99">
        <v>6.3207725098717749</v>
      </c>
      <c r="K545" s="99">
        <v>5.6085634022329174</v>
      </c>
      <c r="L545" s="99">
        <v>5.341594729374779</v>
      </c>
      <c r="M545" s="99">
        <v>6.1693618404057355</v>
      </c>
      <c r="N545" s="99">
        <v>3.2261304354598996</v>
      </c>
      <c r="O545" s="99">
        <v>3.3270811731476799</v>
      </c>
      <c r="P545" s="99">
        <v>3.2174571845818933</v>
      </c>
      <c r="Q545" s="99">
        <v>5.2628769361006418</v>
      </c>
      <c r="R545" s="99">
        <v>0</v>
      </c>
      <c r="S545" s="99">
        <v>0</v>
      </c>
      <c r="T545" s="99">
        <v>0</v>
      </c>
      <c r="U545" s="99">
        <v>5.0146680645916106</v>
      </c>
      <c r="V545" s="99">
        <v>5.9164278303588391</v>
      </c>
      <c r="W545" s="99">
        <v>3.995452612788851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8.2771303421072986</v>
      </c>
      <c r="D546" s="99">
        <v>8.171716009790547</v>
      </c>
      <c r="E546" s="99">
        <v>8.445853142338418</v>
      </c>
      <c r="F546" s="99">
        <v>8.8295807786505396</v>
      </c>
      <c r="G546" s="99">
        <v>9.3517754136461289</v>
      </c>
      <c r="H546" s="99">
        <v>10.062273368733969</v>
      </c>
      <c r="I546" s="99">
        <v>10.714024648197519</v>
      </c>
      <c r="J546" s="99">
        <v>11.148677076012532</v>
      </c>
      <c r="K546" s="99">
        <v>10.999960962623083</v>
      </c>
      <c r="L546" s="99">
        <v>10.91148982215255</v>
      </c>
      <c r="M546" s="99">
        <v>10.220409411120091</v>
      </c>
      <c r="N546" s="99">
        <v>9.1220794049984217</v>
      </c>
      <c r="O546" s="99">
        <v>8.7348029793053446</v>
      </c>
      <c r="P546" s="99">
        <v>8.6845580098481481</v>
      </c>
      <c r="Q546" s="99">
        <v>9.4023987774130617</v>
      </c>
      <c r="R546" s="99">
        <v>0</v>
      </c>
      <c r="S546" s="99">
        <v>0</v>
      </c>
      <c r="T546" s="99">
        <v>0</v>
      </c>
      <c r="U546" s="99">
        <v>11.321900490217027</v>
      </c>
      <c r="V546" s="99">
        <v>12.377268147878807</v>
      </c>
      <c r="W546" s="99">
        <v>11.823925455047094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7.8836463058887567</v>
      </c>
      <c r="D547" s="123">
        <v>8.2872070759199179</v>
      </c>
      <c r="E547" s="123">
        <v>8.4269085929771421</v>
      </c>
      <c r="F547" s="123">
        <v>8.2124306747521736</v>
      </c>
      <c r="G547" s="123">
        <v>8.2090599750734548</v>
      </c>
      <c r="H547" s="123">
        <v>8.6339806776358845</v>
      </c>
      <c r="I547" s="123">
        <v>8.4750411228608673</v>
      </c>
      <c r="J547" s="123">
        <v>7.9383459858459364</v>
      </c>
      <c r="K547" s="123">
        <v>7.1930462249120044</v>
      </c>
      <c r="L547" s="123">
        <v>7.437937071395555</v>
      </c>
      <c r="M547" s="123">
        <v>6.1710605567719599</v>
      </c>
      <c r="N547" s="123">
        <v>4.9779754702373422</v>
      </c>
      <c r="O547" s="123">
        <v>5.0328875133972888</v>
      </c>
      <c r="P547" s="123">
        <v>4.327577098191818</v>
      </c>
      <c r="Q547" s="123">
        <v>4.7748437694270836</v>
      </c>
      <c r="R547" s="123">
        <v>0</v>
      </c>
      <c r="S547" s="123">
        <v>0</v>
      </c>
      <c r="T547" s="123">
        <v>0</v>
      </c>
      <c r="U547" s="123">
        <v>6.9704344341162932</v>
      </c>
      <c r="V547" s="123">
        <v>10.255557893944205</v>
      </c>
      <c r="W547" s="123">
        <v>9.7021533658291386</v>
      </c>
      <c r="DA547" s="130" t="s">
        <v>4519</v>
      </c>
    </row>
    <row r="548" spans="1:105" ht="12" customHeight="1" x14ac:dyDescent="0.25">
      <c r="A548" s="97" t="s">
        <v>207</v>
      </c>
      <c r="B548" s="99"/>
      <c r="C548" s="99">
        <v>8.1843678063566347</v>
      </c>
      <c r="D548" s="99">
        <v>8.5193258154218761</v>
      </c>
      <c r="E548" s="99">
        <v>7.6508916951880472</v>
      </c>
      <c r="F548" s="99">
        <v>6.1965327681447073</v>
      </c>
      <c r="G548" s="99">
        <v>9.8166947767765844</v>
      </c>
      <c r="H548" s="99">
        <v>9.1325065381247974</v>
      </c>
      <c r="I548" s="99">
        <v>9.6452010141977667</v>
      </c>
      <c r="J548" s="99">
        <v>7.327011611658933</v>
      </c>
      <c r="K548" s="99">
        <v>8.4992582909517527</v>
      </c>
      <c r="L548" s="99">
        <v>7.4957500131611861</v>
      </c>
      <c r="M548" s="99">
        <v>6.9391240939359813</v>
      </c>
      <c r="N548" s="99">
        <v>6.278735335066953</v>
      </c>
      <c r="O548" s="99">
        <v>6.170798153471253</v>
      </c>
      <c r="P548" s="99">
        <v>5.7904299605405347</v>
      </c>
      <c r="Q548" s="99">
        <v>6.1494131792626341</v>
      </c>
      <c r="R548" s="99">
        <v>0</v>
      </c>
      <c r="S548" s="99">
        <v>0</v>
      </c>
      <c r="T548" s="99">
        <v>0</v>
      </c>
      <c r="U548" s="99">
        <v>9.5166477781228203</v>
      </c>
      <c r="V548" s="99">
        <v>10.007864199708806</v>
      </c>
      <c r="W548" s="99">
        <v>11.972155421310223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8.0099821579149655</v>
      </c>
      <c r="D549" s="99">
        <v>8.2871277733099085</v>
      </c>
      <c r="E549" s="99">
        <v>8.4274142878638347</v>
      </c>
      <c r="F549" s="99">
        <v>8.258857319723786</v>
      </c>
      <c r="G549" s="99">
        <v>8.8101566070966282</v>
      </c>
      <c r="H549" s="99">
        <v>9.3225133652012477</v>
      </c>
      <c r="I549" s="99">
        <v>8.950686374478515</v>
      </c>
      <c r="J549" s="99">
        <v>8.1424653940072744</v>
      </c>
      <c r="K549" s="99">
        <v>8.1583117093055346</v>
      </c>
      <c r="L549" s="99">
        <v>8.4802071030683717</v>
      </c>
      <c r="M549" s="99">
        <v>6.7386657705356656</v>
      </c>
      <c r="N549" s="99">
        <v>5.3186492014686895</v>
      </c>
      <c r="O549" s="99">
        <v>5.5434660822325741</v>
      </c>
      <c r="P549" s="99">
        <v>5.0426885845211125</v>
      </c>
      <c r="Q549" s="99">
        <v>5.5527557879745615</v>
      </c>
      <c r="R549" s="99">
        <v>0</v>
      </c>
      <c r="S549" s="99">
        <v>0</v>
      </c>
      <c r="T549" s="99">
        <v>0</v>
      </c>
      <c r="U549" s="99">
        <v>8.2504061084849614</v>
      </c>
      <c r="V549" s="99">
        <v>11.726388702728205</v>
      </c>
      <c r="W549" s="99">
        <v>11.433087655500255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7.0104236230671493</v>
      </c>
      <c r="D550" s="110">
        <v>0</v>
      </c>
      <c r="E550" s="110">
        <v>0</v>
      </c>
      <c r="F550" s="110">
        <v>7.0231420597803362</v>
      </c>
      <c r="G550" s="110">
        <v>6.6410548519260786</v>
      </c>
      <c r="H550" s="110">
        <v>6.6348782663683323</v>
      </c>
      <c r="I550" s="110">
        <v>7.1824000725288899</v>
      </c>
      <c r="J550" s="110">
        <v>7.3265338159710698</v>
      </c>
      <c r="K550" s="110">
        <v>5.6981526272194492</v>
      </c>
      <c r="L550" s="110">
        <v>5.7924048622861335</v>
      </c>
      <c r="M550" s="110">
        <v>5.4643137935121056</v>
      </c>
      <c r="N550" s="110">
        <v>4.5272124870676898</v>
      </c>
      <c r="O550" s="110">
        <v>3.9814765065286424</v>
      </c>
      <c r="P550" s="110">
        <v>3.8050294859902598</v>
      </c>
      <c r="Q550" s="110">
        <v>4.1378743122239277</v>
      </c>
      <c r="R550" s="110">
        <v>0</v>
      </c>
      <c r="S550" s="110">
        <v>0</v>
      </c>
      <c r="T550" s="110">
        <v>0</v>
      </c>
      <c r="U550" s="110">
        <v>5.4804472849000812</v>
      </c>
      <c r="V550" s="110">
        <v>9.0155207844222858</v>
      </c>
      <c r="W550" s="110">
        <v>7.8818653179585132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96.220185431709766</v>
      </c>
      <c r="D552" s="118">
        <f t="shared" si="268"/>
        <v>96.13689564248908</v>
      </c>
      <c r="E552" s="118">
        <f t="shared" si="268"/>
        <v>96.844141853112305</v>
      </c>
      <c r="F552" s="118">
        <f t="shared" si="268"/>
        <v>77.795996683496597</v>
      </c>
      <c r="G552" s="118">
        <f t="shared" si="268"/>
        <v>114.97811428055205</v>
      </c>
      <c r="H552" s="118">
        <f t="shared" si="268"/>
        <v>111.56182507816655</v>
      </c>
      <c r="I552" s="118">
        <f t="shared" si="268"/>
        <v>108.56698468388386</v>
      </c>
      <c r="J552" s="118">
        <f t="shared" si="268"/>
        <v>87.633288350015974</v>
      </c>
      <c r="K552" s="118">
        <f t="shared" si="268"/>
        <v>106.43093987880641</v>
      </c>
      <c r="L552" s="118">
        <f t="shared" si="268"/>
        <v>106.993648519274</v>
      </c>
      <c r="M552" s="118">
        <f t="shared" si="268"/>
        <v>106.26155461538417</v>
      </c>
      <c r="N552" s="118">
        <f t="shared" si="268"/>
        <v>102.10667418172621</v>
      </c>
      <c r="O552" s="118">
        <f t="shared" si="268"/>
        <v>98.932032198819996</v>
      </c>
      <c r="P552" s="118">
        <f t="shared" si="268"/>
        <v>79.112043886040226</v>
      </c>
      <c r="Q552" s="118">
        <f t="shared" si="268"/>
        <v>85.549423446777951</v>
      </c>
      <c r="R552" s="118">
        <f t="shared" ref="R552:V552" si="269">R553+R556+R558+R571</f>
        <v>0</v>
      </c>
      <c r="S552" s="118">
        <f t="shared" si="269"/>
        <v>0</v>
      </c>
      <c r="T552" s="118">
        <f t="shared" si="269"/>
        <v>0</v>
      </c>
      <c r="U552" s="118">
        <f t="shared" si="269"/>
        <v>75.800270071361837</v>
      </c>
      <c r="V552" s="118">
        <f t="shared" si="269"/>
        <v>77.713241432008232</v>
      </c>
      <c r="W552" s="118">
        <f t="shared" ref="W552" si="270">W553+W556+W558+W571</f>
        <v>78.210245551375749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80.651482468599269</v>
      </c>
      <c r="D553" s="123">
        <f t="shared" si="271"/>
        <v>80.3423268547741</v>
      </c>
      <c r="E553" s="123">
        <f t="shared" si="271"/>
        <v>79.794135836167925</v>
      </c>
      <c r="F553" s="123">
        <f t="shared" si="271"/>
        <v>61.266552722115485</v>
      </c>
      <c r="G553" s="123">
        <f t="shared" si="271"/>
        <v>97.554500936553026</v>
      </c>
      <c r="H553" s="123">
        <f t="shared" si="271"/>
        <v>91.587473550716552</v>
      </c>
      <c r="I553" s="123">
        <f t="shared" si="271"/>
        <v>88.165520590846356</v>
      </c>
      <c r="J553" s="123">
        <f t="shared" si="271"/>
        <v>66.875641469929647</v>
      </c>
      <c r="K553" s="123">
        <f t="shared" si="271"/>
        <v>86.387894269610555</v>
      </c>
      <c r="L553" s="123">
        <f t="shared" si="271"/>
        <v>86.701337875669694</v>
      </c>
      <c r="M553" s="123">
        <f t="shared" si="271"/>
        <v>87.047865761971295</v>
      </c>
      <c r="N553" s="123">
        <f t="shared" si="271"/>
        <v>85.401500489124146</v>
      </c>
      <c r="O553" s="123">
        <f t="shared" si="271"/>
        <v>83.504762894020814</v>
      </c>
      <c r="P553" s="123">
        <f t="shared" si="271"/>
        <v>64.504495417758292</v>
      </c>
      <c r="Q553" s="123">
        <f t="shared" si="271"/>
        <v>68.221708328898245</v>
      </c>
      <c r="R553" s="123">
        <f t="shared" ref="R553:V553" si="272">SUM(R554:R555)</f>
        <v>0</v>
      </c>
      <c r="S553" s="123">
        <f t="shared" si="272"/>
        <v>0</v>
      </c>
      <c r="T553" s="123">
        <f t="shared" si="272"/>
        <v>0</v>
      </c>
      <c r="U553" s="123">
        <f t="shared" si="272"/>
        <v>51.526053921455542</v>
      </c>
      <c r="V553" s="123">
        <f t="shared" si="272"/>
        <v>51.009325263520388</v>
      </c>
      <c r="W553" s="123">
        <f t="shared" ref="W553" si="273">SUM(W554:W555)</f>
        <v>48.864055082179576</v>
      </c>
      <c r="DA553" s="130" t="s">
        <v>4669</v>
      </c>
    </row>
    <row r="554" spans="1:105" ht="12" customHeight="1" x14ac:dyDescent="0.25">
      <c r="A554" s="97" t="s">
        <v>204</v>
      </c>
      <c r="B554" s="99"/>
      <c r="C554" s="99">
        <v>79.876385036728323</v>
      </c>
      <c r="D554" s="99">
        <v>79.581542849548924</v>
      </c>
      <c r="E554" s="99">
        <v>79.05848669339349</v>
      </c>
      <c r="F554" s="99">
        <v>60.706455311054711</v>
      </c>
      <c r="G554" s="99">
        <v>96.682203202404423</v>
      </c>
      <c r="H554" s="99">
        <v>90.787369571554095</v>
      </c>
      <c r="I554" s="99">
        <v>87.407087002044918</v>
      </c>
      <c r="J554" s="99">
        <v>66.306776748136457</v>
      </c>
      <c r="K554" s="99">
        <v>85.665214345265127</v>
      </c>
      <c r="L554" s="99">
        <v>85.985449769414544</v>
      </c>
      <c r="M554" s="99">
        <v>86.341968730006187</v>
      </c>
      <c r="N554" s="99">
        <v>84.731747989993579</v>
      </c>
      <c r="O554" s="99">
        <v>82.854821059454309</v>
      </c>
      <c r="P554" s="99">
        <v>64.000378249113808</v>
      </c>
      <c r="Q554" s="99">
        <v>67.692230252771878</v>
      </c>
      <c r="R554" s="99">
        <v>0</v>
      </c>
      <c r="S554" s="99">
        <v>0</v>
      </c>
      <c r="T554" s="99">
        <v>0</v>
      </c>
      <c r="U554" s="99">
        <v>51.127663111940159</v>
      </c>
      <c r="V554" s="99">
        <v>50.609020344509709</v>
      </c>
      <c r="W554" s="99">
        <v>48.480822058962524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0.77509743187094626</v>
      </c>
      <c r="D555" s="99">
        <v>0.76078400522517553</v>
      </c>
      <c r="E555" s="99">
        <v>0.73564914277444138</v>
      </c>
      <c r="F555" s="99">
        <v>0.56009741106077116</v>
      </c>
      <c r="G555" s="99">
        <v>0.8722977341486079</v>
      </c>
      <c r="H555" s="99">
        <v>0.80010397916245379</v>
      </c>
      <c r="I555" s="99">
        <v>0.7584335888014313</v>
      </c>
      <c r="J555" s="99">
        <v>0.56886472179319614</v>
      </c>
      <c r="K555" s="99">
        <v>0.7226799243454255</v>
      </c>
      <c r="L555" s="99">
        <v>0.71588810625514676</v>
      </c>
      <c r="M555" s="99">
        <v>0.70589703196510412</v>
      </c>
      <c r="N555" s="99">
        <v>0.66975249913056034</v>
      </c>
      <c r="O555" s="99">
        <v>0.64994183456650567</v>
      </c>
      <c r="P555" s="99">
        <v>0.5041171686444883</v>
      </c>
      <c r="Q555" s="99">
        <v>0.52947807612636988</v>
      </c>
      <c r="R555" s="99">
        <v>0</v>
      </c>
      <c r="S555" s="99">
        <v>0</v>
      </c>
      <c r="T555" s="99">
        <v>0</v>
      </c>
      <c r="U555" s="99">
        <v>0.39839080951538347</v>
      </c>
      <c r="V555" s="99">
        <v>0.40030491901067611</v>
      </c>
      <c r="W555" s="99">
        <v>0.38323302321704938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0.15564248671700914</v>
      </c>
      <c r="D556" s="123">
        <f t="shared" si="274"/>
        <v>0.2840819624252755</v>
      </c>
      <c r="E556" s="123">
        <f t="shared" si="274"/>
        <v>0.5432997592864548</v>
      </c>
      <c r="F556" s="123">
        <f t="shared" si="274"/>
        <v>0.34265467300296099</v>
      </c>
      <c r="G556" s="123">
        <f t="shared" si="274"/>
        <v>0.43437228745795131</v>
      </c>
      <c r="H556" s="123">
        <f t="shared" si="274"/>
        <v>0.81439956149296444</v>
      </c>
      <c r="I556" s="123">
        <f t="shared" si="274"/>
        <v>1.3372906787233221</v>
      </c>
      <c r="J556" s="123">
        <f t="shared" si="274"/>
        <v>0.99949385340604391</v>
      </c>
      <c r="K556" s="123">
        <f t="shared" si="274"/>
        <v>1.1032398342641285</v>
      </c>
      <c r="L556" s="123">
        <f t="shared" si="274"/>
        <v>1.2654981210121239</v>
      </c>
      <c r="M556" s="123">
        <f t="shared" si="274"/>
        <v>1.2116081513696231</v>
      </c>
      <c r="N556" s="123">
        <f t="shared" si="274"/>
        <v>2.2782995797053891</v>
      </c>
      <c r="O556" s="123">
        <f t="shared" si="274"/>
        <v>1.2934194392378331</v>
      </c>
      <c r="P556" s="123">
        <f t="shared" si="274"/>
        <v>0.8668605871795908</v>
      </c>
      <c r="Q556" s="123">
        <f t="shared" si="274"/>
        <v>1.2180122899967953</v>
      </c>
      <c r="R556" s="123">
        <f t="shared" si="274"/>
        <v>0</v>
      </c>
      <c r="S556" s="123">
        <f t="shared" si="274"/>
        <v>0</v>
      </c>
      <c r="T556" s="123">
        <f t="shared" si="274"/>
        <v>0</v>
      </c>
      <c r="U556" s="123">
        <f t="shared" si="274"/>
        <v>4.3954599415031055</v>
      </c>
      <c r="V556" s="123">
        <f t="shared" si="274"/>
        <v>2.9056184574468396</v>
      </c>
      <c r="W556" s="123">
        <f t="shared" si="274"/>
        <v>7.7442875751798592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0.15564248671700914</v>
      </c>
      <c r="D557" s="99">
        <f>RES_hhdet_in_tess!D86</f>
        <v>0.2840819624252755</v>
      </c>
      <c r="E557" s="99">
        <f>RES_hhdet_in_tess!E86</f>
        <v>0.5432997592864548</v>
      </c>
      <c r="F557" s="99">
        <f>RES_hhdet_in_tess!F86</f>
        <v>0.34265467300296099</v>
      </c>
      <c r="G557" s="99">
        <f>RES_hhdet_in_tess!G86</f>
        <v>0.43437228745795131</v>
      </c>
      <c r="H557" s="99">
        <f>RES_hhdet_in_tess!H86</f>
        <v>0.81439956149296444</v>
      </c>
      <c r="I557" s="99">
        <f>RES_hhdet_in_tess!I86</f>
        <v>1.3372906787233221</v>
      </c>
      <c r="J557" s="99">
        <f>RES_hhdet_in_tess!J86</f>
        <v>0.99949385340604391</v>
      </c>
      <c r="K557" s="99">
        <f>RES_hhdet_in_tess!K86</f>
        <v>1.1032398342641285</v>
      </c>
      <c r="L557" s="99">
        <f>RES_hhdet_in_tess!L86</f>
        <v>1.2654981210121239</v>
      </c>
      <c r="M557" s="99">
        <f>RES_hhdet_in_tess!M86</f>
        <v>1.2116081513696231</v>
      </c>
      <c r="N557" s="99">
        <f>RES_hhdet_in_tess!N86</f>
        <v>2.2782995797053891</v>
      </c>
      <c r="O557" s="99">
        <f>RES_hhdet_in_tess!O86</f>
        <v>1.2934194392378331</v>
      </c>
      <c r="P557" s="99">
        <f>RES_hhdet_in_tess!P86</f>
        <v>0.8668605871795908</v>
      </c>
      <c r="Q557" s="99">
        <f>RES_hhdet_in_tess!Q86</f>
        <v>1.2180122899967953</v>
      </c>
      <c r="R557" s="99">
        <f>RES_hhdet_in_tess!R86</f>
        <v>0</v>
      </c>
      <c r="S557" s="99">
        <f>RES_hhdet_in_tess!S86</f>
        <v>0</v>
      </c>
      <c r="T557" s="99">
        <f>RES_hhdet_in_tess!T86</f>
        <v>0</v>
      </c>
      <c r="U557" s="99">
        <f>RES_hhdet_in_tess!U86</f>
        <v>4.3954599415031055</v>
      </c>
      <c r="V557" s="99">
        <f>RES_hhdet_in_tess!V86</f>
        <v>2.9056184574468396</v>
      </c>
      <c r="W557" s="99">
        <f>RES_hhdet_in_tess!W86</f>
        <v>7.7442875751798592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10.655916139337004</v>
      </c>
      <c r="D558" s="123">
        <v>10.658160852186432</v>
      </c>
      <c r="E558" s="123">
        <v>11.568656566356925</v>
      </c>
      <c r="F558" s="123">
        <v>11.328701265521733</v>
      </c>
      <c r="G558" s="123">
        <v>11.862909102434793</v>
      </c>
      <c r="H558" s="123">
        <v>13.802852457830115</v>
      </c>
      <c r="I558" s="123">
        <v>13.754813637647722</v>
      </c>
      <c r="J558" s="123">
        <v>14.777997317608715</v>
      </c>
      <c r="K558" s="123">
        <v>14.321060463974536</v>
      </c>
      <c r="L558" s="123">
        <v>14.256782249157057</v>
      </c>
      <c r="M558" s="123">
        <v>13.937578102070884</v>
      </c>
      <c r="N558" s="123">
        <v>11.142527727588496</v>
      </c>
      <c r="O558" s="123">
        <v>10.928401250680956</v>
      </c>
      <c r="P558" s="123">
        <v>10.772417364917581</v>
      </c>
      <c r="Q558" s="123">
        <v>12.845499011940495</v>
      </c>
      <c r="R558" s="123">
        <v>0</v>
      </c>
      <c r="S558" s="123">
        <v>0</v>
      </c>
      <c r="T558" s="123">
        <v>0</v>
      </c>
      <c r="U558" s="123">
        <v>15.098511739296255</v>
      </c>
      <c r="V558" s="123">
        <v>16.417213362448663</v>
      </c>
      <c r="W558" s="123">
        <v>14.768248702902849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10.755067086744408</v>
      </c>
      <c r="D559" s="99">
        <v>11.054416442525762</v>
      </c>
      <c r="E559" s="99">
        <v>10.015275501343746</v>
      </c>
      <c r="F559" s="99">
        <v>8.183661549130834</v>
      </c>
      <c r="G559" s="99">
        <v>13.548293448671963</v>
      </c>
      <c r="H559" s="99">
        <v>13.416445674410619</v>
      </c>
      <c r="I559" s="99">
        <v>14.948414538830123</v>
      </c>
      <c r="J559" s="99">
        <v>11.741475502826836</v>
      </c>
      <c r="K559" s="99">
        <v>14.601369856537415</v>
      </c>
      <c r="L559" s="99">
        <v>13.578438853049374</v>
      </c>
      <c r="M559" s="99">
        <v>13.479394866664277</v>
      </c>
      <c r="N559" s="99">
        <v>12.745458573396728</v>
      </c>
      <c r="O559" s="99">
        <v>12.731210161304189</v>
      </c>
      <c r="P559" s="99">
        <v>12.205196096000721</v>
      </c>
      <c r="Q559" s="99">
        <v>12.543164751973359</v>
      </c>
      <c r="R559" s="99">
        <v>0</v>
      </c>
      <c r="S559" s="99">
        <v>0</v>
      </c>
      <c r="T559" s="99">
        <v>0</v>
      </c>
      <c r="U559" s="99">
        <v>16.987833738721939</v>
      </c>
      <c r="V559" s="99">
        <v>13.210387571929441</v>
      </c>
      <c r="W559" s="99">
        <v>15.666005916010295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0</v>
      </c>
      <c r="F560" s="99">
        <v>0</v>
      </c>
      <c r="G560" s="99">
        <v>0</v>
      </c>
      <c r="H560" s="99">
        <v>0</v>
      </c>
      <c r="I560" s="99">
        <v>14.951657179591773</v>
      </c>
      <c r="J560" s="99">
        <v>0</v>
      </c>
      <c r="K560" s="99">
        <v>14.611684285752379</v>
      </c>
      <c r="L560" s="99">
        <v>13.58388811024215</v>
      </c>
      <c r="M560" s="99">
        <v>13.492131945117261</v>
      </c>
      <c r="N560" s="99">
        <v>12.760468138189697</v>
      </c>
      <c r="O560" s="99">
        <v>12.74607611829946</v>
      </c>
      <c r="P560" s="99">
        <v>0</v>
      </c>
      <c r="Q560" s="99">
        <v>0</v>
      </c>
      <c r="R560" s="99">
        <v>0</v>
      </c>
      <c r="S560" s="99">
        <v>0</v>
      </c>
      <c r="T560" s="99">
        <v>0</v>
      </c>
      <c r="U560" s="99">
        <v>0</v>
      </c>
      <c r="V560" s="99">
        <v>0</v>
      </c>
      <c r="W560" s="99">
        <v>15.622116490227201</v>
      </c>
      <c r="DA560" s="63" t="s">
        <v>4676</v>
      </c>
    </row>
    <row r="561" spans="1:105" ht="12" customHeight="1" x14ac:dyDescent="0.25">
      <c r="A561" s="100" t="s">
        <v>204</v>
      </c>
      <c r="B561" s="102"/>
      <c r="C561" s="102">
        <v>0</v>
      </c>
      <c r="D561" s="102">
        <v>0</v>
      </c>
      <c r="E561" s="102">
        <v>0</v>
      </c>
      <c r="F561" s="102">
        <v>0</v>
      </c>
      <c r="G561" s="102">
        <v>0</v>
      </c>
      <c r="H561" s="102">
        <v>0</v>
      </c>
      <c r="I561" s="102">
        <v>3.2964204687190501</v>
      </c>
      <c r="J561" s="102">
        <v>0</v>
      </c>
      <c r="K561" s="102">
        <v>3.4246341052292868</v>
      </c>
      <c r="L561" s="102">
        <v>3.0972904323511239</v>
      </c>
      <c r="M561" s="102">
        <v>3.6247761089890753</v>
      </c>
      <c r="N561" s="102">
        <v>2.3021359693067707</v>
      </c>
      <c r="O561" s="102">
        <v>2.4850758002615696</v>
      </c>
      <c r="P561" s="102">
        <v>0</v>
      </c>
      <c r="Q561" s="102">
        <v>0</v>
      </c>
      <c r="R561" s="102">
        <v>0</v>
      </c>
      <c r="S561" s="102">
        <v>0</v>
      </c>
      <c r="T561" s="102">
        <v>0</v>
      </c>
      <c r="U561" s="102">
        <v>0</v>
      </c>
      <c r="V561" s="102">
        <v>0</v>
      </c>
      <c r="W561" s="102">
        <v>3.0799343095541962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0</v>
      </c>
      <c r="F562" s="105">
        <v>0</v>
      </c>
      <c r="G562" s="105">
        <v>0</v>
      </c>
      <c r="H562" s="105">
        <v>0</v>
      </c>
      <c r="I562" s="105">
        <v>11.655236710872721</v>
      </c>
      <c r="J562" s="105">
        <v>0</v>
      </c>
      <c r="K562" s="105">
        <v>11.187050180523091</v>
      </c>
      <c r="L562" s="105">
        <v>10.486597677891028</v>
      </c>
      <c r="M562" s="105">
        <v>9.8673558361281852</v>
      </c>
      <c r="N562" s="105">
        <v>10.458332168882928</v>
      </c>
      <c r="O562" s="105">
        <v>10.261000318037892</v>
      </c>
      <c r="P562" s="105">
        <v>0</v>
      </c>
      <c r="Q562" s="105">
        <v>0</v>
      </c>
      <c r="R562" s="105">
        <v>0</v>
      </c>
      <c r="S562" s="105">
        <v>0</v>
      </c>
      <c r="T562" s="105">
        <v>0</v>
      </c>
      <c r="U562" s="105">
        <v>0</v>
      </c>
      <c r="V562" s="105">
        <v>0</v>
      </c>
      <c r="W562" s="105">
        <v>12.542182180673006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10.233081489125572</v>
      </c>
      <c r="D563" s="102">
        <v>11.199390876683573</v>
      </c>
      <c r="E563" s="102">
        <v>11.185951822067112</v>
      </c>
      <c r="F563" s="102">
        <v>10.14381038336581</v>
      </c>
      <c r="G563" s="102">
        <v>12.902633589301953</v>
      </c>
      <c r="H563" s="102">
        <v>14.136604008765243</v>
      </c>
      <c r="I563" s="102">
        <v>12.705715709685407</v>
      </c>
      <c r="J563" s="102">
        <v>12.87680935345473</v>
      </c>
      <c r="K563" s="102">
        <v>13.524747432164146</v>
      </c>
      <c r="L563" s="102">
        <v>17.513018347418527</v>
      </c>
      <c r="M563" s="102">
        <v>13.739431123562419</v>
      </c>
      <c r="N563" s="102">
        <v>10.498150848024647</v>
      </c>
      <c r="O563" s="102">
        <v>11.785039710981428</v>
      </c>
      <c r="P563" s="102">
        <v>10.824016916970217</v>
      </c>
      <c r="Q563" s="102">
        <v>11.395308899392488</v>
      </c>
      <c r="R563" s="102">
        <v>0</v>
      </c>
      <c r="S563" s="102">
        <v>0</v>
      </c>
      <c r="T563" s="102">
        <v>0</v>
      </c>
      <c r="U563" s="102">
        <v>17.909431981411888</v>
      </c>
      <c r="V563" s="102">
        <v>14.49750758922281</v>
      </c>
      <c r="W563" s="102">
        <v>15.412354386517473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10.235211985916022</v>
      </c>
      <c r="D564" s="105">
        <v>0</v>
      </c>
      <c r="E564" s="105">
        <v>0</v>
      </c>
      <c r="F564" s="105">
        <v>0</v>
      </c>
      <c r="G564" s="105">
        <v>0</v>
      </c>
      <c r="H564" s="105">
        <v>0</v>
      </c>
      <c r="I564" s="105">
        <v>0</v>
      </c>
      <c r="J564" s="105">
        <v>12.879048488970543</v>
      </c>
      <c r="K564" s="105">
        <v>13.569719777590862</v>
      </c>
      <c r="L564" s="105">
        <v>17.554011999798529</v>
      </c>
      <c r="M564" s="105">
        <v>13.762218699328471</v>
      </c>
      <c r="N564" s="105">
        <v>10.509149178793557</v>
      </c>
      <c r="O564" s="105">
        <v>11.78690634619457</v>
      </c>
      <c r="P564" s="105">
        <v>10.820664351202405</v>
      </c>
      <c r="Q564" s="105">
        <v>0</v>
      </c>
      <c r="R564" s="105">
        <v>0</v>
      </c>
      <c r="S564" s="105">
        <v>0</v>
      </c>
      <c r="T564" s="105">
        <v>0</v>
      </c>
      <c r="U564" s="105">
        <v>17.91385196951623</v>
      </c>
      <c r="V564" s="105">
        <v>0</v>
      </c>
      <c r="W564" s="105">
        <v>15.382881161209484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2.3525050835176451</v>
      </c>
      <c r="D565" s="99">
        <v>0</v>
      </c>
      <c r="E565" s="99">
        <v>0</v>
      </c>
      <c r="F565" s="99">
        <v>0</v>
      </c>
      <c r="G565" s="99">
        <v>0</v>
      </c>
      <c r="H565" s="99">
        <v>0</v>
      </c>
      <c r="I565" s="99">
        <v>0</v>
      </c>
      <c r="J565" s="99">
        <v>3.259133714564614</v>
      </c>
      <c r="K565" s="99">
        <v>3.132656580893205</v>
      </c>
      <c r="L565" s="99">
        <v>4.0254424564236393</v>
      </c>
      <c r="M565" s="99">
        <v>3.6943746649474871</v>
      </c>
      <c r="N565" s="99">
        <v>1.8810703180550348</v>
      </c>
      <c r="O565" s="99">
        <v>2.2852158656377486</v>
      </c>
      <c r="P565" s="99">
        <v>2.0960116873207046</v>
      </c>
      <c r="Q565" s="99">
        <v>0</v>
      </c>
      <c r="R565" s="99">
        <v>0</v>
      </c>
      <c r="S565" s="99">
        <v>0</v>
      </c>
      <c r="T565" s="99">
        <v>0</v>
      </c>
      <c r="U565" s="99">
        <v>4.2889368084066826</v>
      </c>
      <c r="V565" s="99">
        <v>0</v>
      </c>
      <c r="W565" s="99">
        <v>3.0372956174984194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7.8827069023983762</v>
      </c>
      <c r="D566" s="99">
        <v>0</v>
      </c>
      <c r="E566" s="99">
        <v>0</v>
      </c>
      <c r="F566" s="99">
        <v>0</v>
      </c>
      <c r="G566" s="99">
        <v>0</v>
      </c>
      <c r="H566" s="99">
        <v>0</v>
      </c>
      <c r="I566" s="99">
        <v>0</v>
      </c>
      <c r="J566" s="99">
        <v>9.6199147744059292</v>
      </c>
      <c r="K566" s="99">
        <v>10.437063196697656</v>
      </c>
      <c r="L566" s="99">
        <v>13.528569543374891</v>
      </c>
      <c r="M566" s="99">
        <v>10.067844034380984</v>
      </c>
      <c r="N566" s="99">
        <v>8.6280788607385208</v>
      </c>
      <c r="O566" s="99">
        <v>9.5016904805568245</v>
      </c>
      <c r="P566" s="99">
        <v>8.7246526638816988</v>
      </c>
      <c r="Q566" s="99">
        <v>0</v>
      </c>
      <c r="R566" s="99">
        <v>0</v>
      </c>
      <c r="S566" s="99">
        <v>0</v>
      </c>
      <c r="T566" s="99">
        <v>0</v>
      </c>
      <c r="U566" s="99">
        <v>13.624915161109548</v>
      </c>
      <c r="V566" s="99">
        <v>0</v>
      </c>
      <c r="W566" s="99">
        <v>12.345585543711067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10.741535736784209</v>
      </c>
      <c r="D567" s="102">
        <v>10.531784105327427</v>
      </c>
      <c r="E567" s="102">
        <v>11.630401637321597</v>
      </c>
      <c r="F567" s="102">
        <v>11.50562640850829</v>
      </c>
      <c r="G567" s="102">
        <v>11.68909263353293</v>
      </c>
      <c r="H567" s="102">
        <v>13.77683488387428</v>
      </c>
      <c r="I567" s="102">
        <v>13.744554240948721</v>
      </c>
      <c r="J567" s="102">
        <v>14.918742642747462</v>
      </c>
      <c r="K567" s="102">
        <v>14.351762394913571</v>
      </c>
      <c r="L567" s="102">
        <v>14.123697983958808</v>
      </c>
      <c r="M567" s="102">
        <v>13.969816866996132</v>
      </c>
      <c r="N567" s="102">
        <v>11.107404185762546</v>
      </c>
      <c r="O567" s="102">
        <v>10.83027651241043</v>
      </c>
      <c r="P567" s="102">
        <v>10.764147765274576</v>
      </c>
      <c r="Q567" s="102">
        <v>12.895056009169291</v>
      </c>
      <c r="R567" s="102">
        <v>0</v>
      </c>
      <c r="S567" s="102">
        <v>0</v>
      </c>
      <c r="T567" s="102">
        <v>0</v>
      </c>
      <c r="U567" s="102">
        <v>14.874208977444594</v>
      </c>
      <c r="V567" s="102">
        <v>16.612741379837363</v>
      </c>
      <c r="W567" s="102">
        <v>14.704858997654494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10.748052160673129</v>
      </c>
      <c r="D568" s="105">
        <v>10.536246827184582</v>
      </c>
      <c r="E568" s="105">
        <v>11.631919345394113</v>
      </c>
      <c r="F568" s="105">
        <v>11.503015123170451</v>
      </c>
      <c r="G568" s="105">
        <v>11.683508187171372</v>
      </c>
      <c r="H568" s="105">
        <v>13.767354432040111</v>
      </c>
      <c r="I568" s="105">
        <v>13.743584721397015</v>
      </c>
      <c r="J568" s="105">
        <v>14.932938418404493</v>
      </c>
      <c r="K568" s="105">
        <v>14.372139017772209</v>
      </c>
      <c r="L568" s="105">
        <v>14.138611173546233</v>
      </c>
      <c r="M568" s="105">
        <v>13.979958965698501</v>
      </c>
      <c r="N568" s="105">
        <v>11.115373655230718</v>
      </c>
      <c r="O568" s="105">
        <v>10.833145962890203</v>
      </c>
      <c r="P568" s="105">
        <v>10.76744873635314</v>
      </c>
      <c r="Q568" s="105">
        <v>12.895604615934461</v>
      </c>
      <c r="R568" s="105">
        <v>0</v>
      </c>
      <c r="S568" s="105">
        <v>0</v>
      </c>
      <c r="T568" s="105">
        <v>0</v>
      </c>
      <c r="U568" s="105">
        <v>14.877017900418311</v>
      </c>
      <c r="V568" s="105">
        <v>16.627297661594888</v>
      </c>
      <c r="W568" s="105">
        <v>14.723599471313243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2.4709218185658308</v>
      </c>
      <c r="D569" s="99">
        <v>2.3645308173940367</v>
      </c>
      <c r="E569" s="99">
        <v>3.1860662030556948</v>
      </c>
      <c r="F569" s="99">
        <v>2.6734343445199125</v>
      </c>
      <c r="G569" s="99">
        <v>2.3317327735252444</v>
      </c>
      <c r="H569" s="99">
        <v>3.7050810633061397</v>
      </c>
      <c r="I569" s="99">
        <v>3.0295600731994958</v>
      </c>
      <c r="J569" s="99">
        <v>3.7842613423919613</v>
      </c>
      <c r="K569" s="99">
        <v>3.3721780551491265</v>
      </c>
      <c r="L569" s="99">
        <v>3.2271213513936829</v>
      </c>
      <c r="M569" s="99">
        <v>3.7595495545784092</v>
      </c>
      <c r="N569" s="99">
        <v>1.9932942502322986</v>
      </c>
      <c r="O569" s="99">
        <v>2.0983429835848573</v>
      </c>
      <c r="P569" s="99">
        <v>2.0828907265049916</v>
      </c>
      <c r="Q569" s="99">
        <v>3.4932058385213978</v>
      </c>
      <c r="R569" s="99">
        <v>0</v>
      </c>
      <c r="S569" s="99">
        <v>0</v>
      </c>
      <c r="T569" s="99">
        <v>0</v>
      </c>
      <c r="U569" s="99">
        <v>3.5551174102012864</v>
      </c>
      <c r="V569" s="99">
        <v>4.2500295137160826</v>
      </c>
      <c r="W569" s="99">
        <v>2.8996740162661436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8.2771303421072986</v>
      </c>
      <c r="D570" s="99">
        <v>8.171716009790547</v>
      </c>
      <c r="E570" s="99">
        <v>8.445853142338418</v>
      </c>
      <c r="F570" s="99">
        <v>8.8295807786505396</v>
      </c>
      <c r="G570" s="99">
        <v>9.3517754136461289</v>
      </c>
      <c r="H570" s="99">
        <v>10.062273368733969</v>
      </c>
      <c r="I570" s="99">
        <v>10.714024648197519</v>
      </c>
      <c r="J570" s="99">
        <v>11.148677076012532</v>
      </c>
      <c r="K570" s="99">
        <v>10.999960962623083</v>
      </c>
      <c r="L570" s="99">
        <v>10.91148982215255</v>
      </c>
      <c r="M570" s="99">
        <v>10.220409411120091</v>
      </c>
      <c r="N570" s="99">
        <v>9.1220794049984217</v>
      </c>
      <c r="O570" s="99">
        <v>8.7348029793053446</v>
      </c>
      <c r="P570" s="99">
        <v>8.6845580098481481</v>
      </c>
      <c r="Q570" s="99">
        <v>9.4023987774130617</v>
      </c>
      <c r="R570" s="99">
        <v>0</v>
      </c>
      <c r="S570" s="99">
        <v>0</v>
      </c>
      <c r="T570" s="99">
        <v>0</v>
      </c>
      <c r="U570" s="99">
        <v>11.321900490217027</v>
      </c>
      <c r="V570" s="99">
        <v>12.377268147878807</v>
      </c>
      <c r="W570" s="99">
        <v>11.823925455047094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4.7571443370564674</v>
      </c>
      <c r="D571" s="123">
        <v>4.8523259731032713</v>
      </c>
      <c r="E571" s="123">
        <v>4.9380496913010017</v>
      </c>
      <c r="F571" s="123">
        <v>4.8580880228564265</v>
      </c>
      <c r="G571" s="123">
        <v>5.1263319541062735</v>
      </c>
      <c r="H571" s="123">
        <v>5.3570995081269155</v>
      </c>
      <c r="I571" s="123">
        <v>5.3093597766664535</v>
      </c>
      <c r="J571" s="123">
        <v>4.980155709071548</v>
      </c>
      <c r="K571" s="123">
        <v>4.618745310957201</v>
      </c>
      <c r="L571" s="123">
        <v>4.7700302734351254</v>
      </c>
      <c r="M571" s="123">
        <v>4.0645025999723705</v>
      </c>
      <c r="N571" s="123">
        <v>3.2843463853081696</v>
      </c>
      <c r="O571" s="123">
        <v>3.2054486148803969</v>
      </c>
      <c r="P571" s="123">
        <v>2.9682705161847522</v>
      </c>
      <c r="Q571" s="123">
        <v>3.2642038159424236</v>
      </c>
      <c r="R571" s="123">
        <v>0</v>
      </c>
      <c r="S571" s="123">
        <v>0</v>
      </c>
      <c r="T571" s="123">
        <v>0</v>
      </c>
      <c r="U571" s="123">
        <v>4.7802444691069388</v>
      </c>
      <c r="V571" s="123">
        <v>7.3810843485923332</v>
      </c>
      <c r="W571" s="123">
        <v>6.8336541911134736</v>
      </c>
      <c r="DA571" s="130" t="s">
        <v>4687</v>
      </c>
    </row>
    <row r="572" spans="1:105" ht="12" customHeight="1" x14ac:dyDescent="0.25">
      <c r="A572" s="97" t="s">
        <v>207</v>
      </c>
      <c r="B572" s="99"/>
      <c r="C572" s="99">
        <v>4.7010422447977804</v>
      </c>
      <c r="D572" s="99">
        <v>4.8967298859700259</v>
      </c>
      <c r="E572" s="99">
        <v>4.4004852587029806</v>
      </c>
      <c r="F572" s="99">
        <v>3.5663512300956799</v>
      </c>
      <c r="G572" s="99">
        <v>5.6535797528881577</v>
      </c>
      <c r="H572" s="99">
        <v>5.2629292295514105</v>
      </c>
      <c r="I572" s="99">
        <v>5.5619075849523698</v>
      </c>
      <c r="J572" s="99">
        <v>4.2277248762385291</v>
      </c>
      <c r="K572" s="99">
        <v>4.9070205601101478</v>
      </c>
      <c r="L572" s="99">
        <v>4.3300997155241454</v>
      </c>
      <c r="M572" s="99">
        <v>4.0097727065012512</v>
      </c>
      <c r="N572" s="99">
        <v>3.6281670765763843</v>
      </c>
      <c r="O572" s="99">
        <v>3.5657955785428888</v>
      </c>
      <c r="P572" s="99">
        <v>3.3459998265447877</v>
      </c>
      <c r="Q572" s="99">
        <v>3.5534382716623427</v>
      </c>
      <c r="R572" s="99">
        <v>0</v>
      </c>
      <c r="S572" s="99">
        <v>0</v>
      </c>
      <c r="T572" s="99">
        <v>0</v>
      </c>
      <c r="U572" s="99">
        <v>5.5681764105717049</v>
      </c>
      <c r="V572" s="99">
        <v>5.876057832948268</v>
      </c>
      <c r="W572" s="99">
        <v>7.052055137922002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4.6862292231415994</v>
      </c>
      <c r="D573" s="99">
        <v>4.852310802651318</v>
      </c>
      <c r="E573" s="99">
        <v>4.9383999975708859</v>
      </c>
      <c r="F573" s="99">
        <v>4.843488493926321</v>
      </c>
      <c r="G573" s="99">
        <v>5.1708683898318979</v>
      </c>
      <c r="H573" s="99">
        <v>5.4758313174134834</v>
      </c>
      <c r="I573" s="99">
        <v>5.261447901534563</v>
      </c>
      <c r="J573" s="99">
        <v>4.7899119955265368</v>
      </c>
      <c r="K573" s="99">
        <v>4.8026624927192438</v>
      </c>
      <c r="L573" s="99">
        <v>4.9955695564719074</v>
      </c>
      <c r="M573" s="99">
        <v>3.9711115829229895</v>
      </c>
      <c r="N573" s="99">
        <v>3.1342924799455507</v>
      </c>
      <c r="O573" s="99">
        <v>3.2667775963823478</v>
      </c>
      <c r="P573" s="99">
        <v>2.9716682395235496</v>
      </c>
      <c r="Q573" s="99">
        <v>3.2722520418186014</v>
      </c>
      <c r="R573" s="99">
        <v>0</v>
      </c>
      <c r="S573" s="99">
        <v>0</v>
      </c>
      <c r="T573" s="99">
        <v>0</v>
      </c>
      <c r="U573" s="99">
        <v>4.9355663686156657</v>
      </c>
      <c r="V573" s="99">
        <v>7.0444857599546111</v>
      </c>
      <c r="W573" s="99">
        <v>6.894932546871348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5.2468479249159996</v>
      </c>
      <c r="D574" s="110">
        <v>0</v>
      </c>
      <c r="E574" s="110">
        <v>0</v>
      </c>
      <c r="F574" s="110">
        <v>5.2857218479209367</v>
      </c>
      <c r="G574" s="110">
        <v>5.0078583850437592</v>
      </c>
      <c r="H574" s="110">
        <v>5.0131675797965061</v>
      </c>
      <c r="I574" s="110">
        <v>5.4380193710941134</v>
      </c>
      <c r="J574" s="110">
        <v>5.5591935514202753</v>
      </c>
      <c r="K574" s="110">
        <v>4.3336970590688448</v>
      </c>
      <c r="L574" s="110">
        <v>4.4164003618685044</v>
      </c>
      <c r="M574" s="110">
        <v>4.1803926193715322</v>
      </c>
      <c r="N574" s="110">
        <v>3.4790098962100973</v>
      </c>
      <c r="O574" s="110">
        <v>3.0781609177805596</v>
      </c>
      <c r="P574" s="110">
        <v>2.9648709115212988</v>
      </c>
      <c r="Q574" s="110">
        <v>3.2566348453121834</v>
      </c>
      <c r="R574" s="110">
        <v>0</v>
      </c>
      <c r="S574" s="110">
        <v>0</v>
      </c>
      <c r="T574" s="110">
        <v>0</v>
      </c>
      <c r="U574" s="110">
        <v>4.5977595665981665</v>
      </c>
      <c r="V574" s="110">
        <v>7.6659399679062412</v>
      </c>
      <c r="W574" s="110">
        <v>6.7689842107891183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2.3397425940902239</v>
      </c>
      <c r="D576" s="118">
        <f t="shared" si="275"/>
        <v>2.7919547861904519</v>
      </c>
      <c r="E576" s="118">
        <f t="shared" si="275"/>
        <v>2.4562759016853137</v>
      </c>
      <c r="F576" s="118">
        <f t="shared" si="275"/>
        <v>2.2071065012444988</v>
      </c>
      <c r="G576" s="118">
        <f t="shared" si="275"/>
        <v>1.9667815162643483</v>
      </c>
      <c r="H576" s="118">
        <f t="shared" si="275"/>
        <v>2.1554165485260834</v>
      </c>
      <c r="I576" s="118">
        <f t="shared" si="275"/>
        <v>1.6107256866314419</v>
      </c>
      <c r="J576" s="118">
        <f t="shared" si="275"/>
        <v>1.4623686691190747</v>
      </c>
      <c r="K576" s="118">
        <f t="shared" si="275"/>
        <v>1.4055811016196174</v>
      </c>
      <c r="L576" s="118">
        <f t="shared" si="275"/>
        <v>1.5048956405262959</v>
      </c>
      <c r="M576" s="118">
        <f t="shared" si="275"/>
        <v>1.050569955209441</v>
      </c>
      <c r="N576" s="118">
        <f t="shared" si="275"/>
        <v>0.83846032500999279</v>
      </c>
      <c r="O576" s="118">
        <f t="shared" si="275"/>
        <v>1.0683812032786228</v>
      </c>
      <c r="P576" s="118">
        <f t="shared" si="275"/>
        <v>0.62210984880363973</v>
      </c>
      <c r="Q576" s="118">
        <f t="shared" si="275"/>
        <v>0.67004846274320529</v>
      </c>
      <c r="R576" s="118">
        <f t="shared" ref="R576:V576" si="276">R577+R580+R582+R595</f>
        <v>0</v>
      </c>
      <c r="S576" s="118">
        <f t="shared" si="276"/>
        <v>0</v>
      </c>
      <c r="T576" s="118">
        <f t="shared" si="276"/>
        <v>0</v>
      </c>
      <c r="U576" s="118">
        <f t="shared" si="276"/>
        <v>1.226491705685381</v>
      </c>
      <c r="V576" s="118">
        <f t="shared" si="276"/>
        <v>1.332400376691466</v>
      </c>
      <c r="W576" s="118">
        <f t="shared" ref="W576" si="277">W577+W580+W582+W595</f>
        <v>1.4195154613642296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204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0.7512634733334963</v>
      </c>
      <c r="D582" s="123">
        <v>0.91009377288057247</v>
      </c>
      <c r="E582" s="123">
        <v>0.54315116835421373</v>
      </c>
      <c r="F582" s="123">
        <v>0.40025497914388602</v>
      </c>
      <c r="G582" s="123">
        <v>0.52464795403214104</v>
      </c>
      <c r="H582" s="123">
        <v>0.5824682285740691</v>
      </c>
      <c r="I582" s="123">
        <v>0.12759096137363482</v>
      </c>
      <c r="J582" s="123">
        <v>7.544809857232658E-2</v>
      </c>
      <c r="K582" s="123">
        <v>0.28406421803821769</v>
      </c>
      <c r="L582" s="123">
        <v>0.32809206847875549</v>
      </c>
      <c r="M582" s="123">
        <v>0.20597427585222131</v>
      </c>
      <c r="N582" s="123">
        <v>0.1552356220948008</v>
      </c>
      <c r="O582" s="123">
        <v>0.22332170921846298</v>
      </c>
      <c r="P582" s="123">
        <v>0.14110284177883856</v>
      </c>
      <c r="Q582" s="123">
        <v>0.10570632862292079</v>
      </c>
      <c r="R582" s="123">
        <v>0</v>
      </c>
      <c r="S582" s="123">
        <v>0</v>
      </c>
      <c r="T582" s="123">
        <v>0</v>
      </c>
      <c r="U582" s="123">
        <v>0.22279040596603228</v>
      </c>
      <c r="V582" s="123">
        <v>0.11427265261255939</v>
      </c>
      <c r="W582" s="123">
        <v>9.0683915497726475E-2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204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4.44352483016596</v>
      </c>
      <c r="D587" s="102">
        <v>4.836215185107652</v>
      </c>
      <c r="E587" s="102">
        <v>4.7994559761222719</v>
      </c>
      <c r="F587" s="102">
        <v>4.3240660861609976</v>
      </c>
      <c r="G587" s="102">
        <v>5.4601023870976988</v>
      </c>
      <c r="H587" s="102">
        <v>5.934751100204025</v>
      </c>
      <c r="I587" s="102">
        <v>5.2872325989676341</v>
      </c>
      <c r="J587" s="102">
        <v>5.3034128541703183</v>
      </c>
      <c r="K587" s="102">
        <v>5.5018429570000862</v>
      </c>
      <c r="L587" s="102">
        <v>7.0218625101953371</v>
      </c>
      <c r="M587" s="102">
        <v>5.3471869203287019</v>
      </c>
      <c r="N587" s="102">
        <v>3.8951617876837856</v>
      </c>
      <c r="O587" s="102">
        <v>4.0917772929856042</v>
      </c>
      <c r="P587" s="102">
        <v>3.4853342846855027</v>
      </c>
      <c r="Q587" s="102">
        <v>3.4424277997923953</v>
      </c>
      <c r="R587" s="102">
        <v>0</v>
      </c>
      <c r="S587" s="102">
        <v>0</v>
      </c>
      <c r="T587" s="102">
        <v>0</v>
      </c>
      <c r="U587" s="102">
        <v>4.7099408912117751</v>
      </c>
      <c r="V587" s="102">
        <v>3.7409992208155587</v>
      </c>
      <c r="W587" s="102">
        <v>3.9422209337156824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1.0215314676044429</v>
      </c>
      <c r="D588" s="105">
        <v>0</v>
      </c>
      <c r="E588" s="105">
        <v>0</v>
      </c>
      <c r="F588" s="105">
        <v>0</v>
      </c>
      <c r="G588" s="105">
        <v>0</v>
      </c>
      <c r="H588" s="105">
        <v>0</v>
      </c>
      <c r="I588" s="105">
        <v>0</v>
      </c>
      <c r="J588" s="105">
        <v>1.3422992575908994</v>
      </c>
      <c r="K588" s="105">
        <v>1.2743590690128956</v>
      </c>
      <c r="L588" s="105">
        <v>1.6140052451824383</v>
      </c>
      <c r="M588" s="105">
        <v>1.4377969298396176</v>
      </c>
      <c r="N588" s="105">
        <v>0.69793941132145487</v>
      </c>
      <c r="O588" s="105">
        <v>0.79342917952783776</v>
      </c>
      <c r="P588" s="105">
        <v>0.67491592547928214</v>
      </c>
      <c r="Q588" s="105">
        <v>0</v>
      </c>
      <c r="R588" s="105">
        <v>0</v>
      </c>
      <c r="S588" s="105">
        <v>0</v>
      </c>
      <c r="T588" s="105">
        <v>0</v>
      </c>
      <c r="U588" s="105">
        <v>1.1279329726763028</v>
      </c>
      <c r="V588" s="105">
        <v>0</v>
      </c>
      <c r="W588" s="105">
        <v>0.77688911537484495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1.0215314676044429</v>
      </c>
      <c r="D589" s="99">
        <v>0</v>
      </c>
      <c r="E589" s="99">
        <v>0</v>
      </c>
      <c r="F589" s="99">
        <v>0</v>
      </c>
      <c r="G589" s="99">
        <v>0</v>
      </c>
      <c r="H589" s="99">
        <v>0</v>
      </c>
      <c r="I589" s="99">
        <v>0</v>
      </c>
      <c r="J589" s="99">
        <v>1.3422992575908994</v>
      </c>
      <c r="K589" s="99">
        <v>1.2743590690128956</v>
      </c>
      <c r="L589" s="99">
        <v>1.6140052451824383</v>
      </c>
      <c r="M589" s="99">
        <v>1.4377969298396176</v>
      </c>
      <c r="N589" s="99">
        <v>0.69793941132145487</v>
      </c>
      <c r="O589" s="99">
        <v>0.79342917952783776</v>
      </c>
      <c r="P589" s="99">
        <v>0.67491592547928214</v>
      </c>
      <c r="Q589" s="99">
        <v>0</v>
      </c>
      <c r="R589" s="99">
        <v>0</v>
      </c>
      <c r="S589" s="99">
        <v>0</v>
      </c>
      <c r="T589" s="99">
        <v>0</v>
      </c>
      <c r="U589" s="99">
        <v>1.1279329726763028</v>
      </c>
      <c r="V589" s="99">
        <v>0</v>
      </c>
      <c r="W589" s="99">
        <v>0.77688911537484495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1.5884791207567277</v>
      </c>
      <c r="D595" s="123">
        <v>1.8818610133098792</v>
      </c>
      <c r="E595" s="123">
        <v>1.9131247333310999</v>
      </c>
      <c r="F595" s="123">
        <v>1.8068515221006127</v>
      </c>
      <c r="G595" s="123">
        <v>1.4421335622322073</v>
      </c>
      <c r="H595" s="123">
        <v>1.5729483199520145</v>
      </c>
      <c r="I595" s="123">
        <v>1.4831347252578071</v>
      </c>
      <c r="J595" s="123">
        <v>1.3869205705467482</v>
      </c>
      <c r="K595" s="123">
        <v>1.1215168835813996</v>
      </c>
      <c r="L595" s="123">
        <v>1.1768035720475405</v>
      </c>
      <c r="M595" s="123">
        <v>0.84459567935721958</v>
      </c>
      <c r="N595" s="123">
        <v>0.68322470291519199</v>
      </c>
      <c r="O595" s="123">
        <v>0.8450594940601599</v>
      </c>
      <c r="P595" s="123">
        <v>0.4810070070248012</v>
      </c>
      <c r="Q595" s="123">
        <v>0.56434213412028444</v>
      </c>
      <c r="R595" s="123">
        <v>0</v>
      </c>
      <c r="S595" s="123">
        <v>0</v>
      </c>
      <c r="T595" s="123">
        <v>0</v>
      </c>
      <c r="U595" s="123">
        <v>1.0037012997193488</v>
      </c>
      <c r="V595" s="123">
        <v>1.2181277240789066</v>
      </c>
      <c r="W595" s="123">
        <v>1.3288315458665032</v>
      </c>
      <c r="DA595" s="130" t="s">
        <v>4855</v>
      </c>
    </row>
    <row r="596" spans="1:105" ht="12" customHeight="1" x14ac:dyDescent="0.25">
      <c r="A596" s="97" t="s">
        <v>207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1.8195475469919637</v>
      </c>
      <c r="D597" s="99">
        <v>1.8825039449850789</v>
      </c>
      <c r="E597" s="99">
        <v>1.9143714296311489</v>
      </c>
      <c r="F597" s="99">
        <v>1.8760820287484556</v>
      </c>
      <c r="G597" s="99">
        <v>2.0013151748680698</v>
      </c>
      <c r="H597" s="99">
        <v>2.1177021360391155</v>
      </c>
      <c r="I597" s="99">
        <v>2.0332379168265393</v>
      </c>
      <c r="J597" s="99">
        <v>1.8496424389026931</v>
      </c>
      <c r="K597" s="99">
        <v>1.8532420878858458</v>
      </c>
      <c r="L597" s="99">
        <v>1.9263638455330114</v>
      </c>
      <c r="M597" s="99">
        <v>1.5307553164348819</v>
      </c>
      <c r="N597" s="99">
        <v>1.208184352605628</v>
      </c>
      <c r="O597" s="99">
        <v>1.2592537552399519</v>
      </c>
      <c r="P597" s="99">
        <v>1.1454971388598163</v>
      </c>
      <c r="Q597" s="99">
        <v>1.2613640047963017</v>
      </c>
      <c r="R597" s="99">
        <v>0</v>
      </c>
      <c r="S597" s="99">
        <v>0</v>
      </c>
      <c r="T597" s="99">
        <v>0</v>
      </c>
      <c r="U597" s="99">
        <v>1.8741622516034442</v>
      </c>
      <c r="V597" s="99">
        <v>2.6637664577117399</v>
      </c>
      <c r="W597" s="99">
        <v>2.5971401918234389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1106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1107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1109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210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210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210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210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DA85" s="63" t="s">
        <v>1538</v>
      </c>
    </row>
    <row r="86" spans="1:105" ht="12" hidden="1" customHeight="1" x14ac:dyDescent="0.25">
      <c r="A86" s="108" t="s">
        <v>202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1669</v>
      </c>
    </row>
    <row r="100" spans="1:105" ht="12" customHeight="1" x14ac:dyDescent="0.25">
      <c r="A100" s="97" t="s">
        <v>202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1670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1672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1673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1674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1676</v>
      </c>
    </row>
    <row r="107" spans="1:105" ht="12" customHeight="1" x14ac:dyDescent="0.25">
      <c r="A107" s="100" t="s">
        <v>202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1678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1679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1680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1681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1682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1683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1684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1837</v>
      </c>
    </row>
    <row r="119" spans="1:105" ht="12" customHeight="1" x14ac:dyDescent="0.25">
      <c r="A119" s="97" t="s">
        <v>202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1838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1840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1841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1842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1844</v>
      </c>
    </row>
    <row r="126" spans="1:105" ht="12" customHeight="1" x14ac:dyDescent="0.25">
      <c r="A126" s="100" t="s">
        <v>202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1846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1847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1848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1849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1850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1851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1852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2004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2005</v>
      </c>
    </row>
    <row r="138" spans="1:105" ht="12" customHeight="1" x14ac:dyDescent="0.25">
      <c r="A138" s="97" t="s">
        <v>202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2006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2007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2008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2009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2010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2012</v>
      </c>
    </row>
    <row r="145" spans="1:105" ht="12" customHeight="1" x14ac:dyDescent="0.25">
      <c r="A145" s="100" t="s">
        <v>202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2014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2015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2016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2017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2018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2019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2020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2187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2341</v>
      </c>
    </row>
    <row r="176" spans="1:105" ht="12" customHeight="1" x14ac:dyDescent="0.25">
      <c r="A176" s="97" t="s">
        <v>202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2342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DA179" s="63" t="s">
        <v>2345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2346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2348</v>
      </c>
    </row>
    <row r="183" spans="1:105" ht="12" customHeight="1" x14ac:dyDescent="0.25">
      <c r="A183" s="100" t="s">
        <v>202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2350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2351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2352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2353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2354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2355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2356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2509</v>
      </c>
    </row>
    <row r="195" spans="1:105" ht="12" customHeight="1" x14ac:dyDescent="0.25">
      <c r="A195" s="97" t="s">
        <v>202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2510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DA198" s="63" t="s">
        <v>2513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2514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2516</v>
      </c>
    </row>
    <row r="202" spans="1:105" ht="12" customHeight="1" x14ac:dyDescent="0.25">
      <c r="A202" s="100" t="s">
        <v>202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2518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2519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2520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2521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2522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2523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2524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2691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2845</v>
      </c>
    </row>
    <row r="233" spans="1:105" ht="12" customHeight="1" x14ac:dyDescent="0.25">
      <c r="A233" s="97" t="s">
        <v>202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2846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DA236" s="63" t="s">
        <v>2849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2850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2852</v>
      </c>
    </row>
    <row r="240" spans="1:105" ht="12" customHeight="1" x14ac:dyDescent="0.25">
      <c r="A240" s="100" t="s">
        <v>202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2854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2855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2856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2857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2858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2859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2860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3013</v>
      </c>
    </row>
    <row r="252" spans="1:105" ht="12" customHeight="1" x14ac:dyDescent="0.25">
      <c r="A252" s="97" t="s">
        <v>202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3014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DA255" s="63" t="s">
        <v>3017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3018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3020</v>
      </c>
    </row>
    <row r="259" spans="1:105" ht="12" customHeight="1" x14ac:dyDescent="0.25">
      <c r="A259" s="100" t="s">
        <v>202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3022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3023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3024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3025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3026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3027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3028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3195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3349</v>
      </c>
    </row>
    <row r="292" spans="1:105" ht="12" customHeight="1" x14ac:dyDescent="0.25">
      <c r="A292" s="97" t="s">
        <v>202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3356</v>
      </c>
    </row>
    <row r="299" spans="1:105" ht="12" customHeight="1" x14ac:dyDescent="0.25">
      <c r="A299" s="100" t="s">
        <v>202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3517</v>
      </c>
    </row>
    <row r="311" spans="1:105" ht="12" customHeight="1" x14ac:dyDescent="0.25">
      <c r="A311" s="97" t="s">
        <v>202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3524</v>
      </c>
    </row>
    <row r="318" spans="1:105" ht="12" customHeight="1" x14ac:dyDescent="0.25">
      <c r="A318" s="100" t="s">
        <v>202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3685</v>
      </c>
    </row>
    <row r="330" spans="1:105" ht="12" customHeight="1" x14ac:dyDescent="0.25">
      <c r="A330" s="97" t="s">
        <v>202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3692</v>
      </c>
    </row>
    <row r="337" spans="1:105" ht="12" customHeight="1" x14ac:dyDescent="0.25">
      <c r="A337" s="100" t="s">
        <v>202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4021</v>
      </c>
    </row>
    <row r="368" spans="1:105" ht="12" customHeight="1" x14ac:dyDescent="0.25">
      <c r="A368" s="97" t="s">
        <v>202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4028</v>
      </c>
    </row>
    <row r="375" spans="1:105" ht="12" customHeight="1" x14ac:dyDescent="0.25">
      <c r="A375" s="100" t="s">
        <v>202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4189</v>
      </c>
    </row>
    <row r="387" spans="1:105" ht="12" customHeight="1" x14ac:dyDescent="0.25">
      <c r="A387" s="97" t="s">
        <v>202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4196</v>
      </c>
    </row>
    <row r="394" spans="1:105" ht="12" customHeight="1" x14ac:dyDescent="0.25">
      <c r="A394" s="100" t="s">
        <v>202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4524</v>
      </c>
    </row>
    <row r="425" spans="1:105" ht="12" customHeight="1" x14ac:dyDescent="0.25">
      <c r="A425" s="97" t="s">
        <v>202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4531</v>
      </c>
    </row>
    <row r="432" spans="1:105" ht="12" customHeight="1" x14ac:dyDescent="0.25">
      <c r="A432" s="100" t="s">
        <v>202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4692</v>
      </c>
    </row>
    <row r="444" spans="1:105" ht="12" customHeight="1" x14ac:dyDescent="0.25">
      <c r="A444" s="97" t="s">
        <v>202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4699</v>
      </c>
    </row>
    <row r="451" spans="1:105" ht="12" customHeight="1" x14ac:dyDescent="0.25">
      <c r="A451" s="100" t="s">
        <v>202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801355</v>
      </c>
      <c r="C5" s="120">
        <v>772641</v>
      </c>
      <c r="D5" s="120">
        <v>704334</v>
      </c>
      <c r="E5" s="120">
        <v>670013</v>
      </c>
      <c r="F5" s="120">
        <v>666043</v>
      </c>
      <c r="G5" s="120">
        <v>648539</v>
      </c>
      <c r="H5" s="120">
        <v>632435</v>
      </c>
      <c r="I5" s="120">
        <v>609639</v>
      </c>
      <c r="J5" s="120">
        <v>574042</v>
      </c>
      <c r="K5" s="120">
        <v>536193</v>
      </c>
      <c r="L5" s="120">
        <v>510058</v>
      </c>
      <c r="M5" s="120">
        <v>490633</v>
      </c>
      <c r="N5" s="120">
        <v>485074</v>
      </c>
      <c r="O5" s="120">
        <v>477002</v>
      </c>
      <c r="P5" s="120">
        <v>466524</v>
      </c>
      <c r="Q5" s="120">
        <v>456290</v>
      </c>
      <c r="R5" s="120">
        <v>451372</v>
      </c>
      <c r="S5" s="120">
        <v>449152</v>
      </c>
      <c r="T5" s="120">
        <v>449910</v>
      </c>
      <c r="U5" s="120">
        <v>447008</v>
      </c>
      <c r="V5" s="120">
        <v>440915</v>
      </c>
      <c r="W5" s="120">
        <v>433356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214</v>
      </c>
      <c r="B7" s="52">
        <v>801355</v>
      </c>
      <c r="C7" s="52">
        <v>772641</v>
      </c>
      <c r="D7" s="52">
        <v>704334</v>
      </c>
      <c r="E7" s="52">
        <v>670013</v>
      </c>
      <c r="F7" s="52">
        <v>666043</v>
      </c>
      <c r="G7" s="52">
        <v>648539</v>
      </c>
      <c r="H7" s="52">
        <v>632435</v>
      </c>
      <c r="I7" s="52">
        <v>609639</v>
      </c>
      <c r="J7" s="52">
        <v>574042</v>
      </c>
      <c r="K7" s="52">
        <v>536193</v>
      </c>
      <c r="L7" s="52">
        <v>510058</v>
      </c>
      <c r="M7" s="52">
        <v>490633</v>
      </c>
      <c r="N7" s="52">
        <v>485074</v>
      </c>
      <c r="O7" s="52">
        <v>477002</v>
      </c>
      <c r="P7" s="52">
        <v>466524</v>
      </c>
      <c r="Q7" s="52">
        <v>456290</v>
      </c>
      <c r="R7" s="52">
        <v>451372</v>
      </c>
      <c r="S7" s="52">
        <v>449152</v>
      </c>
      <c r="T7" s="52">
        <v>449910</v>
      </c>
      <c r="U7" s="52">
        <v>447008</v>
      </c>
      <c r="V7" s="52">
        <v>440915</v>
      </c>
      <c r="W7" s="52">
        <v>433356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1590</v>
      </c>
      <c r="C9" s="52">
        <v>3115</v>
      </c>
      <c r="D9" s="52">
        <v>3970</v>
      </c>
      <c r="E9" s="52">
        <v>4356</v>
      </c>
      <c r="F9" s="52">
        <v>5456</v>
      </c>
      <c r="G9" s="52">
        <v>7117</v>
      </c>
      <c r="H9" s="52">
        <v>9680</v>
      </c>
      <c r="I9" s="52">
        <v>12249</v>
      </c>
      <c r="J9" s="52">
        <v>14547</v>
      </c>
      <c r="K9" s="52">
        <v>16345</v>
      </c>
      <c r="L9" s="52">
        <v>18538</v>
      </c>
      <c r="M9" s="52">
        <v>21286</v>
      </c>
      <c r="N9" s="52">
        <v>24973</v>
      </c>
      <c r="O9" s="52">
        <v>29008</v>
      </c>
      <c r="P9" s="52">
        <v>31310</v>
      </c>
      <c r="Q9" s="52">
        <v>31774</v>
      </c>
      <c r="R9" s="52">
        <v>31091</v>
      </c>
      <c r="S9" s="52">
        <v>31870</v>
      </c>
      <c r="T9" s="52">
        <v>37102</v>
      </c>
      <c r="U9" s="52">
        <v>43183</v>
      </c>
      <c r="V9" s="52">
        <v>53196</v>
      </c>
      <c r="W9" s="52">
        <v>65036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770710</v>
      </c>
      <c r="C11" s="52">
        <v>743199</v>
      </c>
      <c r="D11" s="52">
        <v>677764</v>
      </c>
      <c r="E11" s="52">
        <v>644789</v>
      </c>
      <c r="F11" s="52">
        <v>640807</v>
      </c>
      <c r="G11" s="52">
        <v>623627</v>
      </c>
      <c r="H11" s="52">
        <v>607854</v>
      </c>
      <c r="I11" s="52">
        <v>585701</v>
      </c>
      <c r="J11" s="52">
        <v>551366</v>
      </c>
      <c r="K11" s="52">
        <v>514501</v>
      </c>
      <c r="L11" s="52">
        <v>488897</v>
      </c>
      <c r="M11" s="52">
        <v>469453</v>
      </c>
      <c r="N11" s="52">
        <v>462496</v>
      </c>
      <c r="O11" s="52">
        <v>451223</v>
      </c>
      <c r="P11" s="52">
        <v>434471</v>
      </c>
      <c r="Q11" s="52">
        <v>421889</v>
      </c>
      <c r="R11" s="52">
        <v>416876</v>
      </c>
      <c r="S11" s="52">
        <v>415186</v>
      </c>
      <c r="T11" s="52">
        <v>413882</v>
      </c>
      <c r="U11" s="52">
        <v>409516</v>
      </c>
      <c r="V11" s="52">
        <v>402143</v>
      </c>
      <c r="W11" s="52">
        <v>396986</v>
      </c>
      <c r="DA11" s="63" t="s">
        <v>1113</v>
      </c>
    </row>
    <row r="12" spans="1:105" ht="12" customHeight="1" x14ac:dyDescent="0.25">
      <c r="A12" s="97" t="s">
        <v>127</v>
      </c>
      <c r="B12" s="52">
        <v>0</v>
      </c>
      <c r="C12" s="52">
        <v>111</v>
      </c>
      <c r="D12" s="52">
        <v>110</v>
      </c>
      <c r="E12" s="52">
        <v>110</v>
      </c>
      <c r="F12" s="52">
        <v>110</v>
      </c>
      <c r="G12" s="52">
        <v>109</v>
      </c>
      <c r="H12" s="52">
        <v>108</v>
      </c>
      <c r="I12" s="52">
        <v>105</v>
      </c>
      <c r="J12" s="52">
        <v>132</v>
      </c>
      <c r="K12" s="52">
        <v>150</v>
      </c>
      <c r="L12" s="52">
        <v>177</v>
      </c>
      <c r="M12" s="52">
        <v>208</v>
      </c>
      <c r="N12" s="52">
        <v>341</v>
      </c>
      <c r="O12" s="52">
        <v>340</v>
      </c>
      <c r="P12" s="52">
        <v>342</v>
      </c>
      <c r="Q12" s="52">
        <v>324</v>
      </c>
      <c r="R12" s="52">
        <v>321</v>
      </c>
      <c r="S12" s="52">
        <v>334</v>
      </c>
      <c r="T12" s="52">
        <v>353</v>
      </c>
      <c r="U12" s="52">
        <v>364</v>
      </c>
      <c r="V12" s="52">
        <v>361</v>
      </c>
      <c r="W12" s="52">
        <v>418</v>
      </c>
      <c r="DA12" s="63" t="s">
        <v>1114</v>
      </c>
    </row>
    <row r="13" spans="1:105" ht="12" customHeight="1" x14ac:dyDescent="0.25">
      <c r="A13" s="97" t="s">
        <v>122</v>
      </c>
      <c r="B13" s="52">
        <v>30645</v>
      </c>
      <c r="C13" s="52">
        <v>29077</v>
      </c>
      <c r="D13" s="52">
        <v>26190</v>
      </c>
      <c r="E13" s="52">
        <v>24831</v>
      </c>
      <c r="F13" s="52">
        <v>24849</v>
      </c>
      <c r="G13" s="52">
        <v>24502</v>
      </c>
      <c r="H13" s="52">
        <v>24166</v>
      </c>
      <c r="I13" s="52">
        <v>23457</v>
      </c>
      <c r="J13" s="52">
        <v>22151</v>
      </c>
      <c r="K13" s="52">
        <v>21096</v>
      </c>
      <c r="L13" s="52">
        <v>20448</v>
      </c>
      <c r="M13" s="52">
        <v>20195</v>
      </c>
      <c r="N13" s="52">
        <v>20838</v>
      </c>
      <c r="O13" s="52">
        <v>23727</v>
      </c>
      <c r="P13" s="52">
        <v>29333</v>
      </c>
      <c r="Q13" s="52">
        <v>31519</v>
      </c>
      <c r="R13" s="52">
        <v>31590</v>
      </c>
      <c r="S13" s="52">
        <v>31068</v>
      </c>
      <c r="T13" s="52">
        <v>32804</v>
      </c>
      <c r="U13" s="52">
        <v>33997</v>
      </c>
      <c r="V13" s="52">
        <v>34930</v>
      </c>
      <c r="W13" s="52">
        <v>32473</v>
      </c>
      <c r="DA13" s="63" t="s">
        <v>1115</v>
      </c>
    </row>
    <row r="14" spans="1:105" ht="12" customHeight="1" x14ac:dyDescent="0.25">
      <c r="A14" s="97" t="s">
        <v>121</v>
      </c>
      <c r="B14" s="52">
        <v>0</v>
      </c>
      <c r="C14" s="52">
        <v>254</v>
      </c>
      <c r="D14" s="52">
        <v>270</v>
      </c>
      <c r="E14" s="52">
        <v>283</v>
      </c>
      <c r="F14" s="52">
        <v>277</v>
      </c>
      <c r="G14" s="52">
        <v>301</v>
      </c>
      <c r="H14" s="52">
        <v>307</v>
      </c>
      <c r="I14" s="52">
        <v>376</v>
      </c>
      <c r="J14" s="52">
        <v>393</v>
      </c>
      <c r="K14" s="52">
        <v>446</v>
      </c>
      <c r="L14" s="52">
        <v>536</v>
      </c>
      <c r="M14" s="52">
        <v>777</v>
      </c>
      <c r="N14" s="52">
        <v>1399</v>
      </c>
      <c r="O14" s="52">
        <v>1712</v>
      </c>
      <c r="P14" s="52">
        <v>2378</v>
      </c>
      <c r="Q14" s="52">
        <v>2558</v>
      </c>
      <c r="R14" s="52">
        <v>2585</v>
      </c>
      <c r="S14" s="52">
        <v>2564</v>
      </c>
      <c r="T14" s="52">
        <v>2871</v>
      </c>
      <c r="U14" s="52">
        <v>3131</v>
      </c>
      <c r="V14" s="52">
        <v>3481</v>
      </c>
      <c r="W14" s="52">
        <v>3479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718129</v>
      </c>
      <c r="C16" s="52">
        <v>690207</v>
      </c>
      <c r="D16" s="52">
        <v>634954</v>
      </c>
      <c r="E16" s="52">
        <v>618334</v>
      </c>
      <c r="F16" s="52">
        <v>619410</v>
      </c>
      <c r="G16" s="52">
        <v>582487</v>
      </c>
      <c r="H16" s="52">
        <v>547579</v>
      </c>
      <c r="I16" s="52">
        <v>515395</v>
      </c>
      <c r="J16" s="52">
        <v>476519</v>
      </c>
      <c r="K16" s="52">
        <v>426500</v>
      </c>
      <c r="L16" s="52">
        <v>383514</v>
      </c>
      <c r="M16" s="52">
        <v>338993</v>
      </c>
      <c r="N16" s="52">
        <v>308345</v>
      </c>
      <c r="O16" s="52">
        <v>297750</v>
      </c>
      <c r="P16" s="52">
        <v>278269</v>
      </c>
      <c r="Q16" s="52">
        <v>261379</v>
      </c>
      <c r="R16" s="52">
        <v>250494</v>
      </c>
      <c r="S16" s="52">
        <v>253208</v>
      </c>
      <c r="T16" s="52">
        <v>253642</v>
      </c>
      <c r="U16" s="52">
        <v>249310</v>
      </c>
      <c r="V16" s="52">
        <v>236463</v>
      </c>
      <c r="W16" s="52">
        <v>228286</v>
      </c>
      <c r="DA16" s="63" t="s">
        <v>1117</v>
      </c>
    </row>
    <row r="17" spans="1:105" ht="12" customHeight="1" x14ac:dyDescent="0.25">
      <c r="A17" s="109" t="s">
        <v>120</v>
      </c>
      <c r="B17" s="36">
        <v>83226</v>
      </c>
      <c r="C17" s="36">
        <v>82434</v>
      </c>
      <c r="D17" s="36">
        <v>69380</v>
      </c>
      <c r="E17" s="36">
        <v>51679</v>
      </c>
      <c r="F17" s="36">
        <v>46633</v>
      </c>
      <c r="G17" s="36">
        <v>66052</v>
      </c>
      <c r="H17" s="36">
        <v>84856</v>
      </c>
      <c r="I17" s="36">
        <v>94244</v>
      </c>
      <c r="J17" s="36">
        <v>97523</v>
      </c>
      <c r="K17" s="36">
        <v>109693</v>
      </c>
      <c r="L17" s="36">
        <v>126544</v>
      </c>
      <c r="M17" s="36">
        <v>151640</v>
      </c>
      <c r="N17" s="36">
        <v>176729</v>
      </c>
      <c r="O17" s="36">
        <v>179252</v>
      </c>
      <c r="P17" s="36">
        <v>188255</v>
      </c>
      <c r="Q17" s="36">
        <v>194911</v>
      </c>
      <c r="R17" s="36">
        <v>200878</v>
      </c>
      <c r="S17" s="36">
        <v>195944</v>
      </c>
      <c r="T17" s="36">
        <v>196268</v>
      </c>
      <c r="U17" s="36">
        <v>197698</v>
      </c>
      <c r="V17" s="36">
        <v>204452</v>
      </c>
      <c r="W17" s="36">
        <v>205070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214</v>
      </c>
      <c r="B21" s="52"/>
      <c r="C21" s="52">
        <v>62606</v>
      </c>
      <c r="D21" s="52">
        <v>68307</v>
      </c>
      <c r="E21" s="52">
        <v>57185</v>
      </c>
      <c r="F21" s="52">
        <v>62611</v>
      </c>
      <c r="G21" s="52">
        <v>62908</v>
      </c>
      <c r="H21" s="52">
        <v>63328</v>
      </c>
      <c r="I21" s="52">
        <v>63927</v>
      </c>
      <c r="J21" s="52">
        <v>64830</v>
      </c>
      <c r="K21" s="52">
        <v>66088</v>
      </c>
      <c r="L21" s="52">
        <v>67763</v>
      </c>
      <c r="M21" s="52">
        <v>69889</v>
      </c>
      <c r="N21" s="52">
        <v>72522</v>
      </c>
      <c r="O21" s="52">
        <v>63231</v>
      </c>
      <c r="P21" s="52">
        <v>17042</v>
      </c>
      <c r="Q21" s="52">
        <v>21700</v>
      </c>
      <c r="R21" s="52">
        <v>27128</v>
      </c>
      <c r="S21" s="52">
        <v>33345</v>
      </c>
      <c r="T21" s="52">
        <v>33634</v>
      </c>
      <c r="U21" s="52">
        <v>40695</v>
      </c>
      <c r="V21" s="52">
        <v>44083</v>
      </c>
      <c r="W21" s="52">
        <v>40674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248</v>
      </c>
      <c r="D23" s="52">
        <v>253</v>
      </c>
      <c r="E23" s="52">
        <v>274</v>
      </c>
      <c r="F23" s="52">
        <v>331</v>
      </c>
      <c r="G23" s="52">
        <v>429</v>
      </c>
      <c r="H23" s="52">
        <v>586</v>
      </c>
      <c r="I23" s="52">
        <v>684</v>
      </c>
      <c r="J23" s="52">
        <v>946</v>
      </c>
      <c r="K23" s="52">
        <v>1466</v>
      </c>
      <c r="L23" s="52">
        <v>1428</v>
      </c>
      <c r="M23" s="52">
        <v>1730</v>
      </c>
      <c r="N23" s="52">
        <v>2349</v>
      </c>
      <c r="O23" s="52">
        <v>2911</v>
      </c>
      <c r="P23" s="52">
        <v>3327</v>
      </c>
      <c r="Q23" s="52">
        <v>3534</v>
      </c>
      <c r="R23" s="52">
        <v>3829</v>
      </c>
      <c r="S23" s="52">
        <v>4261</v>
      </c>
      <c r="T23" s="52">
        <v>4806</v>
      </c>
      <c r="U23" s="52">
        <v>5388</v>
      </c>
      <c r="V23" s="52">
        <v>5806</v>
      </c>
      <c r="W23" s="52">
        <v>6022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60212</v>
      </c>
      <c r="D25" s="52">
        <v>70611</v>
      </c>
      <c r="E25" s="52">
        <v>52332</v>
      </c>
      <c r="F25" s="52">
        <v>58229</v>
      </c>
      <c r="G25" s="52">
        <v>60279</v>
      </c>
      <c r="H25" s="52">
        <v>60929</v>
      </c>
      <c r="I25" s="52">
        <v>61642</v>
      </c>
      <c r="J25" s="52">
        <v>64248</v>
      </c>
      <c r="K25" s="52">
        <v>65256</v>
      </c>
      <c r="L25" s="52">
        <v>66784</v>
      </c>
      <c r="M25" s="52">
        <v>69377</v>
      </c>
      <c r="N25" s="52">
        <v>71992</v>
      </c>
      <c r="O25" s="52">
        <v>62754</v>
      </c>
      <c r="P25" s="52">
        <v>20523</v>
      </c>
      <c r="Q25" s="52">
        <v>19596</v>
      </c>
      <c r="R25" s="52">
        <v>25680</v>
      </c>
      <c r="S25" s="52">
        <v>32367</v>
      </c>
      <c r="T25" s="52">
        <v>32869</v>
      </c>
      <c r="U25" s="52">
        <v>39689</v>
      </c>
      <c r="V25" s="52">
        <v>42803</v>
      </c>
      <c r="W25" s="52">
        <v>39117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0</v>
      </c>
      <c r="D26" s="52">
        <v>1</v>
      </c>
      <c r="E26" s="52">
        <v>0</v>
      </c>
      <c r="F26" s="52">
        <v>0</v>
      </c>
      <c r="G26" s="52">
        <v>1</v>
      </c>
      <c r="H26" s="52">
        <v>1</v>
      </c>
      <c r="I26" s="52">
        <v>3</v>
      </c>
      <c r="J26" s="52">
        <v>4</v>
      </c>
      <c r="K26" s="52">
        <v>3</v>
      </c>
      <c r="L26" s="52">
        <v>6</v>
      </c>
      <c r="M26" s="52">
        <v>9</v>
      </c>
      <c r="N26" s="52">
        <v>12</v>
      </c>
      <c r="O26" s="52">
        <v>15</v>
      </c>
      <c r="P26" s="52">
        <v>13</v>
      </c>
      <c r="Q26" s="52">
        <v>18</v>
      </c>
      <c r="R26" s="52">
        <v>22</v>
      </c>
      <c r="S26" s="52">
        <v>23</v>
      </c>
      <c r="T26" s="52">
        <v>6</v>
      </c>
      <c r="U26" s="52">
        <v>12</v>
      </c>
      <c r="V26" s="52">
        <v>18</v>
      </c>
      <c r="W26" s="52">
        <v>25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4788</v>
      </c>
      <c r="D27" s="52">
        <v>4795</v>
      </c>
      <c r="E27" s="52">
        <v>4897</v>
      </c>
      <c r="F27" s="52">
        <v>4880</v>
      </c>
      <c r="G27" s="52">
        <v>5149</v>
      </c>
      <c r="H27" s="52">
        <v>5517</v>
      </c>
      <c r="I27" s="52">
        <v>3226</v>
      </c>
      <c r="J27" s="52">
        <v>2175</v>
      </c>
      <c r="K27" s="52">
        <v>3327</v>
      </c>
      <c r="L27" s="52">
        <v>3426</v>
      </c>
      <c r="M27" s="52">
        <v>4102</v>
      </c>
      <c r="N27" s="52">
        <v>4220</v>
      </c>
      <c r="O27" s="52">
        <v>3749</v>
      </c>
      <c r="P27" s="52">
        <v>3185</v>
      </c>
      <c r="Q27" s="52">
        <v>2398</v>
      </c>
      <c r="R27" s="52">
        <v>2531</v>
      </c>
      <c r="S27" s="52">
        <v>3567</v>
      </c>
      <c r="T27" s="52">
        <v>4392</v>
      </c>
      <c r="U27" s="52">
        <v>5207</v>
      </c>
      <c r="V27" s="52">
        <v>5771</v>
      </c>
      <c r="W27" s="52">
        <v>6055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4</v>
      </c>
      <c r="F28" s="52">
        <v>10</v>
      </c>
      <c r="G28" s="52">
        <v>19</v>
      </c>
      <c r="H28" s="52">
        <v>32</v>
      </c>
      <c r="I28" s="52">
        <v>48</v>
      </c>
      <c r="J28" s="52">
        <v>70</v>
      </c>
      <c r="K28" s="52">
        <v>100</v>
      </c>
      <c r="L28" s="52">
        <v>21</v>
      </c>
      <c r="M28" s="52">
        <v>34</v>
      </c>
      <c r="N28" s="52">
        <v>44</v>
      </c>
      <c r="O28" s="52">
        <v>75</v>
      </c>
      <c r="P28" s="52">
        <v>102</v>
      </c>
      <c r="Q28" s="52">
        <v>157</v>
      </c>
      <c r="R28" s="52">
        <v>189</v>
      </c>
      <c r="S28" s="52">
        <v>271</v>
      </c>
      <c r="T28" s="52">
        <v>341</v>
      </c>
      <c r="U28" s="52">
        <v>457</v>
      </c>
      <c r="V28" s="52">
        <v>524</v>
      </c>
      <c r="W28" s="52">
        <v>462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112208</v>
      </c>
      <c r="D30" s="52">
        <v>112559</v>
      </c>
      <c r="E30" s="52">
        <v>113284</v>
      </c>
      <c r="F30" s="52">
        <v>116310</v>
      </c>
      <c r="G30" s="52">
        <v>121973</v>
      </c>
      <c r="H30" s="52">
        <v>131748</v>
      </c>
      <c r="I30" s="52">
        <v>79385</v>
      </c>
      <c r="J30" s="52">
        <v>72763</v>
      </c>
      <c r="K30" s="52">
        <v>82407</v>
      </c>
      <c r="L30" s="52">
        <v>83155</v>
      </c>
      <c r="M30" s="52">
        <v>92553</v>
      </c>
      <c r="N30" s="52">
        <v>93162</v>
      </c>
      <c r="O30" s="52">
        <v>73506</v>
      </c>
      <c r="P30" s="52">
        <v>38110</v>
      </c>
      <c r="Q30" s="52">
        <v>37899</v>
      </c>
      <c r="R30" s="52">
        <v>39001</v>
      </c>
      <c r="S30" s="52">
        <v>43074</v>
      </c>
      <c r="T30" s="52">
        <v>46116</v>
      </c>
      <c r="U30" s="52">
        <v>49006</v>
      </c>
      <c r="V30" s="52">
        <v>49126</v>
      </c>
      <c r="W30" s="52">
        <v>39880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13004</v>
      </c>
      <c r="D31" s="36">
        <v>13054</v>
      </c>
      <c r="E31" s="36">
        <v>17701</v>
      </c>
      <c r="F31" s="36">
        <v>9422</v>
      </c>
      <c r="G31" s="36">
        <v>13373</v>
      </c>
      <c r="H31" s="36">
        <v>14584</v>
      </c>
      <c r="I31" s="36">
        <v>8046</v>
      </c>
      <c r="J31" s="36">
        <v>7952</v>
      </c>
      <c r="K31" s="36">
        <v>8845</v>
      </c>
      <c r="L31" s="36">
        <v>8596</v>
      </c>
      <c r="M31" s="36">
        <v>13706</v>
      </c>
      <c r="N31" s="36">
        <v>22737</v>
      </c>
      <c r="O31" s="36">
        <v>28182</v>
      </c>
      <c r="P31" s="36">
        <v>16685</v>
      </c>
      <c r="Q31" s="36">
        <v>19214</v>
      </c>
      <c r="R31" s="36">
        <v>23102</v>
      </c>
      <c r="S31" s="36">
        <v>30666</v>
      </c>
      <c r="T31" s="36">
        <v>33180</v>
      </c>
      <c r="U31" s="36">
        <v>37167</v>
      </c>
      <c r="V31" s="36">
        <v>36289</v>
      </c>
      <c r="W31" s="36">
        <v>29568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214</v>
      </c>
      <c r="B35" s="52"/>
      <c r="C35" s="52">
        <v>33892</v>
      </c>
      <c r="D35" s="52">
        <v>0</v>
      </c>
      <c r="E35" s="52">
        <v>22864</v>
      </c>
      <c r="F35" s="52">
        <v>58641</v>
      </c>
      <c r="G35" s="52">
        <v>45404</v>
      </c>
      <c r="H35" s="52">
        <v>47224</v>
      </c>
      <c r="I35" s="52">
        <v>41131</v>
      </c>
      <c r="J35" s="52">
        <v>29233</v>
      </c>
      <c r="K35" s="52">
        <v>28239</v>
      </c>
      <c r="L35" s="52">
        <v>41628</v>
      </c>
      <c r="M35" s="52">
        <v>50464</v>
      </c>
      <c r="N35" s="52">
        <v>66963</v>
      </c>
      <c r="O35" s="52">
        <v>55159</v>
      </c>
      <c r="P35" s="52">
        <v>6564</v>
      </c>
      <c r="Q35" s="52">
        <v>11466</v>
      </c>
      <c r="R35" s="52">
        <v>22210</v>
      </c>
      <c r="S35" s="52">
        <v>31125</v>
      </c>
      <c r="T35" s="52">
        <v>34392</v>
      </c>
      <c r="U35" s="52">
        <v>37793</v>
      </c>
      <c r="V35" s="52">
        <v>37990</v>
      </c>
      <c r="W35" s="52">
        <v>33115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1773</v>
      </c>
      <c r="D37" s="52">
        <v>1108</v>
      </c>
      <c r="E37" s="52">
        <v>660</v>
      </c>
      <c r="F37" s="52">
        <v>1431</v>
      </c>
      <c r="G37" s="52">
        <v>2090</v>
      </c>
      <c r="H37" s="52">
        <v>3149</v>
      </c>
      <c r="I37" s="52">
        <v>3253</v>
      </c>
      <c r="J37" s="52">
        <v>3244</v>
      </c>
      <c r="K37" s="52">
        <v>3264</v>
      </c>
      <c r="L37" s="52">
        <v>3621</v>
      </c>
      <c r="M37" s="52">
        <v>4478</v>
      </c>
      <c r="N37" s="52">
        <v>6036</v>
      </c>
      <c r="O37" s="52">
        <v>6946</v>
      </c>
      <c r="P37" s="52">
        <v>5629</v>
      </c>
      <c r="Q37" s="52">
        <v>3998</v>
      </c>
      <c r="R37" s="52">
        <v>3146</v>
      </c>
      <c r="S37" s="52">
        <v>5040</v>
      </c>
      <c r="T37" s="52">
        <v>10038</v>
      </c>
      <c r="U37" s="52">
        <v>11469</v>
      </c>
      <c r="V37" s="52">
        <v>15819</v>
      </c>
      <c r="W37" s="52">
        <v>17862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32701</v>
      </c>
      <c r="D39" s="52">
        <v>5176</v>
      </c>
      <c r="E39" s="52">
        <v>19357</v>
      </c>
      <c r="F39" s="52">
        <v>54247</v>
      </c>
      <c r="G39" s="52">
        <v>43099</v>
      </c>
      <c r="H39" s="52">
        <v>45156</v>
      </c>
      <c r="I39" s="52">
        <v>39489</v>
      </c>
      <c r="J39" s="52">
        <v>29913</v>
      </c>
      <c r="K39" s="52">
        <v>28391</v>
      </c>
      <c r="L39" s="52">
        <v>41180</v>
      </c>
      <c r="M39" s="52">
        <v>49933</v>
      </c>
      <c r="N39" s="52">
        <v>65035</v>
      </c>
      <c r="O39" s="52">
        <v>51481</v>
      </c>
      <c r="P39" s="52">
        <v>3771</v>
      </c>
      <c r="Q39" s="52">
        <v>7014</v>
      </c>
      <c r="R39" s="52">
        <v>20667</v>
      </c>
      <c r="S39" s="52">
        <v>30677</v>
      </c>
      <c r="T39" s="52">
        <v>31565</v>
      </c>
      <c r="U39" s="52">
        <v>35323</v>
      </c>
      <c r="V39" s="52">
        <v>35430</v>
      </c>
      <c r="W39" s="52">
        <v>33960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111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31</v>
      </c>
      <c r="K40" s="52">
        <v>21</v>
      </c>
      <c r="L40" s="52">
        <v>33</v>
      </c>
      <c r="M40" s="52">
        <v>40</v>
      </c>
      <c r="N40" s="52">
        <v>145</v>
      </c>
      <c r="O40" s="52">
        <v>14</v>
      </c>
      <c r="P40" s="52">
        <v>15</v>
      </c>
      <c r="Q40" s="52">
        <v>0</v>
      </c>
      <c r="R40" s="52">
        <v>19</v>
      </c>
      <c r="S40" s="52">
        <v>36</v>
      </c>
      <c r="T40" s="52">
        <v>25</v>
      </c>
      <c r="U40" s="52">
        <v>23</v>
      </c>
      <c r="V40" s="52">
        <v>15</v>
      </c>
      <c r="W40" s="52">
        <v>82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3220</v>
      </c>
      <c r="D41" s="52">
        <v>1908</v>
      </c>
      <c r="E41" s="52">
        <v>3538</v>
      </c>
      <c r="F41" s="52">
        <v>4898</v>
      </c>
      <c r="G41" s="52">
        <v>4802</v>
      </c>
      <c r="H41" s="52">
        <v>5181</v>
      </c>
      <c r="I41" s="52">
        <v>2517</v>
      </c>
      <c r="J41" s="52">
        <v>869</v>
      </c>
      <c r="K41" s="52">
        <v>2272</v>
      </c>
      <c r="L41" s="52">
        <v>2778</v>
      </c>
      <c r="M41" s="52">
        <v>3849</v>
      </c>
      <c r="N41" s="52">
        <v>4863</v>
      </c>
      <c r="O41" s="52">
        <v>6638</v>
      </c>
      <c r="P41" s="52">
        <v>8791</v>
      </c>
      <c r="Q41" s="52">
        <v>4584</v>
      </c>
      <c r="R41" s="52">
        <v>2602</v>
      </c>
      <c r="S41" s="52">
        <v>3045</v>
      </c>
      <c r="T41" s="52">
        <v>6128</v>
      </c>
      <c r="U41" s="52">
        <v>6400</v>
      </c>
      <c r="V41" s="52">
        <v>6704</v>
      </c>
      <c r="W41" s="52">
        <v>3598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254</v>
      </c>
      <c r="D42" s="52">
        <v>16</v>
      </c>
      <c r="E42" s="52">
        <v>17</v>
      </c>
      <c r="F42" s="52">
        <v>4</v>
      </c>
      <c r="G42" s="52">
        <v>43</v>
      </c>
      <c r="H42" s="52">
        <v>38</v>
      </c>
      <c r="I42" s="52">
        <v>117</v>
      </c>
      <c r="J42" s="52">
        <v>87</v>
      </c>
      <c r="K42" s="52">
        <v>153</v>
      </c>
      <c r="L42" s="52">
        <v>111</v>
      </c>
      <c r="M42" s="52">
        <v>275</v>
      </c>
      <c r="N42" s="52">
        <v>666</v>
      </c>
      <c r="O42" s="52">
        <v>388</v>
      </c>
      <c r="P42" s="52">
        <v>768</v>
      </c>
      <c r="Q42" s="52">
        <v>337</v>
      </c>
      <c r="R42" s="52">
        <v>216</v>
      </c>
      <c r="S42" s="52">
        <v>250</v>
      </c>
      <c r="T42" s="52">
        <v>648</v>
      </c>
      <c r="U42" s="52">
        <v>717</v>
      </c>
      <c r="V42" s="52">
        <v>874</v>
      </c>
      <c r="W42" s="52">
        <v>460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84286</v>
      </c>
      <c r="D44" s="52">
        <v>57306</v>
      </c>
      <c r="E44" s="52">
        <v>96664</v>
      </c>
      <c r="F44" s="52">
        <v>117386</v>
      </c>
      <c r="G44" s="52">
        <v>85050</v>
      </c>
      <c r="H44" s="52">
        <v>96840</v>
      </c>
      <c r="I44" s="52">
        <v>47201</v>
      </c>
      <c r="J44" s="52">
        <v>33887</v>
      </c>
      <c r="K44" s="52">
        <v>32388</v>
      </c>
      <c r="L44" s="52">
        <v>40169</v>
      </c>
      <c r="M44" s="52">
        <v>48032</v>
      </c>
      <c r="N44" s="52">
        <v>62514</v>
      </c>
      <c r="O44" s="52">
        <v>62911</v>
      </c>
      <c r="P44" s="52">
        <v>18629</v>
      </c>
      <c r="Q44" s="52">
        <v>21009</v>
      </c>
      <c r="R44" s="52">
        <v>28116</v>
      </c>
      <c r="S44" s="52">
        <v>45788</v>
      </c>
      <c r="T44" s="52">
        <v>46550</v>
      </c>
      <c r="U44" s="52">
        <v>44674</v>
      </c>
      <c r="V44" s="52">
        <v>36279</v>
      </c>
      <c r="W44" s="52">
        <v>31703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12212</v>
      </c>
      <c r="D45" s="36">
        <v>0</v>
      </c>
      <c r="E45" s="36">
        <v>0</v>
      </c>
      <c r="F45" s="36">
        <v>4376</v>
      </c>
      <c r="G45" s="36">
        <v>32792</v>
      </c>
      <c r="H45" s="36">
        <v>33388</v>
      </c>
      <c r="I45" s="36">
        <v>17434</v>
      </c>
      <c r="J45" s="36">
        <v>11231</v>
      </c>
      <c r="K45" s="36">
        <v>21015</v>
      </c>
      <c r="L45" s="36">
        <v>25447</v>
      </c>
      <c r="M45" s="36">
        <v>38802</v>
      </c>
      <c r="N45" s="36">
        <v>47826</v>
      </c>
      <c r="O45" s="36">
        <v>30705</v>
      </c>
      <c r="P45" s="36">
        <v>25688</v>
      </c>
      <c r="Q45" s="36">
        <v>25870</v>
      </c>
      <c r="R45" s="36">
        <v>29069</v>
      </c>
      <c r="S45" s="36">
        <v>25732</v>
      </c>
      <c r="T45" s="36">
        <v>33504</v>
      </c>
      <c r="U45" s="36">
        <v>38597</v>
      </c>
      <c r="V45" s="36">
        <v>43043</v>
      </c>
      <c r="W45" s="36">
        <v>30186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214</v>
      </c>
      <c r="B49" s="52"/>
      <c r="C49" s="52">
        <v>11735</v>
      </c>
      <c r="D49" s="52">
        <v>0</v>
      </c>
      <c r="E49" s="52">
        <v>7684</v>
      </c>
      <c r="F49" s="52">
        <v>20024</v>
      </c>
      <c r="G49" s="52">
        <v>15955</v>
      </c>
      <c r="H49" s="52">
        <v>14657</v>
      </c>
      <c r="I49" s="52">
        <v>11964</v>
      </c>
      <c r="J49" s="52">
        <v>8772</v>
      </c>
      <c r="K49" s="52">
        <v>8373</v>
      </c>
      <c r="L49" s="52">
        <v>12089</v>
      </c>
      <c r="M49" s="52">
        <v>14036</v>
      </c>
      <c r="N49" s="52">
        <v>17205</v>
      </c>
      <c r="O49" s="52">
        <v>16213</v>
      </c>
      <c r="P49" s="52">
        <v>3678</v>
      </c>
      <c r="Q49" s="52">
        <v>5628</v>
      </c>
      <c r="R49" s="52">
        <v>8078</v>
      </c>
      <c r="S49" s="52">
        <v>8822</v>
      </c>
      <c r="T49" s="52">
        <v>10411</v>
      </c>
      <c r="U49" s="52">
        <v>11402</v>
      </c>
      <c r="V49" s="52">
        <v>11070</v>
      </c>
      <c r="W49" s="52">
        <v>9809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263</v>
      </c>
      <c r="D51" s="52">
        <v>0</v>
      </c>
      <c r="E51" s="52">
        <v>358</v>
      </c>
      <c r="F51" s="52">
        <v>1223</v>
      </c>
      <c r="G51" s="52">
        <v>1255</v>
      </c>
      <c r="H51" s="52">
        <v>1481</v>
      </c>
      <c r="I51" s="52">
        <v>1517</v>
      </c>
      <c r="J51" s="52">
        <v>1357</v>
      </c>
      <c r="K51" s="52">
        <v>1396</v>
      </c>
      <c r="L51" s="52">
        <v>1966</v>
      </c>
      <c r="M51" s="52">
        <v>2306</v>
      </c>
      <c r="N51" s="52">
        <v>2925</v>
      </c>
      <c r="O51" s="52">
        <v>2581</v>
      </c>
      <c r="P51" s="52">
        <v>597</v>
      </c>
      <c r="Q51" s="52">
        <v>864</v>
      </c>
      <c r="R51" s="52">
        <v>1338</v>
      </c>
      <c r="S51" s="52">
        <v>2142</v>
      </c>
      <c r="T51" s="52">
        <v>4853</v>
      </c>
      <c r="U51" s="52">
        <v>4572</v>
      </c>
      <c r="V51" s="52">
        <v>6094</v>
      </c>
      <c r="W51" s="52">
        <v>6530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10496</v>
      </c>
      <c r="D53" s="52">
        <v>0</v>
      </c>
      <c r="E53" s="52">
        <v>6489</v>
      </c>
      <c r="F53" s="52">
        <v>18350</v>
      </c>
      <c r="G53" s="52">
        <v>14252</v>
      </c>
      <c r="H53" s="52">
        <v>13037</v>
      </c>
      <c r="I53" s="52">
        <v>11198</v>
      </c>
      <c r="J53" s="52">
        <v>8476</v>
      </c>
      <c r="K53" s="52">
        <v>7648</v>
      </c>
      <c r="L53" s="52">
        <v>11240</v>
      </c>
      <c r="M53" s="52">
        <v>12878</v>
      </c>
      <c r="N53" s="52">
        <v>15749</v>
      </c>
      <c r="O53" s="52">
        <v>14143</v>
      </c>
      <c r="P53" s="52">
        <v>285</v>
      </c>
      <c r="Q53" s="52">
        <v>3213</v>
      </c>
      <c r="R53" s="52">
        <v>7045</v>
      </c>
      <c r="S53" s="52">
        <v>7878</v>
      </c>
      <c r="T53" s="52">
        <v>8353</v>
      </c>
      <c r="U53" s="52">
        <v>9256</v>
      </c>
      <c r="V53" s="52">
        <v>8884</v>
      </c>
      <c r="W53" s="52">
        <v>8617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36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9</v>
      </c>
      <c r="K54" s="52">
        <v>6</v>
      </c>
      <c r="L54" s="52">
        <v>10</v>
      </c>
      <c r="M54" s="52">
        <v>11</v>
      </c>
      <c r="N54" s="52">
        <v>35</v>
      </c>
      <c r="O54" s="52">
        <v>5</v>
      </c>
      <c r="P54" s="52">
        <v>1</v>
      </c>
      <c r="Q54" s="52">
        <v>0</v>
      </c>
      <c r="R54" s="52">
        <v>8</v>
      </c>
      <c r="S54" s="52">
        <v>10</v>
      </c>
      <c r="T54" s="52">
        <v>7</v>
      </c>
      <c r="U54" s="52">
        <v>7</v>
      </c>
      <c r="V54" s="52">
        <v>5</v>
      </c>
      <c r="W54" s="52">
        <v>22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1115</v>
      </c>
      <c r="D55" s="52">
        <v>0</v>
      </c>
      <c r="E55" s="52">
        <v>1189</v>
      </c>
      <c r="F55" s="52">
        <v>1673</v>
      </c>
      <c r="G55" s="52">
        <v>1688</v>
      </c>
      <c r="H55" s="52">
        <v>1608</v>
      </c>
      <c r="I55" s="52">
        <v>732</v>
      </c>
      <c r="J55" s="52">
        <v>261</v>
      </c>
      <c r="K55" s="52">
        <v>674</v>
      </c>
      <c r="L55" s="52">
        <v>807</v>
      </c>
      <c r="M55" s="52">
        <v>1070</v>
      </c>
      <c r="N55" s="52">
        <v>1250</v>
      </c>
      <c r="O55" s="52">
        <v>1951</v>
      </c>
      <c r="P55" s="52">
        <v>3117</v>
      </c>
      <c r="Q55" s="52">
        <v>2249</v>
      </c>
      <c r="R55" s="52">
        <v>946</v>
      </c>
      <c r="S55" s="52">
        <v>863</v>
      </c>
      <c r="T55" s="52">
        <v>1854</v>
      </c>
      <c r="U55" s="52">
        <v>1923</v>
      </c>
      <c r="V55" s="52">
        <v>1929</v>
      </c>
      <c r="W55" s="52">
        <v>1037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88</v>
      </c>
      <c r="D56" s="52">
        <v>0</v>
      </c>
      <c r="E56" s="52">
        <v>6</v>
      </c>
      <c r="F56" s="52">
        <v>1</v>
      </c>
      <c r="G56" s="52">
        <v>15</v>
      </c>
      <c r="H56" s="52">
        <v>12</v>
      </c>
      <c r="I56" s="52">
        <v>34</v>
      </c>
      <c r="J56" s="52">
        <v>26</v>
      </c>
      <c r="K56" s="52">
        <v>45</v>
      </c>
      <c r="L56" s="52">
        <v>32</v>
      </c>
      <c r="M56" s="52">
        <v>77</v>
      </c>
      <c r="N56" s="52">
        <v>171</v>
      </c>
      <c r="O56" s="52">
        <v>114</v>
      </c>
      <c r="P56" s="52">
        <v>275</v>
      </c>
      <c r="Q56" s="52">
        <v>166</v>
      </c>
      <c r="R56" s="52">
        <v>79</v>
      </c>
      <c r="S56" s="52">
        <v>71</v>
      </c>
      <c r="T56" s="52">
        <v>197</v>
      </c>
      <c r="U56" s="52">
        <v>216</v>
      </c>
      <c r="V56" s="52">
        <v>252</v>
      </c>
      <c r="W56" s="52">
        <v>133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10250</v>
      </c>
      <c r="D58" s="52">
        <v>0</v>
      </c>
      <c r="E58" s="52">
        <v>7684</v>
      </c>
      <c r="F58" s="52">
        <v>19304</v>
      </c>
      <c r="G58" s="52">
        <v>11515</v>
      </c>
      <c r="H58" s="52">
        <v>10899</v>
      </c>
      <c r="I58" s="52">
        <v>8737</v>
      </c>
      <c r="J58" s="52">
        <v>6588</v>
      </c>
      <c r="K58" s="52">
        <v>5078</v>
      </c>
      <c r="L58" s="52">
        <v>7401</v>
      </c>
      <c r="M58" s="52">
        <v>7763</v>
      </c>
      <c r="N58" s="52">
        <v>9747</v>
      </c>
      <c r="O58" s="52">
        <v>10896</v>
      </c>
      <c r="P58" s="52">
        <v>1547</v>
      </c>
      <c r="Q58" s="52">
        <v>2523</v>
      </c>
      <c r="R58" s="52">
        <v>3973</v>
      </c>
      <c r="S58" s="52">
        <v>5647</v>
      </c>
      <c r="T58" s="52">
        <v>6054</v>
      </c>
      <c r="U58" s="52">
        <v>6116</v>
      </c>
      <c r="V58" s="52">
        <v>5064</v>
      </c>
      <c r="W58" s="52">
        <v>5023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1485</v>
      </c>
      <c r="D59" s="36">
        <v>0</v>
      </c>
      <c r="E59" s="36">
        <v>0</v>
      </c>
      <c r="F59" s="36">
        <v>720</v>
      </c>
      <c r="G59" s="36">
        <v>4440</v>
      </c>
      <c r="H59" s="36">
        <v>3758</v>
      </c>
      <c r="I59" s="36">
        <v>3227</v>
      </c>
      <c r="J59" s="36">
        <v>2184</v>
      </c>
      <c r="K59" s="36">
        <v>3295</v>
      </c>
      <c r="L59" s="36">
        <v>4688</v>
      </c>
      <c r="M59" s="36">
        <v>6273</v>
      </c>
      <c r="N59" s="36">
        <v>7458</v>
      </c>
      <c r="O59" s="36">
        <v>5317</v>
      </c>
      <c r="P59" s="36">
        <v>2131</v>
      </c>
      <c r="Q59" s="36">
        <v>3105</v>
      </c>
      <c r="R59" s="36">
        <v>4105</v>
      </c>
      <c r="S59" s="36">
        <v>3175</v>
      </c>
      <c r="T59" s="36">
        <v>4357</v>
      </c>
      <c r="U59" s="36">
        <v>5286</v>
      </c>
      <c r="V59" s="36">
        <v>6006</v>
      </c>
      <c r="W59" s="36">
        <v>4786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214</v>
      </c>
      <c r="B63" s="52"/>
      <c r="C63" s="52">
        <v>22157</v>
      </c>
      <c r="D63" s="52">
        <v>0</v>
      </c>
      <c r="E63" s="52">
        <v>15180</v>
      </c>
      <c r="F63" s="52">
        <v>38617</v>
      </c>
      <c r="G63" s="52">
        <v>29449</v>
      </c>
      <c r="H63" s="52">
        <v>32567</v>
      </c>
      <c r="I63" s="52">
        <v>29167</v>
      </c>
      <c r="J63" s="52">
        <v>20461</v>
      </c>
      <c r="K63" s="52">
        <v>19866</v>
      </c>
      <c r="L63" s="52">
        <v>29539</v>
      </c>
      <c r="M63" s="52">
        <v>36428</v>
      </c>
      <c r="N63" s="52">
        <v>49758</v>
      </c>
      <c r="O63" s="52">
        <v>38946</v>
      </c>
      <c r="P63" s="52">
        <v>2886</v>
      </c>
      <c r="Q63" s="52">
        <v>5838</v>
      </c>
      <c r="R63" s="52">
        <v>14132</v>
      </c>
      <c r="S63" s="52">
        <v>22303</v>
      </c>
      <c r="T63" s="52">
        <v>23981</v>
      </c>
      <c r="U63" s="52">
        <v>26391</v>
      </c>
      <c r="V63" s="52">
        <v>26920</v>
      </c>
      <c r="W63" s="52">
        <v>23306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1510</v>
      </c>
      <c r="D65" s="52">
        <v>1108</v>
      </c>
      <c r="E65" s="52">
        <v>302</v>
      </c>
      <c r="F65" s="52">
        <v>208</v>
      </c>
      <c r="G65" s="52">
        <v>835</v>
      </c>
      <c r="H65" s="52">
        <v>1668</v>
      </c>
      <c r="I65" s="52">
        <v>1736</v>
      </c>
      <c r="J65" s="52">
        <v>1887</v>
      </c>
      <c r="K65" s="52">
        <v>1868</v>
      </c>
      <c r="L65" s="52">
        <v>1655</v>
      </c>
      <c r="M65" s="52">
        <v>2172</v>
      </c>
      <c r="N65" s="52">
        <v>3111</v>
      </c>
      <c r="O65" s="52">
        <v>4365</v>
      </c>
      <c r="P65" s="52">
        <v>5032</v>
      </c>
      <c r="Q65" s="52">
        <v>3134</v>
      </c>
      <c r="R65" s="52">
        <v>1808</v>
      </c>
      <c r="S65" s="52">
        <v>2898</v>
      </c>
      <c r="T65" s="52">
        <v>5185</v>
      </c>
      <c r="U65" s="52">
        <v>6897</v>
      </c>
      <c r="V65" s="52">
        <v>9725</v>
      </c>
      <c r="W65" s="52">
        <v>11332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22205</v>
      </c>
      <c r="D67" s="52">
        <f t="shared" si="0"/>
        <v>5176</v>
      </c>
      <c r="E67" s="52">
        <f t="shared" si="0"/>
        <v>12868</v>
      </c>
      <c r="F67" s="52">
        <f t="shared" si="0"/>
        <v>35897</v>
      </c>
      <c r="G67" s="52">
        <f t="shared" si="0"/>
        <v>28847</v>
      </c>
      <c r="H67" s="52">
        <f t="shared" si="0"/>
        <v>32119</v>
      </c>
      <c r="I67" s="52">
        <f t="shared" si="0"/>
        <v>28291</v>
      </c>
      <c r="J67" s="52">
        <f t="shared" si="0"/>
        <v>21437</v>
      </c>
      <c r="K67" s="52">
        <f t="shared" si="0"/>
        <v>20743</v>
      </c>
      <c r="L67" s="52">
        <f t="shared" si="0"/>
        <v>29940</v>
      </c>
      <c r="M67" s="52">
        <f t="shared" si="0"/>
        <v>37055</v>
      </c>
      <c r="N67" s="52">
        <f t="shared" si="0"/>
        <v>49286</v>
      </c>
      <c r="O67" s="52">
        <f t="shared" si="0"/>
        <v>37338</v>
      </c>
      <c r="P67" s="52">
        <f t="shared" si="0"/>
        <v>3486</v>
      </c>
      <c r="Q67" s="52">
        <f t="shared" si="0"/>
        <v>3801</v>
      </c>
      <c r="R67" s="52">
        <f t="shared" ref="R67:V67" si="1">R39-R53</f>
        <v>13622</v>
      </c>
      <c r="S67" s="52">
        <f t="shared" si="1"/>
        <v>22799</v>
      </c>
      <c r="T67" s="52">
        <f t="shared" si="1"/>
        <v>23212</v>
      </c>
      <c r="U67" s="52">
        <f t="shared" si="1"/>
        <v>26067</v>
      </c>
      <c r="V67" s="52">
        <f t="shared" si="1"/>
        <v>26546</v>
      </c>
      <c r="W67" s="52">
        <f t="shared" ref="W67" si="2">W39-W53</f>
        <v>25343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75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22</v>
      </c>
      <c r="K68" s="52">
        <f t="shared" si="3"/>
        <v>15</v>
      </c>
      <c r="L68" s="52">
        <f t="shared" si="3"/>
        <v>23</v>
      </c>
      <c r="M68" s="52">
        <f t="shared" si="3"/>
        <v>29</v>
      </c>
      <c r="N68" s="52">
        <f t="shared" si="3"/>
        <v>110</v>
      </c>
      <c r="O68" s="52">
        <f t="shared" si="3"/>
        <v>9</v>
      </c>
      <c r="P68" s="52">
        <f t="shared" si="3"/>
        <v>14</v>
      </c>
      <c r="Q68" s="52">
        <f t="shared" si="3"/>
        <v>0</v>
      </c>
      <c r="R68" s="52">
        <f t="shared" ref="R68:V68" si="4">R40-R54</f>
        <v>11</v>
      </c>
      <c r="S68" s="52">
        <f t="shared" si="4"/>
        <v>26</v>
      </c>
      <c r="T68" s="52">
        <f t="shared" si="4"/>
        <v>18</v>
      </c>
      <c r="U68" s="52">
        <f t="shared" si="4"/>
        <v>16</v>
      </c>
      <c r="V68" s="52">
        <f t="shared" si="4"/>
        <v>10</v>
      </c>
      <c r="W68" s="52">
        <f t="shared" ref="W68" si="5">W40-W54</f>
        <v>60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2105</v>
      </c>
      <c r="D69" s="52">
        <f t="shared" si="6"/>
        <v>1908</v>
      </c>
      <c r="E69" s="52">
        <f t="shared" si="6"/>
        <v>2349</v>
      </c>
      <c r="F69" s="52">
        <f t="shared" si="6"/>
        <v>3225</v>
      </c>
      <c r="G69" s="52">
        <f t="shared" si="6"/>
        <v>3114</v>
      </c>
      <c r="H69" s="52">
        <f t="shared" si="6"/>
        <v>3573</v>
      </c>
      <c r="I69" s="52">
        <f t="shared" si="6"/>
        <v>1785</v>
      </c>
      <c r="J69" s="52">
        <f t="shared" si="6"/>
        <v>608</v>
      </c>
      <c r="K69" s="52">
        <f t="shared" si="6"/>
        <v>1598</v>
      </c>
      <c r="L69" s="52">
        <f t="shared" si="6"/>
        <v>1971</v>
      </c>
      <c r="M69" s="52">
        <f t="shared" si="6"/>
        <v>2779</v>
      </c>
      <c r="N69" s="52">
        <f t="shared" si="6"/>
        <v>3613</v>
      </c>
      <c r="O69" s="52">
        <f t="shared" si="6"/>
        <v>4687</v>
      </c>
      <c r="P69" s="52">
        <f t="shared" si="6"/>
        <v>5674</v>
      </c>
      <c r="Q69" s="52">
        <f t="shared" si="6"/>
        <v>2335</v>
      </c>
      <c r="R69" s="52">
        <f t="shared" ref="R69:V69" si="7">R41-R55</f>
        <v>1656</v>
      </c>
      <c r="S69" s="52">
        <f t="shared" si="7"/>
        <v>2182</v>
      </c>
      <c r="T69" s="52">
        <f t="shared" si="7"/>
        <v>4274</v>
      </c>
      <c r="U69" s="52">
        <f t="shared" si="7"/>
        <v>4477</v>
      </c>
      <c r="V69" s="52">
        <f t="shared" si="7"/>
        <v>4775</v>
      </c>
      <c r="W69" s="52">
        <f t="shared" ref="W69" si="8">W41-W55</f>
        <v>2561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166</v>
      </c>
      <c r="D70" s="52">
        <f t="shared" si="9"/>
        <v>16</v>
      </c>
      <c r="E70" s="52">
        <f t="shared" si="9"/>
        <v>11</v>
      </c>
      <c r="F70" s="52">
        <f t="shared" si="9"/>
        <v>3</v>
      </c>
      <c r="G70" s="52">
        <f t="shared" si="9"/>
        <v>28</v>
      </c>
      <c r="H70" s="52">
        <f t="shared" si="9"/>
        <v>26</v>
      </c>
      <c r="I70" s="52">
        <f t="shared" si="9"/>
        <v>83</v>
      </c>
      <c r="J70" s="52">
        <f t="shared" si="9"/>
        <v>61</v>
      </c>
      <c r="K70" s="52">
        <f t="shared" si="9"/>
        <v>108</v>
      </c>
      <c r="L70" s="52">
        <f t="shared" si="9"/>
        <v>79</v>
      </c>
      <c r="M70" s="52">
        <f t="shared" si="9"/>
        <v>198</v>
      </c>
      <c r="N70" s="52">
        <f t="shared" si="9"/>
        <v>495</v>
      </c>
      <c r="O70" s="52">
        <f t="shared" si="9"/>
        <v>274</v>
      </c>
      <c r="P70" s="52">
        <f t="shared" si="9"/>
        <v>493</v>
      </c>
      <c r="Q70" s="52">
        <f t="shared" si="9"/>
        <v>171</v>
      </c>
      <c r="R70" s="52">
        <f t="shared" ref="R70:V70" si="10">R42-R56</f>
        <v>137</v>
      </c>
      <c r="S70" s="52">
        <f t="shared" si="10"/>
        <v>179</v>
      </c>
      <c r="T70" s="52">
        <f t="shared" si="10"/>
        <v>451</v>
      </c>
      <c r="U70" s="52">
        <f t="shared" si="10"/>
        <v>501</v>
      </c>
      <c r="V70" s="52">
        <f t="shared" si="10"/>
        <v>622</v>
      </c>
      <c r="W70" s="52">
        <f t="shared" ref="W70" si="11">W42-W56</f>
        <v>327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74036</v>
      </c>
      <c r="D72" s="52">
        <v>57306</v>
      </c>
      <c r="E72" s="52">
        <v>88980</v>
      </c>
      <c r="F72" s="52">
        <v>98082</v>
      </c>
      <c r="G72" s="52">
        <v>73535</v>
      </c>
      <c r="H72" s="52">
        <v>85941</v>
      </c>
      <c r="I72" s="52">
        <v>38464</v>
      </c>
      <c r="J72" s="52">
        <v>27299</v>
      </c>
      <c r="K72" s="52">
        <v>27310</v>
      </c>
      <c r="L72" s="52">
        <v>32768</v>
      </c>
      <c r="M72" s="52">
        <v>40269</v>
      </c>
      <c r="N72" s="52">
        <v>52767</v>
      </c>
      <c r="O72" s="52">
        <v>52015</v>
      </c>
      <c r="P72" s="52">
        <v>17082</v>
      </c>
      <c r="Q72" s="52">
        <v>18486</v>
      </c>
      <c r="R72" s="52">
        <v>24143</v>
      </c>
      <c r="S72" s="52">
        <v>40141</v>
      </c>
      <c r="T72" s="52">
        <v>40496</v>
      </c>
      <c r="U72" s="52">
        <v>38558</v>
      </c>
      <c r="V72" s="52">
        <v>31215</v>
      </c>
      <c r="W72" s="52">
        <v>26680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10727</v>
      </c>
      <c r="D73" s="36">
        <v>0</v>
      </c>
      <c r="E73" s="36">
        <v>0</v>
      </c>
      <c r="F73" s="36">
        <v>3656</v>
      </c>
      <c r="G73" s="36">
        <v>28352</v>
      </c>
      <c r="H73" s="36">
        <v>29630</v>
      </c>
      <c r="I73" s="36">
        <v>14207</v>
      </c>
      <c r="J73" s="36">
        <v>9047</v>
      </c>
      <c r="K73" s="36">
        <v>17720</v>
      </c>
      <c r="L73" s="36">
        <v>20759</v>
      </c>
      <c r="M73" s="36">
        <v>32529</v>
      </c>
      <c r="N73" s="36">
        <v>40368</v>
      </c>
      <c r="O73" s="36">
        <v>25388</v>
      </c>
      <c r="P73" s="36">
        <v>23557</v>
      </c>
      <c r="Q73" s="36">
        <v>22765</v>
      </c>
      <c r="R73" s="36">
        <v>24964</v>
      </c>
      <c r="S73" s="36">
        <v>22557</v>
      </c>
      <c r="T73" s="36">
        <v>29147</v>
      </c>
      <c r="U73" s="36">
        <v>33311</v>
      </c>
      <c r="V73" s="36">
        <v>37037</v>
      </c>
      <c r="W73" s="36">
        <v>25400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214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8313</v>
      </c>
      <c r="I79" s="52">
        <f>RES_hhdet_numvin!I126</f>
        <v>13577</v>
      </c>
      <c r="J79" s="52">
        <f>RES_hhdet_numvin!J126</f>
        <v>13553</v>
      </c>
      <c r="K79" s="52">
        <f>RES_hhdet_numvin!K126</f>
        <v>16327</v>
      </c>
      <c r="L79" s="52">
        <f>RES_hhdet_numvin!L126</f>
        <v>28102</v>
      </c>
      <c r="M79" s="52">
        <f>RES_hhdet_numvin!M126</f>
        <v>38144</v>
      </c>
      <c r="N79" s="52">
        <f>RES_hhdet_numvin!N126</f>
        <v>55045</v>
      </c>
      <c r="O79" s="52">
        <f>RES_hhdet_numvin!O126</f>
        <v>48267</v>
      </c>
      <c r="P79" s="52">
        <f>RES_hhdet_numvin!P126</f>
        <v>6015</v>
      </c>
      <c r="Q79" s="52">
        <f>RES_hhdet_numvin!Q126</f>
        <v>10862</v>
      </c>
      <c r="R79" s="52">
        <f>RES_hhdet_numvin!R126</f>
        <v>21531</v>
      </c>
      <c r="S79" s="52">
        <f>RES_hhdet_numvin!S126</f>
        <v>30638</v>
      </c>
      <c r="T79" s="52">
        <f>RES_hhdet_numvin!T126</f>
        <v>34166</v>
      </c>
      <c r="U79" s="52">
        <f>RES_hhdet_numvin!U126</f>
        <v>37719</v>
      </c>
      <c r="V79" s="52">
        <f>RES_hhdet_numvin!V126</f>
        <v>37982</v>
      </c>
      <c r="W79" s="52">
        <f>RES_hhdet_numvin!W126</f>
        <v>33115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1853</v>
      </c>
      <c r="Q82" s="138">
        <f>RES_hhdet_numvin!Q129</f>
        <v>2298</v>
      </c>
      <c r="R82" s="138">
        <f>RES_hhdet_numvin!R129</f>
        <v>2356</v>
      </c>
      <c r="S82" s="138">
        <f>RES_hhdet_numvin!S129</f>
        <v>4401</v>
      </c>
      <c r="T82" s="138">
        <f>RES_hhdet_numvin!T129</f>
        <v>9496</v>
      </c>
      <c r="U82" s="138">
        <f>RES_hhdet_numvin!U129</f>
        <v>11165</v>
      </c>
      <c r="V82" s="138">
        <f>RES_hhdet_numvin!V129</f>
        <v>15605</v>
      </c>
      <c r="W82" s="138">
        <f>RES_hhdet_numvin!W129</f>
        <v>17862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5932</v>
      </c>
      <c r="I84" s="138">
        <f>RES_hhdet_numvin!I131</f>
        <v>12007</v>
      </c>
      <c r="J84" s="138">
        <f>RES_hhdet_numvin!J131</f>
        <v>12929</v>
      </c>
      <c r="K84" s="138">
        <f>RES_hhdet_numvin!K131</f>
        <v>14617</v>
      </c>
      <c r="L84" s="138">
        <f>RES_hhdet_numvin!L131</f>
        <v>26035</v>
      </c>
      <c r="M84" s="138">
        <f>RES_hhdet_numvin!M131</f>
        <v>35165</v>
      </c>
      <c r="N84" s="138">
        <f>RES_hhdet_numvin!N131</f>
        <v>51017</v>
      </c>
      <c r="O84" s="138">
        <f>RES_hhdet_numvin!O131</f>
        <v>43445</v>
      </c>
      <c r="P84" s="138">
        <f>RES_hhdet_numvin!P131</f>
        <v>3093</v>
      </c>
      <c r="Q84" s="138">
        <f>RES_hhdet_numvin!Q131</f>
        <v>6620</v>
      </c>
      <c r="R84" s="138">
        <f>RES_hhdet_numvin!R131</f>
        <v>20014</v>
      </c>
      <c r="S84" s="138">
        <f>RES_hhdet_numvin!S131</f>
        <v>30157</v>
      </c>
      <c r="T84" s="138">
        <f>RES_hhdet_numvin!T131</f>
        <v>31337</v>
      </c>
      <c r="U84" s="138">
        <f>RES_hhdet_numvin!U131</f>
        <v>35238</v>
      </c>
      <c r="V84" s="138">
        <f>RES_hhdet_numvin!V131</f>
        <v>35420</v>
      </c>
      <c r="W84" s="138">
        <f>RES_hhdet_numvin!W131</f>
        <v>33960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14</v>
      </c>
      <c r="K85" s="138">
        <f>RES_hhdet_numvin!K132</f>
        <v>11</v>
      </c>
      <c r="L85" s="138">
        <f>RES_hhdet_numvin!L132</f>
        <v>23</v>
      </c>
      <c r="M85" s="138">
        <f>RES_hhdet_numvin!M132</f>
        <v>29</v>
      </c>
      <c r="N85" s="138">
        <f>RES_hhdet_numvin!N132</f>
        <v>115</v>
      </c>
      <c r="O85" s="138">
        <f>RES_hhdet_numvin!O132</f>
        <v>12</v>
      </c>
      <c r="P85" s="138">
        <f>RES_hhdet_numvin!P132</f>
        <v>14</v>
      </c>
      <c r="Q85" s="138">
        <f>RES_hhdet_numvin!Q132</f>
        <v>0</v>
      </c>
      <c r="R85" s="138">
        <f>RES_hhdet_numvin!R132</f>
        <v>19</v>
      </c>
      <c r="S85" s="138">
        <f>RES_hhdet_numvin!S132</f>
        <v>36</v>
      </c>
      <c r="T85" s="138">
        <f>RES_hhdet_numvin!T132</f>
        <v>25</v>
      </c>
      <c r="U85" s="138">
        <f>RES_hhdet_numvin!U132</f>
        <v>23</v>
      </c>
      <c r="V85" s="138">
        <f>RES_hhdet_numvin!V132</f>
        <v>15</v>
      </c>
      <c r="W85" s="138">
        <f>RES_hhdet_numvin!W132</f>
        <v>82</v>
      </c>
      <c r="DA85" s="63" t="s">
        <v>1547</v>
      </c>
    </row>
    <row r="86" spans="1:105" ht="12" hidden="1" customHeight="1" x14ac:dyDescent="0.25">
      <c r="A86" s="108" t="s">
        <v>203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2791</v>
      </c>
      <c r="Q88" s="138">
        <f>RES_hhdet_numvin!Q135</f>
        <v>2650</v>
      </c>
      <c r="R88" s="138">
        <f>RES_hhdet_numvin!R135</f>
        <v>1969</v>
      </c>
      <c r="S88" s="138">
        <f>RES_hhdet_numvin!S135</f>
        <v>2667</v>
      </c>
      <c r="T88" s="138">
        <f>RES_hhdet_numvin!T135</f>
        <v>5804</v>
      </c>
      <c r="U88" s="138">
        <f>RES_hhdet_numvin!U135</f>
        <v>6301</v>
      </c>
      <c r="V88" s="138">
        <f>RES_hhdet_numvin!V135</f>
        <v>6693</v>
      </c>
      <c r="W88" s="138">
        <f>RES_hhdet_numvin!W135</f>
        <v>3598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244</v>
      </c>
      <c r="Q89" s="138">
        <f>RES_hhdet_numvin!Q136</f>
        <v>196</v>
      </c>
      <c r="R89" s="138">
        <f>RES_hhdet_numvin!R136</f>
        <v>164</v>
      </c>
      <c r="S89" s="138">
        <f>RES_hhdet_numvin!S136</f>
        <v>220</v>
      </c>
      <c r="T89" s="138">
        <f>RES_hhdet_numvin!T136</f>
        <v>615</v>
      </c>
      <c r="U89" s="138">
        <f>RES_hhdet_numvin!U136</f>
        <v>707</v>
      </c>
      <c r="V89" s="138">
        <f>RES_hhdet_numvin!V136</f>
        <v>873</v>
      </c>
      <c r="W89" s="138">
        <f>RES_hhdet_numvin!W136</f>
        <v>460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5932</v>
      </c>
      <c r="Q93" s="138">
        <f>RES_hhdet_numvin!Q140</f>
        <v>11757</v>
      </c>
      <c r="R93" s="138">
        <f>RES_hhdet_numvin!R140</f>
        <v>20525</v>
      </c>
      <c r="S93" s="138">
        <f>RES_hhdet_numvin!S140</f>
        <v>37843</v>
      </c>
      <c r="T93" s="138">
        <f>RES_hhdet_numvin!T140</f>
        <v>41765</v>
      </c>
      <c r="U93" s="138">
        <f>RES_hhdet_numvin!U140</f>
        <v>42766</v>
      </c>
      <c r="V93" s="138">
        <f>RES_hhdet_numvin!V140</f>
        <v>35995</v>
      </c>
      <c r="W93" s="138">
        <f>RES_hhdet_numvin!W140</f>
        <v>31703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8179</v>
      </c>
      <c r="Q94" s="39">
        <f>RES_hhdet_numvin!Q141</f>
        <v>14469</v>
      </c>
      <c r="R94" s="39">
        <f>RES_hhdet_numvin!R141</f>
        <v>21222</v>
      </c>
      <c r="S94" s="39">
        <f>RES_hhdet_numvin!S141</f>
        <v>21275</v>
      </c>
      <c r="T94" s="39">
        <f>RES_hhdet_numvin!T141</f>
        <v>30080</v>
      </c>
      <c r="U94" s="39">
        <f>RES_hhdet_numvin!U141</f>
        <v>36962</v>
      </c>
      <c r="V94" s="39">
        <f>RES_hhdet_numvin!V141</f>
        <v>42697</v>
      </c>
      <c r="W94" s="39">
        <f>RES_hhdet_numvin!W141</f>
        <v>30186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724.25705260218842</v>
      </c>
      <c r="C98" s="117">
        <f t="shared" si="12"/>
        <v>803.65277018420454</v>
      </c>
      <c r="D98" s="117">
        <f t="shared" si="12"/>
        <v>659.97996829805163</v>
      </c>
      <c r="E98" s="117">
        <f t="shared" si="12"/>
        <v>689.80630285630525</v>
      </c>
      <c r="F98" s="117">
        <f t="shared" si="12"/>
        <v>723.15727199953938</v>
      </c>
      <c r="G98" s="117">
        <f t="shared" si="12"/>
        <v>751.58216304055918</v>
      </c>
      <c r="H98" s="117">
        <f t="shared" si="12"/>
        <v>710.72018286595005</v>
      </c>
      <c r="I98" s="117">
        <f t="shared" si="12"/>
        <v>663.16476334686422</v>
      </c>
      <c r="J98" s="117">
        <f t="shared" si="12"/>
        <v>590.97391263046552</v>
      </c>
      <c r="K98" s="117">
        <f t="shared" si="12"/>
        <v>572.46243863846871</v>
      </c>
      <c r="L98" s="117">
        <f t="shared" si="12"/>
        <v>602.63093444238575</v>
      </c>
      <c r="M98" s="117">
        <f t="shared" si="12"/>
        <v>556.56203927194417</v>
      </c>
      <c r="N98" s="117">
        <f t="shared" si="12"/>
        <v>561.66327094741678</v>
      </c>
      <c r="O98" s="117">
        <f t="shared" si="12"/>
        <v>547.91260465054859</v>
      </c>
      <c r="P98" s="117">
        <f t="shared" si="12"/>
        <v>457.18010651357372</v>
      </c>
      <c r="Q98" s="117">
        <f t="shared" si="12"/>
        <v>493.96878142608256</v>
      </c>
      <c r="R98" s="117">
        <f t="shared" ref="R98:V98" si="13">R99+R102+R104+R113</f>
        <v>515.16020241463036</v>
      </c>
      <c r="S98" s="117">
        <f t="shared" si="13"/>
        <v>526.57146299061719</v>
      </c>
      <c r="T98" s="117">
        <f t="shared" si="13"/>
        <v>496.86216547734193</v>
      </c>
      <c r="U98" s="117">
        <f t="shared" si="13"/>
        <v>485.15169842775288</v>
      </c>
      <c r="V98" s="117">
        <f t="shared" si="13"/>
        <v>510.08068890155164</v>
      </c>
      <c r="W98" s="117">
        <f t="shared" ref="W98" si="14">W99+W102+W104+W113</f>
        <v>537.88038598608307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582.37952557958715</v>
      </c>
      <c r="C99" s="122">
        <f t="shared" si="15"/>
        <v>657.5141222588195</v>
      </c>
      <c r="D99" s="122">
        <f t="shared" si="15"/>
        <v>531.66706852290133</v>
      </c>
      <c r="E99" s="122">
        <f t="shared" si="15"/>
        <v>564.83541739732414</v>
      </c>
      <c r="F99" s="122">
        <f t="shared" si="15"/>
        <v>588.87912393454008</v>
      </c>
      <c r="G99" s="122">
        <f t="shared" si="15"/>
        <v>627.4329597041019</v>
      </c>
      <c r="H99" s="122">
        <f t="shared" si="15"/>
        <v>588.69264427192877</v>
      </c>
      <c r="I99" s="122">
        <f t="shared" si="15"/>
        <v>542.71152588319831</v>
      </c>
      <c r="J99" s="122">
        <f t="shared" si="15"/>
        <v>482.42944422740106</v>
      </c>
      <c r="K99" s="122">
        <f t="shared" si="15"/>
        <v>475.10915132450054</v>
      </c>
      <c r="L99" s="122">
        <f t="shared" si="15"/>
        <v>505.76964273235217</v>
      </c>
      <c r="M99" s="122">
        <f t="shared" si="15"/>
        <v>470.8723646834502</v>
      </c>
      <c r="N99" s="122">
        <f t="shared" si="15"/>
        <v>481.82481388708413</v>
      </c>
      <c r="O99" s="122">
        <f t="shared" si="15"/>
        <v>469.2630513074713</v>
      </c>
      <c r="P99" s="122">
        <f t="shared" si="15"/>
        <v>380.67782111437538</v>
      </c>
      <c r="Q99" s="122">
        <f t="shared" si="15"/>
        <v>413.57627684098975</v>
      </c>
      <c r="R99" s="122">
        <f t="shared" ref="R99:V99" si="16">SUM(R100:R101)</f>
        <v>434.95623433778593</v>
      </c>
      <c r="S99" s="122">
        <f t="shared" si="16"/>
        <v>442.85914919991507</v>
      </c>
      <c r="T99" s="122">
        <f t="shared" si="16"/>
        <v>410.94110463771307</v>
      </c>
      <c r="U99" s="122">
        <f t="shared" si="16"/>
        <v>398.28325368181038</v>
      </c>
      <c r="V99" s="122">
        <f t="shared" si="16"/>
        <v>411.53207440056985</v>
      </c>
      <c r="W99" s="122">
        <f t="shared" ref="W99" si="17">SUM(W100:W101)</f>
        <v>445.71139757700797</v>
      </c>
      <c r="DA99" s="130" t="s">
        <v>1687</v>
      </c>
    </row>
    <row r="100" spans="1:105" ht="12" customHeight="1" x14ac:dyDescent="0.25">
      <c r="A100" s="97" t="s">
        <v>203</v>
      </c>
      <c r="B100" s="98">
        <v>580.42088074251922</v>
      </c>
      <c r="C100" s="98">
        <v>655.33829071710682</v>
      </c>
      <c r="D100" s="98">
        <v>529.93347435571161</v>
      </c>
      <c r="E100" s="98">
        <v>563.04022930137307</v>
      </c>
      <c r="F100" s="98">
        <v>587.01722571460664</v>
      </c>
      <c r="G100" s="98">
        <v>625.48743962609399</v>
      </c>
      <c r="H100" s="98">
        <v>586.90394538007911</v>
      </c>
      <c r="I100" s="98">
        <v>541.08285141434214</v>
      </c>
      <c r="J100" s="98">
        <v>480.99371391717222</v>
      </c>
      <c r="K100" s="98">
        <v>473.71404765000051</v>
      </c>
      <c r="L100" s="98">
        <v>504.29725507239976</v>
      </c>
      <c r="M100" s="98">
        <v>469.51867551286745</v>
      </c>
      <c r="N100" s="98">
        <v>480.47600461282173</v>
      </c>
      <c r="O100" s="98">
        <v>467.95089873630889</v>
      </c>
      <c r="P100" s="98">
        <v>379.60838207890686</v>
      </c>
      <c r="Q100" s="98">
        <v>412.4213964856109</v>
      </c>
      <c r="R100" s="98">
        <v>433.74470709627633</v>
      </c>
      <c r="S100" s="98">
        <v>441.61809903653779</v>
      </c>
      <c r="T100" s="98">
        <v>409.78771501575267</v>
      </c>
      <c r="U100" s="98">
        <v>397.16321556951965</v>
      </c>
      <c r="V100" s="98">
        <v>410.3527316482523</v>
      </c>
      <c r="W100" s="98">
        <v>444.43029030995791</v>
      </c>
      <c r="DA100" s="63" t="s">
        <v>1688</v>
      </c>
    </row>
    <row r="101" spans="1:105" ht="12" customHeight="1" x14ac:dyDescent="0.25">
      <c r="A101" s="97" t="s">
        <v>53</v>
      </c>
      <c r="B101" s="98">
        <v>1.9586448370679312</v>
      </c>
      <c r="C101" s="98">
        <v>2.175831541712685</v>
      </c>
      <c r="D101" s="98">
        <v>1.7335941671896857</v>
      </c>
      <c r="E101" s="98">
        <v>1.7951880959511042</v>
      </c>
      <c r="F101" s="98">
        <v>1.8618982199334824</v>
      </c>
      <c r="G101" s="98">
        <v>1.9455200780079713</v>
      </c>
      <c r="H101" s="98">
        <v>1.7886988918496078</v>
      </c>
      <c r="I101" s="98">
        <v>1.6286744688561747</v>
      </c>
      <c r="J101" s="98">
        <v>1.4357303102288439</v>
      </c>
      <c r="K101" s="98">
        <v>1.3951036745000607</v>
      </c>
      <c r="L101" s="98">
        <v>1.4723876599524004</v>
      </c>
      <c r="M101" s="98">
        <v>1.3536891705827676</v>
      </c>
      <c r="N101" s="98">
        <v>1.3488092742624118</v>
      </c>
      <c r="O101" s="98">
        <v>1.3121525711623929</v>
      </c>
      <c r="P101" s="98">
        <v>1.0694390354685248</v>
      </c>
      <c r="Q101" s="98">
        <v>1.1548803553788229</v>
      </c>
      <c r="R101" s="98">
        <v>1.2115272415095799</v>
      </c>
      <c r="S101" s="98">
        <v>1.2410501633772986</v>
      </c>
      <c r="T101" s="98">
        <v>1.1533896219604127</v>
      </c>
      <c r="U101" s="98">
        <v>1.1200381122907057</v>
      </c>
      <c r="V101" s="98">
        <v>1.1793427523175695</v>
      </c>
      <c r="W101" s="98">
        <v>1.2811072670500427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6.6050794891968412E-2</v>
      </c>
      <c r="C102" s="122">
        <f t="shared" si="18"/>
        <v>7.771357736449333E-2</v>
      </c>
      <c r="D102" s="122">
        <f t="shared" si="18"/>
        <v>0.11510383128448477</v>
      </c>
      <c r="E102" s="122">
        <f t="shared" si="18"/>
        <v>0.17689930907541287</v>
      </c>
      <c r="F102" s="122">
        <f t="shared" si="18"/>
        <v>0.10519438385442208</v>
      </c>
      <c r="G102" s="122">
        <f t="shared" si="18"/>
        <v>0.13152625242873811</v>
      </c>
      <c r="H102" s="122">
        <f t="shared" si="18"/>
        <v>0.2512016907612506</v>
      </c>
      <c r="I102" s="122">
        <f t="shared" si="18"/>
        <v>0.40113724083180313</v>
      </c>
      <c r="J102" s="122">
        <f t="shared" si="18"/>
        <v>0.28354734842643825</v>
      </c>
      <c r="K102" s="122">
        <f t="shared" si="18"/>
        <v>0.31747688936599761</v>
      </c>
      <c r="L102" s="122">
        <f t="shared" si="18"/>
        <v>0.41455874659287639</v>
      </c>
      <c r="M102" s="122">
        <f t="shared" si="18"/>
        <v>0.44280376616555928</v>
      </c>
      <c r="N102" s="122">
        <f t="shared" si="18"/>
        <v>0.93126465476297626</v>
      </c>
      <c r="O102" s="122">
        <f t="shared" si="18"/>
        <v>0.64821251379162281</v>
      </c>
      <c r="P102" s="122">
        <f t="shared" si="18"/>
        <v>0.45969881645472527</v>
      </c>
      <c r="Q102" s="122">
        <f t="shared" si="18"/>
        <v>0.69294351581162072</v>
      </c>
      <c r="R102" s="122">
        <f t="shared" si="18"/>
        <v>0.63457827085209062</v>
      </c>
      <c r="S102" s="122">
        <f t="shared" si="18"/>
        <v>0.67696804802364219</v>
      </c>
      <c r="T102" s="122">
        <f t="shared" si="18"/>
        <v>0.87341319909022086</v>
      </c>
      <c r="U102" s="122">
        <f t="shared" si="18"/>
        <v>1.1778701913642018</v>
      </c>
      <c r="V102" s="122">
        <f t="shared" si="18"/>
        <v>0.66612832001695632</v>
      </c>
      <c r="W102" s="122">
        <f t="shared" si="18"/>
        <v>1.8173856719434303</v>
      </c>
      <c r="DA102" s="130" t="s">
        <v>1690</v>
      </c>
    </row>
    <row r="103" spans="1:105" ht="12" customHeight="1" x14ac:dyDescent="0.25">
      <c r="A103" s="97" t="s">
        <v>53</v>
      </c>
      <c r="B103" s="98">
        <v>6.6050794891968412E-2</v>
      </c>
      <c r="C103" s="98">
        <v>7.771357736449333E-2</v>
      </c>
      <c r="D103" s="98">
        <v>0.11510383128448477</v>
      </c>
      <c r="E103" s="98">
        <v>0.17689930907541287</v>
      </c>
      <c r="F103" s="98">
        <v>0.10519438385442208</v>
      </c>
      <c r="G103" s="98">
        <v>0.13152625242873811</v>
      </c>
      <c r="H103" s="98">
        <v>0.2512016907612506</v>
      </c>
      <c r="I103" s="98">
        <v>0.40113724083180313</v>
      </c>
      <c r="J103" s="98">
        <v>0.28354734842643825</v>
      </c>
      <c r="K103" s="98">
        <v>0.31747688936599761</v>
      </c>
      <c r="L103" s="98">
        <v>0.41455874659287639</v>
      </c>
      <c r="M103" s="98">
        <v>0.44280376616555928</v>
      </c>
      <c r="N103" s="98">
        <v>0.93126465476297626</v>
      </c>
      <c r="O103" s="98">
        <v>0.64821251379162281</v>
      </c>
      <c r="P103" s="98">
        <v>0.45969881645472527</v>
      </c>
      <c r="Q103" s="98">
        <v>0.69294351581162072</v>
      </c>
      <c r="R103" s="98">
        <v>0.63457827085209062</v>
      </c>
      <c r="S103" s="98">
        <v>0.67696804802364219</v>
      </c>
      <c r="T103" s="98">
        <v>0.87341319909022086</v>
      </c>
      <c r="U103" s="98">
        <v>1.1778701913642018</v>
      </c>
      <c r="V103" s="98">
        <v>0.66612832001695632</v>
      </c>
      <c r="W103" s="98">
        <v>1.8173856719434303</v>
      </c>
      <c r="DA103" s="63" t="s">
        <v>1691</v>
      </c>
    </row>
    <row r="104" spans="1:105" ht="12" customHeight="1" x14ac:dyDescent="0.25">
      <c r="A104" s="121" t="s">
        <v>55</v>
      </c>
      <c r="B104" s="122">
        <v>91.901838436030431</v>
      </c>
      <c r="C104" s="122">
        <v>96.630521865026793</v>
      </c>
      <c r="D104" s="122">
        <v>81.264967867880358</v>
      </c>
      <c r="E104" s="122">
        <v>79.029301509685212</v>
      </c>
      <c r="F104" s="122">
        <v>90.278068412739714</v>
      </c>
      <c r="G104" s="122">
        <v>81.48719904938946</v>
      </c>
      <c r="H104" s="122">
        <v>80.937595036002079</v>
      </c>
      <c r="I104" s="122">
        <v>83.649504863751687</v>
      </c>
      <c r="J104" s="122">
        <v>77.191887856958147</v>
      </c>
      <c r="K104" s="122">
        <v>69.21469775876254</v>
      </c>
      <c r="L104" s="122">
        <v>68.885245251200033</v>
      </c>
      <c r="M104" s="122">
        <v>62.855168366511712</v>
      </c>
      <c r="N104" s="122">
        <v>60.072028078847538</v>
      </c>
      <c r="O104" s="122">
        <v>58.98241312845861</v>
      </c>
      <c r="P104" s="122">
        <v>58.410110231420937</v>
      </c>
      <c r="Q104" s="122">
        <v>61.478097724487576</v>
      </c>
      <c r="R104" s="122">
        <v>62.927575828867603</v>
      </c>
      <c r="S104" s="122">
        <v>62.507292958117361</v>
      </c>
      <c r="T104" s="122">
        <v>63.31012338215919</v>
      </c>
      <c r="U104" s="122">
        <v>63.785950681908325</v>
      </c>
      <c r="V104" s="122">
        <v>66.365528273017915</v>
      </c>
      <c r="W104" s="122">
        <v>61.711647690623913</v>
      </c>
      <c r="DA104" s="130" t="s">
        <v>1692</v>
      </c>
    </row>
    <row r="105" spans="1:105" ht="12" customHeight="1" x14ac:dyDescent="0.25">
      <c r="A105" s="97" t="s">
        <v>128</v>
      </c>
      <c r="B105" s="98">
        <v>87.416092602278681</v>
      </c>
      <c r="C105" s="98">
        <v>92.174632780114464</v>
      </c>
      <c r="D105" s="98">
        <v>77.18615260490958</v>
      </c>
      <c r="E105" s="98">
        <v>74.770476346207829</v>
      </c>
      <c r="F105" s="98">
        <v>86.238231348914937</v>
      </c>
      <c r="G105" s="98">
        <v>77.672249588924558</v>
      </c>
      <c r="H105" s="98">
        <v>76.773539314627783</v>
      </c>
      <c r="I105" s="98">
        <v>79.793926597897169</v>
      </c>
      <c r="J105" s="98">
        <v>73.291596546111677</v>
      </c>
      <c r="K105" s="98">
        <v>65.619451958469853</v>
      </c>
      <c r="L105" s="98">
        <v>65.368778812162432</v>
      </c>
      <c r="M105" s="98">
        <v>59.255254169146738</v>
      </c>
      <c r="N105" s="98">
        <v>56.848154234315203</v>
      </c>
      <c r="O105" s="98">
        <v>55.280771153707754</v>
      </c>
      <c r="P105" s="98">
        <v>53.769347394069911</v>
      </c>
      <c r="Q105" s="98">
        <v>55.728882603942687</v>
      </c>
      <c r="R105" s="98">
        <v>57.263512005983998</v>
      </c>
      <c r="S105" s="98">
        <v>57.033485234814322</v>
      </c>
      <c r="T105" s="98">
        <v>57.550184471669674</v>
      </c>
      <c r="U105" s="98">
        <v>57.825988942396407</v>
      </c>
      <c r="V105" s="98">
        <v>59.730016416711862</v>
      </c>
      <c r="W105" s="98">
        <v>56.274534129173851</v>
      </c>
      <c r="DA105" s="63" t="s">
        <v>1693</v>
      </c>
    </row>
    <row r="106" spans="1:105" ht="12" customHeight="1" x14ac:dyDescent="0.25">
      <c r="A106" s="97" t="s">
        <v>127</v>
      </c>
      <c r="B106" s="98">
        <v>0</v>
      </c>
      <c r="C106" s="98">
        <v>1.0885039489943077E-2</v>
      </c>
      <c r="D106" s="98">
        <v>9.8930943870412982E-3</v>
      </c>
      <c r="E106" s="98">
        <v>1.0232248369330463E-2</v>
      </c>
      <c r="F106" s="98">
        <v>1.1771992535318025E-2</v>
      </c>
      <c r="G106" s="98">
        <v>1.0724195072326397E-2</v>
      </c>
      <c r="H106" s="98">
        <v>1.1035391012230403E-2</v>
      </c>
      <c r="I106" s="98">
        <v>1.1450100878582831E-2</v>
      </c>
      <c r="J106" s="98">
        <v>1.4210728789310016E-2</v>
      </c>
      <c r="K106" s="98">
        <v>1.5461576888595167E-2</v>
      </c>
      <c r="L106" s="98">
        <v>1.9177813328397138E-2</v>
      </c>
      <c r="M106" s="98">
        <v>2.1638387737434858E-2</v>
      </c>
      <c r="N106" s="98">
        <v>3.3933586838520047E-2</v>
      </c>
      <c r="O106" s="98">
        <v>3.4095839661359734E-2</v>
      </c>
      <c r="P106" s="98">
        <v>3.4648879900351953E-2</v>
      </c>
      <c r="Q106" s="98">
        <v>3.5784525849510737E-2</v>
      </c>
      <c r="R106" s="98">
        <v>3.6775199304338188E-2</v>
      </c>
      <c r="S106" s="98">
        <v>3.8181215872990455E-2</v>
      </c>
      <c r="T106" s="98">
        <v>4.1054996709861728E-2</v>
      </c>
      <c r="U106" s="98">
        <v>4.3149400434200423E-2</v>
      </c>
      <c r="V106" s="98">
        <v>4.54486301936292E-2</v>
      </c>
      <c r="W106" s="98">
        <v>4.966291181183962E-2</v>
      </c>
      <c r="DA106" s="63" t="s">
        <v>1694</v>
      </c>
    </row>
    <row r="107" spans="1:105" ht="12" customHeight="1" x14ac:dyDescent="0.25">
      <c r="A107" s="100" t="s">
        <v>203</v>
      </c>
      <c r="B107" s="101">
        <v>0</v>
      </c>
      <c r="C107" s="101">
        <v>3.0696240169877623E-3</v>
      </c>
      <c r="D107" s="101">
        <v>2.7290153030359084E-3</v>
      </c>
      <c r="E107" s="101">
        <v>3.3958141558929587E-3</v>
      </c>
      <c r="F107" s="101">
        <v>3.35635006374787E-3</v>
      </c>
      <c r="G107" s="101">
        <v>2.6495640010662938E-3</v>
      </c>
      <c r="H107" s="101">
        <v>3.5987102799593254E-3</v>
      </c>
      <c r="I107" s="101">
        <v>3.1016094285546223E-3</v>
      </c>
      <c r="J107" s="101">
        <v>4.3713939818089747E-3</v>
      </c>
      <c r="K107" s="101">
        <v>4.4195660779755798E-3</v>
      </c>
      <c r="L107" s="101">
        <v>5.333269350067657E-3</v>
      </c>
      <c r="M107" s="101">
        <v>6.9817539270796997E-3</v>
      </c>
      <c r="N107" s="101">
        <v>7.4834572479389148E-3</v>
      </c>
      <c r="O107" s="101">
        <v>8.0549595100914938E-3</v>
      </c>
      <c r="P107" s="101">
        <v>8.1690652865476533E-3</v>
      </c>
      <c r="Q107" s="101">
        <v>1.1543782329536947E-2</v>
      </c>
      <c r="R107" s="101">
        <v>1.1213399889165013E-2</v>
      </c>
      <c r="S107" s="101">
        <v>1.0840492190836515E-2</v>
      </c>
      <c r="T107" s="101">
        <v>1.1885551271183143E-2</v>
      </c>
      <c r="U107" s="101">
        <v>1.2257224971276881E-2</v>
      </c>
      <c r="V107" s="101">
        <v>1.372656960119523E-2</v>
      </c>
      <c r="W107" s="101">
        <v>1.1684589243383647E-2</v>
      </c>
      <c r="DA107" s="131" t="s">
        <v>1695</v>
      </c>
    </row>
    <row r="108" spans="1:105" ht="12" customHeight="1" x14ac:dyDescent="0.25">
      <c r="A108" s="103" t="s">
        <v>52</v>
      </c>
      <c r="B108" s="104">
        <v>0</v>
      </c>
      <c r="C108" s="104">
        <v>7.8154154729553147E-3</v>
      </c>
      <c r="D108" s="104">
        <v>7.1640790840053897E-3</v>
      </c>
      <c r="E108" s="104">
        <v>6.8364342134375044E-3</v>
      </c>
      <c r="F108" s="104">
        <v>8.4156424715701554E-3</v>
      </c>
      <c r="G108" s="104">
        <v>8.0746310712601025E-3</v>
      </c>
      <c r="H108" s="104">
        <v>7.4366807322710764E-3</v>
      </c>
      <c r="I108" s="104">
        <v>8.3484914500282087E-3</v>
      </c>
      <c r="J108" s="104">
        <v>9.8393348075010417E-3</v>
      </c>
      <c r="K108" s="104">
        <v>1.1042010810619588E-2</v>
      </c>
      <c r="L108" s="104">
        <v>1.3844543978329481E-2</v>
      </c>
      <c r="M108" s="104">
        <v>1.465663381035516E-2</v>
      </c>
      <c r="N108" s="104">
        <v>2.6450129590581128E-2</v>
      </c>
      <c r="O108" s="104">
        <v>2.6040880151268243E-2</v>
      </c>
      <c r="P108" s="104">
        <v>2.64798146138043E-2</v>
      </c>
      <c r="Q108" s="104">
        <v>2.4240743519973792E-2</v>
      </c>
      <c r="R108" s="104">
        <v>2.5561799415173173E-2</v>
      </c>
      <c r="S108" s="104">
        <v>2.7340723682153942E-2</v>
      </c>
      <c r="T108" s="104">
        <v>2.9169445438678585E-2</v>
      </c>
      <c r="U108" s="104">
        <v>3.0892175462923541E-2</v>
      </c>
      <c r="V108" s="104">
        <v>3.1722060592433966E-2</v>
      </c>
      <c r="W108" s="104">
        <v>3.7978322568455972E-2</v>
      </c>
      <c r="DA108" s="132" t="s">
        <v>1696</v>
      </c>
    </row>
    <row r="109" spans="1:105" ht="12" customHeight="1" x14ac:dyDescent="0.25">
      <c r="A109" s="106" t="s">
        <v>122</v>
      </c>
      <c r="B109" s="101">
        <v>4.4857458337517571</v>
      </c>
      <c r="C109" s="101">
        <v>4.4195405950259277</v>
      </c>
      <c r="D109" s="101">
        <v>4.0414506310554446</v>
      </c>
      <c r="E109" s="101">
        <v>4.2157617191019865</v>
      </c>
      <c r="F109" s="101">
        <v>3.998099926539683</v>
      </c>
      <c r="G109" s="101">
        <v>3.7734124355430056</v>
      </c>
      <c r="H109" s="101">
        <v>4.1164089626231979</v>
      </c>
      <c r="I109" s="101">
        <v>3.8025448477172903</v>
      </c>
      <c r="J109" s="101">
        <v>3.8387211078485386</v>
      </c>
      <c r="K109" s="101">
        <v>3.5285172063715358</v>
      </c>
      <c r="L109" s="101">
        <v>3.4354929013565085</v>
      </c>
      <c r="M109" s="101">
        <v>3.4838414675745137</v>
      </c>
      <c r="N109" s="101">
        <v>3.0519640117245483</v>
      </c>
      <c r="O109" s="101">
        <v>3.4942058197209644</v>
      </c>
      <c r="P109" s="101">
        <v>4.3596964492189176</v>
      </c>
      <c r="Q109" s="101">
        <v>5.3931409544570768</v>
      </c>
      <c r="R109" s="101">
        <v>5.3100240629179334</v>
      </c>
      <c r="S109" s="101">
        <v>5.1270573833287321</v>
      </c>
      <c r="T109" s="101">
        <v>5.3709986287507006</v>
      </c>
      <c r="U109" s="101">
        <v>5.535368795332448</v>
      </c>
      <c r="V109" s="101">
        <v>6.12404126378717</v>
      </c>
      <c r="W109" s="101">
        <v>4.9838270290532467</v>
      </c>
      <c r="DA109" s="131" t="s">
        <v>1697</v>
      </c>
    </row>
    <row r="110" spans="1:105" ht="12" customHeight="1" x14ac:dyDescent="0.25">
      <c r="A110" s="107" t="s">
        <v>121</v>
      </c>
      <c r="B110" s="104">
        <v>0</v>
      </c>
      <c r="C110" s="104">
        <v>2.5463450396459964E-2</v>
      </c>
      <c r="D110" s="104">
        <v>2.7471537528294288E-2</v>
      </c>
      <c r="E110" s="104">
        <v>3.2831196006063448E-2</v>
      </c>
      <c r="F110" s="104">
        <v>2.9965144749779887E-2</v>
      </c>
      <c r="G110" s="104">
        <v>3.0812829849560425E-2</v>
      </c>
      <c r="H110" s="104">
        <v>3.6611367738873246E-2</v>
      </c>
      <c r="I110" s="104">
        <v>4.1583317258656917E-2</v>
      </c>
      <c r="J110" s="104">
        <v>4.7359474208620106E-2</v>
      </c>
      <c r="K110" s="104">
        <v>5.1267017032561986E-2</v>
      </c>
      <c r="L110" s="104">
        <v>6.1795724352697701E-2</v>
      </c>
      <c r="M110" s="104">
        <v>9.4434342053025491E-2</v>
      </c>
      <c r="N110" s="104">
        <v>0.13797624596926247</v>
      </c>
      <c r="O110" s="104">
        <v>0.17334031536852429</v>
      </c>
      <c r="P110" s="104">
        <v>0.24641750823175715</v>
      </c>
      <c r="Q110" s="104">
        <v>0.32028964023830797</v>
      </c>
      <c r="R110" s="104">
        <v>0.31726456066133502</v>
      </c>
      <c r="S110" s="104">
        <v>0.30856912410132076</v>
      </c>
      <c r="T110" s="104">
        <v>0.34788528502895805</v>
      </c>
      <c r="U110" s="104">
        <v>0.3814435437452679</v>
      </c>
      <c r="V110" s="104">
        <v>0.46602196232525772</v>
      </c>
      <c r="W110" s="104">
        <v>0.40362362058498186</v>
      </c>
      <c r="DA110" s="132" t="s">
        <v>1698</v>
      </c>
    </row>
    <row r="111" spans="1:105" ht="12" customHeight="1" x14ac:dyDescent="0.25">
      <c r="A111" s="108" t="s">
        <v>53</v>
      </c>
      <c r="B111" s="98">
        <v>0</v>
      </c>
      <c r="C111" s="98">
        <v>8.5952545558571902E-3</v>
      </c>
      <c r="D111" s="98">
        <v>9.0814965012046018E-3</v>
      </c>
      <c r="E111" s="98">
        <v>1.2856006150264991E-2</v>
      </c>
      <c r="F111" s="98">
        <v>1.0205836630471286E-2</v>
      </c>
      <c r="G111" s="98">
        <v>9.1848667727419502E-3</v>
      </c>
      <c r="H111" s="98">
        <v>1.4096204536844662E-2</v>
      </c>
      <c r="I111" s="98">
        <v>1.345755056881121E-2</v>
      </c>
      <c r="J111" s="98">
        <v>1.7230619051381211E-2</v>
      </c>
      <c r="K111" s="98">
        <v>1.7379895587959271E-2</v>
      </c>
      <c r="L111" s="98">
        <v>2.0419835035794223E-2</v>
      </c>
      <c r="M111" s="98">
        <v>3.5779367850594594E-2</v>
      </c>
      <c r="N111" s="98">
        <v>3.6380267828447131E-2</v>
      </c>
      <c r="O111" s="98">
        <v>4.8674017433629369E-2</v>
      </c>
      <c r="P111" s="98">
        <v>6.8268505139284674E-2</v>
      </c>
      <c r="Q111" s="98">
        <v>0.11859385508609291</v>
      </c>
      <c r="R111" s="98">
        <v>0.1112162609516017</v>
      </c>
      <c r="S111" s="98">
        <v>0.10074110570581984</v>
      </c>
      <c r="T111" s="98">
        <v>0.11422128154411836</v>
      </c>
      <c r="U111" s="98">
        <v>0.12126149194798493</v>
      </c>
      <c r="V111" s="98">
        <v>0.15472253773815087</v>
      </c>
      <c r="W111" s="98">
        <v>0.10460853625167697</v>
      </c>
      <c r="DA111" s="63" t="s">
        <v>1699</v>
      </c>
    </row>
    <row r="112" spans="1:105" ht="12" customHeight="1" x14ac:dyDescent="0.25">
      <c r="A112" s="108" t="s">
        <v>52</v>
      </c>
      <c r="B112" s="98">
        <v>0</v>
      </c>
      <c r="C112" s="98">
        <v>1.6868195840602774E-2</v>
      </c>
      <c r="D112" s="98">
        <v>1.8390041027089687E-2</v>
      </c>
      <c r="E112" s="98">
        <v>1.9975189855798457E-2</v>
      </c>
      <c r="F112" s="98">
        <v>1.9759308119308601E-2</v>
      </c>
      <c r="G112" s="98">
        <v>2.1627963076818475E-2</v>
      </c>
      <c r="H112" s="98">
        <v>2.2515163202028583E-2</v>
      </c>
      <c r="I112" s="98">
        <v>2.8125766689845708E-2</v>
      </c>
      <c r="J112" s="98">
        <v>3.0128855157238899E-2</v>
      </c>
      <c r="K112" s="98">
        <v>3.3887121444602715E-2</v>
      </c>
      <c r="L112" s="98">
        <v>4.1375889316903482E-2</v>
      </c>
      <c r="M112" s="98">
        <v>5.8654974202430897E-2</v>
      </c>
      <c r="N112" s="98">
        <v>0.10159597814081535</v>
      </c>
      <c r="O112" s="98">
        <v>0.12466629793489492</v>
      </c>
      <c r="P112" s="98">
        <v>0.17814900309247247</v>
      </c>
      <c r="Q112" s="98">
        <v>0.20169578515221509</v>
      </c>
      <c r="R112" s="98">
        <v>0.20604829970973335</v>
      </c>
      <c r="S112" s="98">
        <v>0.20782801839550089</v>
      </c>
      <c r="T112" s="98">
        <v>0.23366400348483968</v>
      </c>
      <c r="U112" s="98">
        <v>0.26018205179728299</v>
      </c>
      <c r="V112" s="98">
        <v>0.31129942458710685</v>
      </c>
      <c r="W112" s="98">
        <v>0.29901508433330487</v>
      </c>
      <c r="DA112" s="63" t="s">
        <v>1700</v>
      </c>
    </row>
    <row r="113" spans="1:105" ht="12" customHeight="1" x14ac:dyDescent="0.25">
      <c r="A113" s="121" t="s">
        <v>54</v>
      </c>
      <c r="B113" s="122">
        <v>49.909637791678875</v>
      </c>
      <c r="C113" s="122">
        <v>49.430412482993688</v>
      </c>
      <c r="D113" s="122">
        <v>46.932828075985405</v>
      </c>
      <c r="E113" s="122">
        <v>45.764684640220459</v>
      </c>
      <c r="F113" s="122">
        <v>43.894885268405261</v>
      </c>
      <c r="G113" s="122">
        <v>42.53047803463901</v>
      </c>
      <c r="H113" s="122">
        <v>40.838741867257959</v>
      </c>
      <c r="I113" s="122">
        <v>36.402595359082525</v>
      </c>
      <c r="J113" s="122">
        <v>31.069033197679758</v>
      </c>
      <c r="K113" s="122">
        <v>27.821112665839713</v>
      </c>
      <c r="L113" s="122">
        <v>27.561487712240698</v>
      </c>
      <c r="M113" s="122">
        <v>22.391702455816663</v>
      </c>
      <c r="N113" s="122">
        <v>18.835164326722126</v>
      </c>
      <c r="O113" s="122">
        <v>19.018927700826978</v>
      </c>
      <c r="P113" s="122">
        <v>17.632476351322694</v>
      </c>
      <c r="Q113" s="122">
        <v>18.221463344793598</v>
      </c>
      <c r="R113" s="122">
        <v>16.641813977124691</v>
      </c>
      <c r="S113" s="122">
        <v>20.528052784561119</v>
      </c>
      <c r="T113" s="122">
        <v>21.737524258379409</v>
      </c>
      <c r="U113" s="122">
        <v>21.904623872669934</v>
      </c>
      <c r="V113" s="122">
        <v>31.516957907946903</v>
      </c>
      <c r="W113" s="122">
        <v>28.639955046507733</v>
      </c>
      <c r="DA113" s="130" t="s">
        <v>1701</v>
      </c>
    </row>
    <row r="114" spans="1:105" ht="12" customHeight="1" x14ac:dyDescent="0.25">
      <c r="A114" s="97" t="s">
        <v>50</v>
      </c>
      <c r="B114" s="98">
        <v>46.105743437547879</v>
      </c>
      <c r="C114" s="98">
        <v>44.724132354391273</v>
      </c>
      <c r="D114" s="98">
        <v>44.103577400804753</v>
      </c>
      <c r="E114" s="98">
        <v>43.633764053708205</v>
      </c>
      <c r="F114" s="98">
        <v>41.225203984630461</v>
      </c>
      <c r="G114" s="98">
        <v>39.169404522685625</v>
      </c>
      <c r="H114" s="98">
        <v>36.778573610257396</v>
      </c>
      <c r="I114" s="98">
        <v>31.740327973811191</v>
      </c>
      <c r="J114" s="98">
        <v>26.229418834730293</v>
      </c>
      <c r="K114" s="98">
        <v>23.575685205380783</v>
      </c>
      <c r="L114" s="98">
        <v>22.478943390053306</v>
      </c>
      <c r="M114" s="98">
        <v>16.412486958314528</v>
      </c>
      <c r="N114" s="98">
        <v>12.634244009567807</v>
      </c>
      <c r="O114" s="98">
        <v>13.241095810564179</v>
      </c>
      <c r="P114" s="98">
        <v>11.617659229670728</v>
      </c>
      <c r="Q114" s="98">
        <v>11.627776349952754</v>
      </c>
      <c r="R114" s="98">
        <v>9.875970470125548</v>
      </c>
      <c r="S114" s="98">
        <v>13.118563547948714</v>
      </c>
      <c r="T114" s="98">
        <v>14.08025855111536</v>
      </c>
      <c r="U114" s="98">
        <v>14.179896540426991</v>
      </c>
      <c r="V114" s="98">
        <v>18.715950598658885</v>
      </c>
      <c r="W114" s="98">
        <v>17.515378530567858</v>
      </c>
      <c r="DA114" s="63" t="s">
        <v>1702</v>
      </c>
    </row>
    <row r="115" spans="1:105" ht="12" customHeight="1" x14ac:dyDescent="0.25">
      <c r="A115" s="109" t="s">
        <v>120</v>
      </c>
      <c r="B115" s="33">
        <v>3.8038943541309935</v>
      </c>
      <c r="C115" s="33">
        <v>4.7062801286024136</v>
      </c>
      <c r="D115" s="33">
        <v>2.829250675180651</v>
      </c>
      <c r="E115" s="33">
        <v>2.1309205865122509</v>
      </c>
      <c r="F115" s="33">
        <v>2.6696812837748021</v>
      </c>
      <c r="G115" s="33">
        <v>3.3610735119533866</v>
      </c>
      <c r="H115" s="33">
        <v>4.0601682570005622</v>
      </c>
      <c r="I115" s="33">
        <v>4.6622673852713374</v>
      </c>
      <c r="J115" s="33">
        <v>4.8396143629494652</v>
      </c>
      <c r="K115" s="33">
        <v>4.2454274604589326</v>
      </c>
      <c r="L115" s="33">
        <v>5.0825443221873909</v>
      </c>
      <c r="M115" s="33">
        <v>5.9792154975021337</v>
      </c>
      <c r="N115" s="33">
        <v>6.2009203171543197</v>
      </c>
      <c r="O115" s="33">
        <v>5.7778318902627976</v>
      </c>
      <c r="P115" s="33">
        <v>6.0148171216519657</v>
      </c>
      <c r="Q115" s="33">
        <v>6.5936869948408461</v>
      </c>
      <c r="R115" s="33">
        <v>6.7658435069991425</v>
      </c>
      <c r="S115" s="33">
        <v>7.409489236612405</v>
      </c>
      <c r="T115" s="33">
        <v>7.6572657072640506</v>
      </c>
      <c r="U115" s="33">
        <v>7.7247273322429431</v>
      </c>
      <c r="V115" s="33">
        <v>12.801007309288016</v>
      </c>
      <c r="W115" s="33">
        <v>11.124576515939875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495.06403756031244</v>
      </c>
      <c r="C117" s="117">
        <f t="shared" si="19"/>
        <v>550.67330303289839</v>
      </c>
      <c r="D117" s="117">
        <f t="shared" si="19"/>
        <v>451.59587417718257</v>
      </c>
      <c r="E117" s="117">
        <f t="shared" si="19"/>
        <v>472.6255530955255</v>
      </c>
      <c r="F117" s="117">
        <f t="shared" si="19"/>
        <v>497.94346925524286</v>
      </c>
      <c r="G117" s="117">
        <f t="shared" si="19"/>
        <v>518.86950779289168</v>
      </c>
      <c r="H117" s="117">
        <f t="shared" si="19"/>
        <v>492.63127427099528</v>
      </c>
      <c r="I117" s="117">
        <f t="shared" si="19"/>
        <v>462.15904438875037</v>
      </c>
      <c r="J117" s="117">
        <f t="shared" si="19"/>
        <v>413.25993848278227</v>
      </c>
      <c r="K117" s="117">
        <f t="shared" si="19"/>
        <v>401.64364927955205</v>
      </c>
      <c r="L117" s="117">
        <f t="shared" si="19"/>
        <v>424.99367190890706</v>
      </c>
      <c r="M117" s="117">
        <f t="shared" si="19"/>
        <v>395.31480771663058</v>
      </c>
      <c r="N117" s="117">
        <f t="shared" si="19"/>
        <v>403.16393959781379</v>
      </c>
      <c r="O117" s="117">
        <f t="shared" si="19"/>
        <v>395.1708572458017</v>
      </c>
      <c r="P117" s="117">
        <f t="shared" si="19"/>
        <v>330.1675777362168</v>
      </c>
      <c r="Q117" s="117">
        <f t="shared" si="19"/>
        <v>357.54287210043702</v>
      </c>
      <c r="R117" s="117">
        <f t="shared" ref="R117:V117" si="20">R118+R121+R123+R132</f>
        <v>373.69869515291589</v>
      </c>
      <c r="S117" s="117">
        <f t="shared" si="20"/>
        <v>382.78501206356884</v>
      </c>
      <c r="T117" s="117">
        <f t="shared" si="20"/>
        <v>363.11330397309996</v>
      </c>
      <c r="U117" s="117">
        <f t="shared" si="20"/>
        <v>357.05381874805016</v>
      </c>
      <c r="V117" s="117">
        <f t="shared" si="20"/>
        <v>375.45973281643637</v>
      </c>
      <c r="W117" s="117">
        <f t="shared" ref="W117" si="21">W118+W121+W123+W132</f>
        <v>400.53755835387472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398.57015284639618</v>
      </c>
      <c r="C118" s="122">
        <f t="shared" si="22"/>
        <v>450.62927972663175</v>
      </c>
      <c r="D118" s="122">
        <f t="shared" si="22"/>
        <v>364.4176084271906</v>
      </c>
      <c r="E118" s="122">
        <f t="shared" si="22"/>
        <v>387.64449027995306</v>
      </c>
      <c r="F118" s="122">
        <f t="shared" si="22"/>
        <v>405.46755270084839</v>
      </c>
      <c r="G118" s="122">
        <f t="shared" si="22"/>
        <v>433.21379042359962</v>
      </c>
      <c r="H118" s="122">
        <f t="shared" si="22"/>
        <v>407.71410752828774</v>
      </c>
      <c r="I118" s="122">
        <f t="shared" si="22"/>
        <v>377.02790018693599</v>
      </c>
      <c r="J118" s="122">
        <f t="shared" si="22"/>
        <v>336.13269956783375</v>
      </c>
      <c r="K118" s="122">
        <f t="shared" si="22"/>
        <v>332.14140306330279</v>
      </c>
      <c r="L118" s="122">
        <f t="shared" si="22"/>
        <v>355.16988331528773</v>
      </c>
      <c r="M118" s="122">
        <f t="shared" si="22"/>
        <v>332.50733550687522</v>
      </c>
      <c r="N118" s="122">
        <f t="shared" si="22"/>
        <v>342.63000691587035</v>
      </c>
      <c r="O118" s="122">
        <f t="shared" si="22"/>
        <v>335.85952497988023</v>
      </c>
      <c r="P118" s="122">
        <f t="shared" si="22"/>
        <v>272.61148140784866</v>
      </c>
      <c r="Q118" s="122">
        <f t="shared" si="22"/>
        <v>296.45106146504929</v>
      </c>
      <c r="R118" s="122">
        <f t="shared" ref="R118:V118" si="23">SUM(R119:R120)</f>
        <v>312.32294079423184</v>
      </c>
      <c r="S118" s="122">
        <f t="shared" si="23"/>
        <v>318.83796256233319</v>
      </c>
      <c r="T118" s="122">
        <f t="shared" si="23"/>
        <v>296.71819515577465</v>
      </c>
      <c r="U118" s="122">
        <f t="shared" si="23"/>
        <v>288.60122447495627</v>
      </c>
      <c r="V118" s="122">
        <f t="shared" si="23"/>
        <v>299.37893266841354</v>
      </c>
      <c r="W118" s="122">
        <f t="shared" ref="W118" si="24">SUM(W119:W120)</f>
        <v>325.41357858135268</v>
      </c>
      <c r="DA118" s="130" t="s">
        <v>1855</v>
      </c>
    </row>
    <row r="119" spans="1:105" ht="12" customHeight="1" x14ac:dyDescent="0.25">
      <c r="A119" s="97" t="s">
        <v>203</v>
      </c>
      <c r="B119" s="98">
        <v>396.61150800932825</v>
      </c>
      <c r="C119" s="98">
        <v>448.45344818491907</v>
      </c>
      <c r="D119" s="98">
        <v>362.68401426000094</v>
      </c>
      <c r="E119" s="98">
        <v>385.84930218400194</v>
      </c>
      <c r="F119" s="98">
        <v>403.60565448091489</v>
      </c>
      <c r="G119" s="98">
        <v>431.26827034559165</v>
      </c>
      <c r="H119" s="98">
        <v>405.92540863643814</v>
      </c>
      <c r="I119" s="98">
        <v>375.39922571807983</v>
      </c>
      <c r="J119" s="98">
        <v>334.69696925760491</v>
      </c>
      <c r="K119" s="98">
        <v>330.74629938880275</v>
      </c>
      <c r="L119" s="98">
        <v>353.69749565533533</v>
      </c>
      <c r="M119" s="98">
        <v>331.15364633629247</v>
      </c>
      <c r="N119" s="98">
        <v>341.28119764160795</v>
      </c>
      <c r="O119" s="98">
        <v>334.54737240871782</v>
      </c>
      <c r="P119" s="98">
        <v>271.54204237238014</v>
      </c>
      <c r="Q119" s="98">
        <v>295.29618110967044</v>
      </c>
      <c r="R119" s="98">
        <v>311.11141355272224</v>
      </c>
      <c r="S119" s="98">
        <v>317.59691239895591</v>
      </c>
      <c r="T119" s="98">
        <v>295.56480553381425</v>
      </c>
      <c r="U119" s="98">
        <v>287.48118636266554</v>
      </c>
      <c r="V119" s="98">
        <v>298.19958991609599</v>
      </c>
      <c r="W119" s="98">
        <v>324.13247131430262</v>
      </c>
      <c r="DA119" s="63" t="s">
        <v>1856</v>
      </c>
    </row>
    <row r="120" spans="1:105" ht="12" customHeight="1" x14ac:dyDescent="0.25">
      <c r="A120" s="97" t="s">
        <v>53</v>
      </c>
      <c r="B120" s="98">
        <v>1.9586448370679312</v>
      </c>
      <c r="C120" s="98">
        <v>2.175831541712685</v>
      </c>
      <c r="D120" s="98">
        <v>1.7335941671896857</v>
      </c>
      <c r="E120" s="98">
        <v>1.7951880959511042</v>
      </c>
      <c r="F120" s="98">
        <v>1.8618982199334824</v>
      </c>
      <c r="G120" s="98">
        <v>1.9455200780079713</v>
      </c>
      <c r="H120" s="98">
        <v>1.7886988918496078</v>
      </c>
      <c r="I120" s="98">
        <v>1.6286744688561747</v>
      </c>
      <c r="J120" s="98">
        <v>1.4357303102288439</v>
      </c>
      <c r="K120" s="98">
        <v>1.3951036745000607</v>
      </c>
      <c r="L120" s="98">
        <v>1.4723876599524004</v>
      </c>
      <c r="M120" s="98">
        <v>1.3536891705827676</v>
      </c>
      <c r="N120" s="98">
        <v>1.3488092742624118</v>
      </c>
      <c r="O120" s="98">
        <v>1.3121525711623929</v>
      </c>
      <c r="P120" s="98">
        <v>1.0694390354685248</v>
      </c>
      <c r="Q120" s="98">
        <v>1.1548803553788229</v>
      </c>
      <c r="R120" s="98">
        <v>1.2115272415095799</v>
      </c>
      <c r="S120" s="98">
        <v>1.2410501633772986</v>
      </c>
      <c r="T120" s="98">
        <v>1.1533896219604127</v>
      </c>
      <c r="U120" s="98">
        <v>1.1200381122907057</v>
      </c>
      <c r="V120" s="98">
        <v>1.1793427523175695</v>
      </c>
      <c r="W120" s="98">
        <v>1.2811072670500427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0.11086318994108307</v>
      </c>
      <c r="C121" s="122">
        <f t="shared" si="25"/>
        <v>0.15003781811177666</v>
      </c>
      <c r="D121" s="122">
        <f t="shared" si="25"/>
        <v>0.23328321927672097</v>
      </c>
      <c r="E121" s="122">
        <f t="shared" si="25"/>
        <v>0.37038319813566389</v>
      </c>
      <c r="F121" s="122">
        <f t="shared" si="25"/>
        <v>0.23029692566510779</v>
      </c>
      <c r="G121" s="122">
        <f t="shared" si="25"/>
        <v>0.30042431905649991</v>
      </c>
      <c r="H121" s="122">
        <f t="shared" si="25"/>
        <v>0.59748921185348336</v>
      </c>
      <c r="I121" s="122">
        <f t="shared" si="25"/>
        <v>0.98045175600696499</v>
      </c>
      <c r="J121" s="122">
        <f t="shared" si="25"/>
        <v>0.70894463943202124</v>
      </c>
      <c r="K121" s="122">
        <f t="shared" si="25"/>
        <v>0.81384631634729965</v>
      </c>
      <c r="L121" s="122">
        <f t="shared" si="25"/>
        <v>1.0867102946401073</v>
      </c>
      <c r="M121" s="122">
        <f t="shared" si="25"/>
        <v>1.1908289451078036</v>
      </c>
      <c r="N121" s="122">
        <f t="shared" si="25"/>
        <v>2.5903492547981086</v>
      </c>
      <c r="O121" s="122">
        <f t="shared" si="25"/>
        <v>1.8723188037549701</v>
      </c>
      <c r="P121" s="122">
        <f t="shared" si="25"/>
        <v>1.3735122927447276</v>
      </c>
      <c r="Q121" s="122">
        <f t="shared" si="25"/>
        <v>2.1278787775797401</v>
      </c>
      <c r="R121" s="122">
        <f t="shared" si="25"/>
        <v>1.9940571696580134</v>
      </c>
      <c r="S121" s="122">
        <f t="shared" si="25"/>
        <v>2.1865312905463412</v>
      </c>
      <c r="T121" s="122">
        <f t="shared" si="25"/>
        <v>2.923422945280866</v>
      </c>
      <c r="U121" s="122">
        <f t="shared" si="25"/>
        <v>4.0696735854956891</v>
      </c>
      <c r="V121" s="122">
        <f t="shared" si="25"/>
        <v>2.3694718460851294</v>
      </c>
      <c r="W121" s="122">
        <f t="shared" si="25"/>
        <v>6.6053806039112324</v>
      </c>
      <c r="DA121" s="130" t="s">
        <v>1858</v>
      </c>
    </row>
    <row r="122" spans="1:105" ht="12" customHeight="1" x14ac:dyDescent="0.25">
      <c r="A122" s="97" t="s">
        <v>53</v>
      </c>
      <c r="B122" s="98">
        <v>0.11086318994108307</v>
      </c>
      <c r="C122" s="98">
        <v>0.15003781811177666</v>
      </c>
      <c r="D122" s="98">
        <v>0.23328321927672097</v>
      </c>
      <c r="E122" s="98">
        <v>0.37038319813566389</v>
      </c>
      <c r="F122" s="98">
        <v>0.23029692566510779</v>
      </c>
      <c r="G122" s="98">
        <v>0.30042431905649991</v>
      </c>
      <c r="H122" s="98">
        <v>0.59748921185348336</v>
      </c>
      <c r="I122" s="98">
        <v>0.98045175600696499</v>
      </c>
      <c r="J122" s="98">
        <v>0.70894463943202124</v>
      </c>
      <c r="K122" s="98">
        <v>0.81384631634729965</v>
      </c>
      <c r="L122" s="98">
        <v>1.0867102946401073</v>
      </c>
      <c r="M122" s="98">
        <v>1.1908289451078036</v>
      </c>
      <c r="N122" s="98">
        <v>2.5903492547981086</v>
      </c>
      <c r="O122" s="98">
        <v>1.8723188037549701</v>
      </c>
      <c r="P122" s="98">
        <v>1.3735122927447276</v>
      </c>
      <c r="Q122" s="98">
        <v>2.1278787775797401</v>
      </c>
      <c r="R122" s="98">
        <v>1.9940571696580134</v>
      </c>
      <c r="S122" s="98">
        <v>2.1865312905463412</v>
      </c>
      <c r="T122" s="98">
        <v>2.923422945280866</v>
      </c>
      <c r="U122" s="98">
        <v>4.0696735854956891</v>
      </c>
      <c r="V122" s="98">
        <v>2.3694718460851294</v>
      </c>
      <c r="W122" s="98">
        <v>6.6053806039112324</v>
      </c>
      <c r="DA122" s="63" t="s">
        <v>1859</v>
      </c>
    </row>
    <row r="123" spans="1:105" ht="12" customHeight="1" x14ac:dyDescent="0.25">
      <c r="A123" s="121" t="s">
        <v>55</v>
      </c>
      <c r="B123" s="122">
        <v>66.906973259595063</v>
      </c>
      <c r="C123" s="122">
        <v>70.510991021194457</v>
      </c>
      <c r="D123" s="122">
        <v>59.273143503636753</v>
      </c>
      <c r="E123" s="122">
        <v>57.674291022079665</v>
      </c>
      <c r="F123" s="122">
        <v>66.248421129533838</v>
      </c>
      <c r="G123" s="122">
        <v>59.964683042222063</v>
      </c>
      <c r="H123" s="122">
        <v>59.72138472005372</v>
      </c>
      <c r="I123" s="122">
        <v>62.015139843063082</v>
      </c>
      <c r="J123" s="122">
        <v>57.372193217737447</v>
      </c>
      <c r="K123" s="122">
        <v>51.635338140838869</v>
      </c>
      <c r="L123" s="122">
        <v>51.679585026957596</v>
      </c>
      <c r="M123" s="122">
        <v>47.422872876747924</v>
      </c>
      <c r="N123" s="122">
        <v>45.777840720036288</v>
      </c>
      <c r="O123" s="122">
        <v>45.217211664612513</v>
      </c>
      <c r="P123" s="122">
        <v>44.719444257608238</v>
      </c>
      <c r="Q123" s="122">
        <v>47.028584307691098</v>
      </c>
      <c r="R123" s="122">
        <v>48.312604090092641</v>
      </c>
      <c r="S123" s="122">
        <v>48.227829471304474</v>
      </c>
      <c r="T123" s="122">
        <v>49.088992569205018</v>
      </c>
      <c r="U123" s="122">
        <v>49.767183884280385</v>
      </c>
      <c r="V123" s="122">
        <v>52.110625110157507</v>
      </c>
      <c r="W123" s="122">
        <v>48.856246049597246</v>
      </c>
      <c r="DA123" s="130" t="s">
        <v>1860</v>
      </c>
    </row>
    <row r="124" spans="1:105" ht="12" customHeight="1" x14ac:dyDescent="0.25">
      <c r="A124" s="97" t="s">
        <v>128</v>
      </c>
      <c r="B124" s="98">
        <v>64.371879650942475</v>
      </c>
      <c r="C124" s="98">
        <v>67.971449093860102</v>
      </c>
      <c r="D124" s="98">
        <v>56.939866221110222</v>
      </c>
      <c r="E124" s="98">
        <v>55.223013716273648</v>
      </c>
      <c r="F124" s="98">
        <v>63.902567540782485</v>
      </c>
      <c r="G124" s="98">
        <v>57.728372954319589</v>
      </c>
      <c r="H124" s="98">
        <v>57.256648476495037</v>
      </c>
      <c r="I124" s="98">
        <v>59.718378131732116</v>
      </c>
      <c r="J124" s="98">
        <v>55.044967443871066</v>
      </c>
      <c r="K124" s="98">
        <v>49.481383463093429</v>
      </c>
      <c r="L124" s="98">
        <v>49.561408567610428</v>
      </c>
      <c r="M124" s="98">
        <v>45.235327286510625</v>
      </c>
      <c r="N124" s="98">
        <v>43.776314570644075</v>
      </c>
      <c r="O124" s="98">
        <v>42.887131735165966</v>
      </c>
      <c r="P124" s="98">
        <v>41.741249319056827</v>
      </c>
      <c r="Q124" s="98">
        <v>43.310679335996298</v>
      </c>
      <c r="R124" s="98">
        <v>44.618486106223564</v>
      </c>
      <c r="S124" s="98">
        <v>44.615730975936401</v>
      </c>
      <c r="T124" s="98">
        <v>45.212787306737887</v>
      </c>
      <c r="U124" s="98">
        <v>45.671263679087296</v>
      </c>
      <c r="V124" s="98">
        <v>47.452260573817732</v>
      </c>
      <c r="W124" s="98">
        <v>44.962227380735158</v>
      </c>
      <c r="DA124" s="63" t="s">
        <v>1861</v>
      </c>
    </row>
    <row r="125" spans="1:105" ht="12" customHeight="1" x14ac:dyDescent="0.25">
      <c r="A125" s="97" t="s">
        <v>127</v>
      </c>
      <c r="B125" s="98">
        <v>0</v>
      </c>
      <c r="C125" s="98">
        <v>1.0150408979959565E-2</v>
      </c>
      <c r="D125" s="98">
        <v>9.2399792521820744E-3</v>
      </c>
      <c r="E125" s="98">
        <v>9.4195531756041308E-3</v>
      </c>
      <c r="F125" s="98">
        <v>1.0968741992134608E-2</v>
      </c>
      <c r="G125" s="98">
        <v>1.009009443245476E-2</v>
      </c>
      <c r="H125" s="98">
        <v>1.017413818334365E-2</v>
      </c>
      <c r="I125" s="98">
        <v>1.0707815535603045E-2</v>
      </c>
      <c r="J125" s="98">
        <v>1.3177446594635317E-2</v>
      </c>
      <c r="K125" s="98">
        <v>1.442441566465248E-2</v>
      </c>
      <c r="L125" s="98">
        <v>1.7939226389858259E-2</v>
      </c>
      <c r="M125" s="98">
        <v>2.0036384247226806E-2</v>
      </c>
      <c r="N125" s="98">
        <v>3.2264520390064805E-2</v>
      </c>
      <c r="O125" s="98">
        <v>3.2309329232768663E-2</v>
      </c>
      <c r="P125" s="98">
        <v>3.2848580769718007E-2</v>
      </c>
      <c r="Q125" s="98">
        <v>3.3250948813643579E-2</v>
      </c>
      <c r="R125" s="98">
        <v>3.43436849015923E-2</v>
      </c>
      <c r="S125" s="98">
        <v>3.5874981208315497E-2</v>
      </c>
      <c r="T125" s="98">
        <v>3.8550892740525054E-2</v>
      </c>
      <c r="U125" s="98">
        <v>4.059380707692832E-2</v>
      </c>
      <c r="V125" s="98">
        <v>4.261181297829348E-2</v>
      </c>
      <c r="W125" s="98">
        <v>4.733086738518482E-2</v>
      </c>
      <c r="DA125" s="63" t="s">
        <v>1862</v>
      </c>
    </row>
    <row r="126" spans="1:105" ht="12" customHeight="1" x14ac:dyDescent="0.25">
      <c r="A126" s="100" t="s">
        <v>203</v>
      </c>
      <c r="B126" s="101">
        <v>0</v>
      </c>
      <c r="C126" s="101">
        <v>2.3349935070042507E-3</v>
      </c>
      <c r="D126" s="101">
        <v>2.0759001681766843E-3</v>
      </c>
      <c r="E126" s="101">
        <v>2.5831189621666265E-3</v>
      </c>
      <c r="F126" s="101">
        <v>2.5530995205644514E-3</v>
      </c>
      <c r="G126" s="101">
        <v>2.0154633611946574E-3</v>
      </c>
      <c r="H126" s="101">
        <v>2.7374574510725743E-3</v>
      </c>
      <c r="I126" s="101">
        <v>2.359324085574837E-3</v>
      </c>
      <c r="J126" s="101">
        <v>3.3381117871342757E-3</v>
      </c>
      <c r="K126" s="101">
        <v>3.3824048540328916E-3</v>
      </c>
      <c r="L126" s="101">
        <v>4.0946824115287803E-3</v>
      </c>
      <c r="M126" s="101">
        <v>5.3797504368716473E-3</v>
      </c>
      <c r="N126" s="101">
        <v>5.8143907994836763E-3</v>
      </c>
      <c r="O126" s="101">
        <v>6.2684490815004207E-3</v>
      </c>
      <c r="P126" s="101">
        <v>6.3687661559137052E-3</v>
      </c>
      <c r="Q126" s="101">
        <v>9.0102052936697884E-3</v>
      </c>
      <c r="R126" s="101">
        <v>8.7818854864191286E-3</v>
      </c>
      <c r="S126" s="101">
        <v>8.5342575261615553E-3</v>
      </c>
      <c r="T126" s="101">
        <v>9.3814473018464673E-3</v>
      </c>
      <c r="U126" s="101">
        <v>9.7016316140047763E-3</v>
      </c>
      <c r="V126" s="101">
        <v>1.0889752385859514E-2</v>
      </c>
      <c r="W126" s="101">
        <v>9.3525448167288503E-3</v>
      </c>
      <c r="DA126" s="131" t="s">
        <v>1863</v>
      </c>
    </row>
    <row r="127" spans="1:105" ht="12" customHeight="1" x14ac:dyDescent="0.25">
      <c r="A127" s="103" t="s">
        <v>52</v>
      </c>
      <c r="B127" s="104">
        <v>0</v>
      </c>
      <c r="C127" s="104">
        <v>7.8154154729553147E-3</v>
      </c>
      <c r="D127" s="104">
        <v>7.1640790840053897E-3</v>
      </c>
      <c r="E127" s="104">
        <v>6.8364342134375044E-3</v>
      </c>
      <c r="F127" s="104">
        <v>8.4156424715701554E-3</v>
      </c>
      <c r="G127" s="104">
        <v>8.0746310712601025E-3</v>
      </c>
      <c r="H127" s="104">
        <v>7.4366807322710764E-3</v>
      </c>
      <c r="I127" s="104">
        <v>8.3484914500282087E-3</v>
      </c>
      <c r="J127" s="104">
        <v>9.8393348075010417E-3</v>
      </c>
      <c r="K127" s="104">
        <v>1.1042010810619588E-2</v>
      </c>
      <c r="L127" s="104">
        <v>1.3844543978329481E-2</v>
      </c>
      <c r="M127" s="104">
        <v>1.465663381035516E-2</v>
      </c>
      <c r="N127" s="104">
        <v>2.6450129590581128E-2</v>
      </c>
      <c r="O127" s="104">
        <v>2.6040880151268243E-2</v>
      </c>
      <c r="P127" s="104">
        <v>2.64798146138043E-2</v>
      </c>
      <c r="Q127" s="104">
        <v>2.4240743519973792E-2</v>
      </c>
      <c r="R127" s="104">
        <v>2.5561799415173173E-2</v>
      </c>
      <c r="S127" s="104">
        <v>2.7340723682153942E-2</v>
      </c>
      <c r="T127" s="104">
        <v>2.9169445438678585E-2</v>
      </c>
      <c r="U127" s="104">
        <v>3.0892175462923541E-2</v>
      </c>
      <c r="V127" s="104">
        <v>3.1722060592433966E-2</v>
      </c>
      <c r="W127" s="104">
        <v>3.7978322568455972E-2</v>
      </c>
      <c r="DA127" s="132" t="s">
        <v>1864</v>
      </c>
    </row>
    <row r="128" spans="1:105" ht="12" customHeight="1" x14ac:dyDescent="0.25">
      <c r="A128" s="106" t="s">
        <v>122</v>
      </c>
      <c r="B128" s="101">
        <v>2.5350936086525868</v>
      </c>
      <c r="C128" s="101">
        <v>2.5074877617071234</v>
      </c>
      <c r="D128" s="101">
        <v>2.3003260030784851</v>
      </c>
      <c r="E128" s="101">
        <v>2.4143472343446049</v>
      </c>
      <c r="F128" s="101">
        <v>2.3091427842742736</v>
      </c>
      <c r="G128" s="101">
        <v>2.1991994040628864</v>
      </c>
      <c r="H128" s="101">
        <v>2.4237565189498356</v>
      </c>
      <c r="I128" s="101">
        <v>2.2499751233406799</v>
      </c>
      <c r="J128" s="101">
        <v>2.2736926567637128</v>
      </c>
      <c r="K128" s="101">
        <v>2.0952546121972264</v>
      </c>
      <c r="L128" s="101">
        <v>2.0466242414642806</v>
      </c>
      <c r="M128" s="101">
        <v>2.0872781604908708</v>
      </c>
      <c r="N128" s="101">
        <v>1.8454655942641616</v>
      </c>
      <c r="O128" s="101">
        <v>2.1431559849349306</v>
      </c>
      <c r="P128" s="101">
        <v>2.7244703781342126</v>
      </c>
      <c r="Q128" s="101">
        <v>3.4080236480589692</v>
      </c>
      <c r="R128" s="101">
        <v>3.3828932633447115</v>
      </c>
      <c r="S128" s="101">
        <v>3.3035487735614146</v>
      </c>
      <c r="T128" s="101">
        <v>3.5288478086475537</v>
      </c>
      <c r="U128" s="101">
        <v>3.7134462477562078</v>
      </c>
      <c r="V128" s="101">
        <v>4.1975612345247422</v>
      </c>
      <c r="W128" s="101">
        <v>3.4743429017781948</v>
      </c>
      <c r="DA128" s="131" t="s">
        <v>1865</v>
      </c>
    </row>
    <row r="129" spans="1:105" ht="12" customHeight="1" x14ac:dyDescent="0.25">
      <c r="A129" s="107" t="s">
        <v>121</v>
      </c>
      <c r="B129" s="104">
        <v>0</v>
      </c>
      <c r="C129" s="104">
        <v>2.1903756647269419E-2</v>
      </c>
      <c r="D129" s="104">
        <v>2.371130019586112E-2</v>
      </c>
      <c r="E129" s="104">
        <v>2.7510518285811823E-2</v>
      </c>
      <c r="F129" s="104">
        <v>2.5742062484933676E-2</v>
      </c>
      <c r="G129" s="104">
        <v>2.7020589407132509E-2</v>
      </c>
      <c r="H129" s="104">
        <v>3.0805586425501314E-2</v>
      </c>
      <c r="I129" s="104">
        <v>3.6078772454679005E-2</v>
      </c>
      <c r="J129" s="104">
        <v>4.0355670508037907E-2</v>
      </c>
      <c r="K129" s="104">
        <v>4.4275649883562987E-2</v>
      </c>
      <c r="L129" s="104">
        <v>5.361299149303328E-2</v>
      </c>
      <c r="M129" s="104">
        <v>8.0231045499205872E-2</v>
      </c>
      <c r="N129" s="104">
        <v>0.12379603473798204</v>
      </c>
      <c r="O129" s="104">
        <v>0.15461461527885292</v>
      </c>
      <c r="P129" s="104">
        <v>0.22087597964748409</v>
      </c>
      <c r="Q129" s="104">
        <v>0.27663037482218511</v>
      </c>
      <c r="R129" s="104">
        <v>0.27688103562276961</v>
      </c>
      <c r="S129" s="104">
        <v>0.27267474059834068</v>
      </c>
      <c r="T129" s="104">
        <v>0.30880656107905546</v>
      </c>
      <c r="U129" s="104">
        <v>0.34188015035994607</v>
      </c>
      <c r="V129" s="104">
        <v>0.41819148883674317</v>
      </c>
      <c r="W129" s="104">
        <v>0.37234489969870971</v>
      </c>
      <c r="DA129" s="132" t="s">
        <v>1866</v>
      </c>
    </row>
    <row r="130" spans="1:105" ht="12" customHeight="1" x14ac:dyDescent="0.25">
      <c r="A130" s="108" t="s">
        <v>53</v>
      </c>
      <c r="B130" s="98">
        <v>0</v>
      </c>
      <c r="C130" s="98">
        <v>5.0355608066666446E-3</v>
      </c>
      <c r="D130" s="98">
        <v>5.3212591687714318E-3</v>
      </c>
      <c r="E130" s="98">
        <v>7.5353284300133678E-3</v>
      </c>
      <c r="F130" s="98">
        <v>5.9827543656250743E-3</v>
      </c>
      <c r="G130" s="98">
        <v>5.3926263303140341E-3</v>
      </c>
      <c r="H130" s="98">
        <v>8.2904232234727315E-3</v>
      </c>
      <c r="I130" s="98">
        <v>7.9530057648332982E-3</v>
      </c>
      <c r="J130" s="98">
        <v>1.0226815350799008E-2</v>
      </c>
      <c r="K130" s="98">
        <v>1.0388528438960268E-2</v>
      </c>
      <c r="L130" s="98">
        <v>1.2237102176129798E-2</v>
      </c>
      <c r="M130" s="98">
        <v>2.1576071296774975E-2</v>
      </c>
      <c r="N130" s="98">
        <v>2.2200056597166694E-2</v>
      </c>
      <c r="O130" s="98">
        <v>2.9948317343957993E-2</v>
      </c>
      <c r="P130" s="98">
        <v>4.272697655501162E-2</v>
      </c>
      <c r="Q130" s="98">
        <v>7.4934589669969992E-2</v>
      </c>
      <c r="R130" s="98">
        <v>7.0832735913036252E-2</v>
      </c>
      <c r="S130" s="98">
        <v>6.484672220283981E-2</v>
      </c>
      <c r="T130" s="98">
        <v>7.51425575942158E-2</v>
      </c>
      <c r="U130" s="98">
        <v>8.1698098562663093E-2</v>
      </c>
      <c r="V130" s="98">
        <v>0.10689206424963631</v>
      </c>
      <c r="W130" s="98">
        <v>7.3329815365404824E-2</v>
      </c>
      <c r="DA130" s="63" t="s">
        <v>1867</v>
      </c>
    </row>
    <row r="131" spans="1:105" ht="12" customHeight="1" x14ac:dyDescent="0.25">
      <c r="A131" s="108" t="s">
        <v>52</v>
      </c>
      <c r="B131" s="98">
        <v>0</v>
      </c>
      <c r="C131" s="98">
        <v>1.6868195840602774E-2</v>
      </c>
      <c r="D131" s="98">
        <v>1.8390041027089687E-2</v>
      </c>
      <c r="E131" s="98">
        <v>1.9975189855798457E-2</v>
      </c>
      <c r="F131" s="98">
        <v>1.9759308119308601E-2</v>
      </c>
      <c r="G131" s="98">
        <v>2.1627963076818475E-2</v>
      </c>
      <c r="H131" s="98">
        <v>2.2515163202028583E-2</v>
      </c>
      <c r="I131" s="98">
        <v>2.8125766689845708E-2</v>
      </c>
      <c r="J131" s="98">
        <v>3.0128855157238899E-2</v>
      </c>
      <c r="K131" s="98">
        <v>3.3887121444602715E-2</v>
      </c>
      <c r="L131" s="98">
        <v>4.1375889316903482E-2</v>
      </c>
      <c r="M131" s="98">
        <v>5.8654974202430897E-2</v>
      </c>
      <c r="N131" s="98">
        <v>0.10159597814081535</v>
      </c>
      <c r="O131" s="98">
        <v>0.12466629793489492</v>
      </c>
      <c r="P131" s="98">
        <v>0.17814900309247247</v>
      </c>
      <c r="Q131" s="98">
        <v>0.20169578515221509</v>
      </c>
      <c r="R131" s="98">
        <v>0.20604829970973335</v>
      </c>
      <c r="S131" s="98">
        <v>0.20782801839550089</v>
      </c>
      <c r="T131" s="98">
        <v>0.23366400348483968</v>
      </c>
      <c r="U131" s="98">
        <v>0.26018205179728299</v>
      </c>
      <c r="V131" s="98">
        <v>0.31129942458710685</v>
      </c>
      <c r="W131" s="98">
        <v>0.29901508433330487</v>
      </c>
      <c r="DA131" s="63" t="s">
        <v>1868</v>
      </c>
    </row>
    <row r="132" spans="1:105" ht="12" customHeight="1" x14ac:dyDescent="0.25">
      <c r="A132" s="121" t="s">
        <v>54</v>
      </c>
      <c r="B132" s="122">
        <v>29.476048264380083</v>
      </c>
      <c r="C132" s="122">
        <v>29.382994466960469</v>
      </c>
      <c r="D132" s="122">
        <v>27.671839027078516</v>
      </c>
      <c r="E132" s="122">
        <v>26.936388595357119</v>
      </c>
      <c r="F132" s="122">
        <v>25.997198499195516</v>
      </c>
      <c r="G132" s="122">
        <v>25.390610008013486</v>
      </c>
      <c r="H132" s="122">
        <v>24.598292810800348</v>
      </c>
      <c r="I132" s="122">
        <v>22.135552602744333</v>
      </c>
      <c r="J132" s="122">
        <v>19.046101057779044</v>
      </c>
      <c r="K132" s="122">
        <v>17.053061759063109</v>
      </c>
      <c r="L132" s="122">
        <v>17.057493272021652</v>
      </c>
      <c r="M132" s="122">
        <v>14.193770387899606</v>
      </c>
      <c r="N132" s="122">
        <v>12.165742707109022</v>
      </c>
      <c r="O132" s="122">
        <v>12.221801797553974</v>
      </c>
      <c r="P132" s="122">
        <v>11.46313977801516</v>
      </c>
      <c r="Q132" s="122">
        <v>11.935347550116894</v>
      </c>
      <c r="R132" s="122">
        <v>11.069093098933422</v>
      </c>
      <c r="S132" s="122">
        <v>13.532688739384868</v>
      </c>
      <c r="T132" s="122">
        <v>14.382693302839392</v>
      </c>
      <c r="U132" s="122">
        <v>14.615736803317812</v>
      </c>
      <c r="V132" s="122">
        <v>21.600703191780184</v>
      </c>
      <c r="W132" s="122">
        <v>19.662353119013567</v>
      </c>
      <c r="DA132" s="130" t="s">
        <v>1869</v>
      </c>
    </row>
    <row r="133" spans="1:105" ht="12" customHeight="1" x14ac:dyDescent="0.25">
      <c r="A133" s="97" t="s">
        <v>50</v>
      </c>
      <c r="B133" s="98">
        <v>26.682672150233984</v>
      </c>
      <c r="C133" s="98">
        <v>25.917289821678093</v>
      </c>
      <c r="D133" s="98">
        <v>25.587310404368019</v>
      </c>
      <c r="E133" s="98">
        <v>25.365232514524195</v>
      </c>
      <c r="F133" s="98">
        <v>24.023430095056973</v>
      </c>
      <c r="G133" s="98">
        <v>22.878097687222123</v>
      </c>
      <c r="H133" s="98">
        <v>21.542067826875471</v>
      </c>
      <c r="I133" s="98">
        <v>18.617036549525121</v>
      </c>
      <c r="J133" s="98">
        <v>15.390465811453621</v>
      </c>
      <c r="K133" s="98">
        <v>13.840880287355413</v>
      </c>
      <c r="L133" s="98">
        <v>13.205410101653069</v>
      </c>
      <c r="M133" s="98">
        <v>9.6497228403343094</v>
      </c>
      <c r="N133" s="98">
        <v>7.4354080936762497</v>
      </c>
      <c r="O133" s="98">
        <v>7.7981848274144543</v>
      </c>
      <c r="P133" s="98">
        <v>6.8437710412775683</v>
      </c>
      <c r="Q133" s="98">
        <v>6.850954886897485</v>
      </c>
      <c r="R133" s="98">
        <v>5.8209882972366929</v>
      </c>
      <c r="S133" s="98">
        <v>7.7411440639510252</v>
      </c>
      <c r="T133" s="98">
        <v>8.3246556033312782</v>
      </c>
      <c r="U133" s="98">
        <v>8.4060984350128649</v>
      </c>
      <c r="V133" s="98">
        <v>11.129209886563157</v>
      </c>
      <c r="W133" s="98">
        <v>10.44817311775981</v>
      </c>
      <c r="DA133" s="63" t="s">
        <v>1870</v>
      </c>
    </row>
    <row r="134" spans="1:105" ht="12" customHeight="1" x14ac:dyDescent="0.25">
      <c r="A134" s="109" t="s">
        <v>120</v>
      </c>
      <c r="B134" s="33">
        <v>2.7933761141460982</v>
      </c>
      <c r="C134" s="33">
        <v>3.4657046452823761</v>
      </c>
      <c r="D134" s="33">
        <v>2.0845286227104962</v>
      </c>
      <c r="E134" s="33">
        <v>1.571156080832923</v>
      </c>
      <c r="F134" s="33">
        <v>1.9737684041385428</v>
      </c>
      <c r="G134" s="33">
        <v>2.5125123207913624</v>
      </c>
      <c r="H134" s="33">
        <v>3.056224983924877</v>
      </c>
      <c r="I134" s="33">
        <v>3.5185160532192117</v>
      </c>
      <c r="J134" s="33">
        <v>3.6556352463254216</v>
      </c>
      <c r="K134" s="33">
        <v>3.2121814717076949</v>
      </c>
      <c r="L134" s="33">
        <v>3.8520831703685836</v>
      </c>
      <c r="M134" s="33">
        <v>4.5440475475652971</v>
      </c>
      <c r="N134" s="33">
        <v>4.7303346134327713</v>
      </c>
      <c r="O134" s="33">
        <v>4.4236169701395198</v>
      </c>
      <c r="P134" s="33">
        <v>4.6193687367375915</v>
      </c>
      <c r="Q134" s="33">
        <v>5.0843926632194103</v>
      </c>
      <c r="R134" s="33">
        <v>5.24810480169673</v>
      </c>
      <c r="S134" s="33">
        <v>5.7915446754338431</v>
      </c>
      <c r="T134" s="33">
        <v>6.0580376995081142</v>
      </c>
      <c r="U134" s="33">
        <v>6.2096383683049465</v>
      </c>
      <c r="V134" s="33">
        <v>10.471493305217029</v>
      </c>
      <c r="W134" s="33">
        <v>9.2141800012537569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0.683547417013881</v>
      </c>
      <c r="C136" s="119">
        <f t="shared" si="26"/>
        <v>0.68521297189914376</v>
      </c>
      <c r="D136" s="119">
        <f t="shared" si="26"/>
        <v>0.68425694092163514</v>
      </c>
      <c r="E136" s="119">
        <f t="shared" si="26"/>
        <v>0.68515690729195755</v>
      </c>
      <c r="F136" s="119">
        <f t="shared" si="26"/>
        <v>0.68856870909756962</v>
      </c>
      <c r="G136" s="119">
        <f t="shared" si="26"/>
        <v>0.69036964061757655</v>
      </c>
      <c r="H136" s="119">
        <f t="shared" si="26"/>
        <v>0.69314378027718282</v>
      </c>
      <c r="I136" s="119">
        <f t="shared" si="26"/>
        <v>0.69689927742288826</v>
      </c>
      <c r="J136" s="119">
        <f t="shared" si="26"/>
        <v>0.69928626230442881</v>
      </c>
      <c r="K136" s="119">
        <f t="shared" si="26"/>
        <v>0.7016069914295372</v>
      </c>
      <c r="L136" s="119">
        <f t="shared" si="26"/>
        <v>0.70523042814281278</v>
      </c>
      <c r="M136" s="119">
        <f t="shared" si="26"/>
        <v>0.71027986068499027</v>
      </c>
      <c r="N136" s="119">
        <f t="shared" si="26"/>
        <v>0.71780363867794772</v>
      </c>
      <c r="O136" s="119">
        <f t="shared" si="26"/>
        <v>0.72122972512712391</v>
      </c>
      <c r="P136" s="119">
        <f t="shared" si="26"/>
        <v>0.72218273068365479</v>
      </c>
      <c r="Q136" s="119">
        <f t="shared" si="26"/>
        <v>0.72381673811088754</v>
      </c>
      <c r="R136" s="119">
        <f t="shared" ref="R136:V136" si="27">IF(R117=0,"",R117/R98)</f>
        <v>0.72540288128107733</v>
      </c>
      <c r="S136" s="119">
        <f t="shared" si="27"/>
        <v>0.72693839102023183</v>
      </c>
      <c r="T136" s="119">
        <f t="shared" si="27"/>
        <v>0.73081294814277575</v>
      </c>
      <c r="U136" s="119">
        <f t="shared" si="27"/>
        <v>0.73596324593970552</v>
      </c>
      <c r="V136" s="119">
        <f t="shared" si="27"/>
        <v>0.73607909686795092</v>
      </c>
      <c r="W136" s="119">
        <f t="shared" ref="W136" si="28">IF(W117=0,"",W117/W98)</f>
        <v>0.74465916361604989</v>
      </c>
      <c r="DA136" s="129" t="s">
        <v>2022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0.68438215174157624</v>
      </c>
      <c r="C137" s="124">
        <f t="shared" si="29"/>
        <v>0.68535300531423271</v>
      </c>
      <c r="D137" s="124">
        <f t="shared" si="29"/>
        <v>0.68542445075567715</v>
      </c>
      <c r="E137" s="124">
        <f t="shared" si="29"/>
        <v>0.68629635879803719</v>
      </c>
      <c r="F137" s="124">
        <f t="shared" si="29"/>
        <v>0.68854122386230188</v>
      </c>
      <c r="G137" s="124">
        <f t="shared" si="29"/>
        <v>0.69045430866096635</v>
      </c>
      <c r="H137" s="124">
        <f t="shared" si="29"/>
        <v>0.69257550862136563</v>
      </c>
      <c r="I137" s="124">
        <f t="shared" si="29"/>
        <v>0.6947114299320768</v>
      </c>
      <c r="J137" s="124">
        <f t="shared" si="29"/>
        <v>0.69674996746133944</v>
      </c>
      <c r="K137" s="124">
        <f t="shared" si="29"/>
        <v>0.69908441489153617</v>
      </c>
      <c r="L137" s="124">
        <f t="shared" si="29"/>
        <v>0.70223645965884873</v>
      </c>
      <c r="M137" s="124">
        <f t="shared" si="29"/>
        <v>0.70615173122425101</v>
      </c>
      <c r="N137" s="124">
        <f t="shared" si="29"/>
        <v>0.71110909409527812</v>
      </c>
      <c r="O137" s="124">
        <f t="shared" si="29"/>
        <v>0.7157169609755144</v>
      </c>
      <c r="P137" s="124">
        <f t="shared" si="29"/>
        <v>0.71612126130653153</v>
      </c>
      <c r="Q137" s="124">
        <f t="shared" si="29"/>
        <v>0.71679899952053505</v>
      </c>
      <c r="R137" s="124">
        <f t="shared" ref="R137:V137" si="30">IF(R118=0,"",R118/R99)</f>
        <v>0.71805601607191272</v>
      </c>
      <c r="S137" s="124">
        <f t="shared" si="30"/>
        <v>0.71995342794285067</v>
      </c>
      <c r="T137" s="124">
        <f t="shared" si="30"/>
        <v>0.72204554815065847</v>
      </c>
      <c r="U137" s="124">
        <f t="shared" si="30"/>
        <v>0.72461300294970621</v>
      </c>
      <c r="V137" s="124">
        <f t="shared" si="30"/>
        <v>0.72747411755082136</v>
      </c>
      <c r="W137" s="124">
        <f t="shared" ref="W137" si="31">IF(W118=0,"",W118/W99)</f>
        <v>0.73009929822386743</v>
      </c>
      <c r="DA137" s="130" t="s">
        <v>2023</v>
      </c>
    </row>
    <row r="138" spans="1:105" ht="12" customHeight="1" x14ac:dyDescent="0.25">
      <c r="A138" s="97" t="s">
        <v>203</v>
      </c>
      <c r="B138" s="111">
        <f t="shared" ref="B138:Q138" si="32">IF(B119=0,"",B119/B100)</f>
        <v>0.68331709138711927</v>
      </c>
      <c r="C138" s="111">
        <f t="shared" si="32"/>
        <v>0.68430832523794227</v>
      </c>
      <c r="D138" s="111">
        <f t="shared" si="32"/>
        <v>0.68439536623148578</v>
      </c>
      <c r="E138" s="111">
        <f t="shared" si="32"/>
        <v>0.68529615132966304</v>
      </c>
      <c r="F138" s="111">
        <f t="shared" si="32"/>
        <v>0.68755334051668537</v>
      </c>
      <c r="G138" s="111">
        <f t="shared" si="32"/>
        <v>0.6894914957899021</v>
      </c>
      <c r="H138" s="111">
        <f t="shared" si="32"/>
        <v>0.69163857532694006</v>
      </c>
      <c r="I138" s="111">
        <f t="shared" si="32"/>
        <v>0.69379250282432692</v>
      </c>
      <c r="J138" s="111">
        <f t="shared" si="32"/>
        <v>0.69584478876420452</v>
      </c>
      <c r="K138" s="111">
        <f t="shared" si="32"/>
        <v>0.69819820845416802</v>
      </c>
      <c r="L138" s="111">
        <f t="shared" si="32"/>
        <v>0.70136708478525533</v>
      </c>
      <c r="M138" s="111">
        <f t="shared" si="32"/>
        <v>0.70530452484039052</v>
      </c>
      <c r="N138" s="111">
        <f t="shared" si="32"/>
        <v>0.71029810930229476</v>
      </c>
      <c r="O138" s="111">
        <f t="shared" si="32"/>
        <v>0.71491982024643108</v>
      </c>
      <c r="P138" s="111">
        <f t="shared" si="32"/>
        <v>0.71532151341151462</v>
      </c>
      <c r="Q138" s="111">
        <f t="shared" si="32"/>
        <v>0.71600596774559711</v>
      </c>
      <c r="R138" s="111">
        <f t="shared" ref="R138:V138" si="33">IF(R119=0,"",R119/R100)</f>
        <v>0.71726849564452733</v>
      </c>
      <c r="S138" s="111">
        <f t="shared" si="33"/>
        <v>0.71916643156574789</v>
      </c>
      <c r="T138" s="111">
        <f t="shared" si="33"/>
        <v>0.72126321679129013</v>
      </c>
      <c r="U138" s="111">
        <f t="shared" si="33"/>
        <v>0.72383638537729755</v>
      </c>
      <c r="V138" s="111">
        <f t="shared" si="33"/>
        <v>0.72669088546901117</v>
      </c>
      <c r="W138" s="111">
        <f t="shared" ref="W138" si="34">IF(W119=0,"",W119/W100)</f>
        <v>0.7293212870082364</v>
      </c>
      <c r="DA138" s="63" t="s">
        <v>2024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2025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1.6784535314436273</v>
      </c>
      <c r="C140" s="124">
        <f t="shared" si="38"/>
        <v>1.9306512864292316</v>
      </c>
      <c r="D140" s="124">
        <f t="shared" si="38"/>
        <v>2.0267198465370804</v>
      </c>
      <c r="E140" s="124">
        <f t="shared" si="38"/>
        <v>2.0937515249297443</v>
      </c>
      <c r="F140" s="124">
        <f t="shared" si="38"/>
        <v>2.1892511484625872</v>
      </c>
      <c r="G140" s="124">
        <f t="shared" si="38"/>
        <v>2.2841395805698337</v>
      </c>
      <c r="H140" s="124">
        <f t="shared" si="38"/>
        <v>2.3785238468850696</v>
      </c>
      <c r="I140" s="124">
        <f t="shared" si="38"/>
        <v>2.4441803358219452</v>
      </c>
      <c r="J140" s="124">
        <f t="shared" si="38"/>
        <v>2.5002689792951647</v>
      </c>
      <c r="K140" s="124">
        <f t="shared" si="38"/>
        <v>2.5634820788768384</v>
      </c>
      <c r="L140" s="124">
        <f t="shared" si="38"/>
        <v>2.621366220279818</v>
      </c>
      <c r="M140" s="124">
        <f t="shared" si="38"/>
        <v>2.6892927208359971</v>
      </c>
      <c r="N140" s="124">
        <f t="shared" si="38"/>
        <v>2.7815393202670187</v>
      </c>
      <c r="O140" s="124">
        <f t="shared" si="38"/>
        <v>2.888433598424565</v>
      </c>
      <c r="P140" s="124">
        <f t="shared" si="38"/>
        <v>2.9878525756004461</v>
      </c>
      <c r="Q140" s="124">
        <f t="shared" si="38"/>
        <v>3.0707824361231371</v>
      </c>
      <c r="R140" s="124">
        <f t="shared" ref="R140:V140" si="39">IF(R121=0,"",R121/R102)</f>
        <v>3.1423344625091869</v>
      </c>
      <c r="S140" s="124">
        <f t="shared" si="39"/>
        <v>3.2298884665675973</v>
      </c>
      <c r="T140" s="124">
        <f t="shared" si="39"/>
        <v>3.3471247610249195</v>
      </c>
      <c r="U140" s="124">
        <f t="shared" si="39"/>
        <v>3.4551121297858969</v>
      </c>
      <c r="V140" s="124">
        <f t="shared" si="39"/>
        <v>3.5570801824261342</v>
      </c>
      <c r="W140" s="124">
        <f t="shared" ref="W140" si="40">IF(W121=0,"",W121/W102)</f>
        <v>3.6345508308358876</v>
      </c>
      <c r="DA140" s="130" t="s">
        <v>2026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1.6784535314436273</v>
      </c>
      <c r="C141" s="111">
        <f t="shared" si="41"/>
        <v>1.9306512864292316</v>
      </c>
      <c r="D141" s="111">
        <f t="shared" si="41"/>
        <v>2.0267198465370804</v>
      </c>
      <c r="E141" s="111">
        <f t="shared" si="41"/>
        <v>2.0937515249297443</v>
      </c>
      <c r="F141" s="111">
        <f t="shared" si="41"/>
        <v>2.1892511484625872</v>
      </c>
      <c r="G141" s="111">
        <f t="shared" si="41"/>
        <v>2.2841395805698337</v>
      </c>
      <c r="H141" s="111">
        <f t="shared" si="41"/>
        <v>2.3785238468850696</v>
      </c>
      <c r="I141" s="111">
        <f t="shared" si="41"/>
        <v>2.4441803358219452</v>
      </c>
      <c r="J141" s="111">
        <f t="shared" si="41"/>
        <v>2.5002689792951647</v>
      </c>
      <c r="K141" s="111">
        <f t="shared" si="41"/>
        <v>2.5634820788768384</v>
      </c>
      <c r="L141" s="111">
        <f t="shared" si="41"/>
        <v>2.621366220279818</v>
      </c>
      <c r="M141" s="111">
        <f t="shared" si="41"/>
        <v>2.6892927208359971</v>
      </c>
      <c r="N141" s="111">
        <f t="shared" si="41"/>
        <v>2.7815393202670187</v>
      </c>
      <c r="O141" s="111">
        <f t="shared" si="41"/>
        <v>2.888433598424565</v>
      </c>
      <c r="P141" s="111">
        <f t="shared" si="41"/>
        <v>2.9878525756004461</v>
      </c>
      <c r="Q141" s="111">
        <f t="shared" si="41"/>
        <v>3.0707824361231371</v>
      </c>
      <c r="R141" s="111">
        <f t="shared" ref="R141:V141" si="42">IF(R122=0,"",R122/R103)</f>
        <v>3.1423344625091869</v>
      </c>
      <c r="S141" s="111">
        <f t="shared" si="42"/>
        <v>3.2298884665675973</v>
      </c>
      <c r="T141" s="111">
        <f t="shared" si="42"/>
        <v>3.3471247610249195</v>
      </c>
      <c r="U141" s="111">
        <f t="shared" si="42"/>
        <v>3.4551121297858969</v>
      </c>
      <c r="V141" s="111">
        <f t="shared" si="42"/>
        <v>3.5570801824261342</v>
      </c>
      <c r="W141" s="111">
        <f t="shared" ref="W141" si="43">IF(W122=0,"",W122/W103)</f>
        <v>3.6345508308358876</v>
      </c>
      <c r="DA141" s="63" t="s">
        <v>2027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0.72802649433576461</v>
      </c>
      <c r="C142" s="124">
        <f t="shared" si="44"/>
        <v>0.72969688728043902</v>
      </c>
      <c r="D142" s="124">
        <f t="shared" si="44"/>
        <v>0.72938124580326347</v>
      </c>
      <c r="E142" s="124">
        <f t="shared" si="44"/>
        <v>0.72978363619994235</v>
      </c>
      <c r="F142" s="124">
        <f t="shared" si="44"/>
        <v>0.73382630238226387</v>
      </c>
      <c r="G142" s="124">
        <f t="shared" si="44"/>
        <v>0.73587856426231335</v>
      </c>
      <c r="H142" s="124">
        <f t="shared" si="44"/>
        <v>0.73786952396459127</v>
      </c>
      <c r="I142" s="124">
        <f t="shared" si="44"/>
        <v>0.74136888131105305</v>
      </c>
      <c r="J142" s="124">
        <f t="shared" si="44"/>
        <v>0.74324122405261095</v>
      </c>
      <c r="K142" s="124">
        <f t="shared" si="44"/>
        <v>0.74601695612117103</v>
      </c>
      <c r="L142" s="124">
        <f t="shared" si="44"/>
        <v>0.75022720523822628</v>
      </c>
      <c r="M142" s="124">
        <f t="shared" si="44"/>
        <v>0.75447849570973569</v>
      </c>
      <c r="N142" s="124">
        <f t="shared" si="44"/>
        <v>0.76204919634060941</v>
      </c>
      <c r="O142" s="124">
        <f t="shared" si="44"/>
        <v>0.76662193467963624</v>
      </c>
      <c r="P142" s="124">
        <f t="shared" si="44"/>
        <v>0.76561136557403742</v>
      </c>
      <c r="Q142" s="124">
        <f t="shared" si="44"/>
        <v>0.76496485819142324</v>
      </c>
      <c r="R142" s="124">
        <f t="shared" ref="R142:V142" si="45">IF(R123=0,"",R123/R104)</f>
        <v>0.76774932855318345</v>
      </c>
      <c r="S142" s="124">
        <f t="shared" si="45"/>
        <v>0.77155524081996707</v>
      </c>
      <c r="T142" s="124">
        <f t="shared" si="45"/>
        <v>0.77537350974486186</v>
      </c>
      <c r="U142" s="124">
        <f t="shared" si="45"/>
        <v>0.78022171578914634</v>
      </c>
      <c r="V142" s="124">
        <f t="shared" si="45"/>
        <v>0.78520621271606761</v>
      </c>
      <c r="W142" s="124">
        <f t="shared" ref="W142" si="46">IF(W123=0,"",W123/W104)</f>
        <v>0.79168597627673065</v>
      </c>
      <c r="DA142" s="130" t="s">
        <v>2028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0.73638477464119101</v>
      </c>
      <c r="C143" s="111">
        <f t="shared" si="47"/>
        <v>0.73742034053998529</v>
      </c>
      <c r="D143" s="111">
        <f t="shared" si="47"/>
        <v>0.73769535466506009</v>
      </c>
      <c r="E143" s="111">
        <f t="shared" si="47"/>
        <v>0.73856709780175711</v>
      </c>
      <c r="F143" s="111">
        <f t="shared" si="47"/>
        <v>0.74100044192970937</v>
      </c>
      <c r="G143" s="111">
        <f t="shared" si="47"/>
        <v>0.74323034622845785</v>
      </c>
      <c r="H143" s="111">
        <f t="shared" si="47"/>
        <v>0.74578623035535685</v>
      </c>
      <c r="I143" s="111">
        <f t="shared" si="47"/>
        <v>0.74840756280448406</v>
      </c>
      <c r="J143" s="111">
        <f t="shared" si="47"/>
        <v>0.75104063818884503</v>
      </c>
      <c r="K143" s="111">
        <f t="shared" si="47"/>
        <v>0.75406578364003851</v>
      </c>
      <c r="L143" s="111">
        <f t="shared" si="47"/>
        <v>0.7581816498366204</v>
      </c>
      <c r="M143" s="111">
        <f t="shared" si="47"/>
        <v>0.76339774288005557</v>
      </c>
      <c r="N143" s="111">
        <f t="shared" si="47"/>
        <v>0.77005692023364614</v>
      </c>
      <c r="O143" s="111">
        <f t="shared" si="47"/>
        <v>0.77580559822363238</v>
      </c>
      <c r="P143" s="111">
        <f t="shared" si="47"/>
        <v>0.7763019516145433</v>
      </c>
      <c r="Q143" s="111">
        <f t="shared" si="47"/>
        <v>0.77716755320215536</v>
      </c>
      <c r="R143" s="111">
        <f t="shared" ref="R143:V143" si="48">IF(R124=0,"",R124/R105)</f>
        <v>0.7791783029577537</v>
      </c>
      <c r="S143" s="111">
        <f t="shared" si="48"/>
        <v>0.78227256833854009</v>
      </c>
      <c r="T143" s="111">
        <f t="shared" si="48"/>
        <v>0.7856236730048165</v>
      </c>
      <c r="U143" s="111">
        <f t="shared" si="48"/>
        <v>0.78980514668902435</v>
      </c>
      <c r="V143" s="111">
        <f t="shared" si="48"/>
        <v>0.79444579828612039</v>
      </c>
      <c r="W143" s="111">
        <f t="shared" ref="W143" si="49">IF(W124=0,"",W124/W105)</f>
        <v>0.79898000181623596</v>
      </c>
      <c r="DA143" s="63" t="s">
        <v>2029</v>
      </c>
    </row>
    <row r="144" spans="1:105" ht="12" customHeight="1" x14ac:dyDescent="0.25">
      <c r="A144" s="97" t="s">
        <v>127</v>
      </c>
      <c r="B144" s="111" t="str">
        <f t="shared" ref="B144:Q144" si="50">IF(B125=0,"",B125/B106)</f>
        <v/>
      </c>
      <c r="C144" s="111">
        <f t="shared" si="50"/>
        <v>0.93251007397242303</v>
      </c>
      <c r="D144" s="111">
        <f t="shared" si="50"/>
        <v>0.93398272478682487</v>
      </c>
      <c r="E144" s="111">
        <f t="shared" si="50"/>
        <v>0.92057511072910847</v>
      </c>
      <c r="F144" s="111">
        <f t="shared" si="50"/>
        <v>0.93176596563635883</v>
      </c>
      <c r="G144" s="111">
        <f t="shared" si="50"/>
        <v>0.94087195956478609</v>
      </c>
      <c r="H144" s="111">
        <f t="shared" si="50"/>
        <v>0.92195538627201923</v>
      </c>
      <c r="I144" s="111">
        <f t="shared" si="50"/>
        <v>0.93517215692237132</v>
      </c>
      <c r="J144" s="111">
        <f t="shared" si="50"/>
        <v>0.92728858526580404</v>
      </c>
      <c r="K144" s="111">
        <f t="shared" si="50"/>
        <v>0.93292008755538236</v>
      </c>
      <c r="L144" s="111">
        <f t="shared" si="50"/>
        <v>0.93541563277681572</v>
      </c>
      <c r="M144" s="111">
        <f t="shared" si="50"/>
        <v>0.92596474794485018</v>
      </c>
      <c r="N144" s="111">
        <f t="shared" si="50"/>
        <v>0.9508137334140998</v>
      </c>
      <c r="O144" s="111">
        <f t="shared" si="50"/>
        <v>0.94760327223688545</v>
      </c>
      <c r="P144" s="111">
        <f t="shared" si="50"/>
        <v>0.948041635521509</v>
      </c>
      <c r="Q144" s="111">
        <f t="shared" si="50"/>
        <v>0.9291990888318058</v>
      </c>
      <c r="R144" s="111">
        <f t="shared" ref="R144:V144" si="51">IF(R125=0,"",R125/R106)</f>
        <v>0.93388167980753667</v>
      </c>
      <c r="S144" s="111">
        <f t="shared" si="51"/>
        <v>0.93959766309311277</v>
      </c>
      <c r="T144" s="111">
        <f t="shared" si="51"/>
        <v>0.93900610960869546</v>
      </c>
      <c r="U144" s="111">
        <f t="shared" si="51"/>
        <v>0.94077337502825353</v>
      </c>
      <c r="V144" s="111">
        <f t="shared" si="51"/>
        <v>0.93758189843676798</v>
      </c>
      <c r="W144" s="111">
        <f t="shared" ref="W144" si="52">IF(W125=0,"",W125/W106)</f>
        <v>0.95304253533320127</v>
      </c>
      <c r="DA144" s="63" t="s">
        <v>2030</v>
      </c>
    </row>
    <row r="145" spans="1:105" ht="12" customHeight="1" x14ac:dyDescent="0.25">
      <c r="A145" s="100" t="s">
        <v>203</v>
      </c>
      <c r="B145" s="112" t="str">
        <f t="shared" ref="B145:Q145" si="53">IF(B126=0,"",B126/B107)</f>
        <v/>
      </c>
      <c r="C145" s="112">
        <f t="shared" si="53"/>
        <v>0.7606773644205429</v>
      </c>
      <c r="D145" s="112">
        <f t="shared" si="53"/>
        <v>0.76067736442054301</v>
      </c>
      <c r="E145" s="112">
        <f t="shared" si="53"/>
        <v>0.7606773644205429</v>
      </c>
      <c r="F145" s="112">
        <f t="shared" si="53"/>
        <v>0.76067736442054312</v>
      </c>
      <c r="G145" s="112">
        <f t="shared" si="53"/>
        <v>0.76067736442054312</v>
      </c>
      <c r="H145" s="112">
        <f t="shared" si="53"/>
        <v>0.76067736442054301</v>
      </c>
      <c r="I145" s="112">
        <f t="shared" si="53"/>
        <v>0.76067736442054312</v>
      </c>
      <c r="J145" s="112">
        <f t="shared" si="53"/>
        <v>0.76362638577657893</v>
      </c>
      <c r="K145" s="112">
        <f t="shared" si="53"/>
        <v>0.7653251007805344</v>
      </c>
      <c r="L145" s="112">
        <f t="shared" si="53"/>
        <v>0.76776216289860477</v>
      </c>
      <c r="M145" s="112">
        <f t="shared" si="53"/>
        <v>0.77054426338423931</v>
      </c>
      <c r="N145" s="112">
        <f t="shared" si="53"/>
        <v>0.7769658604096481</v>
      </c>
      <c r="O145" s="112">
        <f t="shared" si="53"/>
        <v>0.7782098809618001</v>
      </c>
      <c r="P145" s="112">
        <f t="shared" si="53"/>
        <v>0.77961993600435819</v>
      </c>
      <c r="Q145" s="112">
        <f t="shared" si="53"/>
        <v>0.78052453142809841</v>
      </c>
      <c r="R145" s="112">
        <f t="shared" ref="R145:V145" si="54">IF(R126=0,"",R126/R107)</f>
        <v>0.78315993126265449</v>
      </c>
      <c r="S145" s="112">
        <f t="shared" si="54"/>
        <v>0.78725738425194169</v>
      </c>
      <c r="T145" s="112">
        <f t="shared" si="54"/>
        <v>0.78931528608118107</v>
      </c>
      <c r="U145" s="112">
        <f t="shared" si="54"/>
        <v>0.79150310422948211</v>
      </c>
      <c r="V145" s="112">
        <f t="shared" si="54"/>
        <v>0.79333385559865566</v>
      </c>
      <c r="W145" s="112">
        <f t="shared" ref="W145" si="55">IF(W126=0,"",W126/W107)</f>
        <v>0.80041708115881716</v>
      </c>
      <c r="DA145" s="131" t="s">
        <v>2031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2032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0.56514428204513378</v>
      </c>
      <c r="C147" s="112">
        <f t="shared" si="59"/>
        <v>0.56736389400500864</v>
      </c>
      <c r="D147" s="112">
        <f t="shared" si="59"/>
        <v>0.56918324954961619</v>
      </c>
      <c r="E147" s="112">
        <f t="shared" si="59"/>
        <v>0.57269537398306591</v>
      </c>
      <c r="F147" s="112">
        <f t="shared" si="59"/>
        <v>0.57756004769816105</v>
      </c>
      <c r="G147" s="112">
        <f t="shared" si="59"/>
        <v>0.58281447936830544</v>
      </c>
      <c r="H147" s="112">
        <f t="shared" si="59"/>
        <v>0.58880362494529381</v>
      </c>
      <c r="I147" s="112">
        <f t="shared" si="59"/>
        <v>0.59170245544674238</v>
      </c>
      <c r="J147" s="112">
        <f t="shared" si="59"/>
        <v>0.59230472672656165</v>
      </c>
      <c r="K147" s="112">
        <f t="shared" si="59"/>
        <v>0.59380597844719885</v>
      </c>
      <c r="L147" s="112">
        <f t="shared" si="59"/>
        <v>0.59572943394997802</v>
      </c>
      <c r="M147" s="112">
        <f t="shared" si="59"/>
        <v>0.59913121188722041</v>
      </c>
      <c r="N147" s="112">
        <f t="shared" si="59"/>
        <v>0.60468130920762708</v>
      </c>
      <c r="O147" s="112">
        <f t="shared" si="59"/>
        <v>0.61334566293695769</v>
      </c>
      <c r="P147" s="112">
        <f t="shared" si="59"/>
        <v>0.62492203525369938</v>
      </c>
      <c r="Q147" s="112">
        <f t="shared" si="59"/>
        <v>0.6319181487816411</v>
      </c>
      <c r="R147" s="112">
        <f t="shared" ref="R147:V147" si="60">IF(R128=0,"",R128/R109)</f>
        <v>0.63707682361909368</v>
      </c>
      <c r="S147" s="112">
        <f t="shared" si="60"/>
        <v>0.64433621989551282</v>
      </c>
      <c r="T147" s="112">
        <f t="shared" si="60"/>
        <v>0.65701893680586676</v>
      </c>
      <c r="U147" s="112">
        <f t="shared" si="60"/>
        <v>0.6708579653965373</v>
      </c>
      <c r="V147" s="112">
        <f t="shared" si="60"/>
        <v>0.68542340812526259</v>
      </c>
      <c r="W147" s="112">
        <f t="shared" ref="W147" si="61">IF(W128=0,"",W128/W109)</f>
        <v>0.69712349195196666</v>
      </c>
      <c r="DA147" s="131" t="s">
        <v>2033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>
        <f t="shared" si="62"/>
        <v>0.86020379431039595</v>
      </c>
      <c r="D148" s="113">
        <f t="shared" si="62"/>
        <v>0.86312242885712842</v>
      </c>
      <c r="E148" s="113">
        <f t="shared" si="62"/>
        <v>0.83793835231378799</v>
      </c>
      <c r="F148" s="113">
        <f t="shared" si="62"/>
        <v>0.85906684916390297</v>
      </c>
      <c r="G148" s="113">
        <f t="shared" si="62"/>
        <v>0.87692657698293119</v>
      </c>
      <c r="H148" s="113">
        <f t="shared" si="62"/>
        <v>0.84142134883402719</v>
      </c>
      <c r="I148" s="113">
        <f t="shared" si="62"/>
        <v>0.86762612588749244</v>
      </c>
      <c r="J148" s="113">
        <f t="shared" si="62"/>
        <v>0.85211398948961714</v>
      </c>
      <c r="K148" s="113">
        <f t="shared" si="62"/>
        <v>0.86362836081220662</v>
      </c>
      <c r="L148" s="113">
        <f t="shared" si="62"/>
        <v>0.86758415820224621</v>
      </c>
      <c r="M148" s="113">
        <f t="shared" si="62"/>
        <v>0.84959606595401094</v>
      </c>
      <c r="N148" s="113">
        <f t="shared" si="62"/>
        <v>0.89722715579289336</v>
      </c>
      <c r="O148" s="113">
        <f t="shared" si="62"/>
        <v>0.89197146636164693</v>
      </c>
      <c r="P148" s="113">
        <f t="shared" si="62"/>
        <v>0.89634856399793195</v>
      </c>
      <c r="Q148" s="113">
        <f t="shared" si="62"/>
        <v>0.86368817491680761</v>
      </c>
      <c r="R148" s="113">
        <f t="shared" ref="R148:V148" si="63">IF(R129=0,"",R129/R110)</f>
        <v>0.8727134068980591</v>
      </c>
      <c r="S148" s="113">
        <f t="shared" si="63"/>
        <v>0.88367474027895965</v>
      </c>
      <c r="T148" s="113">
        <f t="shared" si="63"/>
        <v>0.88766778696417226</v>
      </c>
      <c r="U148" s="113">
        <f t="shared" si="63"/>
        <v>0.89627981903465459</v>
      </c>
      <c r="V148" s="113">
        <f t="shared" si="63"/>
        <v>0.8973643361144179</v>
      </c>
      <c r="W148" s="113">
        <f t="shared" ref="W148" si="64">IF(W129=0,"",W129/W110)</f>
        <v>0.92250522692170711</v>
      </c>
      <c r="DA148" s="132" t="s">
        <v>2034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>
        <f t="shared" si="65"/>
        <v>0.58585359792924208</v>
      </c>
      <c r="D149" s="111">
        <f t="shared" si="65"/>
        <v>0.58594518734501533</v>
      </c>
      <c r="E149" s="111">
        <f t="shared" si="65"/>
        <v>0.58613292043719567</v>
      </c>
      <c r="F149" s="111">
        <f t="shared" si="65"/>
        <v>0.58620910585248143</v>
      </c>
      <c r="G149" s="111">
        <f t="shared" si="65"/>
        <v>0.58712080030575975</v>
      </c>
      <c r="H149" s="111">
        <f t="shared" si="65"/>
        <v>0.58813159257183178</v>
      </c>
      <c r="I149" s="111">
        <f t="shared" si="65"/>
        <v>0.59096978489272267</v>
      </c>
      <c r="J149" s="111">
        <f t="shared" si="65"/>
        <v>0.59352570678412298</v>
      </c>
      <c r="K149" s="111">
        <f t="shared" si="65"/>
        <v>0.59773249996722666</v>
      </c>
      <c r="L149" s="111">
        <f t="shared" si="65"/>
        <v>0.59927527106263123</v>
      </c>
      <c r="M149" s="111">
        <f t="shared" si="65"/>
        <v>0.60303109285974754</v>
      </c>
      <c r="N149" s="111">
        <f t="shared" si="65"/>
        <v>0.610222461853555</v>
      </c>
      <c r="O149" s="111">
        <f t="shared" si="65"/>
        <v>0.61528344942545055</v>
      </c>
      <c r="P149" s="111">
        <f t="shared" si="65"/>
        <v>0.62586659057259264</v>
      </c>
      <c r="Q149" s="111">
        <f t="shared" si="65"/>
        <v>0.63185895774761192</v>
      </c>
      <c r="R149" s="111">
        <f t="shared" ref="R149:V149" si="66">IF(R130=0,"",R130/R111)</f>
        <v>0.63689190148067232</v>
      </c>
      <c r="S149" s="111">
        <f t="shared" si="66"/>
        <v>0.64369674869563787</v>
      </c>
      <c r="T149" s="111">
        <f t="shared" si="66"/>
        <v>0.6578682761950253</v>
      </c>
      <c r="U149" s="111">
        <f t="shared" si="66"/>
        <v>0.6737348951446801</v>
      </c>
      <c r="V149" s="111">
        <f t="shared" si="66"/>
        <v>0.69086292024590601</v>
      </c>
      <c r="W149" s="111">
        <f t="shared" ref="W149" si="67">IF(W130=0,"",W130/W111)</f>
        <v>0.70099265311371073</v>
      </c>
      <c r="DA149" s="63" t="s">
        <v>2035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2036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0.59058830255214634</v>
      </c>
      <c r="C151" s="124">
        <f t="shared" si="71"/>
        <v>0.59443150463430905</v>
      </c>
      <c r="D151" s="124">
        <f t="shared" si="71"/>
        <v>0.58960519025781111</v>
      </c>
      <c r="E151" s="124">
        <f t="shared" si="71"/>
        <v>0.58858459983102296</v>
      </c>
      <c r="F151" s="124">
        <f t="shared" si="71"/>
        <v>0.59226031325129869</v>
      </c>
      <c r="G151" s="124">
        <f t="shared" si="71"/>
        <v>0.59699799252982921</v>
      </c>
      <c r="H151" s="124">
        <f t="shared" si="71"/>
        <v>0.60232739026962479</v>
      </c>
      <c r="I151" s="124">
        <f t="shared" si="71"/>
        <v>0.60807622051105936</v>
      </c>
      <c r="J151" s="124">
        <f t="shared" si="71"/>
        <v>0.61302522471801313</v>
      </c>
      <c r="K151" s="124">
        <f t="shared" si="71"/>
        <v>0.61295398080903474</v>
      </c>
      <c r="L151" s="124">
        <f t="shared" si="71"/>
        <v>0.61888869897418575</v>
      </c>
      <c r="M151" s="124">
        <f t="shared" si="71"/>
        <v>0.63388527138152062</v>
      </c>
      <c r="N151" s="124">
        <f t="shared" si="71"/>
        <v>0.64590584377589133</v>
      </c>
      <c r="O151" s="124">
        <f t="shared" si="71"/>
        <v>0.64261255891006663</v>
      </c>
      <c r="P151" s="124">
        <f t="shared" si="71"/>
        <v>0.65011513695608936</v>
      </c>
      <c r="Q151" s="124">
        <f t="shared" si="71"/>
        <v>0.65501586366976228</v>
      </c>
      <c r="R151" s="124">
        <f t="shared" ref="R151:V151" si="72">IF(R132=0,"",R132/R113)</f>
        <v>0.66513741315391728</v>
      </c>
      <c r="S151" s="124">
        <f t="shared" si="72"/>
        <v>0.65922905018846345</v>
      </c>
      <c r="T151" s="124">
        <f t="shared" si="72"/>
        <v>0.66165277756021978</v>
      </c>
      <c r="U151" s="124">
        <f t="shared" si="72"/>
        <v>0.66724436302938051</v>
      </c>
      <c r="V151" s="124">
        <f t="shared" si="72"/>
        <v>0.68536764413844753</v>
      </c>
      <c r="W151" s="124">
        <f t="shared" ref="W151" si="73">IF(W132=0,"",W132/W113)</f>
        <v>0.686535753533284</v>
      </c>
      <c r="DA151" s="130" t="s">
        <v>2037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0.57872772806226969</v>
      </c>
      <c r="C152" s="111">
        <f t="shared" si="74"/>
        <v>0.57949228877848502</v>
      </c>
      <c r="D152" s="111">
        <f t="shared" si="74"/>
        <v>0.58016405725629705</v>
      </c>
      <c r="E152" s="111">
        <f t="shared" si="74"/>
        <v>0.58132120995343139</v>
      </c>
      <c r="F152" s="111">
        <f t="shared" si="74"/>
        <v>0.58273647606482104</v>
      </c>
      <c r="G152" s="111">
        <f t="shared" si="74"/>
        <v>0.58408081424806657</v>
      </c>
      <c r="H152" s="111">
        <f t="shared" si="74"/>
        <v>0.58572330877093814</v>
      </c>
      <c r="I152" s="111">
        <f t="shared" si="74"/>
        <v>0.58654203462818533</v>
      </c>
      <c r="J152" s="111">
        <f t="shared" si="74"/>
        <v>0.58676350812146671</v>
      </c>
      <c r="K152" s="111">
        <f t="shared" si="74"/>
        <v>0.58708284263129062</v>
      </c>
      <c r="L152" s="111">
        <f t="shared" si="74"/>
        <v>0.58745688676347319</v>
      </c>
      <c r="M152" s="111">
        <f t="shared" si="74"/>
        <v>0.5879500690445808</v>
      </c>
      <c r="N152" s="111">
        <f t="shared" si="74"/>
        <v>0.58851230734862159</v>
      </c>
      <c r="O152" s="111">
        <f t="shared" si="74"/>
        <v>0.58893802589909572</v>
      </c>
      <c r="P152" s="111">
        <f t="shared" si="74"/>
        <v>0.58908347249496118</v>
      </c>
      <c r="Q152" s="111">
        <f t="shared" si="74"/>
        <v>0.58918873916295456</v>
      </c>
      <c r="R152" s="111">
        <f t="shared" ref="R152:V152" si="75">IF(R133=0,"",R133/R114)</f>
        <v>0.58940924487825996</v>
      </c>
      <c r="S152" s="111">
        <f t="shared" si="75"/>
        <v>0.5900908308792292</v>
      </c>
      <c r="T152" s="111">
        <f t="shared" si="75"/>
        <v>0.59122888781554694</v>
      </c>
      <c r="U152" s="111">
        <f t="shared" si="75"/>
        <v>0.59281803721536441</v>
      </c>
      <c r="V152" s="111">
        <f t="shared" si="75"/>
        <v>0.59463770370074787</v>
      </c>
      <c r="W152" s="111">
        <f t="shared" ref="W152" si="76">IF(W133=0,"",W133/W114)</f>
        <v>0.59651426313885514</v>
      </c>
      <c r="DA152" s="63" t="s">
        <v>2038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0.73434639716334871</v>
      </c>
      <c r="C153" s="45">
        <f t="shared" si="77"/>
        <v>0.73639999119890021</v>
      </c>
      <c r="D153" s="45">
        <f t="shared" si="77"/>
        <v>0.73677763550498987</v>
      </c>
      <c r="E153" s="45">
        <f t="shared" si="77"/>
        <v>0.73731329584857352</v>
      </c>
      <c r="F153" s="45">
        <f t="shared" si="77"/>
        <v>0.73932735571630792</v>
      </c>
      <c r="G153" s="45">
        <f t="shared" si="77"/>
        <v>0.74753268914107807</v>
      </c>
      <c r="H153" s="45">
        <f t="shared" si="77"/>
        <v>0.75273357912084526</v>
      </c>
      <c r="I153" s="45">
        <f t="shared" si="77"/>
        <v>0.75467916411972136</v>
      </c>
      <c r="J153" s="45">
        <f t="shared" si="77"/>
        <v>0.75535672311244306</v>
      </c>
      <c r="K153" s="45">
        <f t="shared" si="77"/>
        <v>0.75662144781068918</v>
      </c>
      <c r="L153" s="45">
        <f t="shared" si="77"/>
        <v>0.75790449156589945</v>
      </c>
      <c r="M153" s="45">
        <f t="shared" si="77"/>
        <v>0.75997387106445824</v>
      </c>
      <c r="N153" s="45">
        <f t="shared" si="77"/>
        <v>0.76284396049191316</v>
      </c>
      <c r="O153" s="45">
        <f t="shared" si="77"/>
        <v>0.76561884356561249</v>
      </c>
      <c r="P153" s="45">
        <f t="shared" si="77"/>
        <v>0.76799820232421045</v>
      </c>
      <c r="Q153" s="45">
        <f t="shared" si="77"/>
        <v>0.77110009425646597</v>
      </c>
      <c r="R153" s="45">
        <f t="shared" ref="R153:V153" si="78">IF(R134=0,"",R134/R115)</f>
        <v>0.77567635081533604</v>
      </c>
      <c r="S153" s="45">
        <f t="shared" si="78"/>
        <v>0.78163885397338384</v>
      </c>
      <c r="T153" s="45">
        <f t="shared" si="78"/>
        <v>0.79114894677889636</v>
      </c>
      <c r="U153" s="45">
        <f t="shared" si="78"/>
        <v>0.80386505584293844</v>
      </c>
      <c r="V153" s="45">
        <f t="shared" si="78"/>
        <v>0.81802103945517135</v>
      </c>
      <c r="W153" s="45">
        <f t="shared" ref="W153" si="79">IF(W134=0,"",W134/W115)</f>
        <v>0.82827242799320921</v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121.80541729994938</v>
      </c>
      <c r="C155" s="117">
        <f t="shared" si="80"/>
        <v>118.15537932240157</v>
      </c>
      <c r="D155" s="117">
        <f t="shared" si="80"/>
        <v>116.51595331072599</v>
      </c>
      <c r="E155" s="117">
        <f t="shared" si="80"/>
        <v>115.27476714758136</v>
      </c>
      <c r="F155" s="117">
        <f t="shared" si="80"/>
        <v>108.91166263103888</v>
      </c>
      <c r="G155" s="117">
        <f t="shared" si="80"/>
        <v>103.48050606187111</v>
      </c>
      <c r="H155" s="117">
        <f t="shared" si="80"/>
        <v>97.16423968658961</v>
      </c>
      <c r="I155" s="117">
        <f t="shared" si="80"/>
        <v>83.853845656434942</v>
      </c>
      <c r="J155" s="117">
        <f t="shared" si="80"/>
        <v>69.29473572044401</v>
      </c>
      <c r="K155" s="117">
        <f t="shared" si="80"/>
        <v>62.283914334087513</v>
      </c>
      <c r="L155" s="117">
        <f t="shared" si="80"/>
        <v>59.386464157034851</v>
      </c>
      <c r="M155" s="117">
        <f t="shared" si="80"/>
        <v>43.359670050551976</v>
      </c>
      <c r="N155" s="117">
        <f t="shared" si="80"/>
        <v>33.378040328952117</v>
      </c>
      <c r="O155" s="117">
        <f t="shared" si="80"/>
        <v>34.981264381931844</v>
      </c>
      <c r="P155" s="117">
        <f t="shared" si="80"/>
        <v>30.692354683217594</v>
      </c>
      <c r="Q155" s="117">
        <f t="shared" si="80"/>
        <v>30.719082807870766</v>
      </c>
      <c r="R155" s="117">
        <f t="shared" ref="R155:V155" si="81">R156+R159+R161+R170</f>
        <v>26.091038006686961</v>
      </c>
      <c r="S155" s="117">
        <f t="shared" si="81"/>
        <v>34.657549975270115</v>
      </c>
      <c r="T155" s="117">
        <f t="shared" si="81"/>
        <v>37.198223922641986</v>
      </c>
      <c r="U155" s="117">
        <f t="shared" si="81"/>
        <v>37.461454617175093</v>
      </c>
      <c r="V155" s="117">
        <f t="shared" si="81"/>
        <v>49.445123380839433</v>
      </c>
      <c r="W155" s="117">
        <f t="shared" ref="W155" si="82">W156+W159+W161+W170</f>
        <v>46.273367090854137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121.80541729994938</v>
      </c>
      <c r="C170" s="122">
        <v>118.15537932240157</v>
      </c>
      <c r="D170" s="122">
        <v>116.51595331072599</v>
      </c>
      <c r="E170" s="122">
        <v>115.27476714758136</v>
      </c>
      <c r="F170" s="122">
        <v>108.91166263103888</v>
      </c>
      <c r="G170" s="122">
        <v>103.48050606187111</v>
      </c>
      <c r="H170" s="122">
        <v>97.16423968658961</v>
      </c>
      <c r="I170" s="122">
        <v>83.853845656434942</v>
      </c>
      <c r="J170" s="122">
        <v>69.29473572044401</v>
      </c>
      <c r="K170" s="122">
        <v>62.283914334087513</v>
      </c>
      <c r="L170" s="122">
        <v>59.386464157034851</v>
      </c>
      <c r="M170" s="122">
        <v>43.359670050551976</v>
      </c>
      <c r="N170" s="122">
        <v>33.378040328952117</v>
      </c>
      <c r="O170" s="122">
        <v>34.981264381931844</v>
      </c>
      <c r="P170" s="122">
        <v>30.692354683217594</v>
      </c>
      <c r="Q170" s="122">
        <v>30.719082807870766</v>
      </c>
      <c r="R170" s="122">
        <v>26.091038006686961</v>
      </c>
      <c r="S170" s="122">
        <v>34.657549975270115</v>
      </c>
      <c r="T170" s="122">
        <v>37.198223922641986</v>
      </c>
      <c r="U170" s="122">
        <v>37.461454617175093</v>
      </c>
      <c r="V170" s="122">
        <v>49.445123380839433</v>
      </c>
      <c r="W170" s="122">
        <v>46.273367090854137</v>
      </c>
      <c r="DA170" s="130" t="s">
        <v>2205</v>
      </c>
    </row>
    <row r="171" spans="1:105" ht="12" customHeight="1" x14ac:dyDescent="0.25">
      <c r="A171" s="97" t="s">
        <v>50</v>
      </c>
      <c r="B171" s="98">
        <v>121.80541729994938</v>
      </c>
      <c r="C171" s="98">
        <v>118.15537932240157</v>
      </c>
      <c r="D171" s="98">
        <v>116.51595331072599</v>
      </c>
      <c r="E171" s="98">
        <v>115.27476714758136</v>
      </c>
      <c r="F171" s="98">
        <v>108.91166263103888</v>
      </c>
      <c r="G171" s="98">
        <v>103.48050606187111</v>
      </c>
      <c r="H171" s="98">
        <v>97.16423968658961</v>
      </c>
      <c r="I171" s="98">
        <v>83.853845656434942</v>
      </c>
      <c r="J171" s="98">
        <v>69.29473572044401</v>
      </c>
      <c r="K171" s="98">
        <v>62.283914334087513</v>
      </c>
      <c r="L171" s="98">
        <v>59.386464157034851</v>
      </c>
      <c r="M171" s="98">
        <v>43.359670050551976</v>
      </c>
      <c r="N171" s="98">
        <v>33.378040328952117</v>
      </c>
      <c r="O171" s="98">
        <v>34.981264381931844</v>
      </c>
      <c r="P171" s="98">
        <v>30.692354683217594</v>
      </c>
      <c r="Q171" s="98">
        <v>30.719082807870766</v>
      </c>
      <c r="R171" s="98">
        <v>26.091038006686961</v>
      </c>
      <c r="S171" s="98">
        <v>34.657549975270115</v>
      </c>
      <c r="T171" s="98">
        <v>37.198223922641986</v>
      </c>
      <c r="U171" s="98">
        <v>37.461454617175093</v>
      </c>
      <c r="V171" s="98">
        <v>49.445123380839433</v>
      </c>
      <c r="W171" s="98">
        <v>46.273367090854137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10511.083754095815</v>
      </c>
      <c r="C174" s="117">
        <f t="shared" si="87"/>
        <v>12096.797500057979</v>
      </c>
      <c r="D174" s="117">
        <f t="shared" si="87"/>
        <v>10897.623899039858</v>
      </c>
      <c r="E174" s="117">
        <f t="shared" si="87"/>
        <v>11973.569620617556</v>
      </c>
      <c r="F174" s="117">
        <f t="shared" si="87"/>
        <v>12627.291441175184</v>
      </c>
      <c r="G174" s="117">
        <f t="shared" si="87"/>
        <v>13477.833339493391</v>
      </c>
      <c r="H174" s="117">
        <f t="shared" si="87"/>
        <v>13069.605140023874</v>
      </c>
      <c r="I174" s="117">
        <f t="shared" si="87"/>
        <v>12651.103682218545</v>
      </c>
      <c r="J174" s="117">
        <f t="shared" si="87"/>
        <v>11973.037868121692</v>
      </c>
      <c r="K174" s="117">
        <f t="shared" si="87"/>
        <v>12416.682353863987</v>
      </c>
      <c r="L174" s="117">
        <f t="shared" si="87"/>
        <v>13740.785886242245</v>
      </c>
      <c r="M174" s="117">
        <f t="shared" si="87"/>
        <v>13192.786699493736</v>
      </c>
      <c r="N174" s="117">
        <f t="shared" si="87"/>
        <v>13466.283167348603</v>
      </c>
      <c r="O174" s="117">
        <f t="shared" si="87"/>
        <v>13358.903300375843</v>
      </c>
      <c r="P174" s="117">
        <f t="shared" si="87"/>
        <v>11397.065614529718</v>
      </c>
      <c r="Q174" s="117">
        <f t="shared" si="87"/>
        <v>12590.363426735934</v>
      </c>
      <c r="R174" s="117">
        <f t="shared" ref="R174:V174" si="88">R175+R178+R180+R189</f>
        <v>13273.559622843575</v>
      </c>
      <c r="S174" s="117">
        <f t="shared" si="88"/>
        <v>13634.640644104622</v>
      </c>
      <c r="T174" s="117">
        <f t="shared" si="88"/>
        <v>12843.695371299786</v>
      </c>
      <c r="U174" s="117">
        <f t="shared" si="88"/>
        <v>12622.40105929819</v>
      </c>
      <c r="V174" s="117">
        <f t="shared" si="88"/>
        <v>13454.381030187329</v>
      </c>
      <c r="W174" s="117">
        <f t="shared" ref="W174" si="89">W175+W178+W180+W189</f>
        <v>14435.126983399665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8452.0267328345089</v>
      </c>
      <c r="C175" s="122">
        <f t="shared" si="90"/>
        <v>9897.0792928023111</v>
      </c>
      <c r="D175" s="122">
        <f t="shared" si="90"/>
        <v>8778.9145588901592</v>
      </c>
      <c r="E175" s="122">
        <f t="shared" si="90"/>
        <v>9804.340967012402</v>
      </c>
      <c r="F175" s="122">
        <f t="shared" si="90"/>
        <v>10282.615704029171</v>
      </c>
      <c r="G175" s="122">
        <f t="shared" si="90"/>
        <v>11251.513511691212</v>
      </c>
      <c r="H175" s="122">
        <f t="shared" si="90"/>
        <v>10825.611253144642</v>
      </c>
      <c r="I175" s="122">
        <f t="shared" si="90"/>
        <v>10353.233710477178</v>
      </c>
      <c r="J175" s="122">
        <f t="shared" si="90"/>
        <v>9773.9441301588977</v>
      </c>
      <c r="K175" s="122">
        <f t="shared" si="90"/>
        <v>10305.094303551039</v>
      </c>
      <c r="L175" s="122">
        <f t="shared" si="90"/>
        <v>11532.219757316338</v>
      </c>
      <c r="M175" s="122">
        <f t="shared" si="90"/>
        <v>11161.592475982099</v>
      </c>
      <c r="N175" s="122">
        <f t="shared" si="90"/>
        <v>11552.098412833482</v>
      </c>
      <c r="O175" s="122">
        <f t="shared" si="90"/>
        <v>11441.313216099494</v>
      </c>
      <c r="P175" s="122">
        <f t="shared" si="90"/>
        <v>9489.9363367376282</v>
      </c>
      <c r="Q175" s="122">
        <f t="shared" si="90"/>
        <v>10541.305090316926</v>
      </c>
      <c r="R175" s="122">
        <f t="shared" ref="R175:V175" si="91">SUM(R176:R177)</f>
        <v>11207.033235000066</v>
      </c>
      <c r="S175" s="122">
        <f t="shared" si="91"/>
        <v>11467.057711409529</v>
      </c>
      <c r="T175" s="122">
        <f t="shared" si="91"/>
        <v>10622.66908256452</v>
      </c>
      <c r="U175" s="122">
        <f t="shared" si="91"/>
        <v>10362.307252486431</v>
      </c>
      <c r="V175" s="122">
        <f t="shared" si="91"/>
        <v>10854.967568076903</v>
      </c>
      <c r="W175" s="122">
        <f t="shared" ref="W175" si="92">SUM(W176:W177)</f>
        <v>11961.582518346584</v>
      </c>
      <c r="DA175" s="130" t="s">
        <v>2359</v>
      </c>
    </row>
    <row r="176" spans="1:105" ht="12" customHeight="1" x14ac:dyDescent="0.25">
      <c r="A176" s="97" t="s">
        <v>203</v>
      </c>
      <c r="B176" s="98">
        <v>8423.6010794660269</v>
      </c>
      <c r="C176" s="98">
        <v>9864.3280916233434</v>
      </c>
      <c r="D176" s="98">
        <v>8750.2893609522271</v>
      </c>
      <c r="E176" s="98">
        <v>9773.1803215384916</v>
      </c>
      <c r="F176" s="98">
        <v>10250.104475327982</v>
      </c>
      <c r="G176" s="98">
        <v>11216.625249755949</v>
      </c>
      <c r="H176" s="98">
        <v>10792.718437104715</v>
      </c>
      <c r="I176" s="98">
        <v>10322.163709914883</v>
      </c>
      <c r="J176" s="98">
        <v>9744.856461472702</v>
      </c>
      <c r="K176" s="98">
        <v>10274.834572942031</v>
      </c>
      <c r="L176" s="98">
        <v>11498.64736263721</v>
      </c>
      <c r="M176" s="98">
        <v>11129.504530299935</v>
      </c>
      <c r="N176" s="98">
        <v>11519.759734900483</v>
      </c>
      <c r="O176" s="98">
        <v>11409.321034929146</v>
      </c>
      <c r="P176" s="98">
        <v>9463.276237830607</v>
      </c>
      <c r="Q176" s="98">
        <v>10511.869296122322</v>
      </c>
      <c r="R176" s="98">
        <v>11175.817160855555</v>
      </c>
      <c r="S176" s="98">
        <v>11434.922903148454</v>
      </c>
      <c r="T176" s="98">
        <v>10592.854405621576</v>
      </c>
      <c r="U176" s="98">
        <v>10333.166737672511</v>
      </c>
      <c r="V176" s="98">
        <v>10823.860084300091</v>
      </c>
      <c r="W176" s="98">
        <v>11927.201368631819</v>
      </c>
      <c r="DA176" s="63" t="s">
        <v>2360</v>
      </c>
    </row>
    <row r="177" spans="1:105" ht="12" customHeight="1" x14ac:dyDescent="0.25">
      <c r="A177" s="97" t="s">
        <v>53</v>
      </c>
      <c r="B177" s="98">
        <v>28.425653368482184</v>
      </c>
      <c r="C177" s="98">
        <v>32.751201178967371</v>
      </c>
      <c r="D177" s="98">
        <v>28.625197937932921</v>
      </c>
      <c r="E177" s="98">
        <v>31.160645473910719</v>
      </c>
      <c r="F177" s="98">
        <v>32.511228701189559</v>
      </c>
      <c r="G177" s="98">
        <v>34.888261935261724</v>
      </c>
      <c r="H177" s="98">
        <v>32.892816039926529</v>
      </c>
      <c r="I177" s="98">
        <v>31.070000562295576</v>
      </c>
      <c r="J177" s="98">
        <v>29.087668686196224</v>
      </c>
      <c r="K177" s="98">
        <v>30.259730609007775</v>
      </c>
      <c r="L177" s="98">
        <v>33.572394679127505</v>
      </c>
      <c r="M177" s="98">
        <v>32.08794568216485</v>
      </c>
      <c r="N177" s="98">
        <v>32.338677932999602</v>
      </c>
      <c r="O177" s="98">
        <v>31.992181170348616</v>
      </c>
      <c r="P177" s="98">
        <v>26.660098907020739</v>
      </c>
      <c r="Q177" s="98">
        <v>29.435794194603673</v>
      </c>
      <c r="R177" s="98">
        <v>31.216074144511435</v>
      </c>
      <c r="S177" s="98">
        <v>32.134808261074163</v>
      </c>
      <c r="T177" s="98">
        <v>29.814676942943255</v>
      </c>
      <c r="U177" s="98">
        <v>29.140514813920348</v>
      </c>
      <c r="V177" s="98">
        <v>31.107483776812614</v>
      </c>
      <c r="W177" s="98">
        <v>34.381149714765684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0.95858981923566033</v>
      </c>
      <c r="C178" s="122">
        <f t="shared" si="93"/>
        <v>1.1697656540994557</v>
      </c>
      <c r="D178" s="122">
        <f t="shared" si="93"/>
        <v>1.9006005074844574</v>
      </c>
      <c r="E178" s="122">
        <f t="shared" si="93"/>
        <v>3.0705955922453025</v>
      </c>
      <c r="F178" s="122">
        <f t="shared" si="93"/>
        <v>1.836834384907474</v>
      </c>
      <c r="G178" s="122">
        <f t="shared" si="93"/>
        <v>2.3586096067410351</v>
      </c>
      <c r="H178" s="122">
        <f t="shared" si="93"/>
        <v>4.6194085772503808</v>
      </c>
      <c r="I178" s="122">
        <f t="shared" si="93"/>
        <v>7.652440396486889</v>
      </c>
      <c r="J178" s="122">
        <f t="shared" si="93"/>
        <v>5.7446243692961083</v>
      </c>
      <c r="K178" s="122">
        <f t="shared" si="93"/>
        <v>6.8860582352372219</v>
      </c>
      <c r="L178" s="122">
        <f t="shared" si="93"/>
        <v>9.4524901538161394</v>
      </c>
      <c r="M178" s="122">
        <f t="shared" si="93"/>
        <v>10.49625239334789</v>
      </c>
      <c r="N178" s="122">
        <f t="shared" si="93"/>
        <v>22.327743673941324</v>
      </c>
      <c r="O178" s="122">
        <f t="shared" si="93"/>
        <v>15.804360433282405</v>
      </c>
      <c r="P178" s="122">
        <f t="shared" si="93"/>
        <v>11.459854659928439</v>
      </c>
      <c r="Q178" s="122">
        <f t="shared" si="93"/>
        <v>17.661866551730586</v>
      </c>
      <c r="R178" s="122">
        <f t="shared" si="93"/>
        <v>16.350472093993012</v>
      </c>
      <c r="S178" s="122">
        <f t="shared" si="93"/>
        <v>17.528895337246542</v>
      </c>
      <c r="T178" s="122">
        <f t="shared" si="93"/>
        <v>22.577394379807668</v>
      </c>
      <c r="U178" s="122">
        <f t="shared" si="93"/>
        <v>30.645156967136309</v>
      </c>
      <c r="V178" s="122">
        <f t="shared" si="93"/>
        <v>17.570444103278867</v>
      </c>
      <c r="W178" s="122">
        <f t="shared" si="93"/>
        <v>48.773284239060018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0.95858981923566033</v>
      </c>
      <c r="C179" s="98">
        <f>RES_hhdet_fech!C129</f>
        <v>1.1697656540994557</v>
      </c>
      <c r="D179" s="98">
        <f>RES_hhdet_fech!D129</f>
        <v>1.9006005074844574</v>
      </c>
      <c r="E179" s="98">
        <f>RES_hhdet_fech!E129</f>
        <v>3.0705955922453025</v>
      </c>
      <c r="F179" s="98">
        <f>RES_hhdet_fech!F129</f>
        <v>1.836834384907474</v>
      </c>
      <c r="G179" s="98">
        <f>RES_hhdet_fech!G129</f>
        <v>2.3586096067410351</v>
      </c>
      <c r="H179" s="98">
        <f>RES_hhdet_fech!H129</f>
        <v>4.6194085772503808</v>
      </c>
      <c r="I179" s="98">
        <f>RES_hhdet_fech!I129</f>
        <v>7.652440396486889</v>
      </c>
      <c r="J179" s="98">
        <f>RES_hhdet_fech!J129</f>
        <v>5.7446243692961083</v>
      </c>
      <c r="K179" s="98">
        <f>RES_hhdet_fech!K129</f>
        <v>6.8860582352372219</v>
      </c>
      <c r="L179" s="98">
        <f>RES_hhdet_fech!L129</f>
        <v>9.4524901538161394</v>
      </c>
      <c r="M179" s="98">
        <f>RES_hhdet_fech!M129</f>
        <v>10.49625239334789</v>
      </c>
      <c r="N179" s="98">
        <f>RES_hhdet_fech!N129</f>
        <v>22.327743673941324</v>
      </c>
      <c r="O179" s="98">
        <f>RES_hhdet_fech!O129</f>
        <v>15.804360433282405</v>
      </c>
      <c r="P179" s="98">
        <f>RES_hhdet_fech!P129</f>
        <v>11.459854659928439</v>
      </c>
      <c r="Q179" s="98">
        <f>RES_hhdet_fech!Q129</f>
        <v>17.661866551730586</v>
      </c>
      <c r="R179" s="98">
        <f>RES_hhdet_fech!R129</f>
        <v>16.350472093993012</v>
      </c>
      <c r="S179" s="98">
        <f>RES_hhdet_fech!S129</f>
        <v>17.528895337246542</v>
      </c>
      <c r="T179" s="98">
        <f>RES_hhdet_fech!T129</f>
        <v>22.577394379807668</v>
      </c>
      <c r="U179" s="98">
        <f>RES_hhdet_fech!U129</f>
        <v>30.645156967136309</v>
      </c>
      <c r="V179" s="98">
        <f>RES_hhdet_fech!V129</f>
        <v>17.570444103278867</v>
      </c>
      <c r="W179" s="98">
        <f>RES_hhdet_fech!W129</f>
        <v>48.773284239060018</v>
      </c>
      <c r="DA179" s="63" t="s">
        <v>2363</v>
      </c>
    </row>
    <row r="180" spans="1:105" ht="12" customHeight="1" x14ac:dyDescent="0.25">
      <c r="A180" s="121" t="s">
        <v>55</v>
      </c>
      <c r="B180" s="122">
        <v>1333.7639136350729</v>
      </c>
      <c r="C180" s="122">
        <v>1454.5085871578929</v>
      </c>
      <c r="D180" s="122">
        <v>1341.8514175142029</v>
      </c>
      <c r="E180" s="122">
        <v>1371.7805125536952</v>
      </c>
      <c r="F180" s="122">
        <v>1576.3756028366979</v>
      </c>
      <c r="G180" s="122">
        <v>1461.278542916308</v>
      </c>
      <c r="H180" s="122">
        <v>1488.3809881943666</v>
      </c>
      <c r="I180" s="122">
        <v>1595.7701878741882</v>
      </c>
      <c r="J180" s="122">
        <v>1563.8954218966962</v>
      </c>
      <c r="K180" s="122">
        <v>1501.2634162221593</v>
      </c>
      <c r="L180" s="122">
        <v>1570.6751041478742</v>
      </c>
      <c r="M180" s="122">
        <v>1489.9234419668696</v>
      </c>
      <c r="N180" s="122">
        <v>1440.2703227899185</v>
      </c>
      <c r="O180" s="122">
        <v>1438.0767055148062</v>
      </c>
      <c r="P180" s="122">
        <v>1456.1085431648221</v>
      </c>
      <c r="Q180" s="122">
        <v>1566.9645982506531</v>
      </c>
      <c r="R180" s="122">
        <v>1621.3848153844949</v>
      </c>
      <c r="S180" s="122">
        <v>1618.5162642110131</v>
      </c>
      <c r="T180" s="122">
        <v>1636.5422749761315</v>
      </c>
      <c r="U180" s="122">
        <v>1659.5465996818712</v>
      </c>
      <c r="V180" s="122">
        <v>1750.5212882646279</v>
      </c>
      <c r="W180" s="122">
        <v>1656.1590531617333</v>
      </c>
      <c r="DA180" s="130" t="s">
        <v>2364</v>
      </c>
    </row>
    <row r="181" spans="1:105" ht="12" customHeight="1" x14ac:dyDescent="0.25">
      <c r="A181" s="97" t="s">
        <v>128</v>
      </c>
      <c r="B181" s="98">
        <v>1319.1072607913495</v>
      </c>
      <c r="C181" s="98">
        <v>1442.400997892531</v>
      </c>
      <c r="D181" s="98">
        <v>1324.4653814529813</v>
      </c>
      <c r="E181" s="98">
        <v>1348.6282177679784</v>
      </c>
      <c r="F181" s="98">
        <v>1565.1368205838587</v>
      </c>
      <c r="G181" s="98">
        <v>1448.5073011899624</v>
      </c>
      <c r="H181" s="98">
        <v>1468.8992130168117</v>
      </c>
      <c r="I181" s="98">
        <v>1584.4319308547263</v>
      </c>
      <c r="J181" s="98">
        <v>1545.9445592061875</v>
      </c>
      <c r="K181" s="98">
        <v>1483.2900738327123</v>
      </c>
      <c r="L181" s="98">
        <v>1555.0083096960077</v>
      </c>
      <c r="M181" s="98">
        <v>1467.9608096810043</v>
      </c>
      <c r="N181" s="98">
        <v>1429.5129768583638</v>
      </c>
      <c r="O181" s="98">
        <v>1424.8284518245327</v>
      </c>
      <c r="P181" s="98">
        <v>1439.307825362413</v>
      </c>
      <c r="Q181" s="98">
        <v>1536.249830367356</v>
      </c>
      <c r="R181" s="98">
        <v>1597.5365447509425</v>
      </c>
      <c r="S181" s="98">
        <v>1597.5958565098308</v>
      </c>
      <c r="T181" s="98">
        <v>1617.148475665814</v>
      </c>
      <c r="U181" s="98">
        <v>1642.222163236773</v>
      </c>
      <c r="V181" s="98">
        <v>1727.3957048272853</v>
      </c>
      <c r="W181" s="98">
        <v>1648.6043133064941</v>
      </c>
      <c r="DA181" s="63" t="s">
        <v>2365</v>
      </c>
    </row>
    <row r="182" spans="1:105" ht="12" customHeight="1" x14ac:dyDescent="0.25">
      <c r="A182" s="97" t="s">
        <v>127</v>
      </c>
      <c r="B182" s="98">
        <v>0</v>
      </c>
      <c r="C182" s="98">
        <v>1140.4775609733151</v>
      </c>
      <c r="D182" s="98">
        <v>1045.9698883753665</v>
      </c>
      <c r="E182" s="98">
        <v>1081.8277139573934</v>
      </c>
      <c r="F182" s="98">
        <v>1244.6206653249874</v>
      </c>
      <c r="G182" s="98">
        <v>1144.242098084</v>
      </c>
      <c r="H182" s="98">
        <v>1188.3481247429593</v>
      </c>
      <c r="I182" s="98">
        <v>1268.2349830277938</v>
      </c>
      <c r="J182" s="98">
        <v>1252.0513319672386</v>
      </c>
      <c r="K182" s="98">
        <v>1198.7875947624118</v>
      </c>
      <c r="L182" s="98">
        <v>1260.1015198263206</v>
      </c>
      <c r="M182" s="98">
        <v>1209.8771605113818</v>
      </c>
      <c r="N182" s="98">
        <v>1157.3243839647746</v>
      </c>
      <c r="O182" s="98">
        <v>1166.2782801812168</v>
      </c>
      <c r="P182" s="98">
        <v>1178.2645416406235</v>
      </c>
      <c r="Q182" s="98">
        <v>1284.4877642895365</v>
      </c>
      <c r="R182" s="98">
        <v>1332.3849467584209</v>
      </c>
      <c r="S182" s="98">
        <v>1329.4836544996379</v>
      </c>
      <c r="T182" s="98">
        <v>1352.6051323957277</v>
      </c>
      <c r="U182" s="98">
        <v>1378.6470523344806</v>
      </c>
      <c r="V182" s="98">
        <v>1464.176091833539</v>
      </c>
      <c r="W182" s="98">
        <v>1381.7695319897005</v>
      </c>
      <c r="DA182" s="63" t="s">
        <v>2366</v>
      </c>
    </row>
    <row r="183" spans="1:105" ht="12" customHeight="1" x14ac:dyDescent="0.25">
      <c r="A183" s="100" t="s">
        <v>203</v>
      </c>
      <c r="B183" s="101">
        <v>0</v>
      </c>
      <c r="C183" s="101">
        <v>321.61916502313221</v>
      </c>
      <c r="D183" s="101">
        <v>288.53134522097832</v>
      </c>
      <c r="E183" s="101">
        <v>359.03016939122824</v>
      </c>
      <c r="F183" s="101">
        <v>354.85773855807025</v>
      </c>
      <c r="G183" s="101">
        <v>282.70118653578896</v>
      </c>
      <c r="H183" s="101">
        <v>387.5277829252496</v>
      </c>
      <c r="I183" s="101">
        <v>343.54016813419292</v>
      </c>
      <c r="J183" s="101">
        <v>385.14630309423012</v>
      </c>
      <c r="K183" s="101">
        <v>342.66368991237329</v>
      </c>
      <c r="L183" s="101">
        <v>350.42894091122514</v>
      </c>
      <c r="M183" s="101">
        <v>390.37402967277364</v>
      </c>
      <c r="N183" s="101">
        <v>255.22758883733013</v>
      </c>
      <c r="O183" s="101">
        <v>275.52699735989432</v>
      </c>
      <c r="P183" s="101">
        <v>277.7959920542375</v>
      </c>
      <c r="Q183" s="101">
        <v>414.36477929788487</v>
      </c>
      <c r="R183" s="101">
        <v>406.26741654513739</v>
      </c>
      <c r="S183" s="101">
        <v>377.46983287254096</v>
      </c>
      <c r="T183" s="101">
        <v>391.58345972764857</v>
      </c>
      <c r="U183" s="101">
        <v>391.62507257129153</v>
      </c>
      <c r="V183" s="101">
        <v>442.21607884182976</v>
      </c>
      <c r="W183" s="101">
        <v>325.09993516878427</v>
      </c>
      <c r="DA183" s="131" t="s">
        <v>2367</v>
      </c>
    </row>
    <row r="184" spans="1:105" ht="12" customHeight="1" x14ac:dyDescent="0.25">
      <c r="A184" s="103" t="s">
        <v>52</v>
      </c>
      <c r="B184" s="104">
        <v>0</v>
      </c>
      <c r="C184" s="104">
        <v>818.85839595018297</v>
      </c>
      <c r="D184" s="104">
        <v>757.43854315438807</v>
      </c>
      <c r="E184" s="104">
        <v>722.79754456616513</v>
      </c>
      <c r="F184" s="104">
        <v>889.7629267669173</v>
      </c>
      <c r="G184" s="104">
        <v>861.54091154821094</v>
      </c>
      <c r="H184" s="104">
        <v>800.82034181770939</v>
      </c>
      <c r="I184" s="104">
        <v>924.69481489360066</v>
      </c>
      <c r="J184" s="104">
        <v>866.9050288730084</v>
      </c>
      <c r="K184" s="104">
        <v>856.12390485003868</v>
      </c>
      <c r="L184" s="104">
        <v>909.67257891509519</v>
      </c>
      <c r="M184" s="104">
        <v>819.50313083860829</v>
      </c>
      <c r="N184" s="104">
        <v>902.09679512744424</v>
      </c>
      <c r="O184" s="104">
        <v>890.75128282132266</v>
      </c>
      <c r="P184" s="104">
        <v>900.46854958638608</v>
      </c>
      <c r="Q184" s="104">
        <v>870.12298499165195</v>
      </c>
      <c r="R184" s="104">
        <v>926.11753021328366</v>
      </c>
      <c r="S184" s="104">
        <v>952.01382162709683</v>
      </c>
      <c r="T184" s="104">
        <v>961.02167266807908</v>
      </c>
      <c r="U184" s="104">
        <v>987.02197976318882</v>
      </c>
      <c r="V184" s="104">
        <v>1021.9600129917094</v>
      </c>
      <c r="W184" s="104">
        <v>1056.669596820916</v>
      </c>
      <c r="DA184" s="132" t="s">
        <v>2368</v>
      </c>
    </row>
    <row r="185" spans="1:105" ht="12" customHeight="1" x14ac:dyDescent="0.25">
      <c r="A185" s="106" t="s">
        <v>122</v>
      </c>
      <c r="B185" s="101">
        <v>1702.3731129558798</v>
      </c>
      <c r="C185" s="101">
        <v>1767.6946425061572</v>
      </c>
      <c r="D185" s="101">
        <v>1794.6571530803674</v>
      </c>
      <c r="E185" s="101">
        <v>1974.520107653985</v>
      </c>
      <c r="F185" s="101">
        <v>1871.2182440201425</v>
      </c>
      <c r="G185" s="101">
        <v>1791.0695708662624</v>
      </c>
      <c r="H185" s="101">
        <v>1981.0409763844984</v>
      </c>
      <c r="I185" s="101">
        <v>1885.304880374817</v>
      </c>
      <c r="J185" s="101">
        <v>2015.4542225758885</v>
      </c>
      <c r="K185" s="101">
        <v>1945.2339358220024</v>
      </c>
      <c r="L185" s="101">
        <v>1953.9701898853773</v>
      </c>
      <c r="M185" s="101">
        <v>2006.2924618911411</v>
      </c>
      <c r="N185" s="101">
        <v>1703.346840212904</v>
      </c>
      <c r="O185" s="101">
        <v>1712.7160485250904</v>
      </c>
      <c r="P185" s="101">
        <v>1728.5402006073707</v>
      </c>
      <c r="Q185" s="101">
        <v>1989.981576202792</v>
      </c>
      <c r="R185" s="101">
        <v>1954.9091437713062</v>
      </c>
      <c r="S185" s="101">
        <v>1919.2634662068094</v>
      </c>
      <c r="T185" s="101">
        <v>1904.1797967434047</v>
      </c>
      <c r="U185" s="101">
        <v>1893.5888192992431</v>
      </c>
      <c r="V185" s="101">
        <v>2039.0094445417919</v>
      </c>
      <c r="W185" s="101">
        <v>1784.9261955436596</v>
      </c>
      <c r="DA185" s="131" t="s">
        <v>2369</v>
      </c>
    </row>
    <row r="186" spans="1:105" ht="12" customHeight="1" x14ac:dyDescent="0.25">
      <c r="A186" s="107" t="s">
        <v>121</v>
      </c>
      <c r="B186" s="104">
        <v>0</v>
      </c>
      <c r="C186" s="104">
        <v>1165.9052287827928</v>
      </c>
      <c r="D186" s="104">
        <v>1183.311042422454</v>
      </c>
      <c r="E186" s="104">
        <v>1349.2113411679077</v>
      </c>
      <c r="F186" s="104">
        <v>1258.1033698192782</v>
      </c>
      <c r="G186" s="104">
        <v>1190.5422297355074</v>
      </c>
      <c r="H186" s="104">
        <v>1386.938784374905</v>
      </c>
      <c r="I186" s="104">
        <v>1286.2073928674999</v>
      </c>
      <c r="J186" s="104">
        <v>1401.5030153848647</v>
      </c>
      <c r="K186" s="104">
        <v>1336.8506907818291</v>
      </c>
      <c r="L186" s="104">
        <v>1340.8288698169297</v>
      </c>
      <c r="M186" s="104">
        <v>1413.476702801398</v>
      </c>
      <c r="N186" s="104">
        <v>1147.0076773570568</v>
      </c>
      <c r="O186" s="104">
        <v>1177.5396423691222</v>
      </c>
      <c r="P186" s="104">
        <v>1205.1453409315961</v>
      </c>
      <c r="Q186" s="104">
        <v>1456.2034855244417</v>
      </c>
      <c r="R186" s="104">
        <v>1427.3836907123118</v>
      </c>
      <c r="S186" s="104">
        <v>1399.6329615048207</v>
      </c>
      <c r="T186" s="104">
        <v>1409.2322761709447</v>
      </c>
      <c r="U186" s="104">
        <v>1416.8599213533903</v>
      </c>
      <c r="V186" s="104">
        <v>1556.9765647350609</v>
      </c>
      <c r="W186" s="104">
        <v>1349.2793065258234</v>
      </c>
      <c r="DA186" s="132" t="s">
        <v>2370</v>
      </c>
    </row>
    <row r="187" spans="1:105" ht="12" customHeight="1" x14ac:dyDescent="0.25">
      <c r="A187" s="108" t="s">
        <v>53</v>
      </c>
      <c r="B187" s="98">
        <v>0</v>
      </c>
      <c r="C187" s="98">
        <v>393.55437198668949</v>
      </c>
      <c r="D187" s="98">
        <v>391.17705299633155</v>
      </c>
      <c r="E187" s="98">
        <v>528.32279691725046</v>
      </c>
      <c r="F187" s="98">
        <v>428.49776177754899</v>
      </c>
      <c r="G187" s="98">
        <v>354.88372281391656</v>
      </c>
      <c r="H187" s="98">
        <v>534.00279727525538</v>
      </c>
      <c r="I187" s="98">
        <v>416.25349232785743</v>
      </c>
      <c r="J187" s="98">
        <v>509.90356124061958</v>
      </c>
      <c r="K187" s="98">
        <v>453.20221006270475</v>
      </c>
      <c r="L187" s="98">
        <v>443.06470422814704</v>
      </c>
      <c r="M187" s="98">
        <v>535.53931544712373</v>
      </c>
      <c r="N187" s="98">
        <v>302.43210496414588</v>
      </c>
      <c r="O187" s="98">
        <v>330.6535179632649</v>
      </c>
      <c r="P187" s="98">
        <v>333.87834935655206</v>
      </c>
      <c r="Q187" s="98">
        <v>539.18941933200176</v>
      </c>
      <c r="R187" s="98">
        <v>500.36561503563934</v>
      </c>
      <c r="S187" s="98">
        <v>456.94971113833259</v>
      </c>
      <c r="T187" s="98">
        <v>462.69366226335643</v>
      </c>
      <c r="U187" s="98">
        <v>450.42195827373513</v>
      </c>
      <c r="V187" s="98">
        <v>516.92706518089472</v>
      </c>
      <c r="W187" s="98">
        <v>349.69740632566919</v>
      </c>
      <c r="DA187" s="63" t="s">
        <v>2371</v>
      </c>
    </row>
    <row r="188" spans="1:105" ht="12" customHeight="1" x14ac:dyDescent="0.25">
      <c r="A188" s="108" t="s">
        <v>52</v>
      </c>
      <c r="B188" s="98">
        <v>0</v>
      </c>
      <c r="C188" s="98">
        <v>772.35085679610324</v>
      </c>
      <c r="D188" s="98">
        <v>792.13398942612253</v>
      </c>
      <c r="E188" s="98">
        <v>820.88854425065745</v>
      </c>
      <c r="F188" s="98">
        <v>829.60560804172928</v>
      </c>
      <c r="G188" s="98">
        <v>835.65850692159097</v>
      </c>
      <c r="H188" s="98">
        <v>852.93598709964965</v>
      </c>
      <c r="I188" s="98">
        <v>869.9539005396424</v>
      </c>
      <c r="J188" s="98">
        <v>891.59945414424533</v>
      </c>
      <c r="K188" s="98">
        <v>883.64848071912468</v>
      </c>
      <c r="L188" s="98">
        <v>897.7641655887827</v>
      </c>
      <c r="M188" s="98">
        <v>877.93738735427462</v>
      </c>
      <c r="N188" s="98">
        <v>844.57557239291089</v>
      </c>
      <c r="O188" s="98">
        <v>846.88612440585746</v>
      </c>
      <c r="P188" s="98">
        <v>871.26699157504402</v>
      </c>
      <c r="Q188" s="98">
        <v>917.01406619243994</v>
      </c>
      <c r="R188" s="98">
        <v>927.01807567667254</v>
      </c>
      <c r="S188" s="98">
        <v>942.68325036648798</v>
      </c>
      <c r="T188" s="98">
        <v>946.538613907588</v>
      </c>
      <c r="U188" s="98">
        <v>966.43796307965545</v>
      </c>
      <c r="V188" s="98">
        <v>1040.0494995541662</v>
      </c>
      <c r="W188" s="98">
        <v>999.58190020015388</v>
      </c>
      <c r="DA188" s="63" t="s">
        <v>2372</v>
      </c>
    </row>
    <row r="189" spans="1:105" ht="12" customHeight="1" x14ac:dyDescent="0.25">
      <c r="A189" s="121" t="s">
        <v>54</v>
      </c>
      <c r="B189" s="122">
        <v>724.33451780699602</v>
      </c>
      <c r="C189" s="122">
        <v>744.03985444367652</v>
      </c>
      <c r="D189" s="122">
        <v>774.95732212801079</v>
      </c>
      <c r="E189" s="122">
        <v>794.37754545921337</v>
      </c>
      <c r="F189" s="122">
        <v>766.46329992440906</v>
      </c>
      <c r="G189" s="122">
        <v>762.68267527912997</v>
      </c>
      <c r="H189" s="122">
        <v>750.99349010761591</v>
      </c>
      <c r="I189" s="122">
        <v>694.447343470693</v>
      </c>
      <c r="J189" s="122">
        <v>629.45369169680203</v>
      </c>
      <c r="K189" s="122">
        <v>603.43857585555168</v>
      </c>
      <c r="L189" s="122">
        <v>628.43853462421794</v>
      </c>
      <c r="M189" s="122">
        <v>530.77452915141828</v>
      </c>
      <c r="N189" s="122">
        <v>451.58668805126291</v>
      </c>
      <c r="O189" s="122">
        <v>463.70901832826229</v>
      </c>
      <c r="P189" s="122">
        <v>439.56087996733913</v>
      </c>
      <c r="Q189" s="122">
        <v>464.43187161662445</v>
      </c>
      <c r="R189" s="122">
        <v>428.79110036502072</v>
      </c>
      <c r="S189" s="122">
        <v>531.5377731468318</v>
      </c>
      <c r="T189" s="122">
        <v>561.90661937932589</v>
      </c>
      <c r="U189" s="122">
        <v>569.90205016275172</v>
      </c>
      <c r="V189" s="122">
        <v>831.3217297425183</v>
      </c>
      <c r="W189" s="122">
        <v>768.61212765228811</v>
      </c>
      <c r="DA189" s="130" t="s">
        <v>2373</v>
      </c>
    </row>
    <row r="190" spans="1:105" ht="12" customHeight="1" x14ac:dyDescent="0.25">
      <c r="A190" s="97" t="s">
        <v>50</v>
      </c>
      <c r="B190" s="98">
        <v>746.67614896304417</v>
      </c>
      <c r="C190" s="98">
        <v>753.60241098912422</v>
      </c>
      <c r="D190" s="98">
        <v>807.81380252956785</v>
      </c>
      <c r="E190" s="98">
        <v>820.6902352848565</v>
      </c>
      <c r="F190" s="98">
        <v>774.04162403133989</v>
      </c>
      <c r="G190" s="98">
        <v>782.0606719099892</v>
      </c>
      <c r="H190" s="98">
        <v>781.13808434453017</v>
      </c>
      <c r="I190" s="98">
        <v>716.22738741241994</v>
      </c>
      <c r="J190" s="98">
        <v>640.15945019592777</v>
      </c>
      <c r="K190" s="98">
        <v>642.87272904707731</v>
      </c>
      <c r="L190" s="98">
        <v>681.67032136068042</v>
      </c>
      <c r="M190" s="98">
        <v>563.07128266718769</v>
      </c>
      <c r="N190" s="98">
        <v>476.53199445839437</v>
      </c>
      <c r="O190" s="98">
        <v>517.19208825142368</v>
      </c>
      <c r="P190" s="98">
        <v>485.54951087282654</v>
      </c>
      <c r="Q190" s="98">
        <v>517.3753015733879</v>
      </c>
      <c r="R190" s="98">
        <v>458.52410264341711</v>
      </c>
      <c r="S190" s="98">
        <v>602.54373504250873</v>
      </c>
      <c r="T190" s="98">
        <v>645.60840456025289</v>
      </c>
      <c r="U190" s="98">
        <v>661.47445656077139</v>
      </c>
      <c r="V190" s="98">
        <v>920.50978572716588</v>
      </c>
      <c r="W190" s="98">
        <v>892.31863675610487</v>
      </c>
      <c r="DA190" s="63" t="s">
        <v>2374</v>
      </c>
    </row>
    <row r="191" spans="1:105" ht="12" customHeight="1" x14ac:dyDescent="0.25">
      <c r="A191" s="109" t="s">
        <v>120</v>
      </c>
      <c r="B191" s="33">
        <v>531.55614037131966</v>
      </c>
      <c r="C191" s="33">
        <v>663.9740628338559</v>
      </c>
      <c r="D191" s="33">
        <v>474.26038270900796</v>
      </c>
      <c r="E191" s="33">
        <v>479.54887712876564</v>
      </c>
      <c r="F191" s="33">
        <v>665.8030435593023</v>
      </c>
      <c r="G191" s="33">
        <v>591.79562986764802</v>
      </c>
      <c r="H191" s="33">
        <v>556.46927534784265</v>
      </c>
      <c r="I191" s="33">
        <v>575.33816148195808</v>
      </c>
      <c r="J191" s="33">
        <v>577.14298207707191</v>
      </c>
      <c r="K191" s="33">
        <v>450.11369335452025</v>
      </c>
      <c r="L191" s="33">
        <v>467.11017880768242</v>
      </c>
      <c r="M191" s="33">
        <v>458.57475755704178</v>
      </c>
      <c r="N191" s="33">
        <v>408.06377724371629</v>
      </c>
      <c r="O191" s="33">
        <v>374.86993106775003</v>
      </c>
      <c r="P191" s="33">
        <v>371.58281652446078</v>
      </c>
      <c r="Q191" s="33">
        <v>393.43382235994403</v>
      </c>
      <c r="R191" s="33">
        <v>391.71417470504497</v>
      </c>
      <c r="S191" s="33">
        <v>439.780548635336</v>
      </c>
      <c r="T191" s="33">
        <v>453.73672822610359</v>
      </c>
      <c r="U191" s="33">
        <v>454.42330662922961</v>
      </c>
      <c r="V191" s="33">
        <v>728.16952148680195</v>
      </c>
      <c r="W191" s="33">
        <v>630.90078939084583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7184.8241501287621</v>
      </c>
      <c r="C193" s="117">
        <f t="shared" si="94"/>
        <v>8288.8825654768643</v>
      </c>
      <c r="D193" s="117">
        <f t="shared" si="94"/>
        <v>7456.7747924715177</v>
      </c>
      <c r="E193" s="117">
        <f t="shared" si="94"/>
        <v>8203.773930507261</v>
      </c>
      <c r="F193" s="117">
        <f t="shared" si="94"/>
        <v>8694.7577670487844</v>
      </c>
      <c r="G193" s="117">
        <f t="shared" si="94"/>
        <v>9304.6869588896425</v>
      </c>
      <c r="H193" s="117">
        <f t="shared" si="94"/>
        <v>9059.1155134862474</v>
      </c>
      <c r="I193" s="117">
        <f t="shared" si="94"/>
        <v>8816.5450147401443</v>
      </c>
      <c r="J193" s="117">
        <f t="shared" si="94"/>
        <v>8372.5808992282055</v>
      </c>
      <c r="K193" s="117">
        <f t="shared" si="94"/>
        <v>8711.631149830735</v>
      </c>
      <c r="L193" s="117">
        <f t="shared" si="94"/>
        <v>9690.4203135733369</v>
      </c>
      <c r="M193" s="117">
        <f t="shared" si="94"/>
        <v>9370.5706989632035</v>
      </c>
      <c r="N193" s="117">
        <f t="shared" si="94"/>
        <v>9666.1470569904268</v>
      </c>
      <c r="O193" s="117">
        <f t="shared" si="94"/>
        <v>9634.8381553299005</v>
      </c>
      <c r="P193" s="117">
        <f t="shared" si="94"/>
        <v>8230.7639672818568</v>
      </c>
      <c r="Q193" s="117">
        <f t="shared" si="94"/>
        <v>9113.1157871706218</v>
      </c>
      <c r="R193" s="117">
        <f t="shared" ref="R193:V193" si="95">R194+R197+R199+R208</f>
        <v>9628.6783952669011</v>
      </c>
      <c r="S193" s="117">
        <f t="shared" si="95"/>
        <v>9911.5437319644734</v>
      </c>
      <c r="T193" s="117">
        <f t="shared" si="95"/>
        <v>9386.3388793473187</v>
      </c>
      <c r="U193" s="117">
        <f t="shared" si="95"/>
        <v>9289.6232551538724</v>
      </c>
      <c r="V193" s="117">
        <f t="shared" si="95"/>
        <v>9903.48863761758</v>
      </c>
      <c r="W193" s="117">
        <f t="shared" ref="W193" si="96">W194+W197+W199+W208</f>
        <v>10749.24958614987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5784.4162419946069</v>
      </c>
      <c r="C194" s="122">
        <f t="shared" si="97"/>
        <v>6782.9930371553255</v>
      </c>
      <c r="D194" s="122">
        <f t="shared" si="97"/>
        <v>6017.2826897583063</v>
      </c>
      <c r="E194" s="122">
        <f t="shared" si="97"/>
        <v>6728.6835060750382</v>
      </c>
      <c r="F194" s="122">
        <f t="shared" si="97"/>
        <v>7080.0048013579699</v>
      </c>
      <c r="G194" s="122">
        <f t="shared" si="97"/>
        <v>7768.6559831042759</v>
      </c>
      <c r="H194" s="122">
        <f t="shared" si="97"/>
        <v>7497.5532197838293</v>
      </c>
      <c r="I194" s="122">
        <f t="shared" si="97"/>
        <v>7192.5097954265821</v>
      </c>
      <c r="J194" s="122">
        <f t="shared" si="97"/>
        <v>6809.9952546571621</v>
      </c>
      <c r="K194" s="122">
        <f t="shared" si="97"/>
        <v>7204.1308216000798</v>
      </c>
      <c r="L194" s="122">
        <f t="shared" si="97"/>
        <v>8098.3451743856513</v>
      </c>
      <c r="M194" s="122">
        <f t="shared" si="97"/>
        <v>7881.7778501343346</v>
      </c>
      <c r="N194" s="122">
        <f t="shared" si="97"/>
        <v>8214.8022372495179</v>
      </c>
      <c r="O194" s="122">
        <f t="shared" si="97"/>
        <v>8188.741924595718</v>
      </c>
      <c r="P194" s="122">
        <f t="shared" si="97"/>
        <v>6795.9451791832362</v>
      </c>
      <c r="Q194" s="122">
        <f t="shared" si="97"/>
        <v>7555.9969423798975</v>
      </c>
      <c r="R194" s="122">
        <f t="shared" ref="R194:V194" si="98">SUM(R195:R196)</f>
        <v>8047.2776367096676</v>
      </c>
      <c r="S194" s="122">
        <f t="shared" si="98"/>
        <v>8255.7475077477902</v>
      </c>
      <c r="T194" s="122">
        <f t="shared" si="98"/>
        <v>7670.0509205433518</v>
      </c>
      <c r="U194" s="122">
        <f t="shared" si="98"/>
        <v>7508.6625757117117</v>
      </c>
      <c r="V194" s="122">
        <f t="shared" si="98"/>
        <v>7896.7079526295311</v>
      </c>
      <c r="W194" s="122">
        <f t="shared" ref="W194" si="99">SUM(W195:W196)</f>
        <v>8733.143002291723</v>
      </c>
      <c r="DA194" s="130" t="s">
        <v>2527</v>
      </c>
    </row>
    <row r="195" spans="1:105" ht="12" customHeight="1" x14ac:dyDescent="0.25">
      <c r="A195" s="97" t="s">
        <v>203</v>
      </c>
      <c r="B195" s="98">
        <v>5755.9905886261249</v>
      </c>
      <c r="C195" s="98">
        <v>6750.2418359763578</v>
      </c>
      <c r="D195" s="98">
        <v>5988.6574918203733</v>
      </c>
      <c r="E195" s="98">
        <v>6697.5228606011278</v>
      </c>
      <c r="F195" s="98">
        <v>7047.4935726567801</v>
      </c>
      <c r="G195" s="98">
        <v>7733.7677211690143</v>
      </c>
      <c r="H195" s="98">
        <v>7464.6604037439029</v>
      </c>
      <c r="I195" s="98">
        <v>7161.4397948642863</v>
      </c>
      <c r="J195" s="98">
        <v>6780.9075859709656</v>
      </c>
      <c r="K195" s="98">
        <v>7173.8710909910724</v>
      </c>
      <c r="L195" s="98">
        <v>8064.7727797065236</v>
      </c>
      <c r="M195" s="98">
        <v>7849.6899044521697</v>
      </c>
      <c r="N195" s="98">
        <v>8182.4635593165176</v>
      </c>
      <c r="O195" s="98">
        <v>8156.7497434253692</v>
      </c>
      <c r="P195" s="98">
        <v>6769.285080276215</v>
      </c>
      <c r="Q195" s="98">
        <v>7526.5611481852939</v>
      </c>
      <c r="R195" s="98">
        <v>8016.0615625651562</v>
      </c>
      <c r="S195" s="98">
        <v>8223.6126994867154</v>
      </c>
      <c r="T195" s="98">
        <v>7640.2362436004087</v>
      </c>
      <c r="U195" s="98">
        <v>7479.5220608977916</v>
      </c>
      <c r="V195" s="98">
        <v>7865.6004688527182</v>
      </c>
      <c r="W195" s="98">
        <v>8698.7618525769576</v>
      </c>
      <c r="DA195" s="63" t="s">
        <v>2528</v>
      </c>
    </row>
    <row r="196" spans="1:105" ht="12" customHeight="1" x14ac:dyDescent="0.25">
      <c r="A196" s="97" t="s">
        <v>53</v>
      </c>
      <c r="B196" s="98">
        <v>28.425653368482184</v>
      </c>
      <c r="C196" s="98">
        <v>32.751201178967371</v>
      </c>
      <c r="D196" s="98">
        <v>28.625197937932921</v>
      </c>
      <c r="E196" s="98">
        <v>31.160645473910719</v>
      </c>
      <c r="F196" s="98">
        <v>32.511228701189559</v>
      </c>
      <c r="G196" s="98">
        <v>34.888261935261724</v>
      </c>
      <c r="H196" s="98">
        <v>32.892816039926529</v>
      </c>
      <c r="I196" s="98">
        <v>31.070000562295576</v>
      </c>
      <c r="J196" s="98">
        <v>29.087668686196224</v>
      </c>
      <c r="K196" s="98">
        <v>30.259730609007775</v>
      </c>
      <c r="L196" s="98">
        <v>33.572394679127505</v>
      </c>
      <c r="M196" s="98">
        <v>32.08794568216485</v>
      </c>
      <c r="N196" s="98">
        <v>32.338677932999602</v>
      </c>
      <c r="O196" s="98">
        <v>31.992181170348616</v>
      </c>
      <c r="P196" s="98">
        <v>26.660098907020739</v>
      </c>
      <c r="Q196" s="98">
        <v>29.435794194603673</v>
      </c>
      <c r="R196" s="98">
        <v>31.216074144511435</v>
      </c>
      <c r="S196" s="98">
        <v>32.134808261074163</v>
      </c>
      <c r="T196" s="98">
        <v>29.814676942943255</v>
      </c>
      <c r="U196" s="98">
        <v>29.140514813920348</v>
      </c>
      <c r="V196" s="98">
        <v>31.107483776812614</v>
      </c>
      <c r="W196" s="98">
        <v>34.381149714765684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1.6089484673020025</v>
      </c>
      <c r="C197" s="122">
        <f t="shared" si="100"/>
        <v>2.2584095649078453</v>
      </c>
      <c r="D197" s="122">
        <f t="shared" si="100"/>
        <v>3.8519847688571969</v>
      </c>
      <c r="E197" s="122">
        <f t="shared" si="100"/>
        <v>6.4290642037061545</v>
      </c>
      <c r="F197" s="122">
        <f t="shared" si="100"/>
        <v>4.0212917866942579</v>
      </c>
      <c r="G197" s="122">
        <f t="shared" si="100"/>
        <v>5.3873935578694487</v>
      </c>
      <c r="H197" s="122">
        <f t="shared" si="100"/>
        <v>10.98737345949546</v>
      </c>
      <c r="I197" s="122">
        <f t="shared" si="100"/>
        <v>18.703944338142744</v>
      </c>
      <c r="J197" s="122">
        <f t="shared" si="100"/>
        <v>14.363106108254113</v>
      </c>
      <c r="K197" s="122">
        <f t="shared" si="100"/>
        <v>17.652286880132891</v>
      </c>
      <c r="L197" s="122">
        <f t="shared" si="100"/>
        <v>24.778438386741211</v>
      </c>
      <c r="M197" s="122">
        <f t="shared" si="100"/>
        <v>28.227495157487887</v>
      </c>
      <c r="N197" s="122">
        <f t="shared" si="100"/>
        <v>62.105496961910973</v>
      </c>
      <c r="O197" s="122">
        <f t="shared" si="100"/>
        <v>45.649845677104715</v>
      </c>
      <c r="P197" s="122">
        <f t="shared" si="100"/>
        <v>34.240356261673959</v>
      </c>
      <c r="Q197" s="122">
        <f t="shared" si="100"/>
        <v>54.23574959620499</v>
      </c>
      <c r="R197" s="122">
        <f t="shared" si="100"/>
        <v>51.378651939248996</v>
      </c>
      <c r="S197" s="122">
        <f t="shared" si="100"/>
        <v>56.616376881443138</v>
      </c>
      <c r="T197" s="122">
        <f t="shared" si="100"/>
        <v>75.569355768079106</v>
      </c>
      <c r="U197" s="122">
        <f t="shared" si="100"/>
        <v>105.88245355634544</v>
      </c>
      <c r="V197" s="122">
        <f t="shared" si="100"/>
        <v>62.499478516199396</v>
      </c>
      <c r="W197" s="122">
        <f t="shared" si="100"/>
        <v>177.26898075367049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1.6089484673020025</v>
      </c>
      <c r="C198" s="98">
        <f>RES_hhdet_tesh!C129</f>
        <v>2.2584095649078453</v>
      </c>
      <c r="D198" s="98">
        <f>RES_hhdet_tesh!D129</f>
        <v>3.8519847688571969</v>
      </c>
      <c r="E198" s="98">
        <f>RES_hhdet_tesh!E129</f>
        <v>6.4290642037061545</v>
      </c>
      <c r="F198" s="98">
        <f>RES_hhdet_tesh!F129</f>
        <v>4.0212917866942579</v>
      </c>
      <c r="G198" s="98">
        <f>RES_hhdet_tesh!G129</f>
        <v>5.3873935578694487</v>
      </c>
      <c r="H198" s="98">
        <f>RES_hhdet_tesh!H129</f>
        <v>10.98737345949546</v>
      </c>
      <c r="I198" s="98">
        <f>RES_hhdet_tesh!I129</f>
        <v>18.703944338142744</v>
      </c>
      <c r="J198" s="98">
        <f>RES_hhdet_tesh!J129</f>
        <v>14.363106108254113</v>
      </c>
      <c r="K198" s="98">
        <f>RES_hhdet_tesh!K129</f>
        <v>17.652286880132891</v>
      </c>
      <c r="L198" s="98">
        <f>RES_hhdet_tesh!L129</f>
        <v>24.778438386741211</v>
      </c>
      <c r="M198" s="98">
        <f>RES_hhdet_tesh!M129</f>
        <v>28.227495157487887</v>
      </c>
      <c r="N198" s="98">
        <f>RES_hhdet_tesh!N129</f>
        <v>62.105496961910973</v>
      </c>
      <c r="O198" s="98">
        <f>RES_hhdet_tesh!O129</f>
        <v>45.649845677104715</v>
      </c>
      <c r="P198" s="98">
        <f>RES_hhdet_tesh!P129</f>
        <v>34.240356261673959</v>
      </c>
      <c r="Q198" s="98">
        <f>RES_hhdet_tesh!Q129</f>
        <v>54.23574959620499</v>
      </c>
      <c r="R198" s="98">
        <f>RES_hhdet_tesh!R129</f>
        <v>51.378651939248996</v>
      </c>
      <c r="S198" s="98">
        <f>RES_hhdet_tesh!S129</f>
        <v>56.616376881443138</v>
      </c>
      <c r="T198" s="98">
        <f>RES_hhdet_tesh!T129</f>
        <v>75.569355768079106</v>
      </c>
      <c r="U198" s="98">
        <f>RES_hhdet_tesh!U129</f>
        <v>105.88245355634544</v>
      </c>
      <c r="V198" s="98">
        <f>RES_hhdet_tesh!V129</f>
        <v>62.499478516199396</v>
      </c>
      <c r="W198" s="98">
        <f>RES_hhdet_tesh!W129</f>
        <v>177.26898075367049</v>
      </c>
      <c r="DA198" s="63" t="s">
        <v>2531</v>
      </c>
    </row>
    <row r="199" spans="1:105" ht="12" customHeight="1" x14ac:dyDescent="0.25">
      <c r="A199" s="121" t="s">
        <v>55</v>
      </c>
      <c r="B199" s="122">
        <v>971.01546631529163</v>
      </c>
      <c r="C199" s="122">
        <v>1061.3503885717837</v>
      </c>
      <c r="D199" s="122">
        <v>978.72125858938432</v>
      </c>
      <c r="E199" s="122">
        <v>1001.1029705196563</v>
      </c>
      <c r="F199" s="122">
        <v>1156.7858797952663</v>
      </c>
      <c r="G199" s="122">
        <v>1075.3235561485778</v>
      </c>
      <c r="H199" s="122">
        <v>1098.2309712369251</v>
      </c>
      <c r="I199" s="122">
        <v>1183.0543590138159</v>
      </c>
      <c r="J199" s="122">
        <v>1162.3515476607747</v>
      </c>
      <c r="K199" s="122">
        <v>1119.9679641061261</v>
      </c>
      <c r="L199" s="122">
        <v>1178.3631937221194</v>
      </c>
      <c r="M199" s="122">
        <v>1124.1151972178354</v>
      </c>
      <c r="N199" s="122">
        <v>1097.5568419952874</v>
      </c>
      <c r="O199" s="122">
        <v>1102.4611461994782</v>
      </c>
      <c r="P199" s="122">
        <v>1114.8132501564417</v>
      </c>
      <c r="Q199" s="122">
        <v>1198.6728516917915</v>
      </c>
      <c r="R199" s="122">
        <v>1244.8171033377732</v>
      </c>
      <c r="S199" s="122">
        <v>1248.7747060043616</v>
      </c>
      <c r="T199" s="122">
        <v>1268.9315275940842</v>
      </c>
      <c r="U199" s="122">
        <v>1294.8142954358329</v>
      </c>
      <c r="V199" s="122">
        <v>1374.5201910371202</v>
      </c>
      <c r="W199" s="122">
        <v>1311.1578968718927</v>
      </c>
      <c r="DA199" s="130" t="s">
        <v>2532</v>
      </c>
    </row>
    <row r="200" spans="1:105" ht="12" customHeight="1" x14ac:dyDescent="0.25">
      <c r="A200" s="97" t="s">
        <v>128</v>
      </c>
      <c r="B200" s="98">
        <v>971.37050296539689</v>
      </c>
      <c r="C200" s="98">
        <v>1063.6558350611249</v>
      </c>
      <c r="D200" s="98">
        <v>977.05195931255093</v>
      </c>
      <c r="E200" s="98">
        <v>996.05242881045194</v>
      </c>
      <c r="F200" s="98">
        <v>1159.7670757330993</v>
      </c>
      <c r="G200" s="98">
        <v>1076.5745829778648</v>
      </c>
      <c r="H200" s="98">
        <v>1095.4848068477584</v>
      </c>
      <c r="I200" s="98">
        <v>1185.8008398005886</v>
      </c>
      <c r="J200" s="98">
        <v>1161.067188350788</v>
      </c>
      <c r="K200" s="98">
        <v>1118.4982918901549</v>
      </c>
      <c r="L200" s="98">
        <v>1178.9787657549734</v>
      </c>
      <c r="M200" s="98">
        <v>1120.6379687468577</v>
      </c>
      <c r="N200" s="98">
        <v>1100.806360393583</v>
      </c>
      <c r="O200" s="98">
        <v>1105.3898894337838</v>
      </c>
      <c r="P200" s="98">
        <v>1117.3374738029256</v>
      </c>
      <c r="Q200" s="98">
        <v>1193.9235217738244</v>
      </c>
      <c r="R200" s="98">
        <v>1244.7658138520328</v>
      </c>
      <c r="S200" s="98">
        <v>1249.7554138389548</v>
      </c>
      <c r="T200" s="98">
        <v>1270.4701252467169</v>
      </c>
      <c r="U200" s="98">
        <v>1297.0355165311862</v>
      </c>
      <c r="V200" s="98">
        <v>1372.3222596775283</v>
      </c>
      <c r="W200" s="98">
        <v>1317.2018772398771</v>
      </c>
      <c r="DA200" s="63" t="s">
        <v>2533</v>
      </c>
    </row>
    <row r="201" spans="1:105" ht="12" customHeight="1" x14ac:dyDescent="0.25">
      <c r="A201" s="97" t="s">
        <v>127</v>
      </c>
      <c r="B201" s="98">
        <v>0</v>
      </c>
      <c r="C201" s="98">
        <v>1063.5068147471147</v>
      </c>
      <c r="D201" s="98">
        <v>976.9178063897956</v>
      </c>
      <c r="E201" s="98">
        <v>995.90366756614583</v>
      </c>
      <c r="F201" s="98">
        <v>1159.6951760775044</v>
      </c>
      <c r="G201" s="98">
        <v>1076.5853050408152</v>
      </c>
      <c r="H201" s="98">
        <v>1095.6039543730246</v>
      </c>
      <c r="I201" s="98">
        <v>1186.0180445625087</v>
      </c>
      <c r="J201" s="98">
        <v>1161.0129083000663</v>
      </c>
      <c r="K201" s="98">
        <v>1118.3730278660557</v>
      </c>
      <c r="L201" s="98">
        <v>1178.7186605313648</v>
      </c>
      <c r="M201" s="98">
        <v>1120.3035999771525</v>
      </c>
      <c r="N201" s="98">
        <v>1100.3999182887205</v>
      </c>
      <c r="O201" s="98">
        <v>1105.1691146385281</v>
      </c>
      <c r="P201" s="98">
        <v>1117.0438431339778</v>
      </c>
      <c r="Q201" s="98">
        <v>1193.5448601934406</v>
      </c>
      <c r="R201" s="98">
        <v>1244.2898922290294</v>
      </c>
      <c r="S201" s="98">
        <v>1249.179734888351</v>
      </c>
      <c r="T201" s="98">
        <v>1270.1044832076668</v>
      </c>
      <c r="U201" s="98">
        <v>1296.9944403974625</v>
      </c>
      <c r="V201" s="98">
        <v>1372.7849998270169</v>
      </c>
      <c r="W201" s="98">
        <v>1316.8851380136352</v>
      </c>
      <c r="DA201" s="63" t="s">
        <v>2534</v>
      </c>
    </row>
    <row r="202" spans="1:105" ht="12" customHeight="1" x14ac:dyDescent="0.25">
      <c r="A202" s="100" t="s">
        <v>203</v>
      </c>
      <c r="B202" s="101">
        <v>0</v>
      </c>
      <c r="C202" s="101">
        <v>244.64841879693185</v>
      </c>
      <c r="D202" s="101">
        <v>219.47926323540761</v>
      </c>
      <c r="E202" s="101">
        <v>273.10612299998058</v>
      </c>
      <c r="F202" s="101">
        <v>269.932249310587</v>
      </c>
      <c r="G202" s="101">
        <v>215.04439349260429</v>
      </c>
      <c r="H202" s="101">
        <v>294.78361255531519</v>
      </c>
      <c r="I202" s="101">
        <v>261.32322966890814</v>
      </c>
      <c r="J202" s="101">
        <v>294.10787942705781</v>
      </c>
      <c r="K202" s="101">
        <v>262.24912301601688</v>
      </c>
      <c r="L202" s="101">
        <v>269.04608161626959</v>
      </c>
      <c r="M202" s="101">
        <v>300.80046913854449</v>
      </c>
      <c r="N202" s="101">
        <v>198.30312316127612</v>
      </c>
      <c r="O202" s="101">
        <v>214.41783181720555</v>
      </c>
      <c r="P202" s="101">
        <v>216.5752935475918</v>
      </c>
      <c r="Q202" s="101">
        <v>323.42187520178902</v>
      </c>
      <c r="R202" s="101">
        <v>318.17236201574599</v>
      </c>
      <c r="S202" s="101">
        <v>297.16591326125416</v>
      </c>
      <c r="T202" s="101">
        <v>309.08281053958763</v>
      </c>
      <c r="U202" s="101">
        <v>309.97246063427349</v>
      </c>
      <c r="V202" s="101">
        <v>350.82498683530781</v>
      </c>
      <c r="W202" s="101">
        <v>260.21554119271894</v>
      </c>
      <c r="DA202" s="131" t="s">
        <v>2535</v>
      </c>
    </row>
    <row r="203" spans="1:105" ht="12" customHeight="1" x14ac:dyDescent="0.25">
      <c r="A203" s="103" t="s">
        <v>52</v>
      </c>
      <c r="B203" s="104">
        <v>0</v>
      </c>
      <c r="C203" s="104">
        <v>818.85839595018297</v>
      </c>
      <c r="D203" s="104">
        <v>757.43854315438807</v>
      </c>
      <c r="E203" s="104">
        <v>722.79754456616513</v>
      </c>
      <c r="F203" s="104">
        <v>889.7629267669173</v>
      </c>
      <c r="G203" s="104">
        <v>861.54091154821094</v>
      </c>
      <c r="H203" s="104">
        <v>800.82034181770939</v>
      </c>
      <c r="I203" s="104">
        <v>924.69481489360066</v>
      </c>
      <c r="J203" s="104">
        <v>866.9050288730084</v>
      </c>
      <c r="K203" s="104">
        <v>856.12390485003868</v>
      </c>
      <c r="L203" s="104">
        <v>909.67257891509519</v>
      </c>
      <c r="M203" s="104">
        <v>819.50313083860829</v>
      </c>
      <c r="N203" s="104">
        <v>902.09679512744424</v>
      </c>
      <c r="O203" s="104">
        <v>890.75128282132266</v>
      </c>
      <c r="P203" s="104">
        <v>900.46854958638608</v>
      </c>
      <c r="Q203" s="104">
        <v>870.12298499165195</v>
      </c>
      <c r="R203" s="104">
        <v>926.11753021328366</v>
      </c>
      <c r="S203" s="104">
        <v>952.01382162709683</v>
      </c>
      <c r="T203" s="104">
        <v>961.02167266807908</v>
      </c>
      <c r="U203" s="104">
        <v>987.02197976318882</v>
      </c>
      <c r="V203" s="104">
        <v>1021.9600129917094</v>
      </c>
      <c r="W203" s="104">
        <v>1056.669596820916</v>
      </c>
      <c r="DA203" s="132" t="s">
        <v>2536</v>
      </c>
    </row>
    <row r="204" spans="1:105" ht="12" customHeight="1" x14ac:dyDescent="0.25">
      <c r="A204" s="106" t="s">
        <v>122</v>
      </c>
      <c r="B204" s="101">
        <v>962.08643069439006</v>
      </c>
      <c r="C204" s="101">
        <v>1002.9261157840853</v>
      </c>
      <c r="D204" s="101">
        <v>1021.4887902177464</v>
      </c>
      <c r="E204" s="101">
        <v>1130.7985314899825</v>
      </c>
      <c r="F204" s="101">
        <v>1080.7408982699424</v>
      </c>
      <c r="G204" s="101">
        <v>1043.8612794568348</v>
      </c>
      <c r="H204" s="101">
        <v>1166.4441080603572</v>
      </c>
      <c r="I204" s="101">
        <v>1115.5395269835064</v>
      </c>
      <c r="J204" s="101">
        <v>1193.7630625327063</v>
      </c>
      <c r="K204" s="101">
        <v>1155.0915405694798</v>
      </c>
      <c r="L204" s="101">
        <v>1164.0375551755469</v>
      </c>
      <c r="M204" s="101">
        <v>1202.0324340930342</v>
      </c>
      <c r="N204" s="101">
        <v>1029.9819973746137</v>
      </c>
      <c r="O204" s="101">
        <v>1050.4869602053882</v>
      </c>
      <c r="P204" s="101">
        <v>1080.2028601813961</v>
      </c>
      <c r="Q204" s="101">
        <v>1257.5054737436406</v>
      </c>
      <c r="R204" s="101">
        <v>1245.4273077777459</v>
      </c>
      <c r="S204" s="101">
        <v>1236.650966799255</v>
      </c>
      <c r="T204" s="101">
        <v>1251.0821855435631</v>
      </c>
      <c r="U204" s="101">
        <v>1270.3291426127216</v>
      </c>
      <c r="V204" s="101">
        <v>1397.5848026774336</v>
      </c>
      <c r="W204" s="101">
        <v>1244.313982313935</v>
      </c>
      <c r="DA204" s="131" t="s">
        <v>2537</v>
      </c>
    </row>
    <row r="205" spans="1:105" ht="12" customHeight="1" x14ac:dyDescent="0.25">
      <c r="A205" s="107" t="s">
        <v>121</v>
      </c>
      <c r="B205" s="104">
        <v>0</v>
      </c>
      <c r="C205" s="104">
        <v>1002.9161016052886</v>
      </c>
      <c r="D205" s="104">
        <v>1021.3423010291289</v>
      </c>
      <c r="E205" s="104">
        <v>1130.555928141313</v>
      </c>
      <c r="F205" s="104">
        <v>1080.794897833136</v>
      </c>
      <c r="G205" s="104">
        <v>1044.018122275585</v>
      </c>
      <c r="H205" s="104">
        <v>1166.9999026989585</v>
      </c>
      <c r="I205" s="104">
        <v>1115.9471373614808</v>
      </c>
      <c r="J205" s="104">
        <v>1194.2403257213252</v>
      </c>
      <c r="K205" s="104">
        <v>1154.5421707305775</v>
      </c>
      <c r="L205" s="104">
        <v>1163.2818863133898</v>
      </c>
      <c r="M205" s="104">
        <v>1200.8842460177148</v>
      </c>
      <c r="N205" s="104">
        <v>1029.1264360276848</v>
      </c>
      <c r="O205" s="104">
        <v>1050.3317615029555</v>
      </c>
      <c r="P205" s="104">
        <v>1080.2302957528345</v>
      </c>
      <c r="Q205" s="104">
        <v>1257.7057307200987</v>
      </c>
      <c r="R205" s="104">
        <v>1245.6968836722669</v>
      </c>
      <c r="S205" s="104">
        <v>1236.8202937436436</v>
      </c>
      <c r="T205" s="104">
        <v>1250.9300959071456</v>
      </c>
      <c r="U205" s="104">
        <v>1269.9029539080718</v>
      </c>
      <c r="V205" s="104">
        <v>1397.1752413591851</v>
      </c>
      <c r="W205" s="104">
        <v>1244.717212847368</v>
      </c>
      <c r="DA205" s="132" t="s">
        <v>2538</v>
      </c>
    </row>
    <row r="206" spans="1:105" ht="12" customHeight="1" x14ac:dyDescent="0.25">
      <c r="A206" s="108" t="s">
        <v>53</v>
      </c>
      <c r="B206" s="98">
        <v>0</v>
      </c>
      <c r="C206" s="98">
        <v>230.56524480918534</v>
      </c>
      <c r="D206" s="98">
        <v>229.20831160300651</v>
      </c>
      <c r="E206" s="98">
        <v>309.66738389065534</v>
      </c>
      <c r="F206" s="98">
        <v>251.18928979140654</v>
      </c>
      <c r="G206" s="98">
        <v>208.35961535399409</v>
      </c>
      <c r="H206" s="98">
        <v>314.06391559930904</v>
      </c>
      <c r="I206" s="98">
        <v>245.99323682183842</v>
      </c>
      <c r="J206" s="98">
        <v>302.64087157708008</v>
      </c>
      <c r="K206" s="98">
        <v>270.89369001145275</v>
      </c>
      <c r="L206" s="98">
        <v>265.51772072460739</v>
      </c>
      <c r="M206" s="98">
        <v>322.94685866344014</v>
      </c>
      <c r="N206" s="98">
        <v>184.55086363477386</v>
      </c>
      <c r="O206" s="98">
        <v>203.4456370970978</v>
      </c>
      <c r="P206" s="98">
        <v>208.96330417779021</v>
      </c>
      <c r="Q206" s="98">
        <v>340.69166452765876</v>
      </c>
      <c r="R206" s="98">
        <v>318.67880799559441</v>
      </c>
      <c r="S206" s="98">
        <v>294.13704337715563</v>
      </c>
      <c r="T206" s="98">
        <v>304.39148199955758</v>
      </c>
      <c r="U206" s="98">
        <v>303.46499082841638</v>
      </c>
      <c r="V206" s="98">
        <v>357.12574180501872</v>
      </c>
      <c r="W206" s="98">
        <v>245.13531264721416</v>
      </c>
      <c r="DA206" s="63" t="s">
        <v>2539</v>
      </c>
    </row>
    <row r="207" spans="1:105" ht="12" customHeight="1" x14ac:dyDescent="0.25">
      <c r="A207" s="108" t="s">
        <v>52</v>
      </c>
      <c r="B207" s="98">
        <v>0</v>
      </c>
      <c r="C207" s="98">
        <v>772.35085679610324</v>
      </c>
      <c r="D207" s="98">
        <v>792.13398942612253</v>
      </c>
      <c r="E207" s="98">
        <v>820.88854425065745</v>
      </c>
      <c r="F207" s="98">
        <v>829.60560804172928</v>
      </c>
      <c r="G207" s="98">
        <v>835.65850692159097</v>
      </c>
      <c r="H207" s="98">
        <v>852.93598709964965</v>
      </c>
      <c r="I207" s="98">
        <v>869.9539005396424</v>
      </c>
      <c r="J207" s="98">
        <v>891.59945414424533</v>
      </c>
      <c r="K207" s="98">
        <v>883.64848071912468</v>
      </c>
      <c r="L207" s="98">
        <v>897.7641655887827</v>
      </c>
      <c r="M207" s="98">
        <v>877.93738735427462</v>
      </c>
      <c r="N207" s="98">
        <v>844.57557239291089</v>
      </c>
      <c r="O207" s="98">
        <v>846.88612440585746</v>
      </c>
      <c r="P207" s="98">
        <v>871.26699157504402</v>
      </c>
      <c r="Q207" s="98">
        <v>917.01406619243994</v>
      </c>
      <c r="R207" s="98">
        <v>927.01807567667254</v>
      </c>
      <c r="S207" s="98">
        <v>942.68325036648798</v>
      </c>
      <c r="T207" s="98">
        <v>946.538613907588</v>
      </c>
      <c r="U207" s="98">
        <v>966.43796307965545</v>
      </c>
      <c r="V207" s="98">
        <v>1040.0494995541662</v>
      </c>
      <c r="W207" s="98">
        <v>999.58190020015388</v>
      </c>
      <c r="DA207" s="63" t="s">
        <v>2540</v>
      </c>
    </row>
    <row r="208" spans="1:105" ht="12" customHeight="1" x14ac:dyDescent="0.25">
      <c r="A208" s="121" t="s">
        <v>54</v>
      </c>
      <c r="B208" s="122">
        <v>427.78349335156122</v>
      </c>
      <c r="C208" s="122">
        <v>442.2807301848469</v>
      </c>
      <c r="D208" s="122">
        <v>456.91885935496953</v>
      </c>
      <c r="E208" s="122">
        <v>467.55838970886134</v>
      </c>
      <c r="F208" s="122">
        <v>453.94579410885461</v>
      </c>
      <c r="G208" s="122">
        <v>455.32002607892019</v>
      </c>
      <c r="H208" s="122">
        <v>452.3439490059975</v>
      </c>
      <c r="I208" s="122">
        <v>422.27691596160446</v>
      </c>
      <c r="J208" s="122">
        <v>385.87099080201494</v>
      </c>
      <c r="K208" s="122">
        <v>369.88007724439512</v>
      </c>
      <c r="L208" s="122">
        <v>388.93350707882598</v>
      </c>
      <c r="M208" s="122">
        <v>336.45015645354556</v>
      </c>
      <c r="N208" s="122">
        <v>291.68248078371124</v>
      </c>
      <c r="O208" s="122">
        <v>297.9852388575996</v>
      </c>
      <c r="P208" s="122">
        <v>285.76518168050586</v>
      </c>
      <c r="Q208" s="122">
        <v>304.21024350272745</v>
      </c>
      <c r="R208" s="122">
        <v>285.20500328021166</v>
      </c>
      <c r="S208" s="122">
        <v>350.40514133087692</v>
      </c>
      <c r="T208" s="122">
        <v>371.78707544180423</v>
      </c>
      <c r="U208" s="122">
        <v>380.26393044998332</v>
      </c>
      <c r="V208" s="122">
        <v>569.76101543472907</v>
      </c>
      <c r="W208" s="122">
        <v>527.67970623258429</v>
      </c>
      <c r="DA208" s="130" t="s">
        <v>2541</v>
      </c>
    </row>
    <row r="209" spans="1:105" ht="12" customHeight="1" x14ac:dyDescent="0.25">
      <c r="A209" s="97" t="s">
        <v>50</v>
      </c>
      <c r="B209" s="98">
        <v>432.12219128766725</v>
      </c>
      <c r="C209" s="98">
        <v>436.70678597307216</v>
      </c>
      <c r="D209" s="98">
        <v>468.66453318319128</v>
      </c>
      <c r="E209" s="98">
        <v>477.08464057275899</v>
      </c>
      <c r="F209" s="98">
        <v>451.06228831551414</v>
      </c>
      <c r="G209" s="98">
        <v>456.78663404057647</v>
      </c>
      <c r="H209" s="98">
        <v>457.53078336927041</v>
      </c>
      <c r="I209" s="98">
        <v>420.09746906931025</v>
      </c>
      <c r="J209" s="98">
        <v>375.62220475407202</v>
      </c>
      <c r="K209" s="98">
        <v>377.41954921909365</v>
      </c>
      <c r="L209" s="98">
        <v>400.45192478560159</v>
      </c>
      <c r="M209" s="98">
        <v>331.05779952119366</v>
      </c>
      <c r="N209" s="98">
        <v>280.44494358415017</v>
      </c>
      <c r="O209" s="98">
        <v>304.59408746542437</v>
      </c>
      <c r="P209" s="98">
        <v>286.02919193319457</v>
      </c>
      <c r="Q209" s="98">
        <v>304.83170160807771</v>
      </c>
      <c r="R209" s="98">
        <v>270.25834509753827</v>
      </c>
      <c r="S209" s="98">
        <v>355.55553325230807</v>
      </c>
      <c r="T209" s="98">
        <v>381.70233899252793</v>
      </c>
      <c r="U209" s="98">
        <v>392.13398900645632</v>
      </c>
      <c r="V209" s="98">
        <v>547.36982521886932</v>
      </c>
      <c r="W209" s="98">
        <v>532.28079408963572</v>
      </c>
      <c r="DA209" s="63" t="s">
        <v>2542</v>
      </c>
    </row>
    <row r="210" spans="1:105" ht="12" customHeight="1" x14ac:dyDescent="0.25">
      <c r="A210" s="109" t="s">
        <v>120</v>
      </c>
      <c r="B210" s="33">
        <v>390.34633657173384</v>
      </c>
      <c r="C210" s="33">
        <v>488.95049402714938</v>
      </c>
      <c r="D210" s="33">
        <v>349.42444338603445</v>
      </c>
      <c r="E210" s="33">
        <v>353.57776311629277</v>
      </c>
      <c r="F210" s="33">
        <v>492.24640362256883</v>
      </c>
      <c r="G210" s="33">
        <v>442.38657861690098</v>
      </c>
      <c r="H210" s="33">
        <v>418.8731093033648</v>
      </c>
      <c r="I210" s="33">
        <v>434.19572279338138</v>
      </c>
      <c r="J210" s="33">
        <v>435.94883170908042</v>
      </c>
      <c r="K210" s="33">
        <v>340.56567434531365</v>
      </c>
      <c r="L210" s="33">
        <v>354.02490257449284</v>
      </c>
      <c r="M210" s="33">
        <v>348.50483367307044</v>
      </c>
      <c r="N210" s="33">
        <v>311.28898796588635</v>
      </c>
      <c r="O210" s="33">
        <v>287.00748311161169</v>
      </c>
      <c r="P210" s="33">
        <v>285.37493510535279</v>
      </c>
      <c r="Q210" s="33">
        <v>303.37685750543449</v>
      </c>
      <c r="R210" s="33">
        <v>303.84342159785029</v>
      </c>
      <c r="S210" s="33">
        <v>343.74956403511004</v>
      </c>
      <c r="T210" s="33">
        <v>358.97333465098421</v>
      </c>
      <c r="U210" s="33">
        <v>365.29501675983846</v>
      </c>
      <c r="V210" s="33">
        <v>595.65798886620837</v>
      </c>
      <c r="W210" s="33">
        <v>522.55772865158826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151.99932277199167</v>
      </c>
      <c r="C212" s="117">
        <f t="shared" si="101"/>
        <v>152.92403499477967</v>
      </c>
      <c r="D212" s="117">
        <f t="shared" si="101"/>
        <v>165.42713160336714</v>
      </c>
      <c r="E212" s="117">
        <f t="shared" si="101"/>
        <v>172.04855300954065</v>
      </c>
      <c r="F212" s="117">
        <f t="shared" si="101"/>
        <v>163.52046734375838</v>
      </c>
      <c r="G212" s="117">
        <f t="shared" si="101"/>
        <v>159.55941903551076</v>
      </c>
      <c r="H212" s="117">
        <f t="shared" si="101"/>
        <v>153.63513987459521</v>
      </c>
      <c r="I212" s="117">
        <f t="shared" si="101"/>
        <v>137.54672134892115</v>
      </c>
      <c r="J212" s="117">
        <f t="shared" si="101"/>
        <v>120.71370338833049</v>
      </c>
      <c r="K212" s="117">
        <f t="shared" si="101"/>
        <v>116.15950662184608</v>
      </c>
      <c r="L212" s="117">
        <f t="shared" si="101"/>
        <v>116.43080621622414</v>
      </c>
      <c r="M212" s="117">
        <f t="shared" si="101"/>
        <v>88.374956536865582</v>
      </c>
      <c r="N212" s="117">
        <f t="shared" si="101"/>
        <v>68.810202832871113</v>
      </c>
      <c r="O212" s="117">
        <f t="shared" si="101"/>
        <v>73.335676542093836</v>
      </c>
      <c r="P212" s="117">
        <f t="shared" si="101"/>
        <v>65.789444236990164</v>
      </c>
      <c r="Q212" s="117">
        <f t="shared" si="101"/>
        <v>67.323594222688996</v>
      </c>
      <c r="R212" s="117">
        <f t="shared" ref="R212:V212" si="102">R213+R216+R218+R227</f>
        <v>57.803846952595563</v>
      </c>
      <c r="S212" s="117">
        <f t="shared" si="102"/>
        <v>77.162185574750012</v>
      </c>
      <c r="T212" s="117">
        <f t="shared" si="102"/>
        <v>82.679255679229144</v>
      </c>
      <c r="U212" s="117">
        <f t="shared" si="102"/>
        <v>83.804886304439947</v>
      </c>
      <c r="V212" s="117">
        <f t="shared" si="102"/>
        <v>112.14207586686648</v>
      </c>
      <c r="W212" s="117">
        <f t="shared" ref="W212" si="103">W213+W216+W218+W227</f>
        <v>106.77910791786462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151.99932277199167</v>
      </c>
      <c r="C227" s="122">
        <v>152.92403499477967</v>
      </c>
      <c r="D227" s="122">
        <v>165.42713160336714</v>
      </c>
      <c r="E227" s="122">
        <v>172.04855300954065</v>
      </c>
      <c r="F227" s="122">
        <v>163.52046734375838</v>
      </c>
      <c r="G227" s="122">
        <v>159.55941903551076</v>
      </c>
      <c r="H227" s="122">
        <v>153.63513987459521</v>
      </c>
      <c r="I227" s="122">
        <v>137.54672134892115</v>
      </c>
      <c r="J227" s="122">
        <v>120.71370338833049</v>
      </c>
      <c r="K227" s="122">
        <v>116.15950662184608</v>
      </c>
      <c r="L227" s="122">
        <v>116.43080621622414</v>
      </c>
      <c r="M227" s="122">
        <v>88.374956536865582</v>
      </c>
      <c r="N227" s="122">
        <v>68.810202832871113</v>
      </c>
      <c r="O227" s="122">
        <v>73.335676542093836</v>
      </c>
      <c r="P227" s="122">
        <v>65.789444236990164</v>
      </c>
      <c r="Q227" s="122">
        <v>67.323594222688996</v>
      </c>
      <c r="R227" s="122">
        <v>57.803846952595563</v>
      </c>
      <c r="S227" s="122">
        <v>77.162185574750012</v>
      </c>
      <c r="T227" s="122">
        <v>82.679255679229144</v>
      </c>
      <c r="U227" s="122">
        <v>83.804886304439947</v>
      </c>
      <c r="V227" s="122">
        <v>112.14207586686648</v>
      </c>
      <c r="W227" s="122">
        <v>106.77910791786462</v>
      </c>
      <c r="DA227" s="130" t="s">
        <v>2709</v>
      </c>
    </row>
    <row r="228" spans="1:105" ht="12" customHeight="1" x14ac:dyDescent="0.25">
      <c r="A228" s="97" t="s">
        <v>50</v>
      </c>
      <c r="B228" s="98">
        <v>169.61495399844509</v>
      </c>
      <c r="C228" s="98">
        <v>171.1883236802895</v>
      </c>
      <c r="D228" s="98">
        <v>183.50298338261666</v>
      </c>
      <c r="E228" s="98">
        <v>186.42799384730802</v>
      </c>
      <c r="F228" s="98">
        <v>175.83129531495919</v>
      </c>
      <c r="G228" s="98">
        <v>177.65290223107317</v>
      </c>
      <c r="H228" s="98">
        <v>177.44332723970351</v>
      </c>
      <c r="I228" s="98">
        <v>162.69821332460529</v>
      </c>
      <c r="J228" s="98">
        <v>145.418620706507</v>
      </c>
      <c r="K228" s="98">
        <v>146.03496913033413</v>
      </c>
      <c r="L228" s="98">
        <v>154.84823020029216</v>
      </c>
      <c r="M228" s="98">
        <v>127.90727257067837</v>
      </c>
      <c r="N228" s="98">
        <v>108.24900786116888</v>
      </c>
      <c r="O228" s="98">
        <v>117.48535476719343</v>
      </c>
      <c r="P228" s="98">
        <v>110.2974268898713</v>
      </c>
      <c r="Q228" s="98">
        <v>117.52697350541078</v>
      </c>
      <c r="R228" s="98">
        <v>104.15833515647866</v>
      </c>
      <c r="S228" s="98">
        <v>136.87383485225629</v>
      </c>
      <c r="T228" s="98">
        <v>146.65640517990707</v>
      </c>
      <c r="U228" s="98">
        <v>150.26053755234486</v>
      </c>
      <c r="V228" s="98">
        <v>209.10300292578302</v>
      </c>
      <c r="W228" s="98">
        <v>202.69910152551685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138.41878984919401</v>
      </c>
      <c r="C231" s="118">
        <f t="shared" si="108"/>
        <v>158.24767001667891</v>
      </c>
      <c r="D231" s="118">
        <f t="shared" si="108"/>
        <v>141.45886887012111</v>
      </c>
      <c r="E231" s="118">
        <f t="shared" si="108"/>
        <v>154.26288497716752</v>
      </c>
      <c r="F231" s="118">
        <f t="shared" si="108"/>
        <v>161.66405660574267</v>
      </c>
      <c r="G231" s="118">
        <f t="shared" si="108"/>
        <v>171.77177192369999</v>
      </c>
      <c r="H231" s="118">
        <f t="shared" si="108"/>
        <v>166.17350079413137</v>
      </c>
      <c r="I231" s="118">
        <f t="shared" si="108"/>
        <v>160.66167283234429</v>
      </c>
      <c r="J231" s="118">
        <f t="shared" si="108"/>
        <v>151.9359487373512</v>
      </c>
      <c r="K231" s="118">
        <f t="shared" si="108"/>
        <v>157.44049323594629</v>
      </c>
      <c r="L231" s="118">
        <f t="shared" si="108"/>
        <v>174.00171435646266</v>
      </c>
      <c r="M231" s="118">
        <f t="shared" si="108"/>
        <v>166.6632994456138</v>
      </c>
      <c r="N231" s="118">
        <f t="shared" si="108"/>
        <v>169.36741763543318</v>
      </c>
      <c r="O231" s="118">
        <f t="shared" si="108"/>
        <v>166.99352272040122</v>
      </c>
      <c r="P231" s="118">
        <f t="shared" si="108"/>
        <v>141.51335062234688</v>
      </c>
      <c r="Q231" s="118">
        <f t="shared" si="108"/>
        <v>155.40020414525108</v>
      </c>
      <c r="R231" s="118">
        <f t="shared" ref="R231:V231" si="109">R232+R235+R237+R246</f>
        <v>163.14532290894863</v>
      </c>
      <c r="S231" s="118">
        <f t="shared" si="109"/>
        <v>167.19106457726008</v>
      </c>
      <c r="T231" s="118">
        <f t="shared" si="109"/>
        <v>157.25005629999498</v>
      </c>
      <c r="U231" s="118">
        <f t="shared" si="109"/>
        <v>154.38260163390103</v>
      </c>
      <c r="V231" s="118">
        <f t="shared" si="109"/>
        <v>164.43409767788825</v>
      </c>
      <c r="W231" s="118">
        <f t="shared" ref="W231" si="110">W232+W235+W237+W246</f>
        <v>176.31595727213798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111.30339549203114</v>
      </c>
      <c r="C232" s="123">
        <f t="shared" si="111"/>
        <v>129.47143556373322</v>
      </c>
      <c r="D232" s="123">
        <f t="shared" si="111"/>
        <v>113.95652253308674</v>
      </c>
      <c r="E232" s="123">
        <f t="shared" si="111"/>
        <v>126.3153738436407</v>
      </c>
      <c r="F232" s="123">
        <f t="shared" si="111"/>
        <v>131.64575910640124</v>
      </c>
      <c r="G232" s="123">
        <f t="shared" si="111"/>
        <v>143.39785661715996</v>
      </c>
      <c r="H232" s="123">
        <f t="shared" si="111"/>
        <v>137.6422394478019</v>
      </c>
      <c r="I232" s="123">
        <f t="shared" si="111"/>
        <v>131.48005809859805</v>
      </c>
      <c r="J232" s="123">
        <f t="shared" si="111"/>
        <v>124.02979850881597</v>
      </c>
      <c r="K232" s="123">
        <f t="shared" si="111"/>
        <v>130.66607357392243</v>
      </c>
      <c r="L232" s="123">
        <f t="shared" si="111"/>
        <v>146.03429707158281</v>
      </c>
      <c r="M232" s="123">
        <f t="shared" si="111"/>
        <v>141.00340371499371</v>
      </c>
      <c r="N232" s="123">
        <f t="shared" si="111"/>
        <v>145.29243534667339</v>
      </c>
      <c r="O232" s="123">
        <f t="shared" si="111"/>
        <v>143.02260863361315</v>
      </c>
      <c r="P232" s="123">
        <f t="shared" si="111"/>
        <v>117.83319791477017</v>
      </c>
      <c r="Q232" s="123">
        <f t="shared" si="111"/>
        <v>130.10910864685891</v>
      </c>
      <c r="R232" s="123">
        <f t="shared" ref="R232:V232" si="112">SUM(R233:R234)</f>
        <v>137.74564682926516</v>
      </c>
      <c r="S232" s="123">
        <f t="shared" si="112"/>
        <v>140.61166967157274</v>
      </c>
      <c r="T232" s="123">
        <f t="shared" si="112"/>
        <v>130.05721974862135</v>
      </c>
      <c r="U232" s="123">
        <f t="shared" si="112"/>
        <v>126.73974983469931</v>
      </c>
      <c r="V232" s="123">
        <f t="shared" si="112"/>
        <v>132.66509944787958</v>
      </c>
      <c r="W232" s="123">
        <f t="shared" ref="W232" si="113">SUM(W233:W234)</f>
        <v>146.10317419703412</v>
      </c>
      <c r="DA232" s="130" t="s">
        <v>2863</v>
      </c>
    </row>
    <row r="233" spans="1:105" ht="12" customHeight="1" x14ac:dyDescent="0.25">
      <c r="A233" s="97" t="s">
        <v>203</v>
      </c>
      <c r="B233" s="99">
        <v>110.92906258478885</v>
      </c>
      <c r="C233" s="99">
        <v>129.04299148365382</v>
      </c>
      <c r="D233" s="99">
        <v>113.58494720997065</v>
      </c>
      <c r="E233" s="99">
        <v>125.91391202224042</v>
      </c>
      <c r="F233" s="99">
        <v>131.22952597029632</v>
      </c>
      <c r="G233" s="99">
        <v>142.95321403841567</v>
      </c>
      <c r="H233" s="99">
        <v>137.22402372255453</v>
      </c>
      <c r="I233" s="99">
        <v>131.08548712750908</v>
      </c>
      <c r="J233" s="99">
        <v>123.66068061350205</v>
      </c>
      <c r="K233" s="99">
        <v>130.28238759593762</v>
      </c>
      <c r="L233" s="99">
        <v>145.60916460262638</v>
      </c>
      <c r="M233" s="99">
        <v>140.59803955489352</v>
      </c>
      <c r="N233" s="99">
        <v>144.88570705326157</v>
      </c>
      <c r="O233" s="99">
        <v>142.62268905091841</v>
      </c>
      <c r="P233" s="99">
        <v>117.50216885414548</v>
      </c>
      <c r="Q233" s="99">
        <v>129.74578883852794</v>
      </c>
      <c r="R233" s="99">
        <v>137.36197005822842</v>
      </c>
      <c r="S233" s="99">
        <v>140.21762534408413</v>
      </c>
      <c r="T233" s="99">
        <v>129.69218776270858</v>
      </c>
      <c r="U233" s="99">
        <v>126.3833367823181</v>
      </c>
      <c r="V233" s="99">
        <v>132.28491614443419</v>
      </c>
      <c r="W233" s="99">
        <v>145.68323017222249</v>
      </c>
      <c r="DA233" s="63" t="s">
        <v>2864</v>
      </c>
    </row>
    <row r="234" spans="1:105" ht="12" customHeight="1" x14ac:dyDescent="0.25">
      <c r="A234" s="97" t="s">
        <v>53</v>
      </c>
      <c r="B234" s="99">
        <v>0.37433290724229762</v>
      </c>
      <c r="C234" s="99">
        <v>0.42844408007939727</v>
      </c>
      <c r="D234" s="99">
        <v>0.37157532311608577</v>
      </c>
      <c r="E234" s="99">
        <v>0.40146182140028014</v>
      </c>
      <c r="F234" s="99">
        <v>0.41623313610493529</v>
      </c>
      <c r="G234" s="99">
        <v>0.44464257874428809</v>
      </c>
      <c r="H234" s="99">
        <v>0.41821572524737832</v>
      </c>
      <c r="I234" s="99">
        <v>0.39457097108897543</v>
      </c>
      <c r="J234" s="99">
        <v>0.36911789531392186</v>
      </c>
      <c r="K234" s="99">
        <v>0.3836859779848108</v>
      </c>
      <c r="L234" s="99">
        <v>0.42513246895644008</v>
      </c>
      <c r="M234" s="99">
        <v>0.40536416010018955</v>
      </c>
      <c r="N234" s="99">
        <v>0.40672829341182704</v>
      </c>
      <c r="O234" s="99">
        <v>0.39991958269474831</v>
      </c>
      <c r="P234" s="99">
        <v>0.33102906062468512</v>
      </c>
      <c r="Q234" s="99">
        <v>0.36331980833097421</v>
      </c>
      <c r="R234" s="99">
        <v>0.38367677103671954</v>
      </c>
      <c r="S234" s="99">
        <v>0.39404432748861351</v>
      </c>
      <c r="T234" s="99">
        <v>0.36503198591275265</v>
      </c>
      <c r="U234" s="99">
        <v>0.35641305238120763</v>
      </c>
      <c r="V234" s="99">
        <v>0.38018330344539902</v>
      </c>
      <c r="W234" s="99">
        <v>0.41994402481161514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1.2623516836563516E-2</v>
      </c>
      <c r="C235" s="123">
        <f t="shared" si="114"/>
        <v>1.530261949295985E-2</v>
      </c>
      <c r="D235" s="123">
        <f t="shared" si="114"/>
        <v>2.4671139365198432E-2</v>
      </c>
      <c r="E235" s="123">
        <f t="shared" si="114"/>
        <v>3.9560377537062666E-2</v>
      </c>
      <c r="F235" s="123">
        <f t="shared" si="114"/>
        <v>2.3516531582438882E-2</v>
      </c>
      <c r="G235" s="123">
        <f t="shared" si="114"/>
        <v>3.0059916992666826E-2</v>
      </c>
      <c r="H235" s="123">
        <f t="shared" si="114"/>
        <v>5.8733472561415971E-2</v>
      </c>
      <c r="I235" s="123">
        <f t="shared" si="114"/>
        <v>9.7181550814212425E-2</v>
      </c>
      <c r="J235" s="123">
        <f t="shared" si="114"/>
        <v>7.2898370764581694E-2</v>
      </c>
      <c r="K235" s="123">
        <f t="shared" si="114"/>
        <v>8.7313533044502817E-2</v>
      </c>
      <c r="L235" s="123">
        <f t="shared" si="114"/>
        <v>0.1196983567983817</v>
      </c>
      <c r="M235" s="123">
        <f t="shared" si="114"/>
        <v>0.13259822170522997</v>
      </c>
      <c r="N235" s="123">
        <f t="shared" si="114"/>
        <v>0.28081930557130003</v>
      </c>
      <c r="O235" s="123">
        <f t="shared" si="114"/>
        <v>0.19756306066101267</v>
      </c>
      <c r="P235" s="123">
        <f t="shared" si="114"/>
        <v>0.14229298008990243</v>
      </c>
      <c r="Q235" s="123">
        <f t="shared" si="114"/>
        <v>0.21799669911805478</v>
      </c>
      <c r="R235" s="123">
        <f t="shared" si="114"/>
        <v>0.20096365445916367</v>
      </c>
      <c r="S235" s="123">
        <f t="shared" si="114"/>
        <v>0.21494330131574035</v>
      </c>
      <c r="T235" s="123">
        <f t="shared" si="114"/>
        <v>0.27642329054808901</v>
      </c>
      <c r="U235" s="123">
        <f t="shared" si="114"/>
        <v>0.3748160938509128</v>
      </c>
      <c r="V235" s="123">
        <f t="shared" si="114"/>
        <v>0.21473898468016006</v>
      </c>
      <c r="W235" s="123">
        <f t="shared" si="114"/>
        <v>0.59573485635459555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1.2623516836563516E-2</v>
      </c>
      <c r="C236" s="99">
        <f>RES_hhdet_fecs!C129</f>
        <v>1.530261949295985E-2</v>
      </c>
      <c r="D236" s="99">
        <f>RES_hhdet_fecs!D129</f>
        <v>2.4671139365198432E-2</v>
      </c>
      <c r="E236" s="99">
        <f>RES_hhdet_fecs!E129</f>
        <v>3.9560377537062666E-2</v>
      </c>
      <c r="F236" s="99">
        <f>RES_hhdet_fecs!F129</f>
        <v>2.3516531582438882E-2</v>
      </c>
      <c r="G236" s="99">
        <f>RES_hhdet_fecs!G129</f>
        <v>3.0059916992666826E-2</v>
      </c>
      <c r="H236" s="99">
        <f>RES_hhdet_fecs!H129</f>
        <v>5.8733472561415971E-2</v>
      </c>
      <c r="I236" s="99">
        <f>RES_hhdet_fecs!I129</f>
        <v>9.7181550814212425E-2</v>
      </c>
      <c r="J236" s="99">
        <f>RES_hhdet_fecs!J129</f>
        <v>7.2898370764581694E-2</v>
      </c>
      <c r="K236" s="99">
        <f>RES_hhdet_fecs!K129</f>
        <v>8.7313533044502817E-2</v>
      </c>
      <c r="L236" s="99">
        <f>RES_hhdet_fecs!L129</f>
        <v>0.1196983567983817</v>
      </c>
      <c r="M236" s="99">
        <f>RES_hhdet_fecs!M129</f>
        <v>0.13259822170522997</v>
      </c>
      <c r="N236" s="99">
        <f>RES_hhdet_fecs!N129</f>
        <v>0.28081930557130003</v>
      </c>
      <c r="O236" s="99">
        <f>RES_hhdet_fecs!O129</f>
        <v>0.19756306066101267</v>
      </c>
      <c r="P236" s="99">
        <f>RES_hhdet_fecs!P129</f>
        <v>0.14229298008990243</v>
      </c>
      <c r="Q236" s="99">
        <f>RES_hhdet_fecs!Q129</f>
        <v>0.21799669911805478</v>
      </c>
      <c r="R236" s="99">
        <f>RES_hhdet_fecs!R129</f>
        <v>0.20096365445916367</v>
      </c>
      <c r="S236" s="99">
        <f>RES_hhdet_fecs!S129</f>
        <v>0.21494330131574035</v>
      </c>
      <c r="T236" s="99">
        <f>RES_hhdet_fecs!T129</f>
        <v>0.27642329054808901</v>
      </c>
      <c r="U236" s="99">
        <f>RES_hhdet_fecs!U129</f>
        <v>0.3748160938509128</v>
      </c>
      <c r="V236" s="99">
        <f>RES_hhdet_fecs!V129</f>
        <v>0.21473898468016006</v>
      </c>
      <c r="W236" s="99">
        <f>RES_hhdet_fecs!W129</f>
        <v>0.59573485635459555</v>
      </c>
      <c r="DA236" s="63" t="s">
        <v>2867</v>
      </c>
    </row>
    <row r="237" spans="1:105" ht="12" customHeight="1" x14ac:dyDescent="0.25">
      <c r="A237" s="121" t="s">
        <v>55</v>
      </c>
      <c r="B237" s="123">
        <v>17.564124802825621</v>
      </c>
      <c r="C237" s="123">
        <v>19.027564521592168</v>
      </c>
      <c r="D237" s="123">
        <v>17.418180832066671</v>
      </c>
      <c r="E237" s="123">
        <v>17.673494716029072</v>
      </c>
      <c r="F237" s="123">
        <v>20.181942887443657</v>
      </c>
      <c r="G237" s="123">
        <v>18.623646566047508</v>
      </c>
      <c r="H237" s="123">
        <v>18.924020785163126</v>
      </c>
      <c r="I237" s="123">
        <v>20.265355045678653</v>
      </c>
      <c r="J237" s="123">
        <v>19.845584493181828</v>
      </c>
      <c r="K237" s="123">
        <v>19.035652680085274</v>
      </c>
      <c r="L237" s="123">
        <v>19.88970376813624</v>
      </c>
      <c r="M237" s="123">
        <v>18.822070152100078</v>
      </c>
      <c r="N237" s="123">
        <v>18.1144910021901</v>
      </c>
      <c r="O237" s="123">
        <v>17.976737281219041</v>
      </c>
      <c r="P237" s="123">
        <v>18.07998705828113</v>
      </c>
      <c r="Q237" s="123">
        <v>19.340714020966285</v>
      </c>
      <c r="R237" s="123">
        <v>19.928440959449386</v>
      </c>
      <c r="S237" s="123">
        <v>19.84661453956636</v>
      </c>
      <c r="T237" s="123">
        <v>20.036785164834928</v>
      </c>
      <c r="U237" s="123">
        <v>20.29765338527648</v>
      </c>
      <c r="V237" s="123">
        <v>21.394175462690971</v>
      </c>
      <c r="W237" s="123">
        <v>20.228936620296846</v>
      </c>
      <c r="DA237" s="130" t="s">
        <v>2868</v>
      </c>
    </row>
    <row r="238" spans="1:105" ht="12" customHeight="1" x14ac:dyDescent="0.25">
      <c r="A238" s="97" t="s">
        <v>128</v>
      </c>
      <c r="B238" s="99">
        <v>17.371113673114337</v>
      </c>
      <c r="C238" s="99">
        <v>18.869175676052407</v>
      </c>
      <c r="D238" s="99">
        <v>17.192497782427548</v>
      </c>
      <c r="E238" s="99">
        <v>17.375209417605067</v>
      </c>
      <c r="F238" s="99">
        <v>20.038055566970637</v>
      </c>
      <c r="G238" s="99">
        <v>18.460880135736186</v>
      </c>
      <c r="H238" s="99">
        <v>18.676319745364719</v>
      </c>
      <c r="I238" s="99">
        <v>20.121365763359343</v>
      </c>
      <c r="J238" s="99">
        <v>19.617790896971961</v>
      </c>
      <c r="K238" s="99">
        <v>18.807755097603231</v>
      </c>
      <c r="L238" s="99">
        <v>19.691312706979797</v>
      </c>
      <c r="M238" s="99">
        <v>18.54461817439066</v>
      </c>
      <c r="N238" s="99">
        <v>17.979194285316058</v>
      </c>
      <c r="O238" s="99">
        <v>17.811126938521966</v>
      </c>
      <c r="P238" s="99">
        <v>17.871378461165712</v>
      </c>
      <c r="Q238" s="99">
        <v>18.96160810975783</v>
      </c>
      <c r="R238" s="99">
        <v>19.635321862245423</v>
      </c>
      <c r="S238" s="99">
        <v>19.590083742294244</v>
      </c>
      <c r="T238" s="99">
        <v>19.7993397922023</v>
      </c>
      <c r="U238" s="99">
        <v>20.085760928550489</v>
      </c>
      <c r="V238" s="99">
        <v>21.11154377288954</v>
      </c>
      <c r="W238" s="99">
        <v>20.136660245378199</v>
      </c>
      <c r="DA238" s="63" t="s">
        <v>2869</v>
      </c>
    </row>
    <row r="239" spans="1:105" ht="12" customHeight="1" x14ac:dyDescent="0.25">
      <c r="A239" s="97" t="s">
        <v>127</v>
      </c>
      <c r="B239" s="99">
        <v>0</v>
      </c>
      <c r="C239" s="99">
        <v>14.919479038106321</v>
      </c>
      <c r="D239" s="99">
        <v>13.57742923159813</v>
      </c>
      <c r="E239" s="99">
        <v>13.937853914170841</v>
      </c>
      <c r="F239" s="99">
        <v>15.934567332125331</v>
      </c>
      <c r="G239" s="99">
        <v>14.583092678675959</v>
      </c>
      <c r="H239" s="99">
        <v>15.109252799531626</v>
      </c>
      <c r="I239" s="99">
        <v>16.105848077439322</v>
      </c>
      <c r="J239" s="99">
        <v>15.888332525599022</v>
      </c>
      <c r="K239" s="99">
        <v>15.200333295616115</v>
      </c>
      <c r="L239" s="99">
        <v>15.956862040365136</v>
      </c>
      <c r="M239" s="99">
        <v>15.284270418959721</v>
      </c>
      <c r="N239" s="99">
        <v>14.555838447976562</v>
      </c>
      <c r="O239" s="99">
        <v>14.57910983413384</v>
      </c>
      <c r="P239" s="99">
        <v>14.630095925261429</v>
      </c>
      <c r="Q239" s="99">
        <v>15.854161951258314</v>
      </c>
      <c r="R239" s="99">
        <v>16.376343539665928</v>
      </c>
      <c r="S239" s="99">
        <v>16.302430943053103</v>
      </c>
      <c r="T239" s="99">
        <v>16.560438960283854</v>
      </c>
      <c r="U239" s="99">
        <v>16.862015212036049</v>
      </c>
      <c r="V239" s="99">
        <v>17.894578276176013</v>
      </c>
      <c r="W239" s="99">
        <v>16.877441954089441</v>
      </c>
      <c r="DA239" s="63" t="s">
        <v>2870</v>
      </c>
    </row>
    <row r="240" spans="1:105" ht="12" customHeight="1" x14ac:dyDescent="0.25">
      <c r="A240" s="100" t="s">
        <v>203</v>
      </c>
      <c r="B240" s="102">
        <v>0</v>
      </c>
      <c r="C240" s="102">
        <v>4.2073518629518665</v>
      </c>
      <c r="D240" s="102">
        <v>3.745341012560552</v>
      </c>
      <c r="E240" s="102">
        <v>4.6256071897526114</v>
      </c>
      <c r="F240" s="102">
        <v>4.5431549434404017</v>
      </c>
      <c r="G240" s="102">
        <v>3.6029592081311641</v>
      </c>
      <c r="H240" s="102">
        <v>4.9272221810642476</v>
      </c>
      <c r="I240" s="102">
        <v>4.3627607111560138</v>
      </c>
      <c r="J240" s="102">
        <v>4.8874454092481212</v>
      </c>
      <c r="K240" s="102">
        <v>4.3448917203768858</v>
      </c>
      <c r="L240" s="102">
        <v>4.4375363231387857</v>
      </c>
      <c r="M240" s="102">
        <v>4.9315603507514503</v>
      </c>
      <c r="N240" s="102">
        <v>3.2100348027367223</v>
      </c>
      <c r="O240" s="102">
        <v>3.4442366157713664</v>
      </c>
      <c r="P240" s="102">
        <v>3.4492950163361975</v>
      </c>
      <c r="Q240" s="102">
        <v>5.1144172023465577</v>
      </c>
      <c r="R240" s="102">
        <v>4.9934328652558966</v>
      </c>
      <c r="S240" s="102">
        <v>4.6286209406661589</v>
      </c>
      <c r="T240" s="102">
        <v>4.7942994059106221</v>
      </c>
      <c r="U240" s="102">
        <v>4.7899046532104785</v>
      </c>
      <c r="V240" s="102">
        <v>5.4045891624341582</v>
      </c>
      <c r="W240" s="102">
        <v>3.9708903388458094</v>
      </c>
      <c r="DA240" s="131" t="s">
        <v>2871</v>
      </c>
    </row>
    <row r="241" spans="1:105" ht="12" customHeight="1" x14ac:dyDescent="0.25">
      <c r="A241" s="103" t="s">
        <v>52</v>
      </c>
      <c r="B241" s="105">
        <v>0</v>
      </c>
      <c r="C241" s="105">
        <v>10.712127175154453</v>
      </c>
      <c r="D241" s="105">
        <v>9.8320882190375762</v>
      </c>
      <c r="E241" s="105">
        <v>9.3122467244182285</v>
      </c>
      <c r="F241" s="105">
        <v>11.391412388684932</v>
      </c>
      <c r="G241" s="105">
        <v>10.980133470544793</v>
      </c>
      <c r="H241" s="105">
        <v>10.182030618467376</v>
      </c>
      <c r="I241" s="105">
        <v>11.743087366283307</v>
      </c>
      <c r="J241" s="105">
        <v>11.000887116350899</v>
      </c>
      <c r="K241" s="105">
        <v>10.855441575239233</v>
      </c>
      <c r="L241" s="105">
        <v>11.519325717226348</v>
      </c>
      <c r="M241" s="105">
        <v>10.352710068208273</v>
      </c>
      <c r="N241" s="105">
        <v>11.345803645239837</v>
      </c>
      <c r="O241" s="105">
        <v>11.134873218362475</v>
      </c>
      <c r="P241" s="105">
        <v>11.180800908925233</v>
      </c>
      <c r="Q241" s="105">
        <v>10.739744748911761</v>
      </c>
      <c r="R241" s="105">
        <v>11.382910674410033</v>
      </c>
      <c r="S241" s="105">
        <v>11.673810002386945</v>
      </c>
      <c r="T241" s="105">
        <v>11.766139554373233</v>
      </c>
      <c r="U241" s="105">
        <v>12.072110558825567</v>
      </c>
      <c r="V241" s="105">
        <v>12.489989113741856</v>
      </c>
      <c r="W241" s="105">
        <v>12.906551615243631</v>
      </c>
      <c r="DA241" s="132" t="s">
        <v>2872</v>
      </c>
    </row>
    <row r="242" spans="1:105" ht="12" customHeight="1" x14ac:dyDescent="0.25">
      <c r="A242" s="106" t="s">
        <v>122</v>
      </c>
      <c r="B242" s="102">
        <v>22.41828071014438</v>
      </c>
      <c r="C242" s="102">
        <v>23.124596280645747</v>
      </c>
      <c r="D242" s="102">
        <v>23.295919664358017</v>
      </c>
      <c r="E242" s="102">
        <v>25.438960803104358</v>
      </c>
      <c r="F242" s="102">
        <v>23.956739537708582</v>
      </c>
      <c r="G242" s="102">
        <v>22.826754573735002</v>
      </c>
      <c r="H242" s="102">
        <v>25.18794644027286</v>
      </c>
      <c r="I242" s="102">
        <v>23.942277566322481</v>
      </c>
      <c r="J242" s="102">
        <v>25.575793947756669</v>
      </c>
      <c r="K242" s="102">
        <v>24.665090205823912</v>
      </c>
      <c r="L242" s="102">
        <v>24.743429208215272</v>
      </c>
      <c r="M242" s="102">
        <v>25.345313993780582</v>
      </c>
      <c r="N242" s="102">
        <v>21.423242930449671</v>
      </c>
      <c r="O242" s="102">
        <v>21.409877737113622</v>
      </c>
      <c r="P242" s="102">
        <v>21.462675020623383</v>
      </c>
      <c r="Q242" s="102">
        <v>24.561923489080261</v>
      </c>
      <c r="R242" s="102">
        <v>24.027788519467332</v>
      </c>
      <c r="S242" s="102">
        <v>23.53444513098357</v>
      </c>
      <c r="T242" s="102">
        <v>23.313569154895863</v>
      </c>
      <c r="U242" s="102">
        <v>23.16018695452053</v>
      </c>
      <c r="V242" s="102">
        <v>24.91996305275245</v>
      </c>
      <c r="W242" s="102">
        <v>21.801745920857634</v>
      </c>
      <c r="DA242" s="131" t="s">
        <v>2873</v>
      </c>
    </row>
    <row r="243" spans="1:105" ht="12" customHeight="1" x14ac:dyDescent="0.25">
      <c r="A243" s="107" t="s">
        <v>121</v>
      </c>
      <c r="B243" s="105">
        <v>0</v>
      </c>
      <c r="C243" s="105">
        <v>15.252118249830636</v>
      </c>
      <c r="D243" s="105">
        <v>15.360214587452608</v>
      </c>
      <c r="E243" s="105">
        <v>17.382722156146787</v>
      </c>
      <c r="F243" s="105">
        <v>16.107183028271859</v>
      </c>
      <c r="G243" s="105">
        <v>15.173176815625151</v>
      </c>
      <c r="H243" s="105">
        <v>17.634233836257572</v>
      </c>
      <c r="I243" s="105">
        <v>16.334087249467778</v>
      </c>
      <c r="J243" s="105">
        <v>17.784850649116283</v>
      </c>
      <c r="K243" s="105">
        <v>16.950939561887765</v>
      </c>
      <c r="L243" s="105">
        <v>16.97912506157153</v>
      </c>
      <c r="M243" s="105">
        <v>17.856325304450518</v>
      </c>
      <c r="N243" s="105">
        <v>14.426083716478843</v>
      </c>
      <c r="O243" s="105">
        <v>14.719882957503611</v>
      </c>
      <c r="P243" s="105">
        <v>14.963865344841041</v>
      </c>
      <c r="Q243" s="105">
        <v>17.973612933760361</v>
      </c>
      <c r="R243" s="105">
        <v>17.543973112944013</v>
      </c>
      <c r="S243" s="105">
        <v>17.162617699982757</v>
      </c>
      <c r="T243" s="105">
        <v>17.253745776533862</v>
      </c>
      <c r="U243" s="105">
        <v>17.329390801459983</v>
      </c>
      <c r="V243" s="105">
        <v>19.028748773607706</v>
      </c>
      <c r="W243" s="105">
        <v>16.480594374484575</v>
      </c>
      <c r="DA243" s="132" t="s">
        <v>2874</v>
      </c>
    </row>
    <row r="244" spans="1:105" ht="12" customHeight="1" x14ac:dyDescent="0.25">
      <c r="A244" s="108" t="s">
        <v>53</v>
      </c>
      <c r="B244" s="99">
        <v>0</v>
      </c>
      <c r="C244" s="99">
        <v>5.1483925717920327</v>
      </c>
      <c r="D244" s="99">
        <v>5.0777549268959294</v>
      </c>
      <c r="E244" s="99">
        <v>6.8067085617745571</v>
      </c>
      <c r="F244" s="99">
        <v>5.4859497571707845</v>
      </c>
      <c r="G244" s="99">
        <v>4.5229084200055105</v>
      </c>
      <c r="H244" s="99">
        <v>6.7895788209655068</v>
      </c>
      <c r="I244" s="99">
        <v>5.286177718525451</v>
      </c>
      <c r="J244" s="99">
        <v>6.4705951985601935</v>
      </c>
      <c r="K244" s="99">
        <v>5.746493101330632</v>
      </c>
      <c r="L244" s="99">
        <v>5.6105974392429676</v>
      </c>
      <c r="M244" s="99">
        <v>6.7654204777439544</v>
      </c>
      <c r="N244" s="99">
        <v>3.8037329225352137</v>
      </c>
      <c r="O244" s="99">
        <v>4.1333479645013655</v>
      </c>
      <c r="P244" s="99">
        <v>4.1456498993450603</v>
      </c>
      <c r="Q244" s="99">
        <v>6.6551014452229476</v>
      </c>
      <c r="R244" s="99">
        <v>6.1499938341359623</v>
      </c>
      <c r="S244" s="99">
        <v>5.603221284495123</v>
      </c>
      <c r="T244" s="99">
        <v>5.664927603557798</v>
      </c>
      <c r="U244" s="99">
        <v>5.5090401124682646</v>
      </c>
      <c r="V244" s="99">
        <v>6.3176771445364563</v>
      </c>
      <c r="W244" s="99">
        <v>4.2713329105313527</v>
      </c>
      <c r="DA244" s="63" t="s">
        <v>2875</v>
      </c>
    </row>
    <row r="245" spans="1:105" ht="12" customHeight="1" x14ac:dyDescent="0.25">
      <c r="A245" s="108" t="s">
        <v>52</v>
      </c>
      <c r="B245" s="99">
        <v>0</v>
      </c>
      <c r="C245" s="99">
        <v>10.103725678038602</v>
      </c>
      <c r="D245" s="99">
        <v>10.282459660556681</v>
      </c>
      <c r="E245" s="99">
        <v>10.576013594372235</v>
      </c>
      <c r="F245" s="99">
        <v>10.621233271101074</v>
      </c>
      <c r="G245" s="99">
        <v>10.650268395619642</v>
      </c>
      <c r="H245" s="99">
        <v>10.844655015292064</v>
      </c>
      <c r="I245" s="99">
        <v>11.047909530942324</v>
      </c>
      <c r="J245" s="99">
        <v>11.314255450556093</v>
      </c>
      <c r="K245" s="99">
        <v>11.204446460557135</v>
      </c>
      <c r="L245" s="99">
        <v>11.368527622328562</v>
      </c>
      <c r="M245" s="99">
        <v>11.090904826706568</v>
      </c>
      <c r="N245" s="99">
        <v>10.622350793943628</v>
      </c>
      <c r="O245" s="99">
        <v>10.586534993002248</v>
      </c>
      <c r="P245" s="99">
        <v>10.818215445495982</v>
      </c>
      <c r="Q245" s="99">
        <v>11.318511488537412</v>
      </c>
      <c r="R245" s="99">
        <v>11.39397927880805</v>
      </c>
      <c r="S245" s="99">
        <v>11.559396415487631</v>
      </c>
      <c r="T245" s="99">
        <v>11.58881817297606</v>
      </c>
      <c r="U245" s="99">
        <v>11.820350688991722</v>
      </c>
      <c r="V245" s="99">
        <v>12.711071629071249</v>
      </c>
      <c r="W245" s="99">
        <v>12.209261463953219</v>
      </c>
      <c r="DA245" s="63" t="s">
        <v>2876</v>
      </c>
    </row>
    <row r="246" spans="1:105" ht="12" customHeight="1" x14ac:dyDescent="0.25">
      <c r="A246" s="121" t="s">
        <v>54</v>
      </c>
      <c r="B246" s="123">
        <v>9.5386460375006852</v>
      </c>
      <c r="C246" s="123">
        <v>9.7333673118605475</v>
      </c>
      <c r="D246" s="123">
        <v>10.059494365602488</v>
      </c>
      <c r="E246" s="123">
        <v>10.234456039960701</v>
      </c>
      <c r="F246" s="123">
        <v>9.8128380803153537</v>
      </c>
      <c r="G246" s="123">
        <v>9.7202088234998474</v>
      </c>
      <c r="H246" s="123">
        <v>9.5485070886049304</v>
      </c>
      <c r="I246" s="123">
        <v>8.8190781372533635</v>
      </c>
      <c r="J246" s="123">
        <v>7.9876673645888232</v>
      </c>
      <c r="K246" s="123">
        <v>7.6514534488940962</v>
      </c>
      <c r="L246" s="123">
        <v>7.9580151599452229</v>
      </c>
      <c r="M246" s="123">
        <v>6.705227356814774</v>
      </c>
      <c r="N246" s="123">
        <v>5.679671980998406</v>
      </c>
      <c r="O246" s="123">
        <v>5.7966137449080106</v>
      </c>
      <c r="P246" s="123">
        <v>5.4578726692056625</v>
      </c>
      <c r="Q246" s="123">
        <v>5.7323847783078135</v>
      </c>
      <c r="R246" s="123">
        <v>5.2702714657749272</v>
      </c>
      <c r="S246" s="123">
        <v>6.5178370648052315</v>
      </c>
      <c r="T246" s="123">
        <v>6.8796280959906335</v>
      </c>
      <c r="U246" s="123">
        <v>6.9703823200743287</v>
      </c>
      <c r="V246" s="123">
        <v>10.160083782637528</v>
      </c>
      <c r="W246" s="123">
        <v>9.3881115984524186</v>
      </c>
      <c r="DA246" s="130" t="s">
        <v>2877</v>
      </c>
    </row>
    <row r="247" spans="1:105" ht="12" customHeight="1" x14ac:dyDescent="0.25">
      <c r="A247" s="97" t="s">
        <v>50</v>
      </c>
      <c r="B247" s="99">
        <v>9.8328594240767551</v>
      </c>
      <c r="C247" s="99">
        <v>9.8584625937078787</v>
      </c>
      <c r="D247" s="99">
        <v>10.485994728958492</v>
      </c>
      <c r="E247" s="99">
        <v>10.57345865761147</v>
      </c>
      <c r="F247" s="99">
        <v>9.9098614699398766</v>
      </c>
      <c r="G247" s="99">
        <v>9.9671767695910471</v>
      </c>
      <c r="H247" s="99">
        <v>9.9317805464255162</v>
      </c>
      <c r="I247" s="99">
        <v>9.0956720520560737</v>
      </c>
      <c r="J247" s="99">
        <v>8.1235217394295169</v>
      </c>
      <c r="K247" s="99">
        <v>8.1514688597645861</v>
      </c>
      <c r="L247" s="99">
        <v>8.6320975761246306</v>
      </c>
      <c r="M247" s="99">
        <v>7.1132293676807885</v>
      </c>
      <c r="N247" s="99">
        <v>5.9934127568157862</v>
      </c>
      <c r="O247" s="99">
        <v>6.4651810704996997</v>
      </c>
      <c r="P247" s="99">
        <v>6.0288973057290418</v>
      </c>
      <c r="Q247" s="99">
        <v>6.3858543839555519</v>
      </c>
      <c r="R247" s="99">
        <v>5.6357198003281797</v>
      </c>
      <c r="S247" s="99">
        <v>7.3885283188357258</v>
      </c>
      <c r="T247" s="99">
        <v>7.9044196416950419</v>
      </c>
      <c r="U247" s="99">
        <v>8.0903900168024485</v>
      </c>
      <c r="V247" s="99">
        <v>11.250104756220459</v>
      </c>
      <c r="W247" s="99">
        <v>10.899108460379367</v>
      </c>
      <c r="DA247" s="63" t="s">
        <v>2878</v>
      </c>
    </row>
    <row r="248" spans="1:105" ht="12" customHeight="1" x14ac:dyDescent="0.25">
      <c r="A248" s="109" t="s">
        <v>120</v>
      </c>
      <c r="B248" s="110">
        <v>6.9999782523315703</v>
      </c>
      <c r="C248" s="110">
        <v>8.6859640656514294</v>
      </c>
      <c r="D248" s="110">
        <v>6.1562353325331642</v>
      </c>
      <c r="E248" s="110">
        <v>6.1783240601919314</v>
      </c>
      <c r="F248" s="110">
        <v>8.5241099743104858</v>
      </c>
      <c r="G248" s="110">
        <v>7.5422941802668868</v>
      </c>
      <c r="H248" s="110">
        <v>7.0752288671481258</v>
      </c>
      <c r="I248" s="110">
        <v>7.3064606685578202</v>
      </c>
      <c r="J248" s="110">
        <v>7.3238527685990231</v>
      </c>
      <c r="K248" s="110">
        <v>5.7073314653922917</v>
      </c>
      <c r="L248" s="110">
        <v>5.9150890333913795</v>
      </c>
      <c r="M248" s="110">
        <v>5.7931340722625233</v>
      </c>
      <c r="N248" s="110">
        <v>5.1322779510462775</v>
      </c>
      <c r="O248" s="110">
        <v>4.6860770636161666</v>
      </c>
      <c r="P248" s="110">
        <v>4.6138129917430506</v>
      </c>
      <c r="Q248" s="110">
        <v>4.8560708090880169</v>
      </c>
      <c r="R248" s="110">
        <v>4.8145589680619763</v>
      </c>
      <c r="S248" s="110">
        <v>5.3926891090089182</v>
      </c>
      <c r="T248" s="110">
        <v>5.555264586730047</v>
      </c>
      <c r="U248" s="110">
        <v>5.5579799747228957</v>
      </c>
      <c r="V248" s="110">
        <v>8.8993984898727678</v>
      </c>
      <c r="W248" s="110">
        <v>7.7060545953712474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94.615806267603773</v>
      </c>
      <c r="C250" s="118">
        <f t="shared" si="115"/>
        <v>108.43335626824361</v>
      </c>
      <c r="D250" s="118">
        <f t="shared" si="115"/>
        <v>96.794212879303814</v>
      </c>
      <c r="E250" s="118">
        <f t="shared" si="115"/>
        <v>105.6942811808911</v>
      </c>
      <c r="F250" s="118">
        <f t="shared" si="115"/>
        <v>111.31681076449264</v>
      </c>
      <c r="G250" s="118">
        <f t="shared" si="115"/>
        <v>118.58601645120909</v>
      </c>
      <c r="H250" s="118">
        <f t="shared" si="115"/>
        <v>115.18212852233765</v>
      </c>
      <c r="I250" s="118">
        <f t="shared" si="115"/>
        <v>111.96500370641321</v>
      </c>
      <c r="J250" s="118">
        <f t="shared" si="115"/>
        <v>106.24672170221963</v>
      </c>
      <c r="K250" s="118">
        <f t="shared" si="115"/>
        <v>110.46135078845467</v>
      </c>
      <c r="L250" s="118">
        <f t="shared" si="115"/>
        <v>122.71130351319157</v>
      </c>
      <c r="M250" s="118">
        <f t="shared" si="115"/>
        <v>118.37758511153137</v>
      </c>
      <c r="N250" s="118">
        <f t="shared" si="115"/>
        <v>121.57254865220155</v>
      </c>
      <c r="O250" s="118">
        <f t="shared" si="115"/>
        <v>120.44069248964512</v>
      </c>
      <c r="P250" s="118">
        <f t="shared" si="115"/>
        <v>102.19849798063993</v>
      </c>
      <c r="Q250" s="118">
        <f t="shared" si="115"/>
        <v>112.48126886618168</v>
      </c>
      <c r="R250" s="118">
        <f t="shared" ref="R250:V250" si="116">R251+R254+R256+R265</f>
        <v>118.34608730568311</v>
      </c>
      <c r="S250" s="118">
        <f t="shared" si="116"/>
        <v>121.53760347675313</v>
      </c>
      <c r="T250" s="118">
        <f t="shared" si="116"/>
        <v>114.92037724021682</v>
      </c>
      <c r="U250" s="118">
        <f t="shared" si="116"/>
        <v>113.6199206151023</v>
      </c>
      <c r="V250" s="118">
        <f t="shared" si="116"/>
        <v>121.03650211303639</v>
      </c>
      <c r="W250" s="118">
        <f t="shared" ref="W250" si="117">W251+W254+W256+W265</f>
        <v>131.29529327443348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76.174057302979946</v>
      </c>
      <c r="C251" s="123">
        <f t="shared" si="118"/>
        <v>88.733637465952611</v>
      </c>
      <c r="D251" s="123">
        <f t="shared" si="118"/>
        <v>78.108586867267931</v>
      </c>
      <c r="E251" s="123">
        <f t="shared" si="118"/>
        <v>86.689781129103437</v>
      </c>
      <c r="F251" s="123">
        <f t="shared" si="118"/>
        <v>90.643532091403287</v>
      </c>
      <c r="G251" s="123">
        <f t="shared" si="118"/>
        <v>99.009667954065563</v>
      </c>
      <c r="H251" s="123">
        <f t="shared" si="118"/>
        <v>95.327643993345191</v>
      </c>
      <c r="I251" s="123">
        <f t="shared" si="118"/>
        <v>91.340699169229609</v>
      </c>
      <c r="J251" s="123">
        <f t="shared" si="118"/>
        <v>86.417758075254014</v>
      </c>
      <c r="K251" s="123">
        <f t="shared" si="118"/>
        <v>91.346615590599981</v>
      </c>
      <c r="L251" s="123">
        <f t="shared" si="118"/>
        <v>102.55060776431688</v>
      </c>
      <c r="M251" s="123">
        <f t="shared" si="118"/>
        <v>99.569797641854791</v>
      </c>
      <c r="N251" s="123">
        <f t="shared" si="118"/>
        <v>103.31877207826967</v>
      </c>
      <c r="O251" s="123">
        <f t="shared" si="118"/>
        <v>102.36370680203997</v>
      </c>
      <c r="P251" s="123">
        <f t="shared" si="118"/>
        <v>84.382858314507374</v>
      </c>
      <c r="Q251" s="123">
        <f t="shared" si="118"/>
        <v>93.262078906577088</v>
      </c>
      <c r="R251" s="123">
        <f t="shared" ref="R251:V251" si="119">SUM(R252:R253)</f>
        <v>98.909090393470819</v>
      </c>
      <c r="S251" s="123">
        <f t="shared" si="119"/>
        <v>101.23385358881656</v>
      </c>
      <c r="T251" s="123">
        <f t="shared" si="119"/>
        <v>93.907236524343958</v>
      </c>
      <c r="U251" s="123">
        <f t="shared" si="119"/>
        <v>91.837270720815994</v>
      </c>
      <c r="V251" s="123">
        <f t="shared" si="119"/>
        <v>96.510426150638153</v>
      </c>
      <c r="W251" s="123">
        <f t="shared" ref="W251" si="120">SUM(W252:W253)</f>
        <v>106.66982494953406</v>
      </c>
      <c r="DA251" s="130" t="s">
        <v>3031</v>
      </c>
    </row>
    <row r="252" spans="1:105" ht="12" customHeight="1" x14ac:dyDescent="0.25">
      <c r="A252" s="97" t="s">
        <v>203</v>
      </c>
      <c r="B252" s="99">
        <v>75.799724395737655</v>
      </c>
      <c r="C252" s="99">
        <v>88.30519338587321</v>
      </c>
      <c r="D252" s="99">
        <v>77.737011544151841</v>
      </c>
      <c r="E252" s="99">
        <v>86.288319307703162</v>
      </c>
      <c r="F252" s="99">
        <v>90.227298955298352</v>
      </c>
      <c r="G252" s="99">
        <v>98.56502537532127</v>
      </c>
      <c r="H252" s="99">
        <v>94.909428268097813</v>
      </c>
      <c r="I252" s="99">
        <v>90.946128198140627</v>
      </c>
      <c r="J252" s="99">
        <v>86.048640179940094</v>
      </c>
      <c r="K252" s="99">
        <v>90.96292961261517</v>
      </c>
      <c r="L252" s="99">
        <v>102.12547529536045</v>
      </c>
      <c r="M252" s="99">
        <v>99.1644334817546</v>
      </c>
      <c r="N252" s="99">
        <v>102.91204378485784</v>
      </c>
      <c r="O252" s="99">
        <v>101.96378721934522</v>
      </c>
      <c r="P252" s="99">
        <v>84.051829253882687</v>
      </c>
      <c r="Q252" s="99">
        <v>92.898759098246117</v>
      </c>
      <c r="R252" s="99">
        <v>98.525413622434101</v>
      </c>
      <c r="S252" s="99">
        <v>100.83980926132794</v>
      </c>
      <c r="T252" s="99">
        <v>93.542204538431207</v>
      </c>
      <c r="U252" s="99">
        <v>91.48085766843478</v>
      </c>
      <c r="V252" s="99">
        <v>96.130242847192761</v>
      </c>
      <c r="W252" s="99">
        <v>106.24988092472245</v>
      </c>
      <c r="DA252" s="63" t="s">
        <v>3032</v>
      </c>
    </row>
    <row r="253" spans="1:105" ht="12" customHeight="1" x14ac:dyDescent="0.25">
      <c r="A253" s="97" t="s">
        <v>53</v>
      </c>
      <c r="B253" s="99">
        <v>0.37433290724229762</v>
      </c>
      <c r="C253" s="99">
        <v>0.42844408007939727</v>
      </c>
      <c r="D253" s="99">
        <v>0.37157532311608577</v>
      </c>
      <c r="E253" s="99">
        <v>0.40146182140028014</v>
      </c>
      <c r="F253" s="99">
        <v>0.41623313610493529</v>
      </c>
      <c r="G253" s="99">
        <v>0.44464257874428809</v>
      </c>
      <c r="H253" s="99">
        <v>0.41821572524737832</v>
      </c>
      <c r="I253" s="99">
        <v>0.39457097108897543</v>
      </c>
      <c r="J253" s="99">
        <v>0.36911789531392186</v>
      </c>
      <c r="K253" s="99">
        <v>0.3836859779848108</v>
      </c>
      <c r="L253" s="99">
        <v>0.42513246895644008</v>
      </c>
      <c r="M253" s="99">
        <v>0.40536416010018955</v>
      </c>
      <c r="N253" s="99">
        <v>0.40672829341182704</v>
      </c>
      <c r="O253" s="99">
        <v>0.39991958269474831</v>
      </c>
      <c r="P253" s="99">
        <v>0.33102906062468512</v>
      </c>
      <c r="Q253" s="99">
        <v>0.36331980833097421</v>
      </c>
      <c r="R253" s="99">
        <v>0.38367677103671954</v>
      </c>
      <c r="S253" s="99">
        <v>0.39404432748861351</v>
      </c>
      <c r="T253" s="99">
        <v>0.36503198591275265</v>
      </c>
      <c r="U253" s="99">
        <v>0.35641305238120763</v>
      </c>
      <c r="V253" s="99">
        <v>0.38018330344539902</v>
      </c>
      <c r="W253" s="99">
        <v>0.41994402481161514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2.118798641356812E-2</v>
      </c>
      <c r="C254" s="123">
        <f t="shared" si="121"/>
        <v>2.9544022009819964E-2</v>
      </c>
      <c r="D254" s="123">
        <f t="shared" si="121"/>
        <v>5.0001487788129892E-2</v>
      </c>
      <c r="E254" s="123">
        <f t="shared" si="121"/>
        <v>8.2829600795021371E-2</v>
      </c>
      <c r="F254" s="123">
        <f t="shared" si="121"/>
        <v>5.1483593774711033E-2</v>
      </c>
      <c r="G254" s="123">
        <f t="shared" si="121"/>
        <v>6.8661046191594022E-2</v>
      </c>
      <c r="H254" s="123">
        <f t="shared" si="121"/>
        <v>0.13969896509769777</v>
      </c>
      <c r="I254" s="123">
        <f t="shared" si="121"/>
        <v>0.23752923550477917</v>
      </c>
      <c r="J254" s="123">
        <f t="shared" si="121"/>
        <v>0.18226553506384122</v>
      </c>
      <c r="K254" s="123">
        <f t="shared" si="121"/>
        <v>0.22382667720300367</v>
      </c>
      <c r="L254" s="123">
        <f t="shared" si="121"/>
        <v>0.31377322913427891</v>
      </c>
      <c r="M254" s="123">
        <f t="shared" si="121"/>
        <v>0.35659543242767261</v>
      </c>
      <c r="N254" s="123">
        <f t="shared" si="121"/>
        <v>0.78110994033665004</v>
      </c>
      <c r="O254" s="123">
        <f t="shared" si="121"/>
        <v>0.57064778222085943</v>
      </c>
      <c r="P254" s="123">
        <f t="shared" si="121"/>
        <v>0.42515044705147798</v>
      </c>
      <c r="Q254" s="123">
        <f t="shared" si="121"/>
        <v>0.66942043478454272</v>
      </c>
      <c r="R254" s="123">
        <f t="shared" si="121"/>
        <v>0.63149501711881806</v>
      </c>
      <c r="S254" s="123">
        <f t="shared" si="121"/>
        <v>0.69424288988567362</v>
      </c>
      <c r="T254" s="123">
        <f t="shared" si="121"/>
        <v>0.92522324031749437</v>
      </c>
      <c r="U254" s="123">
        <f t="shared" si="121"/>
        <v>1.2950316323032578</v>
      </c>
      <c r="V254" s="123">
        <f t="shared" si="121"/>
        <v>0.76384378680010667</v>
      </c>
      <c r="W254" s="123">
        <f t="shared" si="121"/>
        <v>2.1652286171214934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2.118798641356812E-2</v>
      </c>
      <c r="C255" s="99">
        <f>RES_hhdet_tess!C129</f>
        <v>2.9544022009819964E-2</v>
      </c>
      <c r="D255" s="99">
        <f>RES_hhdet_tess!D129</f>
        <v>5.0001487788129892E-2</v>
      </c>
      <c r="E255" s="99">
        <f>RES_hhdet_tess!E129</f>
        <v>8.2829600795021371E-2</v>
      </c>
      <c r="F255" s="99">
        <f>RES_hhdet_tess!F129</f>
        <v>5.1483593774711033E-2</v>
      </c>
      <c r="G255" s="99">
        <f>RES_hhdet_tess!G129</f>
        <v>6.8661046191594022E-2</v>
      </c>
      <c r="H255" s="99">
        <f>RES_hhdet_tess!H129</f>
        <v>0.13969896509769777</v>
      </c>
      <c r="I255" s="99">
        <f>RES_hhdet_tess!I129</f>
        <v>0.23752923550477917</v>
      </c>
      <c r="J255" s="99">
        <f>RES_hhdet_tess!J129</f>
        <v>0.18226553506384122</v>
      </c>
      <c r="K255" s="99">
        <f>RES_hhdet_tess!K129</f>
        <v>0.22382667720300367</v>
      </c>
      <c r="L255" s="99">
        <f>RES_hhdet_tess!L129</f>
        <v>0.31377322913427891</v>
      </c>
      <c r="M255" s="99">
        <f>RES_hhdet_tess!M129</f>
        <v>0.35659543242767261</v>
      </c>
      <c r="N255" s="99">
        <f>RES_hhdet_tess!N129</f>
        <v>0.78110994033665004</v>
      </c>
      <c r="O255" s="99">
        <f>RES_hhdet_tess!O129</f>
        <v>0.57064778222085943</v>
      </c>
      <c r="P255" s="99">
        <f>RES_hhdet_tess!P129</f>
        <v>0.42515044705147798</v>
      </c>
      <c r="Q255" s="99">
        <f>RES_hhdet_tess!Q129</f>
        <v>0.66942043478454272</v>
      </c>
      <c r="R255" s="99">
        <f>RES_hhdet_tess!R129</f>
        <v>0.63149501711881806</v>
      </c>
      <c r="S255" s="99">
        <f>RES_hhdet_tess!S129</f>
        <v>0.69424288988567362</v>
      </c>
      <c r="T255" s="99">
        <f>RES_hhdet_tess!T129</f>
        <v>0.92522324031749437</v>
      </c>
      <c r="U255" s="99">
        <f>RES_hhdet_tess!U129</f>
        <v>1.2950316323032578</v>
      </c>
      <c r="V255" s="99">
        <f>RES_hhdet_tess!V129</f>
        <v>0.76384378680010667</v>
      </c>
      <c r="W255" s="99">
        <f>RES_hhdet_tess!W129</f>
        <v>2.1652286171214934</v>
      </c>
      <c r="DA255" s="63" t="s">
        <v>3035</v>
      </c>
    </row>
    <row r="256" spans="1:105" ht="12" customHeight="1" x14ac:dyDescent="0.25">
      <c r="A256" s="121" t="s">
        <v>55</v>
      </c>
      <c r="B256" s="123">
        <v>12.787148206276989</v>
      </c>
      <c r="C256" s="123">
        <v>13.884354603933524</v>
      </c>
      <c r="D256" s="123">
        <v>12.704494434919313</v>
      </c>
      <c r="E256" s="123">
        <v>12.897827238224163</v>
      </c>
      <c r="F256" s="123">
        <v>14.81004052398281</v>
      </c>
      <c r="G256" s="123">
        <v>13.704742296351801</v>
      </c>
      <c r="H256" s="123">
        <v>13.963458208244344</v>
      </c>
      <c r="I256" s="123">
        <v>15.024103599586088</v>
      </c>
      <c r="J256" s="123">
        <v>14.750056510751973</v>
      </c>
      <c r="K256" s="123">
        <v>14.200919670177031</v>
      </c>
      <c r="L256" s="123">
        <v>14.921796870985066</v>
      </c>
      <c r="M256" s="123">
        <v>14.200847174499584</v>
      </c>
      <c r="N256" s="123">
        <v>13.804133310338164</v>
      </c>
      <c r="O256" s="123">
        <v>13.781361113755684</v>
      </c>
      <c r="P256" s="123">
        <v>13.842243581251539</v>
      </c>
      <c r="Q256" s="123">
        <v>14.794966558369348</v>
      </c>
      <c r="R256" s="123">
        <v>15.300047165729024</v>
      </c>
      <c r="S256" s="123">
        <v>15.312759460536183</v>
      </c>
      <c r="T256" s="123">
        <v>15.535992437261843</v>
      </c>
      <c r="U256" s="123">
        <v>15.836669950753787</v>
      </c>
      <c r="V256" s="123">
        <v>16.798839489242599</v>
      </c>
      <c r="W256" s="123">
        <v>16.014965437279816</v>
      </c>
      <c r="DA256" s="130" t="s">
        <v>3036</v>
      </c>
    </row>
    <row r="257" spans="1:105" ht="12" customHeight="1" x14ac:dyDescent="0.25">
      <c r="A257" s="97" t="s">
        <v>128</v>
      </c>
      <c r="B257" s="99">
        <v>12.791823627442817</v>
      </c>
      <c r="C257" s="99">
        <v>13.914513952743375</v>
      </c>
      <c r="D257" s="99">
        <v>12.682825749186145</v>
      </c>
      <c r="E257" s="99">
        <v>12.832757993258333</v>
      </c>
      <c r="F257" s="99">
        <v>14.848208030537311</v>
      </c>
      <c r="G257" s="99">
        <v>13.720686334965265</v>
      </c>
      <c r="H257" s="99">
        <v>13.928542099806872</v>
      </c>
      <c r="I257" s="99">
        <v>15.058982311253354</v>
      </c>
      <c r="J257" s="99">
        <v>14.733758195117138</v>
      </c>
      <c r="K257" s="99">
        <v>14.182284586184108</v>
      </c>
      <c r="L257" s="99">
        <v>14.92959195562675</v>
      </c>
      <c r="M257" s="99">
        <v>14.156919656902287</v>
      </c>
      <c r="N257" s="99">
        <v>13.845002979632852</v>
      </c>
      <c r="O257" s="99">
        <v>13.81797198957709</v>
      </c>
      <c r="P257" s="99">
        <v>13.873585977445057</v>
      </c>
      <c r="Q257" s="99">
        <v>14.736346579438639</v>
      </c>
      <c r="R257" s="99">
        <v>15.299416766653666</v>
      </c>
      <c r="S257" s="99">
        <v>15.324785123051594</v>
      </c>
      <c r="T257" s="99">
        <v>15.554830050620392</v>
      </c>
      <c r="U257" s="99">
        <v>15.863837356534491</v>
      </c>
      <c r="V257" s="99">
        <v>16.771977245705607</v>
      </c>
      <c r="W257" s="99">
        <v>16.088788839425199</v>
      </c>
      <c r="DA257" s="63" t="s">
        <v>3037</v>
      </c>
    </row>
    <row r="258" spans="1:105" ht="12" customHeight="1" x14ac:dyDescent="0.25">
      <c r="A258" s="97" t="s">
        <v>127</v>
      </c>
      <c r="B258" s="99">
        <v>0</v>
      </c>
      <c r="C258" s="99">
        <v>13.91256450145454</v>
      </c>
      <c r="D258" s="99">
        <v>12.681084349328303</v>
      </c>
      <c r="E258" s="99">
        <v>12.830841410363961</v>
      </c>
      <c r="F258" s="99">
        <v>14.847287517215339</v>
      </c>
      <c r="G258" s="99">
        <v>13.720822985100734</v>
      </c>
      <c r="H258" s="99">
        <v>13.930057001073768</v>
      </c>
      <c r="I258" s="99">
        <v>15.061740685642958</v>
      </c>
      <c r="J258" s="99">
        <v>14.733069389895377</v>
      </c>
      <c r="K258" s="99">
        <v>14.180696269017185</v>
      </c>
      <c r="L258" s="99">
        <v>14.926298202620504</v>
      </c>
      <c r="M258" s="99">
        <v>14.152695606012966</v>
      </c>
      <c r="N258" s="99">
        <v>13.839891097693092</v>
      </c>
      <c r="O258" s="99">
        <v>13.815212185126182</v>
      </c>
      <c r="P258" s="99">
        <v>13.869940068821411</v>
      </c>
      <c r="Q258" s="99">
        <v>14.73167283930111</v>
      </c>
      <c r="R258" s="99">
        <v>15.293567213928517</v>
      </c>
      <c r="S258" s="99">
        <v>15.317726016829548</v>
      </c>
      <c r="T258" s="99">
        <v>15.550353361508414</v>
      </c>
      <c r="U258" s="99">
        <v>15.863334960804906</v>
      </c>
      <c r="V258" s="99">
        <v>16.777632671902452</v>
      </c>
      <c r="W258" s="99">
        <v>16.084920069864342</v>
      </c>
      <c r="DA258" s="63" t="s">
        <v>3038</v>
      </c>
    </row>
    <row r="259" spans="1:105" ht="12" customHeight="1" x14ac:dyDescent="0.25">
      <c r="A259" s="100" t="s">
        <v>203</v>
      </c>
      <c r="B259" s="102">
        <v>0</v>
      </c>
      <c r="C259" s="102">
        <v>3.2004373263000869</v>
      </c>
      <c r="D259" s="102">
        <v>2.8489961302907281</v>
      </c>
      <c r="E259" s="102">
        <v>3.5185946859457311</v>
      </c>
      <c r="F259" s="102">
        <v>3.4558751285304057</v>
      </c>
      <c r="G259" s="102">
        <v>2.7406895145559411</v>
      </c>
      <c r="H259" s="102">
        <v>3.7480263826063913</v>
      </c>
      <c r="I259" s="102">
        <v>3.3186533193596515</v>
      </c>
      <c r="J259" s="102">
        <v>3.7321822735444758</v>
      </c>
      <c r="K259" s="102">
        <v>3.3252546937779495</v>
      </c>
      <c r="L259" s="102">
        <v>3.4069724853941561</v>
      </c>
      <c r="M259" s="102">
        <v>3.7999855378046963</v>
      </c>
      <c r="N259" s="102">
        <v>2.4940874524532526</v>
      </c>
      <c r="O259" s="102">
        <v>2.6803389667637081</v>
      </c>
      <c r="P259" s="102">
        <v>2.6891391598961771</v>
      </c>
      <c r="Q259" s="102">
        <v>3.991928090389353</v>
      </c>
      <c r="R259" s="102">
        <v>3.9106565395184876</v>
      </c>
      <c r="S259" s="102">
        <v>3.6439160144426013</v>
      </c>
      <c r="T259" s="102">
        <v>3.7842138071351794</v>
      </c>
      <c r="U259" s="102">
        <v>3.7912244019793353</v>
      </c>
      <c r="V259" s="102">
        <v>4.2876435581605987</v>
      </c>
      <c r="W259" s="102">
        <v>3.1783684546207085</v>
      </c>
      <c r="DA259" s="131" t="s">
        <v>3039</v>
      </c>
    </row>
    <row r="260" spans="1:105" ht="12" customHeight="1" x14ac:dyDescent="0.25">
      <c r="A260" s="103" t="s">
        <v>52</v>
      </c>
      <c r="B260" s="105">
        <v>0</v>
      </c>
      <c r="C260" s="105">
        <v>10.712127175154453</v>
      </c>
      <c r="D260" s="105">
        <v>9.8320882190375762</v>
      </c>
      <c r="E260" s="105">
        <v>9.3122467244182285</v>
      </c>
      <c r="F260" s="105">
        <v>11.391412388684932</v>
      </c>
      <c r="G260" s="105">
        <v>10.980133470544793</v>
      </c>
      <c r="H260" s="105">
        <v>10.182030618467376</v>
      </c>
      <c r="I260" s="105">
        <v>11.743087366283307</v>
      </c>
      <c r="J260" s="105">
        <v>11.000887116350899</v>
      </c>
      <c r="K260" s="105">
        <v>10.855441575239233</v>
      </c>
      <c r="L260" s="105">
        <v>11.519325717226348</v>
      </c>
      <c r="M260" s="105">
        <v>10.352710068208273</v>
      </c>
      <c r="N260" s="105">
        <v>11.345803645239837</v>
      </c>
      <c r="O260" s="105">
        <v>11.134873218362475</v>
      </c>
      <c r="P260" s="105">
        <v>11.180800908925233</v>
      </c>
      <c r="Q260" s="105">
        <v>10.739744748911761</v>
      </c>
      <c r="R260" s="105">
        <v>11.382910674410033</v>
      </c>
      <c r="S260" s="105">
        <v>11.673810002386945</v>
      </c>
      <c r="T260" s="105">
        <v>11.766139554373233</v>
      </c>
      <c r="U260" s="105">
        <v>12.072110558825567</v>
      </c>
      <c r="V260" s="105">
        <v>12.489989113741856</v>
      </c>
      <c r="W260" s="105">
        <v>12.906551615243631</v>
      </c>
      <c r="DA260" s="132" t="s">
        <v>3040</v>
      </c>
    </row>
    <row r="261" spans="1:105" ht="12" customHeight="1" x14ac:dyDescent="0.25">
      <c r="A261" s="106" t="s">
        <v>122</v>
      </c>
      <c r="B261" s="102">
        <v>12.669563156620816</v>
      </c>
      <c r="C261" s="102">
        <v>13.120060993080914</v>
      </c>
      <c r="D261" s="102">
        <v>13.259647255806099</v>
      </c>
      <c r="E261" s="102">
        <v>14.568775170874405</v>
      </c>
      <c r="F261" s="102">
        <v>13.836455630091386</v>
      </c>
      <c r="G261" s="102">
        <v>13.303763082559449</v>
      </c>
      <c r="H261" s="102">
        <v>14.830754168960574</v>
      </c>
      <c r="I261" s="102">
        <v>14.166704424980471</v>
      </c>
      <c r="J261" s="102">
        <v>15.148663645040862</v>
      </c>
      <c r="K261" s="102">
        <v>14.646278023157688</v>
      </c>
      <c r="L261" s="102">
        <v>14.740389076191438</v>
      </c>
      <c r="M261" s="102">
        <v>15.185168688755885</v>
      </c>
      <c r="N261" s="102">
        <v>12.95423458265735</v>
      </c>
      <c r="O261" s="102">
        <v>13.131655654069165</v>
      </c>
      <c r="P261" s="102">
        <v>13.4124985558767</v>
      </c>
      <c r="Q261" s="102">
        <v>15.521125221735904</v>
      </c>
      <c r="R261" s="102">
        <v>15.307547188573574</v>
      </c>
      <c r="S261" s="102">
        <v>15.164095413036312</v>
      </c>
      <c r="T261" s="102">
        <v>15.317456419299727</v>
      </c>
      <c r="U261" s="102">
        <v>15.537195898513069</v>
      </c>
      <c r="V261" s="102">
        <v>17.080726005973208</v>
      </c>
      <c r="W261" s="102">
        <v>15.198509246997821</v>
      </c>
      <c r="DA261" s="131" t="s">
        <v>3041</v>
      </c>
    </row>
    <row r="262" spans="1:105" ht="12" customHeight="1" x14ac:dyDescent="0.25">
      <c r="A262" s="107" t="s">
        <v>121</v>
      </c>
      <c r="B262" s="105">
        <v>0</v>
      </c>
      <c r="C262" s="105">
        <v>13.119929989775148</v>
      </c>
      <c r="D262" s="105">
        <v>13.257745722488789</v>
      </c>
      <c r="E262" s="105">
        <v>14.565649562250019</v>
      </c>
      <c r="F262" s="105">
        <v>13.837146973003799</v>
      </c>
      <c r="G262" s="105">
        <v>13.305762006882937</v>
      </c>
      <c r="H262" s="105">
        <v>14.837820820158486</v>
      </c>
      <c r="I262" s="105">
        <v>14.171880840164013</v>
      </c>
      <c r="J262" s="105">
        <v>15.154720039095483</v>
      </c>
      <c r="K262" s="105">
        <v>14.639312148059917</v>
      </c>
      <c r="L262" s="105">
        <v>14.730819923554193</v>
      </c>
      <c r="M262" s="105">
        <v>15.170663731056221</v>
      </c>
      <c r="N262" s="105">
        <v>12.943474062166485</v>
      </c>
      <c r="O262" s="105">
        <v>13.129715586276316</v>
      </c>
      <c r="P262" s="105">
        <v>13.41283921370669</v>
      </c>
      <c r="Q262" s="105">
        <v>15.523596951420611</v>
      </c>
      <c r="R262" s="105">
        <v>15.310860545925314</v>
      </c>
      <c r="S262" s="105">
        <v>15.166171738539338</v>
      </c>
      <c r="T262" s="105">
        <v>15.315594330298245</v>
      </c>
      <c r="U262" s="105">
        <v>15.531983251513363</v>
      </c>
      <c r="V262" s="105">
        <v>17.075720510316522</v>
      </c>
      <c r="W262" s="105">
        <v>15.203434453238499</v>
      </c>
      <c r="DA262" s="132" t="s">
        <v>3042</v>
      </c>
    </row>
    <row r="263" spans="1:105" ht="12" customHeight="1" x14ac:dyDescent="0.25">
      <c r="A263" s="108" t="s">
        <v>53</v>
      </c>
      <c r="B263" s="99">
        <v>0</v>
      </c>
      <c r="C263" s="99">
        <v>3.016204311736546</v>
      </c>
      <c r="D263" s="99">
        <v>2.9752860619321106</v>
      </c>
      <c r="E263" s="99">
        <v>3.9896359678777835</v>
      </c>
      <c r="F263" s="99">
        <v>3.2159137019027222</v>
      </c>
      <c r="G263" s="99">
        <v>2.6554936112632945</v>
      </c>
      <c r="H263" s="99">
        <v>3.993165804866424</v>
      </c>
      <c r="I263" s="99">
        <v>3.1239713092216883</v>
      </c>
      <c r="J263" s="99">
        <v>3.8404645885393913</v>
      </c>
      <c r="K263" s="99">
        <v>3.4348656875027803</v>
      </c>
      <c r="L263" s="99">
        <v>3.3622923012256347</v>
      </c>
      <c r="M263" s="99">
        <v>4.0797589043496529</v>
      </c>
      <c r="N263" s="99">
        <v>2.321123268222856</v>
      </c>
      <c r="O263" s="99">
        <v>2.543180593274065</v>
      </c>
      <c r="P263" s="99">
        <v>2.5946237682107047</v>
      </c>
      <c r="Q263" s="99">
        <v>4.205085462883198</v>
      </c>
      <c r="R263" s="99">
        <v>3.916881267117263</v>
      </c>
      <c r="S263" s="99">
        <v>3.606775323051707</v>
      </c>
      <c r="T263" s="99">
        <v>3.7267761573221847</v>
      </c>
      <c r="U263" s="99">
        <v>3.7116325625216424</v>
      </c>
      <c r="V263" s="99">
        <v>4.3646488812452731</v>
      </c>
      <c r="W263" s="99">
        <v>2.9941729892852806</v>
      </c>
      <c r="DA263" s="63" t="s">
        <v>3043</v>
      </c>
    </row>
    <row r="264" spans="1:105" ht="12" customHeight="1" x14ac:dyDescent="0.25">
      <c r="A264" s="108" t="s">
        <v>52</v>
      </c>
      <c r="B264" s="99">
        <v>0</v>
      </c>
      <c r="C264" s="99">
        <v>10.103725678038602</v>
      </c>
      <c r="D264" s="99">
        <v>10.282459660556681</v>
      </c>
      <c r="E264" s="99">
        <v>10.576013594372235</v>
      </c>
      <c r="F264" s="99">
        <v>10.621233271101074</v>
      </c>
      <c r="G264" s="99">
        <v>10.650268395619642</v>
      </c>
      <c r="H264" s="99">
        <v>10.844655015292064</v>
      </c>
      <c r="I264" s="99">
        <v>11.047909530942324</v>
      </c>
      <c r="J264" s="99">
        <v>11.314255450556093</v>
      </c>
      <c r="K264" s="99">
        <v>11.204446460557135</v>
      </c>
      <c r="L264" s="99">
        <v>11.368527622328562</v>
      </c>
      <c r="M264" s="99">
        <v>11.090904826706568</v>
      </c>
      <c r="N264" s="99">
        <v>10.622350793943628</v>
      </c>
      <c r="O264" s="99">
        <v>10.586534993002248</v>
      </c>
      <c r="P264" s="99">
        <v>10.818215445495982</v>
      </c>
      <c r="Q264" s="99">
        <v>11.318511488537412</v>
      </c>
      <c r="R264" s="99">
        <v>11.39397927880805</v>
      </c>
      <c r="S264" s="99">
        <v>11.559396415487631</v>
      </c>
      <c r="T264" s="99">
        <v>11.58881817297606</v>
      </c>
      <c r="U264" s="99">
        <v>11.820350688991722</v>
      </c>
      <c r="V264" s="99">
        <v>12.711071629071249</v>
      </c>
      <c r="W264" s="99">
        <v>12.209261463953219</v>
      </c>
      <c r="DA264" s="63" t="s">
        <v>3044</v>
      </c>
    </row>
    <row r="265" spans="1:105" ht="12" customHeight="1" x14ac:dyDescent="0.25">
      <c r="A265" s="121" t="s">
        <v>54</v>
      </c>
      <c r="B265" s="123">
        <v>5.6334127719332869</v>
      </c>
      <c r="C265" s="123">
        <v>5.7858201763476647</v>
      </c>
      <c r="D265" s="123">
        <v>5.9311300893284322</v>
      </c>
      <c r="E265" s="123">
        <v>6.0238432127684653</v>
      </c>
      <c r="F265" s="123">
        <v>5.8117545553318442</v>
      </c>
      <c r="G265" s="123">
        <v>5.8029451546001418</v>
      </c>
      <c r="H265" s="123">
        <v>5.7513273556504201</v>
      </c>
      <c r="I265" s="123">
        <v>5.3626717020927384</v>
      </c>
      <c r="J265" s="123">
        <v>4.8966415811498019</v>
      </c>
      <c r="K265" s="123">
        <v>4.6899888504746547</v>
      </c>
      <c r="L265" s="123">
        <v>4.925125648755345</v>
      </c>
      <c r="M265" s="123">
        <v>4.250344862749329</v>
      </c>
      <c r="N265" s="123">
        <v>3.6685333232570638</v>
      </c>
      <c r="O265" s="123">
        <v>3.7249767916286007</v>
      </c>
      <c r="P265" s="123">
        <v>3.5482456378295368</v>
      </c>
      <c r="Q265" s="123">
        <v>3.7548029664506917</v>
      </c>
      <c r="R265" s="123">
        <v>3.5054547293644398</v>
      </c>
      <c r="S265" s="123">
        <v>4.2967475375147162</v>
      </c>
      <c r="T265" s="123">
        <v>4.5519250382935299</v>
      </c>
      <c r="U265" s="123">
        <v>4.6509483112292509</v>
      </c>
      <c r="V265" s="123">
        <v>6.9633926863555304</v>
      </c>
      <c r="W265" s="123">
        <v>6.4452742704980945</v>
      </c>
      <c r="DA265" s="130" t="s">
        <v>3045</v>
      </c>
    </row>
    <row r="266" spans="1:105" ht="12" customHeight="1" x14ac:dyDescent="0.25">
      <c r="A266" s="97" t="s">
        <v>50</v>
      </c>
      <c r="B266" s="99">
        <v>5.690548394851616</v>
      </c>
      <c r="C266" s="99">
        <v>5.7129030522648581</v>
      </c>
      <c r="D266" s="99">
        <v>6.0835972463207035</v>
      </c>
      <c r="E266" s="99">
        <v>6.1465757802352829</v>
      </c>
      <c r="F266" s="99">
        <v>5.7748377512833109</v>
      </c>
      <c r="G266" s="99">
        <v>5.8216367233371518</v>
      </c>
      <c r="H266" s="99">
        <v>5.8172753636391894</v>
      </c>
      <c r="I266" s="99">
        <v>5.3349939917236906</v>
      </c>
      <c r="J266" s="99">
        <v>4.7665861141286641</v>
      </c>
      <c r="K266" s="99">
        <v>4.7855875098110383</v>
      </c>
      <c r="L266" s="99">
        <v>5.0709851683086988</v>
      </c>
      <c r="M266" s="99">
        <v>4.1822236978578591</v>
      </c>
      <c r="N266" s="99">
        <v>3.5271971704063203</v>
      </c>
      <c r="O266" s="99">
        <v>3.8075909767402956</v>
      </c>
      <c r="P266" s="99">
        <v>3.5515237601743799</v>
      </c>
      <c r="Q266" s="99">
        <v>3.7624734929609969</v>
      </c>
      <c r="R266" s="99">
        <v>3.3217453518568907</v>
      </c>
      <c r="S266" s="99">
        <v>4.3599028146364871</v>
      </c>
      <c r="T266" s="99">
        <v>4.6733212335867229</v>
      </c>
      <c r="U266" s="99">
        <v>4.796129130067607</v>
      </c>
      <c r="V266" s="99">
        <v>6.6897364586317947</v>
      </c>
      <c r="W266" s="99">
        <v>6.5014736521136607</v>
      </c>
      <c r="DA266" s="63" t="s">
        <v>3046</v>
      </c>
    </row>
    <row r="267" spans="1:105" ht="12" customHeight="1" x14ac:dyDescent="0.25">
      <c r="A267" s="109" t="s">
        <v>120</v>
      </c>
      <c r="B267" s="110">
        <v>5.1404088098214826</v>
      </c>
      <c r="C267" s="110">
        <v>6.3963438614996742</v>
      </c>
      <c r="D267" s="110">
        <v>4.53577651191606</v>
      </c>
      <c r="E267" s="110">
        <v>4.5553604756406525</v>
      </c>
      <c r="F267" s="110">
        <v>6.3021076871419774</v>
      </c>
      <c r="G267" s="110">
        <v>5.6381114508680081</v>
      </c>
      <c r="H267" s="110">
        <v>5.3257623482675331</v>
      </c>
      <c r="I267" s="110">
        <v>5.5140336300208359</v>
      </c>
      <c r="J267" s="110">
        <v>5.5321214278469508</v>
      </c>
      <c r="K267" s="110">
        <v>4.3182893964806173</v>
      </c>
      <c r="L267" s="110">
        <v>4.4830725464195202</v>
      </c>
      <c r="M267" s="110">
        <v>4.4026305264927581</v>
      </c>
      <c r="N267" s="110">
        <v>3.9151272385214635</v>
      </c>
      <c r="O267" s="110">
        <v>3.587748902305151</v>
      </c>
      <c r="P267" s="110">
        <v>3.5434000835187498</v>
      </c>
      <c r="Q267" s="110">
        <v>3.7445166586038425</v>
      </c>
      <c r="R267" s="110">
        <v>3.7345395311315635</v>
      </c>
      <c r="S267" s="110">
        <v>4.215135335000479</v>
      </c>
      <c r="T267" s="110">
        <v>4.3950417268695778</v>
      </c>
      <c r="U267" s="110">
        <v>4.4678658827545554</v>
      </c>
      <c r="V267" s="110">
        <v>7.2798952032115034</v>
      </c>
      <c r="W267" s="110">
        <v>6.3827125499563708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2.0016549014555918</v>
      </c>
      <c r="C269" s="118">
        <f t="shared" si="122"/>
        <v>2.0005189164617296</v>
      </c>
      <c r="D269" s="118">
        <f t="shared" si="122"/>
        <v>2.1473612168890091</v>
      </c>
      <c r="E269" s="118">
        <f t="shared" si="122"/>
        <v>2.2166076604004412</v>
      </c>
      <c r="F269" s="118">
        <f t="shared" si="122"/>
        <v>2.0935116776237637</v>
      </c>
      <c r="G269" s="118">
        <f t="shared" si="122"/>
        <v>2.0335467463107868</v>
      </c>
      <c r="H269" s="118">
        <f t="shared" si="122"/>
        <v>1.9533940593029191</v>
      </c>
      <c r="I269" s="118">
        <f t="shared" si="122"/>
        <v>1.7467635156276515</v>
      </c>
      <c r="J269" s="118">
        <f t="shared" si="122"/>
        <v>1.5318377217145194</v>
      </c>
      <c r="K269" s="118">
        <f t="shared" si="122"/>
        <v>1.4728741136634178</v>
      </c>
      <c r="L269" s="118">
        <f t="shared" si="122"/>
        <v>1.4743814548345644</v>
      </c>
      <c r="M269" s="118">
        <f t="shared" si="122"/>
        <v>1.1164329553938701</v>
      </c>
      <c r="N269" s="118">
        <f t="shared" si="122"/>
        <v>0.8654360090267107</v>
      </c>
      <c r="O269" s="118">
        <f t="shared" si="122"/>
        <v>0.91673565497727583</v>
      </c>
      <c r="P269" s="118">
        <f t="shared" si="122"/>
        <v>0.81688436343556958</v>
      </c>
      <c r="Q269" s="118">
        <f t="shared" si="122"/>
        <v>0.83096094460477588</v>
      </c>
      <c r="R269" s="118">
        <f t="shared" ref="R269:V269" si="123">R270+R273+R275+R284</f>
        <v>0.71046708979489115</v>
      </c>
      <c r="S269" s="118">
        <f t="shared" si="123"/>
        <v>0.94618026892616691</v>
      </c>
      <c r="T269" s="118">
        <f t="shared" si="123"/>
        <v>1.0122723433205134</v>
      </c>
      <c r="U269" s="118">
        <f t="shared" si="123"/>
        <v>1.0250043804290336</v>
      </c>
      <c r="V269" s="118">
        <f t="shared" si="123"/>
        <v>1.3705558817993972</v>
      </c>
      <c r="W269" s="118">
        <f t="shared" ref="W269" si="124">W270+W273+W275+W284</f>
        <v>1.3042393496679341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2.0016549014555918</v>
      </c>
      <c r="C284" s="123">
        <v>2.0005189164617296</v>
      </c>
      <c r="D284" s="123">
        <v>2.1473612168890091</v>
      </c>
      <c r="E284" s="123">
        <v>2.2166076604004412</v>
      </c>
      <c r="F284" s="123">
        <v>2.0935116776237637</v>
      </c>
      <c r="G284" s="123">
        <v>2.0335467463107868</v>
      </c>
      <c r="H284" s="123">
        <v>1.9533940593029191</v>
      </c>
      <c r="I284" s="123">
        <v>1.7467635156276515</v>
      </c>
      <c r="J284" s="123">
        <v>1.5318377217145194</v>
      </c>
      <c r="K284" s="123">
        <v>1.4728741136634178</v>
      </c>
      <c r="L284" s="123">
        <v>1.4743814548345644</v>
      </c>
      <c r="M284" s="123">
        <v>1.1164329553938701</v>
      </c>
      <c r="N284" s="123">
        <v>0.8654360090267107</v>
      </c>
      <c r="O284" s="123">
        <v>0.91673565497727583</v>
      </c>
      <c r="P284" s="123">
        <v>0.81688436343556958</v>
      </c>
      <c r="Q284" s="123">
        <v>0.83096094460477588</v>
      </c>
      <c r="R284" s="123">
        <v>0.71046708979489115</v>
      </c>
      <c r="S284" s="123">
        <v>0.94618026892616691</v>
      </c>
      <c r="T284" s="123">
        <v>1.0122723433205134</v>
      </c>
      <c r="U284" s="123">
        <v>1.0250043804290336</v>
      </c>
      <c r="V284" s="123">
        <v>1.3705558817993972</v>
      </c>
      <c r="W284" s="123">
        <v>1.3042393496679341</v>
      </c>
      <c r="DA284" s="130" t="s">
        <v>3213</v>
      </c>
    </row>
    <row r="285" spans="1:105" ht="12" customHeight="1" x14ac:dyDescent="0.25">
      <c r="A285" s="97" t="s">
        <v>50</v>
      </c>
      <c r="B285" s="99">
        <v>2.2336323467732755</v>
      </c>
      <c r="C285" s="99">
        <v>2.2394483627866819</v>
      </c>
      <c r="D285" s="99">
        <v>2.3819985626302111</v>
      </c>
      <c r="E285" s="99">
        <v>2.4018668686630216</v>
      </c>
      <c r="F285" s="99">
        <v>2.2511241315115424</v>
      </c>
      <c r="G285" s="99">
        <v>2.2641438749803022</v>
      </c>
      <c r="H285" s="99">
        <v>2.2561032689260205</v>
      </c>
      <c r="I285" s="99">
        <v>2.0661728633450576</v>
      </c>
      <c r="J285" s="99">
        <v>1.8453391983288097</v>
      </c>
      <c r="K285" s="99">
        <v>1.8516876661841239</v>
      </c>
      <c r="L285" s="99">
        <v>1.9608672853924711</v>
      </c>
      <c r="M285" s="99">
        <v>1.6158411831623682</v>
      </c>
      <c r="N285" s="99">
        <v>1.3614636418382742</v>
      </c>
      <c r="O285" s="99">
        <v>1.4686305319747122</v>
      </c>
      <c r="P285" s="99">
        <v>1.3695243119694096</v>
      </c>
      <c r="Q285" s="99">
        <v>1.4506106818593432</v>
      </c>
      <c r="R285" s="99">
        <v>1.2802101098425496</v>
      </c>
      <c r="S285" s="99">
        <v>1.6783780929067236</v>
      </c>
      <c r="T285" s="99">
        <v>1.7955679658074459</v>
      </c>
      <c r="U285" s="99">
        <v>1.8378129962168448</v>
      </c>
      <c r="V285" s="99">
        <v>2.5555737964230394</v>
      </c>
      <c r="W285" s="99">
        <v>2.4758414778597775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13.486171678858891</v>
      </c>
      <c r="D290" s="117">
        <f t="shared" si="129"/>
        <v>0</v>
      </c>
      <c r="E290" s="117">
        <f t="shared" si="129"/>
        <v>8.8094062465257768</v>
      </c>
      <c r="F290" s="117">
        <f t="shared" si="129"/>
        <v>23.106080242236892</v>
      </c>
      <c r="G290" s="117">
        <f t="shared" si="129"/>
        <v>18.679399649481844</v>
      </c>
      <c r="H290" s="117">
        <f t="shared" si="129"/>
        <v>15.829305763758924</v>
      </c>
      <c r="I290" s="117">
        <f t="shared" si="129"/>
        <v>11.94704651449827</v>
      </c>
      <c r="J290" s="117">
        <f t="shared" si="129"/>
        <v>8.0480679646742281</v>
      </c>
      <c r="K290" s="117">
        <f t="shared" si="129"/>
        <v>7.8133830502692065</v>
      </c>
      <c r="L290" s="117">
        <f t="shared" si="129"/>
        <v>12.39394631083494</v>
      </c>
      <c r="M290" s="117">
        <f t="shared" si="129"/>
        <v>13.898696057607745</v>
      </c>
      <c r="N290" s="117">
        <f t="shared" si="129"/>
        <v>17.81905600567714</v>
      </c>
      <c r="O290" s="117">
        <f t="shared" si="129"/>
        <v>16.649208753307644</v>
      </c>
      <c r="P290" s="117">
        <f t="shared" si="129"/>
        <v>3.214743455634741</v>
      </c>
      <c r="Q290" s="117">
        <f t="shared" si="129"/>
        <v>5.0590746198802945</v>
      </c>
      <c r="R290" s="117">
        <f t="shared" ref="R290:V290" si="130">R291+R294+R296+R305</f>
        <v>7.007690247861099</v>
      </c>
      <c r="S290" s="117">
        <f t="shared" si="130"/>
        <v>7.2551410443384414</v>
      </c>
      <c r="T290" s="117">
        <f t="shared" si="130"/>
        <v>7.6069726488669662</v>
      </c>
      <c r="U290" s="117">
        <f t="shared" si="130"/>
        <v>7.6656382309941105</v>
      </c>
      <c r="V290" s="117">
        <f t="shared" si="130"/>
        <v>7.4328992826604914</v>
      </c>
      <c r="W290" s="117">
        <f t="shared" ref="W290" si="131">W291+W294+W296+W305</f>
        <v>6.3124110509764835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11.302527905987485</v>
      </c>
      <c r="D291" s="122">
        <f t="shared" si="132"/>
        <v>0</v>
      </c>
      <c r="E291" s="122">
        <f t="shared" si="132"/>
        <v>7.3383595562342245</v>
      </c>
      <c r="F291" s="122">
        <f t="shared" si="132"/>
        <v>19.137758047119586</v>
      </c>
      <c r="G291" s="122">
        <f t="shared" si="132"/>
        <v>15.711187233085509</v>
      </c>
      <c r="H291" s="122">
        <f t="shared" si="132"/>
        <v>13.045401839450903</v>
      </c>
      <c r="I291" s="122">
        <f t="shared" si="132"/>
        <v>9.6364275485173483</v>
      </c>
      <c r="J291" s="122">
        <f t="shared" si="132"/>
        <v>6.4384423733847775</v>
      </c>
      <c r="K291" s="122">
        <f t="shared" si="132"/>
        <v>6.3455303246498271</v>
      </c>
      <c r="L291" s="122">
        <f t="shared" si="132"/>
        <v>10.180568506792303</v>
      </c>
      <c r="M291" s="122">
        <f t="shared" si="132"/>
        <v>11.514391924104046</v>
      </c>
      <c r="N291" s="122">
        <f t="shared" si="132"/>
        <v>15.040549450367816</v>
      </c>
      <c r="O291" s="122">
        <f t="shared" si="132"/>
        <v>14.032403364005416</v>
      </c>
      <c r="P291" s="122">
        <f t="shared" si="132"/>
        <v>2.5862259222381669</v>
      </c>
      <c r="Q291" s="122">
        <f t="shared" si="132"/>
        <v>4.0698977702133661</v>
      </c>
      <c r="R291" s="122">
        <f t="shared" ref="R291:V291" si="133">SUM(R292:R293)</f>
        <v>5.6657844660517451</v>
      </c>
      <c r="S291" s="122">
        <f t="shared" si="133"/>
        <v>5.7066900342623823</v>
      </c>
      <c r="T291" s="122">
        <f t="shared" si="133"/>
        <v>5.6996566283317112</v>
      </c>
      <c r="U291" s="122">
        <f t="shared" si="133"/>
        <v>5.5722245088632514</v>
      </c>
      <c r="V291" s="122">
        <f t="shared" si="133"/>
        <v>5.1272051860969512</v>
      </c>
      <c r="W291" s="122">
        <f t="shared" ref="W291" si="134">SUM(W292:W293)</f>
        <v>4.3286065859317135</v>
      </c>
      <c r="DA291" s="130" t="s">
        <v>3367</v>
      </c>
    </row>
    <row r="292" spans="1:105" ht="12" customHeight="1" x14ac:dyDescent="0.25">
      <c r="A292" s="97" t="s">
        <v>203</v>
      </c>
      <c r="B292" s="98"/>
      <c r="C292" s="98">
        <v>11.263978296269459</v>
      </c>
      <c r="D292" s="98">
        <v>0</v>
      </c>
      <c r="E292" s="98">
        <v>7.3142790992598172</v>
      </c>
      <c r="F292" s="98">
        <v>19.075388383835641</v>
      </c>
      <c r="G292" s="98">
        <v>15.661030879229354</v>
      </c>
      <c r="H292" s="98">
        <v>13.004650951012229</v>
      </c>
      <c r="I292" s="98">
        <v>9.6067374565821257</v>
      </c>
      <c r="J292" s="98">
        <v>6.4187930245418316</v>
      </c>
      <c r="K292" s="98">
        <v>6.3264507777296641</v>
      </c>
      <c r="L292" s="98">
        <v>10.150296943277624</v>
      </c>
      <c r="M292" s="98">
        <v>11.480676869073688</v>
      </c>
      <c r="N292" s="98">
        <v>14.997807674072254</v>
      </c>
      <c r="O292" s="98">
        <v>13.99263618906811</v>
      </c>
      <c r="P292" s="98">
        <v>2.578824961363448</v>
      </c>
      <c r="Q292" s="98">
        <v>4.0582708341790994</v>
      </c>
      <c r="R292" s="98">
        <v>5.6496024451063862</v>
      </c>
      <c r="S292" s="98">
        <v>5.6902712185088724</v>
      </c>
      <c r="T292" s="98">
        <v>5.6832187178546958</v>
      </c>
      <c r="U292" s="98">
        <v>5.5561224413178545</v>
      </c>
      <c r="V292" s="98">
        <v>5.112115102769188</v>
      </c>
      <c r="W292" s="98">
        <v>4.3158352300525422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3.8549609718027331E-2</v>
      </c>
      <c r="D293" s="98">
        <v>0</v>
      </c>
      <c r="E293" s="98">
        <v>2.4080456974407506E-2</v>
      </c>
      <c r="F293" s="98">
        <v>6.2369663283946344E-2</v>
      </c>
      <c r="G293" s="98">
        <v>5.0156353856154856E-2</v>
      </c>
      <c r="H293" s="98">
        <v>4.0750888438674068E-2</v>
      </c>
      <c r="I293" s="98">
        <v>2.9690091935223099E-2</v>
      </c>
      <c r="J293" s="98">
        <v>1.964934884294595E-2</v>
      </c>
      <c r="K293" s="98">
        <v>1.9079546920163171E-2</v>
      </c>
      <c r="L293" s="98">
        <v>3.0271563514679807E-2</v>
      </c>
      <c r="M293" s="98">
        <v>3.3715055030357127E-2</v>
      </c>
      <c r="N293" s="98">
        <v>4.2741776295563146E-2</v>
      </c>
      <c r="O293" s="98">
        <v>3.9767174937306596E-2</v>
      </c>
      <c r="P293" s="98">
        <v>7.400960874718812E-3</v>
      </c>
      <c r="Q293" s="98">
        <v>1.1626936034267042E-2</v>
      </c>
      <c r="R293" s="98">
        <v>1.6182020945358554E-2</v>
      </c>
      <c r="S293" s="98">
        <v>1.6418815753510299E-2</v>
      </c>
      <c r="T293" s="98">
        <v>1.643791047701508E-2</v>
      </c>
      <c r="U293" s="98">
        <v>1.6102067545396566E-2</v>
      </c>
      <c r="V293" s="98">
        <v>1.5090083327763569E-2</v>
      </c>
      <c r="W293" s="98">
        <v>1.277135587917138E-2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6.7385960436500188E-3</v>
      </c>
      <c r="D294" s="122">
        <f t="shared" si="135"/>
        <v>0</v>
      </c>
      <c r="E294" s="122">
        <f t="shared" si="135"/>
        <v>1.5035510028586252E-2</v>
      </c>
      <c r="F294" s="122">
        <f t="shared" si="135"/>
        <v>2.3093881963748022E-2</v>
      </c>
      <c r="G294" s="122">
        <f t="shared" si="135"/>
        <v>2.1483373258024699E-2</v>
      </c>
      <c r="H294" s="122">
        <f t="shared" si="135"/>
        <v>3.4018766859023296E-2</v>
      </c>
      <c r="I294" s="122">
        <f t="shared" si="135"/>
        <v>4.2372180897078254E-2</v>
      </c>
      <c r="J294" s="122">
        <f t="shared" si="135"/>
        <v>2.2180405285251951E-2</v>
      </c>
      <c r="K294" s="122">
        <f t="shared" si="135"/>
        <v>2.2781020497680965E-2</v>
      </c>
      <c r="L294" s="122">
        <f t="shared" si="135"/>
        <v>3.7442272935379543E-2</v>
      </c>
      <c r="M294" s="122">
        <f t="shared" si="135"/>
        <v>4.1941237561847422E-2</v>
      </c>
      <c r="N294" s="122">
        <f t="shared" si="135"/>
        <v>9.9928925090701309E-2</v>
      </c>
      <c r="O294" s="122">
        <f t="shared" si="135"/>
        <v>5.3394650889020207E-2</v>
      </c>
      <c r="P294" s="122">
        <f t="shared" si="135"/>
        <v>8.0170613956937458E-3</v>
      </c>
      <c r="Q294" s="122">
        <f t="shared" si="135"/>
        <v>1.6077296252272878E-2</v>
      </c>
      <c r="R294" s="122">
        <f t="shared" si="135"/>
        <v>2.1687465190636256E-2</v>
      </c>
      <c r="S294" s="122">
        <f t="shared" si="135"/>
        <v>3.4024434398990069E-2</v>
      </c>
      <c r="T294" s="122">
        <f t="shared" si="135"/>
        <v>8.532067179031276E-2</v>
      </c>
      <c r="U294" s="122">
        <f t="shared" si="135"/>
        <v>9.3771357017869414E-2</v>
      </c>
      <c r="V294" s="122">
        <f t="shared" si="135"/>
        <v>5.809623765913749E-2</v>
      </c>
      <c r="W294" s="122">
        <f t="shared" si="135"/>
        <v>0.134621143559744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6.7385960436500188E-3</v>
      </c>
      <c r="D295" s="98">
        <v>0</v>
      </c>
      <c r="E295" s="98">
        <v>1.5035510028586252E-2</v>
      </c>
      <c r="F295" s="98">
        <v>2.3093881963748022E-2</v>
      </c>
      <c r="G295" s="98">
        <v>2.1483373258024699E-2</v>
      </c>
      <c r="H295" s="98">
        <v>3.4018766859023296E-2</v>
      </c>
      <c r="I295" s="98">
        <v>4.2372180897078254E-2</v>
      </c>
      <c r="J295" s="98">
        <v>2.2180405285251951E-2</v>
      </c>
      <c r="K295" s="98">
        <v>2.2781020497680965E-2</v>
      </c>
      <c r="L295" s="98">
        <v>3.7442272935379543E-2</v>
      </c>
      <c r="M295" s="98">
        <v>4.1941237561847422E-2</v>
      </c>
      <c r="N295" s="98">
        <v>9.9928925090701309E-2</v>
      </c>
      <c r="O295" s="98">
        <v>5.3394650889020207E-2</v>
      </c>
      <c r="P295" s="98">
        <v>8.0170613956937458E-3</v>
      </c>
      <c r="Q295" s="98">
        <v>1.6077296252272878E-2</v>
      </c>
      <c r="R295" s="98">
        <v>2.1687465190636256E-2</v>
      </c>
      <c r="S295" s="98">
        <v>3.4024434398990069E-2</v>
      </c>
      <c r="T295" s="98">
        <v>8.532067179031276E-2</v>
      </c>
      <c r="U295" s="98">
        <v>9.3771357017869414E-2</v>
      </c>
      <c r="V295" s="98">
        <v>5.809623765913749E-2</v>
      </c>
      <c r="W295" s="98">
        <v>0.134621143559744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1.4356145555891606</v>
      </c>
      <c r="D296" s="122">
        <v>0</v>
      </c>
      <c r="E296" s="122">
        <v>0.91809927439690742</v>
      </c>
      <c r="F296" s="122">
        <v>2.6281047138548956</v>
      </c>
      <c r="G296" s="122">
        <v>1.9521788021645312</v>
      </c>
      <c r="H296" s="122">
        <v>1.8407714895566447</v>
      </c>
      <c r="I296" s="122">
        <v>1.5722354700695647</v>
      </c>
      <c r="J296" s="122">
        <v>1.1178475320129844</v>
      </c>
      <c r="K296" s="122">
        <v>1.0382697333887054</v>
      </c>
      <c r="L296" s="122">
        <v>1.5561712602695856</v>
      </c>
      <c r="M296" s="122">
        <v>1.7216664321510462</v>
      </c>
      <c r="N296" s="122">
        <v>2.019970209226011</v>
      </c>
      <c r="O296" s="122">
        <v>1.9094395803867701</v>
      </c>
      <c r="P296" s="122">
        <v>0.48882999442974456</v>
      </c>
      <c r="Q296" s="122">
        <v>0.75796878490223063</v>
      </c>
      <c r="R296" s="122">
        <v>1.0294663945585718</v>
      </c>
      <c r="S296" s="122">
        <v>1.1075327599328464</v>
      </c>
      <c r="T296" s="122">
        <v>1.3253895309794823</v>
      </c>
      <c r="U296" s="122">
        <v>1.4570201478672427</v>
      </c>
      <c r="V296" s="122">
        <v>1.4890881537460614</v>
      </c>
      <c r="W296" s="122">
        <v>1.2175799391233986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1.2594691943031198</v>
      </c>
      <c r="D297" s="98">
        <v>0</v>
      </c>
      <c r="E297" s="98">
        <v>0.72240657312980505</v>
      </c>
      <c r="F297" s="98">
        <v>2.3670829257018693</v>
      </c>
      <c r="G297" s="98">
        <v>1.6977348525914464</v>
      </c>
      <c r="H297" s="98">
        <v>1.5716243114172843</v>
      </c>
      <c r="I297" s="98">
        <v>1.4527444797466267</v>
      </c>
      <c r="J297" s="98">
        <v>1.0699871433324761</v>
      </c>
      <c r="K297" s="98">
        <v>0.92390920288016398</v>
      </c>
      <c r="L297" s="98">
        <v>1.4215019342109769</v>
      </c>
      <c r="M297" s="98">
        <v>1.535688507634267</v>
      </c>
      <c r="N297" s="98">
        <v>1.827487027371445</v>
      </c>
      <c r="O297" s="98">
        <v>1.6293364286872727</v>
      </c>
      <c r="P297" s="98">
        <v>3.2708950849128629E-2</v>
      </c>
      <c r="Q297" s="98">
        <v>0.38848715619056567</v>
      </c>
      <c r="R297" s="98">
        <v>0.8772352935991915</v>
      </c>
      <c r="S297" s="98">
        <v>0.97270042453987171</v>
      </c>
      <c r="T297" s="98">
        <v>1.0352509499852958</v>
      </c>
      <c r="U297" s="98">
        <v>1.156533304887972</v>
      </c>
      <c r="V297" s="98">
        <v>1.1596686012106412</v>
      </c>
      <c r="W297" s="98">
        <v>1.0618032933205197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3.5255093285254833E-3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9.4409116531105519E-4</v>
      </c>
      <c r="K298" s="98">
        <v>6.0051329930835165E-4</v>
      </c>
      <c r="L298" s="98">
        <v>1.0485761430266574E-3</v>
      </c>
      <c r="M298" s="98">
        <v>1.1023524637806571E-3</v>
      </c>
      <c r="N298" s="98">
        <v>3.3511970583843778E-3</v>
      </c>
      <c r="O298" s="98">
        <v>4.791307259831412E-4</v>
      </c>
      <c r="P298" s="98">
        <v>9.6073015924638981E-5</v>
      </c>
      <c r="Q298" s="98">
        <v>0</v>
      </c>
      <c r="R298" s="98">
        <v>8.5427183580845238E-4</v>
      </c>
      <c r="S298" s="98">
        <v>1.059196419770025E-3</v>
      </c>
      <c r="T298" s="98">
        <v>7.4753147727336206E-4</v>
      </c>
      <c r="U298" s="98">
        <v>7.550772448329542E-4</v>
      </c>
      <c r="V298" s="98">
        <v>5.6667289211597164E-4</v>
      </c>
      <c r="W298" s="98">
        <v>2.3384961809451905E-3</v>
      </c>
      <c r="DA298" s="63" t="s">
        <v>3374</v>
      </c>
    </row>
    <row r="299" spans="1:105" ht="12" customHeight="1" x14ac:dyDescent="0.25">
      <c r="A299" s="100" t="s">
        <v>203</v>
      </c>
      <c r="B299" s="101"/>
      <c r="C299" s="101">
        <v>9.9420751913255724E-4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2.8784807370939628E-4</v>
      </c>
      <c r="K299" s="101">
        <v>1.7002914738026479E-4</v>
      </c>
      <c r="L299" s="101">
        <v>2.8888598888925402E-4</v>
      </c>
      <c r="M299" s="101">
        <v>3.5248971977168842E-4</v>
      </c>
      <c r="N299" s="101">
        <v>7.3314052483323131E-4</v>
      </c>
      <c r="O299" s="101">
        <v>1.1184966413508542E-4</v>
      </c>
      <c r="P299" s="101">
        <v>2.2276101918378771E-5</v>
      </c>
      <c r="Q299" s="101">
        <v>0</v>
      </c>
      <c r="R299" s="101">
        <v>2.5500712259137495E-4</v>
      </c>
      <c r="S299" s="101">
        <v>2.9415921883636488E-4</v>
      </c>
      <c r="T299" s="101">
        <v>2.1131424844815117E-4</v>
      </c>
      <c r="U299" s="101">
        <v>2.0905645933375256E-4</v>
      </c>
      <c r="V299" s="101">
        <v>1.6663097842611749E-4</v>
      </c>
      <c r="W299" s="101">
        <v>5.3619415148559841E-4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2.5313018093929261E-3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6.5624309160165891E-4</v>
      </c>
      <c r="K300" s="104">
        <v>4.3048415192808689E-4</v>
      </c>
      <c r="L300" s="104">
        <v>7.596901541374034E-4</v>
      </c>
      <c r="M300" s="104">
        <v>7.4986274400896859E-4</v>
      </c>
      <c r="N300" s="104">
        <v>2.6180565335511465E-3</v>
      </c>
      <c r="O300" s="104">
        <v>3.6728106184805577E-4</v>
      </c>
      <c r="P300" s="104">
        <v>7.3796914006260214E-5</v>
      </c>
      <c r="Q300" s="104">
        <v>0</v>
      </c>
      <c r="R300" s="104">
        <v>5.9926471321707748E-4</v>
      </c>
      <c r="S300" s="104">
        <v>7.6503720093366011E-4</v>
      </c>
      <c r="T300" s="104">
        <v>5.3621722882521091E-4</v>
      </c>
      <c r="U300" s="104">
        <v>5.4602078549920163E-4</v>
      </c>
      <c r="V300" s="104">
        <v>4.0004191368985415E-4</v>
      </c>
      <c r="W300" s="104">
        <v>1.8023020294595921E-3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0.16380940823423185</v>
      </c>
      <c r="D301" s="101">
        <v>0</v>
      </c>
      <c r="E301" s="101">
        <v>0.19500218896513263</v>
      </c>
      <c r="F301" s="101">
        <v>0.26091484720338298</v>
      </c>
      <c r="G301" s="101">
        <v>0.25293009438406805</v>
      </c>
      <c r="H301" s="101">
        <v>0.26774232728648462</v>
      </c>
      <c r="I301" s="101">
        <v>0.11580447788499408</v>
      </c>
      <c r="J301" s="101">
        <v>4.3853653087340724E-2</v>
      </c>
      <c r="K301" s="101">
        <v>0.10870984519475013</v>
      </c>
      <c r="L301" s="101">
        <v>0.13003589624172596</v>
      </c>
      <c r="M301" s="101">
        <v>0.17582917518548732</v>
      </c>
      <c r="N301" s="101">
        <v>0.17288665657888228</v>
      </c>
      <c r="O301" s="101">
        <v>0.26859994519205299</v>
      </c>
      <c r="P301" s="101">
        <v>0.42893656044955036</v>
      </c>
      <c r="Q301" s="101">
        <v>0.3499817464728433</v>
      </c>
      <c r="R301" s="101">
        <v>0.14235868318808048</v>
      </c>
      <c r="S301" s="101">
        <v>0.12588698303289186</v>
      </c>
      <c r="T301" s="101">
        <v>0.26746040536411181</v>
      </c>
      <c r="U301" s="101">
        <v>0.27562536526494019</v>
      </c>
      <c r="V301" s="101">
        <v>0.29805265810884596</v>
      </c>
      <c r="W301" s="101">
        <v>0.13947214742834418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8.8104437232834551E-3</v>
      </c>
      <c r="D302" s="104">
        <v>0</v>
      </c>
      <c r="E302" s="104">
        <v>6.9051230196972701E-4</v>
      </c>
      <c r="F302" s="104">
        <v>1.0694094964338073E-4</v>
      </c>
      <c r="G302" s="104">
        <v>1.5138551890167737E-3</v>
      </c>
      <c r="H302" s="104">
        <v>1.404850852875561E-3</v>
      </c>
      <c r="I302" s="104">
        <v>3.6865124379439869E-3</v>
      </c>
      <c r="J302" s="104">
        <v>3.0626444278563083E-3</v>
      </c>
      <c r="K302" s="104">
        <v>5.0501720144828354E-3</v>
      </c>
      <c r="L302" s="104">
        <v>3.5848536738562822E-3</v>
      </c>
      <c r="M302" s="104">
        <v>9.046396867511115E-3</v>
      </c>
      <c r="N302" s="104">
        <v>1.6245328217298974E-2</v>
      </c>
      <c r="O302" s="104">
        <v>1.1024075781461567E-2</v>
      </c>
      <c r="P302" s="104">
        <v>2.7088410115140907E-2</v>
      </c>
      <c r="Q302" s="104">
        <v>1.9499882238821632E-2</v>
      </c>
      <c r="R302" s="104">
        <v>9.0181459354914308E-3</v>
      </c>
      <c r="S302" s="104">
        <v>7.8861559403127224E-3</v>
      </c>
      <c r="T302" s="104">
        <v>2.1930644152801295E-2</v>
      </c>
      <c r="U302" s="104">
        <v>2.4106400469497559E-2</v>
      </c>
      <c r="V302" s="104">
        <v>3.0800221534458591E-2</v>
      </c>
      <c r="W302" s="104">
        <v>1.396600219358937E-2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2.9739884176185143E-3</v>
      </c>
      <c r="D303" s="98">
        <v>0</v>
      </c>
      <c r="E303" s="98">
        <v>2.6956839032392745E-4</v>
      </c>
      <c r="F303" s="98">
        <v>3.6237823620558079E-5</v>
      </c>
      <c r="G303" s="98">
        <v>4.4835012942270517E-4</v>
      </c>
      <c r="H303" s="98">
        <v>5.3735401308777748E-4</v>
      </c>
      <c r="I303" s="98">
        <v>1.1856106666218655E-3</v>
      </c>
      <c r="J303" s="98">
        <v>1.1081218450493162E-3</v>
      </c>
      <c r="K303" s="98">
        <v>1.7054019558380494E-3</v>
      </c>
      <c r="L303" s="98">
        <v>1.1781662384849334E-3</v>
      </c>
      <c r="M303" s="98">
        <v>3.4052028409117243E-3</v>
      </c>
      <c r="N303" s="98">
        <v>4.2443033016936879E-3</v>
      </c>
      <c r="O303" s="98">
        <v>3.0408180446994987E-3</v>
      </c>
      <c r="P303" s="98">
        <v>7.3227767163873657E-3</v>
      </c>
      <c r="Q303" s="98">
        <v>6.9978555123110268E-3</v>
      </c>
      <c r="R303" s="98">
        <v>3.0415985194021376E-3</v>
      </c>
      <c r="S303" s="98">
        <v>2.4628046858259458E-3</v>
      </c>
      <c r="T303" s="98">
        <v>6.9146043268533373E-3</v>
      </c>
      <c r="U303" s="98">
        <v>7.3996932820425826E-3</v>
      </c>
      <c r="V303" s="98">
        <v>9.9612067503727919E-3</v>
      </c>
      <c r="W303" s="98">
        <v>3.5273510573747137E-3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5.8364553056649412E-3</v>
      </c>
      <c r="D304" s="98">
        <v>0</v>
      </c>
      <c r="E304" s="98">
        <v>4.2094391164579955E-4</v>
      </c>
      <c r="F304" s="98">
        <v>7.0703126022822647E-5</v>
      </c>
      <c r="G304" s="98">
        <v>1.0655050595940686E-3</v>
      </c>
      <c r="H304" s="98">
        <v>8.6749683978778341E-4</v>
      </c>
      <c r="I304" s="98">
        <v>2.5009017713221214E-3</v>
      </c>
      <c r="J304" s="98">
        <v>1.9545225828069921E-3</v>
      </c>
      <c r="K304" s="98">
        <v>3.3447700586447856E-3</v>
      </c>
      <c r="L304" s="98">
        <v>2.406687435371349E-3</v>
      </c>
      <c r="M304" s="98">
        <v>5.6411940265993906E-3</v>
      </c>
      <c r="N304" s="98">
        <v>1.2001024915605287E-2</v>
      </c>
      <c r="O304" s="98">
        <v>7.9832577367620686E-3</v>
      </c>
      <c r="P304" s="98">
        <v>1.9765633398753542E-2</v>
      </c>
      <c r="Q304" s="98">
        <v>1.2502026726510605E-2</v>
      </c>
      <c r="R304" s="98">
        <v>5.9765474160892937E-3</v>
      </c>
      <c r="S304" s="98">
        <v>5.423351254486777E-3</v>
      </c>
      <c r="T304" s="98">
        <v>1.5016039825947958E-2</v>
      </c>
      <c r="U304" s="98">
        <v>1.6706707187454976E-2</v>
      </c>
      <c r="V304" s="98">
        <v>2.0839014784085799E-2</v>
      </c>
      <c r="W304" s="98">
        <v>1.0438651136214656E-2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0.74129062123859368</v>
      </c>
      <c r="D305" s="122">
        <v>0</v>
      </c>
      <c r="E305" s="122">
        <v>0.53791190586605908</v>
      </c>
      <c r="F305" s="122">
        <v>1.3171235992986612</v>
      </c>
      <c r="G305" s="122">
        <v>0.99455024097378042</v>
      </c>
      <c r="H305" s="122">
        <v>0.90911366789235171</v>
      </c>
      <c r="I305" s="122">
        <v>0.69601131501427882</v>
      </c>
      <c r="J305" s="122">
        <v>0.46959765399121423</v>
      </c>
      <c r="K305" s="122">
        <v>0.40680197173299332</v>
      </c>
      <c r="L305" s="122">
        <v>0.61976427083767016</v>
      </c>
      <c r="M305" s="122">
        <v>0.6206964637908059</v>
      </c>
      <c r="N305" s="122">
        <v>0.65860742099261194</v>
      </c>
      <c r="O305" s="122">
        <v>0.6539711580264379</v>
      </c>
      <c r="P305" s="122">
        <v>0.13167047757113548</v>
      </c>
      <c r="Q305" s="122">
        <v>0.2151307685124256</v>
      </c>
      <c r="R305" s="122">
        <v>0.29075192206014538</v>
      </c>
      <c r="S305" s="122">
        <v>0.40689381574422245</v>
      </c>
      <c r="T305" s="122">
        <v>0.49660581776546064</v>
      </c>
      <c r="U305" s="122">
        <v>0.542622217245746</v>
      </c>
      <c r="V305" s="122">
        <v>0.75850970515834071</v>
      </c>
      <c r="W305" s="122">
        <v>0.63160338236162772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0.6578730744572483</v>
      </c>
      <c r="D306" s="98">
        <v>0</v>
      </c>
      <c r="E306" s="98">
        <v>0.53791190586605908</v>
      </c>
      <c r="F306" s="98">
        <v>1.2766322283473663</v>
      </c>
      <c r="G306" s="98">
        <v>0.77058004698352578</v>
      </c>
      <c r="H306" s="98">
        <v>0.7299787379542062</v>
      </c>
      <c r="I306" s="98">
        <v>0.5368880674404064</v>
      </c>
      <c r="J306" s="98">
        <v>0.36170417400717975</v>
      </c>
      <c r="K306" s="98">
        <v>0.27993396810528298</v>
      </c>
      <c r="L306" s="98">
        <v>0.4325960238177563</v>
      </c>
      <c r="M306" s="98">
        <v>0.37498640394398552</v>
      </c>
      <c r="N306" s="98">
        <v>0.39884182199787105</v>
      </c>
      <c r="O306" s="98">
        <v>0.48425116572398913</v>
      </c>
      <c r="P306" s="98">
        <v>6.4562863534145754E-2</v>
      </c>
      <c r="Q306" s="98">
        <v>0.11221721656760628</v>
      </c>
      <c r="R306" s="98">
        <v>0.15630493779592006</v>
      </c>
      <c r="S306" s="98">
        <v>0.29117792142277943</v>
      </c>
      <c r="T306" s="98">
        <v>0.3336512985406116</v>
      </c>
      <c r="U306" s="98">
        <v>0.34471531554021068</v>
      </c>
      <c r="V306" s="98">
        <v>0.39674350441643286</v>
      </c>
      <c r="W306" s="98">
        <v>0.38120428247037219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8.3417546781345372E-2</v>
      </c>
      <c r="D307" s="33">
        <v>0</v>
      </c>
      <c r="E307" s="33">
        <v>0</v>
      </c>
      <c r="F307" s="33">
        <v>4.0491370951294806E-2</v>
      </c>
      <c r="G307" s="33">
        <v>0.22397019399025464</v>
      </c>
      <c r="H307" s="33">
        <v>0.17913492993814548</v>
      </c>
      <c r="I307" s="33">
        <v>0.15912324757387242</v>
      </c>
      <c r="J307" s="33">
        <v>0.10789347998403447</v>
      </c>
      <c r="K307" s="33">
        <v>0.12686800362771034</v>
      </c>
      <c r="L307" s="33">
        <v>0.18716824701991383</v>
      </c>
      <c r="M307" s="33">
        <v>0.2457100598468204</v>
      </c>
      <c r="N307" s="33">
        <v>0.25976559899474089</v>
      </c>
      <c r="O307" s="33">
        <v>0.16971999230244877</v>
      </c>
      <c r="P307" s="33">
        <v>6.7107614036989727E-2</v>
      </c>
      <c r="Q307" s="33">
        <v>0.10291355194481933</v>
      </c>
      <c r="R307" s="33">
        <v>0.13444698426422533</v>
      </c>
      <c r="S307" s="33">
        <v>0.11571589432144302</v>
      </c>
      <c r="T307" s="33">
        <v>0.16295451922484905</v>
      </c>
      <c r="U307" s="33">
        <v>0.19790690170553529</v>
      </c>
      <c r="V307" s="33">
        <v>0.3617662007419078</v>
      </c>
      <c r="W307" s="33">
        <v>0.25039909989125553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9.5107197187461185</v>
      </c>
      <c r="D309" s="117">
        <f t="shared" si="136"/>
        <v>0</v>
      </c>
      <c r="E309" s="117">
        <f t="shared" si="136"/>
        <v>6.2172383655716796</v>
      </c>
      <c r="F309" s="117">
        <f t="shared" si="136"/>
        <v>16.383647537344597</v>
      </c>
      <c r="G309" s="117">
        <f t="shared" si="136"/>
        <v>13.296828614715277</v>
      </c>
      <c r="H309" s="117">
        <f t="shared" si="136"/>
        <v>11.308399504768673</v>
      </c>
      <c r="I309" s="117">
        <f t="shared" si="136"/>
        <v>8.6119872800340165</v>
      </c>
      <c r="J309" s="117">
        <f t="shared" si="136"/>
        <v>5.8113768865917983</v>
      </c>
      <c r="K309" s="117">
        <f t="shared" si="136"/>
        <v>5.652898621817914</v>
      </c>
      <c r="L309" s="117">
        <f t="shared" si="136"/>
        <v>8.9933334134749323</v>
      </c>
      <c r="M309" s="117">
        <f t="shared" si="136"/>
        <v>10.127327341754166</v>
      </c>
      <c r="N309" s="117">
        <f t="shared" si="136"/>
        <v>13.152795007694257</v>
      </c>
      <c r="O309" s="117">
        <f t="shared" si="136"/>
        <v>12.231204776089099</v>
      </c>
      <c r="P309" s="117">
        <f t="shared" si="136"/>
        <v>2.3316544754588482</v>
      </c>
      <c r="Q309" s="117">
        <f t="shared" si="136"/>
        <v>3.7479049761927912</v>
      </c>
      <c r="R309" s="117">
        <f t="shared" ref="R309:V309" si="137">R310+R313+R315+R324</f>
        <v>5.2601467394773902</v>
      </c>
      <c r="S309" s="117">
        <f t="shared" si="137"/>
        <v>5.4898110640507065</v>
      </c>
      <c r="T309" s="117">
        <f t="shared" si="137"/>
        <v>5.9217399211605048</v>
      </c>
      <c r="U309" s="117">
        <f t="shared" si="137"/>
        <v>6.0303902520705188</v>
      </c>
      <c r="V309" s="117">
        <f t="shared" si="137"/>
        <v>5.7898805343252731</v>
      </c>
      <c r="W309" s="117">
        <f t="shared" ref="W309" si="138">W310+W313+W315+W324</f>
        <v>5.1886000433626522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7.983882266594752</v>
      </c>
      <c r="D310" s="122">
        <f t="shared" si="139"/>
        <v>0</v>
      </c>
      <c r="E310" s="122">
        <f t="shared" si="139"/>
        <v>5.1998208380537232</v>
      </c>
      <c r="F310" s="122">
        <f t="shared" si="139"/>
        <v>13.582307810263195</v>
      </c>
      <c r="G310" s="122">
        <f t="shared" si="139"/>
        <v>11.168439952621831</v>
      </c>
      <c r="H310" s="122">
        <f t="shared" si="139"/>
        <v>9.2887138167667445</v>
      </c>
      <c r="I310" s="122">
        <f t="shared" si="139"/>
        <v>6.8730696236405322</v>
      </c>
      <c r="J310" s="122">
        <f t="shared" si="139"/>
        <v>4.6002989727762733</v>
      </c>
      <c r="K310" s="122">
        <f t="shared" si="139"/>
        <v>4.5423917947503307</v>
      </c>
      <c r="L310" s="122">
        <f t="shared" si="139"/>
        <v>7.3021174882895474</v>
      </c>
      <c r="M310" s="122">
        <f t="shared" si="139"/>
        <v>8.2814455180915445</v>
      </c>
      <c r="N310" s="122">
        <f t="shared" si="139"/>
        <v>10.85743951141921</v>
      </c>
      <c r="O310" s="122">
        <f t="shared" si="139"/>
        <v>10.178834975267989</v>
      </c>
      <c r="P310" s="122">
        <f t="shared" si="139"/>
        <v>1.8865843128820456</v>
      </c>
      <c r="Q310" s="122">
        <f t="shared" si="139"/>
        <v>2.9845667673636003</v>
      </c>
      <c r="R310" s="122">
        <f t="shared" ref="R310:V310" si="140">SUM(R311:R312)</f>
        <v>4.1716077001709584</v>
      </c>
      <c r="S310" s="122">
        <f t="shared" si="140"/>
        <v>4.2181548474153487</v>
      </c>
      <c r="T310" s="122">
        <f t="shared" si="140"/>
        <v>4.2287766735597723</v>
      </c>
      <c r="U310" s="122">
        <f t="shared" si="140"/>
        <v>4.1490341794492043</v>
      </c>
      <c r="V310" s="122">
        <f t="shared" si="140"/>
        <v>3.8306531597073743</v>
      </c>
      <c r="W310" s="122">
        <f t="shared" ref="W310" si="141">SUM(W311:W312)</f>
        <v>3.2440473384769413</v>
      </c>
      <c r="DA310" s="130" t="s">
        <v>3535</v>
      </c>
    </row>
    <row r="311" spans="1:105" ht="12" customHeight="1" x14ac:dyDescent="0.25">
      <c r="A311" s="97" t="s">
        <v>203</v>
      </c>
      <c r="B311" s="98"/>
      <c r="C311" s="98">
        <v>7.9453326568767251</v>
      </c>
      <c r="D311" s="98">
        <v>0</v>
      </c>
      <c r="E311" s="98">
        <v>5.1757403810793159</v>
      </c>
      <c r="F311" s="98">
        <v>13.519938146979248</v>
      </c>
      <c r="G311" s="98">
        <v>11.118283598765677</v>
      </c>
      <c r="H311" s="98">
        <v>9.2479629283280698</v>
      </c>
      <c r="I311" s="98">
        <v>6.8433795317053088</v>
      </c>
      <c r="J311" s="98">
        <v>4.5806496239333274</v>
      </c>
      <c r="K311" s="98">
        <v>4.5233122478301677</v>
      </c>
      <c r="L311" s="98">
        <v>7.2718459247748672</v>
      </c>
      <c r="M311" s="98">
        <v>8.2477304630611865</v>
      </c>
      <c r="N311" s="98">
        <v>10.814697735123648</v>
      </c>
      <c r="O311" s="98">
        <v>10.139067800330682</v>
      </c>
      <c r="P311" s="98">
        <v>1.8791833520073269</v>
      </c>
      <c r="Q311" s="98">
        <v>2.9729398313293331</v>
      </c>
      <c r="R311" s="98">
        <v>4.1554256792255995</v>
      </c>
      <c r="S311" s="98">
        <v>4.2017360316618388</v>
      </c>
      <c r="T311" s="98">
        <v>4.2123387630827569</v>
      </c>
      <c r="U311" s="98">
        <v>4.1329321119038074</v>
      </c>
      <c r="V311" s="98">
        <v>3.8155630763796107</v>
      </c>
      <c r="W311" s="98">
        <v>3.2312759825977699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3.8549609718027331E-2</v>
      </c>
      <c r="D312" s="98">
        <v>0</v>
      </c>
      <c r="E312" s="98">
        <v>2.4080456974407506E-2</v>
      </c>
      <c r="F312" s="98">
        <v>6.2369663283946344E-2</v>
      </c>
      <c r="G312" s="98">
        <v>5.0156353856154856E-2</v>
      </c>
      <c r="H312" s="98">
        <v>4.0750888438674068E-2</v>
      </c>
      <c r="I312" s="98">
        <v>2.9690091935223099E-2</v>
      </c>
      <c r="J312" s="98">
        <v>1.964934884294595E-2</v>
      </c>
      <c r="K312" s="98">
        <v>1.9079546920163171E-2</v>
      </c>
      <c r="L312" s="98">
        <v>3.0271563514679807E-2</v>
      </c>
      <c r="M312" s="98">
        <v>3.3715055030357127E-2</v>
      </c>
      <c r="N312" s="98">
        <v>4.2741776295563146E-2</v>
      </c>
      <c r="O312" s="98">
        <v>3.9767174937306596E-2</v>
      </c>
      <c r="P312" s="98">
        <v>7.400960874718812E-3</v>
      </c>
      <c r="Q312" s="98">
        <v>1.1626936034267042E-2</v>
      </c>
      <c r="R312" s="98">
        <v>1.6182020945358554E-2</v>
      </c>
      <c r="S312" s="98">
        <v>1.6418815753510299E-2</v>
      </c>
      <c r="T312" s="98">
        <v>1.643791047701508E-2</v>
      </c>
      <c r="U312" s="98">
        <v>1.6102067545396566E-2</v>
      </c>
      <c r="V312" s="98">
        <v>1.5090083327763569E-2</v>
      </c>
      <c r="W312" s="98">
        <v>1.277135587917138E-2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1.4632681827505099E-2</v>
      </c>
      <c r="D313" s="122">
        <f t="shared" si="142"/>
        <v>0</v>
      </c>
      <c r="E313" s="122">
        <f t="shared" si="142"/>
        <v>3.4725544629046194E-2</v>
      </c>
      <c r="F313" s="122">
        <f t="shared" si="142"/>
        <v>5.4941584171180016E-2</v>
      </c>
      <c r="G313" s="122">
        <f t="shared" si="142"/>
        <v>5.2617051842414775E-2</v>
      </c>
      <c r="H313" s="122">
        <f t="shared" si="142"/>
        <v>8.572486764827196E-2</v>
      </c>
      <c r="I313" s="122">
        <f t="shared" si="142"/>
        <v>0.1098025832423592</v>
      </c>
      <c r="J313" s="122">
        <f t="shared" si="142"/>
        <v>5.9091880284737268E-2</v>
      </c>
      <c r="K313" s="122">
        <f t="shared" si="142"/>
        <v>6.2390653283363996E-2</v>
      </c>
      <c r="L313" s="122">
        <f t="shared" si="142"/>
        <v>0.10540738728259295</v>
      </c>
      <c r="M313" s="122">
        <f t="shared" si="142"/>
        <v>0.12190438483842204</v>
      </c>
      <c r="N313" s="122">
        <f t="shared" si="142"/>
        <v>0.3014868691440501</v>
      </c>
      <c r="O313" s="122">
        <f t="shared" si="142"/>
        <v>0.16813565754493046</v>
      </c>
      <c r="P313" s="122">
        <f t="shared" si="142"/>
        <v>2.6391982041580692E-2</v>
      </c>
      <c r="Q313" s="122">
        <f t="shared" si="142"/>
        <v>5.4902602057523002E-2</v>
      </c>
      <c r="R313" s="122">
        <f t="shared" si="142"/>
        <v>7.5733524883991737E-2</v>
      </c>
      <c r="S313" s="122">
        <f t="shared" si="142"/>
        <v>0.12090344641492798</v>
      </c>
      <c r="T313" s="122">
        <f t="shared" si="142"/>
        <v>0.30755735328300521</v>
      </c>
      <c r="U313" s="122">
        <f t="shared" si="142"/>
        <v>0.34239841209855149</v>
      </c>
      <c r="V313" s="122">
        <f t="shared" si="142"/>
        <v>0.214899661248801</v>
      </c>
      <c r="W313" s="122">
        <f t="shared" si="142"/>
        <v>0.50424243435009108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1.4632681827505099E-2</v>
      </c>
      <c r="D314" s="98">
        <v>0</v>
      </c>
      <c r="E314" s="98">
        <v>3.4725544629046194E-2</v>
      </c>
      <c r="F314" s="98">
        <v>5.4941584171180016E-2</v>
      </c>
      <c r="G314" s="98">
        <v>5.2617051842414775E-2</v>
      </c>
      <c r="H314" s="98">
        <v>8.572486764827196E-2</v>
      </c>
      <c r="I314" s="98">
        <v>0.1098025832423592</v>
      </c>
      <c r="J314" s="98">
        <v>5.9091880284737268E-2</v>
      </c>
      <c r="K314" s="98">
        <v>6.2390653283363996E-2</v>
      </c>
      <c r="L314" s="98">
        <v>0.10540738728259295</v>
      </c>
      <c r="M314" s="98">
        <v>0.12190438483842204</v>
      </c>
      <c r="N314" s="98">
        <v>0.3014868691440501</v>
      </c>
      <c r="O314" s="98">
        <v>0.16813565754493046</v>
      </c>
      <c r="P314" s="98">
        <v>2.6391982041580692E-2</v>
      </c>
      <c r="Q314" s="98">
        <v>5.4902602057523002E-2</v>
      </c>
      <c r="R314" s="98">
        <v>7.5733524883991737E-2</v>
      </c>
      <c r="S314" s="98">
        <v>0.12090344641492798</v>
      </c>
      <c r="T314" s="98">
        <v>0.30755735328300521</v>
      </c>
      <c r="U314" s="98">
        <v>0.34239841209855149</v>
      </c>
      <c r="V314" s="98">
        <v>0.214899661248801</v>
      </c>
      <c r="W314" s="98">
        <v>0.50424243435009108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1.0648843885651071</v>
      </c>
      <c r="D315" s="122">
        <v>0</v>
      </c>
      <c r="E315" s="122">
        <v>0.66747974057067505</v>
      </c>
      <c r="F315" s="122">
        <v>1.9672301442643969</v>
      </c>
      <c r="G315" s="122">
        <v>1.4546112921051764</v>
      </c>
      <c r="H315" s="122">
        <v>1.3698375914023484</v>
      </c>
      <c r="I315" s="122">
        <v>1.1930410245945642</v>
      </c>
      <c r="J315" s="122">
        <v>0.85734189480572742</v>
      </c>
      <c r="K315" s="122">
        <v>0.78683497276080039</v>
      </c>
      <c r="L315" s="122">
        <v>1.1882665397422199</v>
      </c>
      <c r="M315" s="122">
        <v>1.3150202144635639</v>
      </c>
      <c r="N315" s="122">
        <v>1.5592091140300279</v>
      </c>
      <c r="O315" s="122">
        <v>1.4676497954921985</v>
      </c>
      <c r="P315" s="122">
        <v>0.32834102261345438</v>
      </c>
      <c r="Q315" s="122">
        <v>0.5613095942427293</v>
      </c>
      <c r="R315" s="122">
        <v>0.81323426328471915</v>
      </c>
      <c r="S315" s="122">
        <v>0.88426721888016602</v>
      </c>
      <c r="T315" s="122">
        <v>1.052226807530529</v>
      </c>
      <c r="U315" s="122">
        <v>1.1667099446710001</v>
      </c>
      <c r="V315" s="122">
        <v>1.1983773542943958</v>
      </c>
      <c r="W315" s="122">
        <v>0.99537409529583065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0.95804970729136196</v>
      </c>
      <c r="D316" s="98">
        <v>0</v>
      </c>
      <c r="E316" s="98">
        <v>0.55203016012969242</v>
      </c>
      <c r="F316" s="98">
        <v>1.8130018005190982</v>
      </c>
      <c r="G316" s="98">
        <v>1.3034071078494289</v>
      </c>
      <c r="H316" s="98">
        <v>1.2094935603510171</v>
      </c>
      <c r="I316" s="98">
        <v>1.1207601921950971</v>
      </c>
      <c r="J316" s="98">
        <v>0.8275897706096913</v>
      </c>
      <c r="K316" s="98">
        <v>0.71654010765332876</v>
      </c>
      <c r="L316" s="98">
        <v>1.1056025755004804</v>
      </c>
      <c r="M316" s="98">
        <v>1.1991302190099857</v>
      </c>
      <c r="N316" s="98">
        <v>1.434572532594057</v>
      </c>
      <c r="O316" s="98">
        <v>1.2878908634994108</v>
      </c>
      <c r="P316" s="98">
        <v>2.6061894470038288E-2</v>
      </c>
      <c r="Q316" s="98">
        <v>0.31186430529897363</v>
      </c>
      <c r="R316" s="98">
        <v>0.70823736948512517</v>
      </c>
      <c r="S316" s="98">
        <v>0.78965053463165158</v>
      </c>
      <c r="T316" s="98">
        <v>0.8448882899493001</v>
      </c>
      <c r="U316" s="98">
        <v>0.94863690324816818</v>
      </c>
      <c r="V316" s="98">
        <v>0.95574110478265883</v>
      </c>
      <c r="W316" s="98">
        <v>0.87890834150177355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3.2875729647337663E-3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8.7888139410468148E-4</v>
      </c>
      <c r="K317" s="98">
        <v>5.623506851201597E-4</v>
      </c>
      <c r="L317" s="98">
        <v>9.843772162195564E-4</v>
      </c>
      <c r="M317" s="98">
        <v>1.0251015523788606E-3</v>
      </c>
      <c r="N317" s="98">
        <v>3.1935699263712933E-3</v>
      </c>
      <c r="O317" s="98">
        <v>4.5569138520964222E-4</v>
      </c>
      <c r="P317" s="98">
        <v>9.1546105048138923E-5</v>
      </c>
      <c r="Q317" s="98">
        <v>0</v>
      </c>
      <c r="R317" s="98">
        <v>8.0514513665864138E-4</v>
      </c>
      <c r="S317" s="98">
        <v>1.0038393835592554E-3</v>
      </c>
      <c r="T317" s="98">
        <v>7.0867486725173534E-4</v>
      </c>
      <c r="U317" s="98">
        <v>7.1749762178936608E-4</v>
      </c>
      <c r="V317" s="98">
        <v>5.3737086719065328E-4</v>
      </c>
      <c r="W317" s="98">
        <v>2.2461370743965831E-3</v>
      </c>
      <c r="DA317" s="63" t="s">
        <v>3542</v>
      </c>
    </row>
    <row r="318" spans="1:105" ht="12" customHeight="1" x14ac:dyDescent="0.25">
      <c r="A318" s="100" t="s">
        <v>203</v>
      </c>
      <c r="B318" s="101"/>
      <c r="C318" s="101">
        <v>7.5627115534084022E-4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2.2263830250302257E-4</v>
      </c>
      <c r="K318" s="101">
        <v>1.3186653319207276E-4</v>
      </c>
      <c r="L318" s="101">
        <v>2.2468706208215303E-4</v>
      </c>
      <c r="M318" s="101">
        <v>2.7523880836989188E-4</v>
      </c>
      <c r="N318" s="101">
        <v>5.7551339282014679E-4</v>
      </c>
      <c r="O318" s="101">
        <v>8.8410323361586465E-5</v>
      </c>
      <c r="P318" s="101">
        <v>1.7749191041878713E-5</v>
      </c>
      <c r="Q318" s="101">
        <v>0</v>
      </c>
      <c r="R318" s="101">
        <v>2.0588042344156396E-4</v>
      </c>
      <c r="S318" s="101">
        <v>2.3880218262559529E-4</v>
      </c>
      <c r="T318" s="101">
        <v>1.7245763842652437E-4</v>
      </c>
      <c r="U318" s="101">
        <v>1.7147683629016447E-4</v>
      </c>
      <c r="V318" s="101">
        <v>1.3732895350079913E-4</v>
      </c>
      <c r="W318" s="101">
        <v>4.4383504493699115E-4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2.5313018093929261E-3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6.5624309160165891E-4</v>
      </c>
      <c r="K319" s="104">
        <v>4.3048415192808689E-4</v>
      </c>
      <c r="L319" s="104">
        <v>7.596901541374034E-4</v>
      </c>
      <c r="M319" s="104">
        <v>7.4986274400896859E-4</v>
      </c>
      <c r="N319" s="104">
        <v>2.6180565335511465E-3</v>
      </c>
      <c r="O319" s="104">
        <v>3.6728106184805577E-4</v>
      </c>
      <c r="P319" s="104">
        <v>7.3796914006260214E-5</v>
      </c>
      <c r="Q319" s="104">
        <v>0</v>
      </c>
      <c r="R319" s="104">
        <v>5.9926471321707748E-4</v>
      </c>
      <c r="S319" s="104">
        <v>7.6503720093366011E-4</v>
      </c>
      <c r="T319" s="104">
        <v>5.3621722882521091E-4</v>
      </c>
      <c r="U319" s="104">
        <v>5.4602078549920163E-4</v>
      </c>
      <c r="V319" s="104">
        <v>4.0004191368985415E-4</v>
      </c>
      <c r="W319" s="104">
        <v>1.8023020294595921E-3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9.5968331188684752E-2</v>
      </c>
      <c r="D320" s="101">
        <v>0</v>
      </c>
      <c r="E320" s="101">
        <v>0.11486984201235025</v>
      </c>
      <c r="F320" s="101">
        <v>0.15413623301566326</v>
      </c>
      <c r="G320" s="101">
        <v>0.14987301059763369</v>
      </c>
      <c r="H320" s="101">
        <v>0.15915710877001626</v>
      </c>
      <c r="I320" s="101">
        <v>6.9072761062815749E-2</v>
      </c>
      <c r="J320" s="101">
        <v>2.6255285068700882E-2</v>
      </c>
      <c r="K320" s="101">
        <v>6.5362362525570525E-2</v>
      </c>
      <c r="L320" s="101">
        <v>7.8561111141879053E-2</v>
      </c>
      <c r="M320" s="101">
        <v>0.1071486021327311</v>
      </c>
      <c r="N320" s="101">
        <v>0.10681960490895211</v>
      </c>
      <c r="O320" s="101">
        <v>0.1694021819887844</v>
      </c>
      <c r="P320" s="101">
        <v>0.27768139022972466</v>
      </c>
      <c r="Q320" s="101">
        <v>0.23229847381927701</v>
      </c>
      <c r="R320" s="101">
        <v>9.6160657698600438E-2</v>
      </c>
      <c r="S320" s="101">
        <v>8.6497293709207432E-2</v>
      </c>
      <c r="T320" s="101">
        <v>0.18678488777645727</v>
      </c>
      <c r="U320" s="101">
        <v>0.19540287056393199</v>
      </c>
      <c r="V320" s="101">
        <v>0.21410429230695033</v>
      </c>
      <c r="W320" s="101">
        <v>0.10122101325799986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7.5787771203266411E-3</v>
      </c>
      <c r="D321" s="104">
        <v>0</v>
      </c>
      <c r="E321" s="104">
        <v>5.7973842863232353E-4</v>
      </c>
      <c r="F321" s="104">
        <v>9.2110729635371772E-5</v>
      </c>
      <c r="G321" s="104">
        <v>1.331173658113566E-3</v>
      </c>
      <c r="H321" s="104">
        <v>1.1869222813150233E-3</v>
      </c>
      <c r="I321" s="104">
        <v>3.2080713366512488E-3</v>
      </c>
      <c r="J321" s="104">
        <v>2.6179577332305993E-3</v>
      </c>
      <c r="K321" s="104">
        <v>4.3701518967810679E-3</v>
      </c>
      <c r="L321" s="104">
        <v>3.1184758836407924E-3</v>
      </c>
      <c r="M321" s="104">
        <v>7.7162917684684045E-3</v>
      </c>
      <c r="N321" s="104">
        <v>1.4623406600647714E-2</v>
      </c>
      <c r="O321" s="104">
        <v>9.9010586187936889E-3</v>
      </c>
      <c r="P321" s="104">
        <v>2.4506191808643298E-2</v>
      </c>
      <c r="Q321" s="104">
        <v>1.714681512447868E-2</v>
      </c>
      <c r="R321" s="104">
        <v>8.0310909643348145E-3</v>
      </c>
      <c r="S321" s="104">
        <v>7.1155511557477319E-3</v>
      </c>
      <c r="T321" s="104">
        <v>1.9844954937519862E-2</v>
      </c>
      <c r="U321" s="104">
        <v>2.1952673237110445E-2</v>
      </c>
      <c r="V321" s="104">
        <v>2.7994586337596078E-2</v>
      </c>
      <c r="W321" s="104">
        <v>1.2998603461660718E-2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1.7423218146617003E-3</v>
      </c>
      <c r="D322" s="98">
        <v>0</v>
      </c>
      <c r="E322" s="98">
        <v>1.5879451698652398E-4</v>
      </c>
      <c r="F322" s="98">
        <v>2.1407603612549128E-5</v>
      </c>
      <c r="G322" s="98">
        <v>2.656685985194973E-4</v>
      </c>
      <c r="H322" s="98">
        <v>3.1942544152723998E-4</v>
      </c>
      <c r="I322" s="98">
        <v>7.0716956532912737E-4</v>
      </c>
      <c r="J322" s="98">
        <v>6.6343515042360736E-4</v>
      </c>
      <c r="K322" s="98">
        <v>1.0253818381362823E-3</v>
      </c>
      <c r="L322" s="98">
        <v>7.1178844826944314E-4</v>
      </c>
      <c r="M322" s="98">
        <v>2.0750977418690138E-3</v>
      </c>
      <c r="N322" s="98">
        <v>2.6223816850424269E-3</v>
      </c>
      <c r="O322" s="98">
        <v>1.9178008820316199E-3</v>
      </c>
      <c r="P322" s="98">
        <v>4.7405584098897564E-3</v>
      </c>
      <c r="Q322" s="98">
        <v>4.6447883979680738E-3</v>
      </c>
      <c r="R322" s="98">
        <v>2.0545435482455209E-3</v>
      </c>
      <c r="S322" s="98">
        <v>1.6921999012609553E-3</v>
      </c>
      <c r="T322" s="98">
        <v>4.8289151115719032E-3</v>
      </c>
      <c r="U322" s="98">
        <v>5.2459660496554684E-3</v>
      </c>
      <c r="V322" s="98">
        <v>7.1555715535102796E-3</v>
      </c>
      <c r="W322" s="98">
        <v>2.5599523254460619E-3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5.8364553056649412E-3</v>
      </c>
      <c r="D323" s="98">
        <v>0</v>
      </c>
      <c r="E323" s="98">
        <v>4.2094391164579955E-4</v>
      </c>
      <c r="F323" s="98">
        <v>7.0703126022822647E-5</v>
      </c>
      <c r="G323" s="98">
        <v>1.0655050595940686E-3</v>
      </c>
      <c r="H323" s="98">
        <v>8.6749683978778341E-4</v>
      </c>
      <c r="I323" s="98">
        <v>2.5009017713221214E-3</v>
      </c>
      <c r="J323" s="98">
        <v>1.9545225828069921E-3</v>
      </c>
      <c r="K323" s="98">
        <v>3.3447700586447856E-3</v>
      </c>
      <c r="L323" s="98">
        <v>2.406687435371349E-3</v>
      </c>
      <c r="M323" s="98">
        <v>5.6411940265993906E-3</v>
      </c>
      <c r="N323" s="98">
        <v>1.2001024915605287E-2</v>
      </c>
      <c r="O323" s="98">
        <v>7.9832577367620686E-3</v>
      </c>
      <c r="P323" s="98">
        <v>1.9765633398753542E-2</v>
      </c>
      <c r="Q323" s="98">
        <v>1.2502026726510605E-2</v>
      </c>
      <c r="R323" s="98">
        <v>5.9765474160892937E-3</v>
      </c>
      <c r="S323" s="98">
        <v>5.423351254486777E-3</v>
      </c>
      <c r="T323" s="98">
        <v>1.5016039825947958E-2</v>
      </c>
      <c r="U323" s="98">
        <v>1.6706707187454976E-2</v>
      </c>
      <c r="V323" s="98">
        <v>2.0839014784085799E-2</v>
      </c>
      <c r="W323" s="98">
        <v>1.0438651136214656E-2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0.44732038175875388</v>
      </c>
      <c r="D324" s="122">
        <v>0</v>
      </c>
      <c r="E324" s="122">
        <v>0.31521224231823569</v>
      </c>
      <c r="F324" s="122">
        <v>0.77916799864582409</v>
      </c>
      <c r="G324" s="122">
        <v>0.62116031814585382</v>
      </c>
      <c r="H324" s="122">
        <v>0.56412322895130895</v>
      </c>
      <c r="I324" s="122">
        <v>0.43607404855656079</v>
      </c>
      <c r="J324" s="122">
        <v>0.29464413872506101</v>
      </c>
      <c r="K324" s="122">
        <v>0.26128120102341901</v>
      </c>
      <c r="L324" s="122">
        <v>0.39754199816057201</v>
      </c>
      <c r="M324" s="122">
        <v>0.40895722436063631</v>
      </c>
      <c r="N324" s="122">
        <v>0.4346595131009704</v>
      </c>
      <c r="O324" s="122">
        <v>0.4165843477839809</v>
      </c>
      <c r="P324" s="122">
        <v>9.0337157921767622E-2</v>
      </c>
      <c r="Q324" s="122">
        <v>0.14712601252893834</v>
      </c>
      <c r="R324" s="122">
        <v>0.19957125113772062</v>
      </c>
      <c r="S324" s="122">
        <v>0.26648555134026364</v>
      </c>
      <c r="T324" s="122">
        <v>0.33317908678719854</v>
      </c>
      <c r="U324" s="122">
        <v>0.37224771585176264</v>
      </c>
      <c r="V324" s="122">
        <v>0.54595035907470302</v>
      </c>
      <c r="W324" s="122">
        <v>0.44493617523978946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0.384887752039896</v>
      </c>
      <c r="D325" s="98">
        <v>0</v>
      </c>
      <c r="E325" s="98">
        <v>0.31521224231823569</v>
      </c>
      <c r="F325" s="98">
        <v>0.74869358672765984</v>
      </c>
      <c r="G325" s="98">
        <v>0.45226982725513665</v>
      </c>
      <c r="H325" s="98">
        <v>0.4287728295736612</v>
      </c>
      <c r="I325" s="98">
        <v>0.31559686906780404</v>
      </c>
      <c r="J325" s="98">
        <v>0.21277722140325261</v>
      </c>
      <c r="K325" s="98">
        <v>0.16479247385507784</v>
      </c>
      <c r="L325" s="98">
        <v>0.25483617328789615</v>
      </c>
      <c r="M325" s="98">
        <v>0.22098036953422434</v>
      </c>
      <c r="N325" s="98">
        <v>0.23503842348363763</v>
      </c>
      <c r="O325" s="98">
        <v>0.28537035056089899</v>
      </c>
      <c r="P325" s="98">
        <v>3.8047047284664785E-2</v>
      </c>
      <c r="Q325" s="98">
        <v>6.6129869574993838E-2</v>
      </c>
      <c r="R325" s="98">
        <v>9.2324712388006686E-2</v>
      </c>
      <c r="S325" s="98">
        <v>0.17264162478725667</v>
      </c>
      <c r="T325" s="98">
        <v>0.19869526743428897</v>
      </c>
      <c r="U325" s="98">
        <v>0.20621594813099764</v>
      </c>
      <c r="V325" s="98">
        <v>0.2383388473695924</v>
      </c>
      <c r="W325" s="98">
        <v>0.22989221227104317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6.2432629718857859E-2</v>
      </c>
      <c r="D326" s="33">
        <v>0</v>
      </c>
      <c r="E326" s="33">
        <v>0</v>
      </c>
      <c r="F326" s="33">
        <v>3.0474411918164194E-2</v>
      </c>
      <c r="G326" s="33">
        <v>0.16889049089071712</v>
      </c>
      <c r="H326" s="33">
        <v>0.13535039937764778</v>
      </c>
      <c r="I326" s="33">
        <v>0.12047717948875676</v>
      </c>
      <c r="J326" s="33">
        <v>8.1866917321808411E-2</v>
      </c>
      <c r="K326" s="33">
        <v>9.6488727168341171E-2</v>
      </c>
      <c r="L326" s="33">
        <v>0.14270582487267583</v>
      </c>
      <c r="M326" s="33">
        <v>0.18797685482641194</v>
      </c>
      <c r="N326" s="33">
        <v>0.1996210896173328</v>
      </c>
      <c r="O326" s="33">
        <v>0.13121399722308194</v>
      </c>
      <c r="P326" s="33">
        <v>5.2290110637102837E-2</v>
      </c>
      <c r="Q326" s="33">
        <v>8.09961429539445E-2</v>
      </c>
      <c r="R326" s="33">
        <v>0.10724653874971393</v>
      </c>
      <c r="S326" s="33">
        <v>9.3843926553006968E-2</v>
      </c>
      <c r="T326" s="33">
        <v>0.13448381935290959</v>
      </c>
      <c r="U326" s="33">
        <v>0.16603176772076503</v>
      </c>
      <c r="V326" s="33">
        <v>0.30761151170511059</v>
      </c>
      <c r="W326" s="33">
        <v>0.21504396296874628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0.70522012808536716</v>
      </c>
      <c r="D328" s="119" t="str">
        <f t="shared" si="143"/>
        <v/>
      </c>
      <c r="E328" s="119">
        <f t="shared" si="143"/>
        <v>0.70574998945287748</v>
      </c>
      <c r="F328" s="119">
        <f t="shared" si="143"/>
        <v>0.7090621760845448</v>
      </c>
      <c r="G328" s="119">
        <f t="shared" si="143"/>
        <v>0.71184453805955827</v>
      </c>
      <c r="H328" s="119">
        <f t="shared" si="143"/>
        <v>0.71439642859506625</v>
      </c>
      <c r="I328" s="119">
        <f t="shared" si="143"/>
        <v>0.72084655145378307</v>
      </c>
      <c r="J328" s="119">
        <f t="shared" si="143"/>
        <v>0.72208347545025142</v>
      </c>
      <c r="K328" s="119">
        <f t="shared" si="143"/>
        <v>0.72348924728874597</v>
      </c>
      <c r="L328" s="119">
        <f t="shared" si="143"/>
        <v>0.72562307338808218</v>
      </c>
      <c r="M328" s="119">
        <f t="shared" si="143"/>
        <v>0.72865305491810928</v>
      </c>
      <c r="N328" s="119">
        <f t="shared" si="143"/>
        <v>0.7381308529196936</v>
      </c>
      <c r="O328" s="119">
        <f t="shared" si="143"/>
        <v>0.73464180534460322</v>
      </c>
      <c r="P328" s="119">
        <f t="shared" si="143"/>
        <v>0.72530032571400638</v>
      </c>
      <c r="Q328" s="119">
        <f t="shared" si="143"/>
        <v>0.7408281667688611</v>
      </c>
      <c r="R328" s="119">
        <f t="shared" ref="R328:V328" si="144">IF(R309=0,"",R309/R290)</f>
        <v>0.75062489257182885</v>
      </c>
      <c r="S328" s="119">
        <f t="shared" si="144"/>
        <v>0.75667875104022786</v>
      </c>
      <c r="T328" s="119">
        <f t="shared" si="144"/>
        <v>0.77846210240318514</v>
      </c>
      <c r="U328" s="119">
        <f t="shared" si="144"/>
        <v>0.78667816956038039</v>
      </c>
      <c r="V328" s="119">
        <f t="shared" si="144"/>
        <v>0.77895318019873327</v>
      </c>
      <c r="W328" s="119">
        <f t="shared" ref="W328" si="145">IF(W309=0,"",W309/W290)</f>
        <v>0.82196802481042708</v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0.70638023042308173</v>
      </c>
      <c r="D329" s="124" t="str">
        <f t="shared" si="146"/>
        <v/>
      </c>
      <c r="E329" s="124">
        <f t="shared" si="146"/>
        <v>0.70858082085065877</v>
      </c>
      <c r="F329" s="124">
        <f t="shared" si="146"/>
        <v>0.70971258894703504</v>
      </c>
      <c r="G329" s="124">
        <f t="shared" si="146"/>
        <v>0.71085907047830843</v>
      </c>
      <c r="H329" s="124">
        <f t="shared" si="146"/>
        <v>0.71202971982637808</v>
      </c>
      <c r="I329" s="124">
        <f t="shared" si="146"/>
        <v>0.71323834367415717</v>
      </c>
      <c r="J329" s="124">
        <f t="shared" si="146"/>
        <v>0.71450495414744741</v>
      </c>
      <c r="K329" s="124">
        <f t="shared" si="146"/>
        <v>0.71584116099878525</v>
      </c>
      <c r="L329" s="124">
        <f t="shared" si="146"/>
        <v>0.71726028692972288</v>
      </c>
      <c r="M329" s="124">
        <f t="shared" si="146"/>
        <v>0.71922560676046621</v>
      </c>
      <c r="N329" s="124">
        <f t="shared" si="146"/>
        <v>0.72187785075589062</v>
      </c>
      <c r="O329" s="124">
        <f t="shared" si="146"/>
        <v>0.72538072853419866</v>
      </c>
      <c r="P329" s="124">
        <f t="shared" si="146"/>
        <v>0.72947390120092881</v>
      </c>
      <c r="Q329" s="124">
        <f t="shared" si="146"/>
        <v>0.73332720767753656</v>
      </c>
      <c r="R329" s="124">
        <f t="shared" ref="R329:V329" si="147">IF(R310=0,"",R310/R291)</f>
        <v>0.73628069072630686</v>
      </c>
      <c r="S329" s="124">
        <f t="shared" si="147"/>
        <v>0.73915962179301475</v>
      </c>
      <c r="T329" s="124">
        <f t="shared" si="147"/>
        <v>0.74193533914648024</v>
      </c>
      <c r="U329" s="124">
        <f t="shared" si="147"/>
        <v>0.74459206962133306</v>
      </c>
      <c r="V329" s="124">
        <f t="shared" si="147"/>
        <v>0.74712304670284357</v>
      </c>
      <c r="W329" s="124">
        <f t="shared" ref="W329" si="148">IF(W310=0,"",W310/W291)</f>
        <v>0.74944379307196252</v>
      </c>
      <c r="DA329" s="130" t="s">
        <v>3703</v>
      </c>
    </row>
    <row r="330" spans="1:105" ht="12" customHeight="1" x14ac:dyDescent="0.25">
      <c r="A330" s="97" t="s">
        <v>203</v>
      </c>
      <c r="B330" s="111"/>
      <c r="C330" s="111">
        <f t="shared" ref="C330:Q330" si="149">IF(C311=0,"",C311/C292)</f>
        <v>0.70537535210878</v>
      </c>
      <c r="D330" s="111" t="str">
        <f t="shared" si="149"/>
        <v/>
      </c>
      <c r="E330" s="111">
        <f t="shared" si="149"/>
        <v>0.70762139519711309</v>
      </c>
      <c r="F330" s="111">
        <f t="shared" si="149"/>
        <v>0.70876345345796232</v>
      </c>
      <c r="G330" s="111">
        <f t="shared" si="149"/>
        <v>0.70993306152735103</v>
      </c>
      <c r="H330" s="111">
        <f t="shared" si="149"/>
        <v>0.71112734691339374</v>
      </c>
      <c r="I330" s="111">
        <f t="shared" si="149"/>
        <v>0.71235209275095968</v>
      </c>
      <c r="J330" s="111">
        <f t="shared" si="149"/>
        <v>0.71363099050234458</v>
      </c>
      <c r="K330" s="111">
        <f t="shared" si="149"/>
        <v>0.71498418414209519</v>
      </c>
      <c r="L330" s="111">
        <f t="shared" si="149"/>
        <v>0.71641706300926422</v>
      </c>
      <c r="M330" s="111">
        <f t="shared" si="149"/>
        <v>0.7184010626828703</v>
      </c>
      <c r="N330" s="111">
        <f t="shared" si="149"/>
        <v>0.721085239265987</v>
      </c>
      <c r="O330" s="111">
        <f t="shared" si="149"/>
        <v>0.72460025854541499</v>
      </c>
      <c r="P330" s="111">
        <f t="shared" si="149"/>
        <v>0.72869751928172188</v>
      </c>
      <c r="Q330" s="111">
        <f t="shared" si="149"/>
        <v>0.73256319077844267</v>
      </c>
      <c r="R330" s="111">
        <f t="shared" ref="R330:V330" si="150">IF(R311=0,"",R311/R292)</f>
        <v>0.73552532582624042</v>
      </c>
      <c r="S330" s="111">
        <f t="shared" si="150"/>
        <v>0.73840698805265348</v>
      </c>
      <c r="T330" s="111">
        <f t="shared" si="150"/>
        <v>0.74118892342627152</v>
      </c>
      <c r="U330" s="111">
        <f t="shared" si="150"/>
        <v>0.74385187791569241</v>
      </c>
      <c r="V330" s="111">
        <f t="shared" si="150"/>
        <v>0.74637659748951146</v>
      </c>
      <c r="W330" s="111">
        <f t="shared" ref="W330" si="151">IF(W311=0,"",W311/W292)</f>
        <v>0.748702350844481</v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 t="str">
        <f t="shared" si="152"/>
        <v/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2.1714733651817451</v>
      </c>
      <c r="D332" s="124" t="str">
        <f t="shared" si="155"/>
        <v/>
      </c>
      <c r="E332" s="124">
        <f t="shared" si="155"/>
        <v>2.3095687850311881</v>
      </c>
      <c r="F332" s="124">
        <f t="shared" si="155"/>
        <v>2.3790536496819987</v>
      </c>
      <c r="G332" s="124">
        <f t="shared" si="155"/>
        <v>2.4491987925015777</v>
      </c>
      <c r="H332" s="124">
        <f t="shared" si="155"/>
        <v>2.5199287206242134</v>
      </c>
      <c r="I332" s="124">
        <f t="shared" si="155"/>
        <v>2.5913838022420639</v>
      </c>
      <c r="J332" s="124">
        <f t="shared" si="155"/>
        <v>2.6641479055402226</v>
      </c>
      <c r="K332" s="124">
        <f t="shared" si="155"/>
        <v>2.7387119593573592</v>
      </c>
      <c r="L332" s="124">
        <f t="shared" si="155"/>
        <v>2.8151973429741375</v>
      </c>
      <c r="M332" s="124">
        <f t="shared" si="155"/>
        <v>2.906551926577257</v>
      </c>
      <c r="N332" s="124">
        <f t="shared" si="155"/>
        <v>3.0170130307156118</v>
      </c>
      <c r="O332" s="124">
        <f t="shared" si="155"/>
        <v>3.1489232487800569</v>
      </c>
      <c r="P332" s="124">
        <f t="shared" si="155"/>
        <v>3.2919770398361652</v>
      </c>
      <c r="Q332" s="124">
        <f t="shared" si="155"/>
        <v>3.4149151198082399</v>
      </c>
      <c r="R332" s="124">
        <f t="shared" ref="R332:V332" si="156">IF(R313=0,"",R313/R294)</f>
        <v>3.4920413343967147</v>
      </c>
      <c r="S332" s="124">
        <f t="shared" si="156"/>
        <v>3.5534300143580548</v>
      </c>
      <c r="T332" s="124">
        <f t="shared" si="156"/>
        <v>3.604722593357792</v>
      </c>
      <c r="U332" s="124">
        <f t="shared" si="156"/>
        <v>3.6514179061448666</v>
      </c>
      <c r="V332" s="124">
        <f t="shared" si="156"/>
        <v>3.6990288856511033</v>
      </c>
      <c r="W332" s="124">
        <f t="shared" ref="W332" si="157">IF(W313=0,"",W313/W294)</f>
        <v>3.7456406996447145</v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2.1714733651817451</v>
      </c>
      <c r="D333" s="111" t="str">
        <f t="shared" si="158"/>
        <v/>
      </c>
      <c r="E333" s="111">
        <f t="shared" si="158"/>
        <v>2.3095687850311881</v>
      </c>
      <c r="F333" s="111">
        <f t="shared" si="158"/>
        <v>2.3790536496819987</v>
      </c>
      <c r="G333" s="111">
        <f t="shared" si="158"/>
        <v>2.4491987925015777</v>
      </c>
      <c r="H333" s="111">
        <f t="shared" si="158"/>
        <v>2.5199287206242134</v>
      </c>
      <c r="I333" s="111">
        <f t="shared" si="158"/>
        <v>2.5913838022420639</v>
      </c>
      <c r="J333" s="111">
        <f t="shared" si="158"/>
        <v>2.6641479055402226</v>
      </c>
      <c r="K333" s="111">
        <f t="shared" si="158"/>
        <v>2.7387119593573592</v>
      </c>
      <c r="L333" s="111">
        <f t="shared" si="158"/>
        <v>2.8151973429741375</v>
      </c>
      <c r="M333" s="111">
        <f t="shared" si="158"/>
        <v>2.906551926577257</v>
      </c>
      <c r="N333" s="111">
        <f t="shared" si="158"/>
        <v>3.0170130307156118</v>
      </c>
      <c r="O333" s="111">
        <f t="shared" si="158"/>
        <v>3.1489232487800569</v>
      </c>
      <c r="P333" s="111">
        <f t="shared" si="158"/>
        <v>3.2919770398361652</v>
      </c>
      <c r="Q333" s="111">
        <f t="shared" si="158"/>
        <v>3.4149151198082399</v>
      </c>
      <c r="R333" s="111">
        <f t="shared" ref="R333:V333" si="159">IF(R314=0,"",R314/R295)</f>
        <v>3.4920413343967147</v>
      </c>
      <c r="S333" s="111">
        <f t="shared" si="159"/>
        <v>3.5534300143580548</v>
      </c>
      <c r="T333" s="111">
        <f t="shared" si="159"/>
        <v>3.604722593357792</v>
      </c>
      <c r="U333" s="111">
        <f t="shared" si="159"/>
        <v>3.6514179061448666</v>
      </c>
      <c r="V333" s="111">
        <f t="shared" si="159"/>
        <v>3.6990288856511033</v>
      </c>
      <c r="W333" s="111">
        <f t="shared" ref="W333" si="160">IF(W314=0,"",W314/W295)</f>
        <v>3.7456406996447145</v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0.74176204498573794</v>
      </c>
      <c r="D334" s="124" t="str">
        <f t="shared" si="161"/>
        <v/>
      </c>
      <c r="E334" s="124">
        <f t="shared" si="161"/>
        <v>0.72702349210453032</v>
      </c>
      <c r="F334" s="124">
        <f t="shared" si="161"/>
        <v>0.74853567816134314</v>
      </c>
      <c r="G334" s="124">
        <f t="shared" si="161"/>
        <v>0.74512195834333239</v>
      </c>
      <c r="H334" s="124">
        <f t="shared" si="161"/>
        <v>0.74416493256980953</v>
      </c>
      <c r="I334" s="124">
        <f t="shared" si="161"/>
        <v>0.75881828600507106</v>
      </c>
      <c r="J334" s="124">
        <f t="shared" si="161"/>
        <v>0.7669578097666444</v>
      </c>
      <c r="K334" s="124">
        <f t="shared" si="161"/>
        <v>0.75783290936617009</v>
      </c>
      <c r="L334" s="124">
        <f t="shared" si="161"/>
        <v>0.76358339861408875</v>
      </c>
      <c r="M334" s="124">
        <f t="shared" si="161"/>
        <v>0.76380661776659053</v>
      </c>
      <c r="N334" s="124">
        <f t="shared" si="161"/>
        <v>0.77189708388197853</v>
      </c>
      <c r="O334" s="124">
        <f t="shared" si="161"/>
        <v>0.76862856021603787</v>
      </c>
      <c r="P334" s="124">
        <f t="shared" si="161"/>
        <v>0.67168755263573354</v>
      </c>
      <c r="Q334" s="124">
        <f t="shared" si="161"/>
        <v>0.74054447283753499</v>
      </c>
      <c r="R334" s="124">
        <f t="shared" ref="R334:V334" si="162">IF(R315=0,"",R315/R296)</f>
        <v>0.78995707638754786</v>
      </c>
      <c r="S334" s="124">
        <f t="shared" si="162"/>
        <v>0.79841179500079285</v>
      </c>
      <c r="T334" s="124">
        <f t="shared" si="162"/>
        <v>0.79390004442914075</v>
      </c>
      <c r="U334" s="124">
        <f t="shared" si="162"/>
        <v>0.80075072838135219</v>
      </c>
      <c r="V334" s="124">
        <f t="shared" si="162"/>
        <v>0.80477260616147417</v>
      </c>
      <c r="W334" s="124">
        <f t="shared" ref="W334" si="163">IF(W315=0,"",W315/W296)</f>
        <v>0.81750204919806257</v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0.76067736442054301</v>
      </c>
      <c r="D335" s="111" t="str">
        <f t="shared" si="164"/>
        <v/>
      </c>
      <c r="E335" s="111">
        <f t="shared" si="164"/>
        <v>0.76415439817779918</v>
      </c>
      <c r="F335" s="111">
        <f t="shared" si="164"/>
        <v>0.76592238524196221</v>
      </c>
      <c r="G335" s="111">
        <f t="shared" si="164"/>
        <v>0.76773302136072075</v>
      </c>
      <c r="H335" s="111">
        <f t="shared" si="164"/>
        <v>0.76958185971321658</v>
      </c>
      <c r="I335" s="111">
        <f t="shared" si="164"/>
        <v>0.77147785300176741</v>
      </c>
      <c r="J335" s="111">
        <f t="shared" si="164"/>
        <v>0.7734576772877495</v>
      </c>
      <c r="K335" s="111">
        <f t="shared" si="164"/>
        <v>0.7755525168702837</v>
      </c>
      <c r="L335" s="111">
        <f t="shared" si="164"/>
        <v>0.7777707148278763</v>
      </c>
      <c r="M335" s="111">
        <f t="shared" si="164"/>
        <v>0.78084208682218348</v>
      </c>
      <c r="N335" s="111">
        <f t="shared" si="164"/>
        <v>0.78499738225636861</v>
      </c>
      <c r="O335" s="111">
        <f t="shared" si="164"/>
        <v>0.79043888102166937</v>
      </c>
      <c r="P335" s="111">
        <f t="shared" si="164"/>
        <v>0.79678173079441894</v>
      </c>
      <c r="Q335" s="111">
        <f t="shared" si="164"/>
        <v>0.80276606402399042</v>
      </c>
      <c r="R335" s="111">
        <f t="shared" ref="R335:V335" si="165">IF(R316=0,"",R316/R297)</f>
        <v>0.80735165884549853</v>
      </c>
      <c r="S335" s="111">
        <f t="shared" si="165"/>
        <v>0.81181267604071372</v>
      </c>
      <c r="T335" s="111">
        <f t="shared" si="165"/>
        <v>0.81611930900551266</v>
      </c>
      <c r="U335" s="111">
        <f t="shared" si="165"/>
        <v>0.82024175113578612</v>
      </c>
      <c r="V335" s="111">
        <f t="shared" si="165"/>
        <v>0.82415019582741889</v>
      </c>
      <c r="W335" s="111">
        <f t="shared" ref="W335" si="166">IF(W316=0,"",W316/W297)</f>
        <v>0.82775062672221644</v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>
        <f t="shared" ref="C336:Q336" si="167">IF(C317=0,"",C317/C298)</f>
        <v>0.93251007397242314</v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>
        <f t="shared" si="167"/>
        <v>0.93092852300456741</v>
      </c>
      <c r="K336" s="111">
        <f t="shared" si="167"/>
        <v>0.93645000996289973</v>
      </c>
      <c r="L336" s="111">
        <f t="shared" si="167"/>
        <v>0.93877514071434587</v>
      </c>
      <c r="M336" s="111">
        <f t="shared" si="167"/>
        <v>0.92992176827286732</v>
      </c>
      <c r="N336" s="111">
        <f t="shared" si="167"/>
        <v>0.9529639322108151</v>
      </c>
      <c r="O336" s="111">
        <f t="shared" si="167"/>
        <v>0.95107944554087365</v>
      </c>
      <c r="P336" s="111">
        <f t="shared" si="167"/>
        <v>0.95288051662653095</v>
      </c>
      <c r="Q336" s="111" t="str">
        <f t="shared" si="167"/>
        <v/>
      </c>
      <c r="R336" s="111">
        <f t="shared" ref="R336:V336" si="168">IF(R317=0,"",R317/R298)</f>
        <v>0.94249289618295884</v>
      </c>
      <c r="S336" s="111">
        <f t="shared" si="168"/>
        <v>0.94773676045582855</v>
      </c>
      <c r="T336" s="111">
        <f t="shared" si="168"/>
        <v>0.9480201018914185</v>
      </c>
      <c r="U336" s="111">
        <f t="shared" si="168"/>
        <v>0.95023075678581481</v>
      </c>
      <c r="V336" s="111">
        <f t="shared" si="168"/>
        <v>0.9482911123277773</v>
      </c>
      <c r="W336" s="111">
        <f t="shared" ref="W336" si="169">IF(W317=0,"",W317/W298)</f>
        <v>0.96050491452533526</v>
      </c>
      <c r="DA336" s="63" t="s">
        <v>3710</v>
      </c>
    </row>
    <row r="337" spans="1:105" ht="12" customHeight="1" x14ac:dyDescent="0.25">
      <c r="A337" s="100" t="s">
        <v>203</v>
      </c>
      <c r="B337" s="112"/>
      <c r="C337" s="112">
        <f t="shared" ref="C337:Q337" si="170">IF(C318=0,"",C318/C299)</f>
        <v>0.76067736442054301</v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>
        <f t="shared" si="170"/>
        <v>0.7734576772877495</v>
      </c>
      <c r="K337" s="112">
        <f t="shared" si="170"/>
        <v>0.7755525168702837</v>
      </c>
      <c r="L337" s="112">
        <f t="shared" si="170"/>
        <v>0.7777707148278763</v>
      </c>
      <c r="M337" s="112">
        <f t="shared" si="170"/>
        <v>0.78084208682218359</v>
      </c>
      <c r="N337" s="112">
        <f t="shared" si="170"/>
        <v>0.78499738225636861</v>
      </c>
      <c r="O337" s="112">
        <f t="shared" si="170"/>
        <v>0.79043888102166937</v>
      </c>
      <c r="P337" s="112">
        <f t="shared" si="170"/>
        <v>0.79678173079441894</v>
      </c>
      <c r="Q337" s="112" t="str">
        <f t="shared" si="170"/>
        <v/>
      </c>
      <c r="R337" s="112">
        <f t="shared" ref="R337:V337" si="171">IF(R318=0,"",R318/R299)</f>
        <v>0.80735165884549853</v>
      </c>
      <c r="S337" s="112">
        <f t="shared" si="171"/>
        <v>0.81181267604071372</v>
      </c>
      <c r="T337" s="112">
        <f t="shared" si="171"/>
        <v>0.81611930900551266</v>
      </c>
      <c r="U337" s="112">
        <f t="shared" si="171"/>
        <v>0.82024175113578612</v>
      </c>
      <c r="V337" s="112">
        <f t="shared" si="171"/>
        <v>0.82415019582741889</v>
      </c>
      <c r="W337" s="112">
        <f t="shared" ref="W337" si="172">IF(W318=0,"",W318/W299)</f>
        <v>0.82775062672221644</v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 t="str">
        <f t="shared" si="173"/>
        <v/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0.58585359792924219</v>
      </c>
      <c r="D339" s="112" t="str">
        <f t="shared" si="176"/>
        <v/>
      </c>
      <c r="E339" s="112">
        <f t="shared" si="176"/>
        <v>0.58906950030642757</v>
      </c>
      <c r="F339" s="112">
        <f t="shared" si="176"/>
        <v>0.59075301642575417</v>
      </c>
      <c r="G339" s="112">
        <f t="shared" si="176"/>
        <v>0.59254716589816026</v>
      </c>
      <c r="H339" s="112">
        <f t="shared" si="176"/>
        <v>0.59444134359718914</v>
      </c>
      <c r="I339" s="112">
        <f t="shared" si="176"/>
        <v>0.59646019156022789</v>
      </c>
      <c r="J339" s="112">
        <f t="shared" si="176"/>
        <v>0.59870234793005239</v>
      </c>
      <c r="K339" s="112">
        <f t="shared" si="176"/>
        <v>0.60125522585811786</v>
      </c>
      <c r="L339" s="112">
        <f t="shared" si="176"/>
        <v>0.60414941883309248</v>
      </c>
      <c r="M339" s="112">
        <f t="shared" si="176"/>
        <v>0.60939034730554198</v>
      </c>
      <c r="N339" s="112">
        <f t="shared" si="176"/>
        <v>0.61785916289157905</v>
      </c>
      <c r="O339" s="112">
        <f t="shared" si="176"/>
        <v>0.63068583974452896</v>
      </c>
      <c r="P339" s="112">
        <f t="shared" si="176"/>
        <v>0.6473716997653417</v>
      </c>
      <c r="Q339" s="112">
        <f t="shared" si="176"/>
        <v>0.66374454142368289</v>
      </c>
      <c r="R339" s="112">
        <f t="shared" ref="R339:V339" si="177">IF(R320=0,"",R320/R301)</f>
        <v>0.67548150590544276</v>
      </c>
      <c r="S339" s="112">
        <f t="shared" si="177"/>
        <v>0.68710276174151652</v>
      </c>
      <c r="T339" s="112">
        <f t="shared" si="177"/>
        <v>0.6983646327843348</v>
      </c>
      <c r="U339" s="112">
        <f t="shared" si="177"/>
        <v>0.70894371559781633</v>
      </c>
      <c r="V339" s="112">
        <f t="shared" si="177"/>
        <v>0.71834384455904265</v>
      </c>
      <c r="W339" s="112">
        <f t="shared" ref="W339" si="178">IF(W320=0,"",W320/W301)</f>
        <v>0.72574356331613521</v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0.86020379431039606</v>
      </c>
      <c r="D340" s="113" t="str">
        <f t="shared" si="179"/>
        <v/>
      </c>
      <c r="E340" s="113">
        <f t="shared" si="179"/>
        <v>0.83957726311115022</v>
      </c>
      <c r="F340" s="113">
        <f t="shared" si="179"/>
        <v>0.86132328114287604</v>
      </c>
      <c r="G340" s="113">
        <f t="shared" si="179"/>
        <v>0.87932694472457651</v>
      </c>
      <c r="H340" s="113">
        <f t="shared" si="179"/>
        <v>0.8448742290938116</v>
      </c>
      <c r="I340" s="113">
        <f t="shared" si="179"/>
        <v>0.87021850343747364</v>
      </c>
      <c r="J340" s="113">
        <f t="shared" si="179"/>
        <v>0.85480302885275961</v>
      </c>
      <c r="K340" s="113">
        <f t="shared" si="179"/>
        <v>0.86534713753281822</v>
      </c>
      <c r="L340" s="113">
        <f t="shared" si="179"/>
        <v>0.86990325613100961</v>
      </c>
      <c r="M340" s="113">
        <f t="shared" si="179"/>
        <v>0.85296852232742526</v>
      </c>
      <c r="N340" s="113">
        <f t="shared" si="179"/>
        <v>0.90016073575391709</v>
      </c>
      <c r="O340" s="113">
        <f t="shared" si="179"/>
        <v>0.89813049321047134</v>
      </c>
      <c r="P340" s="113">
        <f t="shared" si="179"/>
        <v>0.90467442365492345</v>
      </c>
      <c r="Q340" s="113">
        <f t="shared" si="179"/>
        <v>0.87932916283677276</v>
      </c>
      <c r="R340" s="113">
        <f t="shared" ref="R340:V340" si="180">IF(R321=0,"",R321/R302)</f>
        <v>0.89054790438996945</v>
      </c>
      <c r="S340" s="113">
        <f t="shared" si="180"/>
        <v>0.90228385154980428</v>
      </c>
      <c r="T340" s="113">
        <f t="shared" si="180"/>
        <v>0.90489612613521797</v>
      </c>
      <c r="U340" s="113">
        <f t="shared" si="180"/>
        <v>0.91065745235949769</v>
      </c>
      <c r="V340" s="113">
        <f t="shared" si="180"/>
        <v>0.90890860334482881</v>
      </c>
      <c r="W340" s="113">
        <f t="shared" ref="W340" si="181">IF(W321=0,"",W321/W302)</f>
        <v>0.93073187884986119</v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0.58585359792924219</v>
      </c>
      <c r="D341" s="111" t="str">
        <f t="shared" si="182"/>
        <v/>
      </c>
      <c r="E341" s="111">
        <f t="shared" si="182"/>
        <v>0.58906950030642757</v>
      </c>
      <c r="F341" s="111">
        <f t="shared" si="182"/>
        <v>0.59075301642575417</v>
      </c>
      <c r="G341" s="111">
        <f t="shared" si="182"/>
        <v>0.59254716589816026</v>
      </c>
      <c r="H341" s="111">
        <f t="shared" si="182"/>
        <v>0.59444134359718914</v>
      </c>
      <c r="I341" s="111">
        <f t="shared" si="182"/>
        <v>0.59646019156022789</v>
      </c>
      <c r="J341" s="111">
        <f t="shared" si="182"/>
        <v>0.59870234793005239</v>
      </c>
      <c r="K341" s="111">
        <f t="shared" si="182"/>
        <v>0.60125522585811786</v>
      </c>
      <c r="L341" s="111">
        <f t="shared" si="182"/>
        <v>0.60414941883309248</v>
      </c>
      <c r="M341" s="111">
        <f t="shared" si="182"/>
        <v>0.60939034730554198</v>
      </c>
      <c r="N341" s="111">
        <f t="shared" si="182"/>
        <v>0.61785916289157905</v>
      </c>
      <c r="O341" s="111">
        <f t="shared" si="182"/>
        <v>0.63068583974452896</v>
      </c>
      <c r="P341" s="111">
        <f t="shared" si="182"/>
        <v>0.6473716997653417</v>
      </c>
      <c r="Q341" s="111">
        <f t="shared" si="182"/>
        <v>0.66374454142368289</v>
      </c>
      <c r="R341" s="111">
        <f t="shared" ref="R341:V341" si="183">IF(R322=0,"",R322/R303)</f>
        <v>0.67548150590544276</v>
      </c>
      <c r="S341" s="111">
        <f t="shared" si="183"/>
        <v>0.68710276174151652</v>
      </c>
      <c r="T341" s="111">
        <f t="shared" si="183"/>
        <v>0.6983646327843348</v>
      </c>
      <c r="U341" s="111">
        <f t="shared" si="183"/>
        <v>0.70894371559781633</v>
      </c>
      <c r="V341" s="111">
        <f t="shared" si="183"/>
        <v>0.71834384455904265</v>
      </c>
      <c r="W341" s="111">
        <f t="shared" ref="W341" si="184">IF(W322=0,"",W322/W303)</f>
        <v>0.72574356331613521</v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 t="str">
        <f t="shared" si="185"/>
        <v/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0.60343456256244499</v>
      </c>
      <c r="D343" s="124" t="str">
        <f t="shared" si="188"/>
        <v/>
      </c>
      <c r="E343" s="124">
        <f t="shared" si="188"/>
        <v>0.58599231376136163</v>
      </c>
      <c r="F343" s="124">
        <f t="shared" si="188"/>
        <v>0.59156786732901423</v>
      </c>
      <c r="G343" s="124">
        <f t="shared" si="188"/>
        <v>0.62456404166939383</v>
      </c>
      <c r="H343" s="124">
        <f t="shared" si="188"/>
        <v>0.62052001732538786</v>
      </c>
      <c r="I343" s="124">
        <f t="shared" si="188"/>
        <v>0.62653298753859288</v>
      </c>
      <c r="J343" s="124">
        <f t="shared" si="188"/>
        <v>0.62743954579162686</v>
      </c>
      <c r="K343" s="124">
        <f t="shared" si="188"/>
        <v>0.64228105854637385</v>
      </c>
      <c r="L343" s="124">
        <f t="shared" si="188"/>
        <v>0.64144065230358682</v>
      </c>
      <c r="M343" s="124">
        <f t="shared" si="188"/>
        <v>0.65886830071979863</v>
      </c>
      <c r="N343" s="124">
        <f t="shared" si="188"/>
        <v>0.65996753034740896</v>
      </c>
      <c r="O343" s="124">
        <f t="shared" si="188"/>
        <v>0.63700721762891532</v>
      </c>
      <c r="P343" s="124">
        <f t="shared" si="188"/>
        <v>0.68608513911527835</v>
      </c>
      <c r="Q343" s="124">
        <f t="shared" si="188"/>
        <v>0.68389107493213175</v>
      </c>
      <c r="R343" s="124">
        <f t="shared" ref="R343:V343" si="189">IF(R324=0,"",R324/R305)</f>
        <v>0.68639701407180043</v>
      </c>
      <c r="S343" s="124">
        <f t="shared" si="189"/>
        <v>0.65492652143865249</v>
      </c>
      <c r="T343" s="124">
        <f t="shared" si="189"/>
        <v>0.67091257264439452</v>
      </c>
      <c r="U343" s="124">
        <f t="shared" si="189"/>
        <v>0.68601635543274642</v>
      </c>
      <c r="V343" s="124">
        <f t="shared" si="189"/>
        <v>0.7197671372718093</v>
      </c>
      <c r="W343" s="124">
        <f t="shared" ref="W343" si="190">IF(W324=0,"",W324/W305)</f>
        <v>0.70445502298630658</v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0.58504864689504454</v>
      </c>
      <c r="D344" s="111" t="str">
        <f t="shared" si="191"/>
        <v/>
      </c>
      <c r="E344" s="111">
        <f t="shared" si="191"/>
        <v>0.58599231376136163</v>
      </c>
      <c r="F344" s="111">
        <f t="shared" si="191"/>
        <v>0.58645988257468884</v>
      </c>
      <c r="G344" s="111">
        <f t="shared" si="191"/>
        <v>0.58692127965883567</v>
      </c>
      <c r="H344" s="111">
        <f t="shared" si="191"/>
        <v>0.58737714851163159</v>
      </c>
      <c r="I344" s="111">
        <f t="shared" si="191"/>
        <v>0.58782619359077992</v>
      </c>
      <c r="J344" s="111">
        <f t="shared" si="191"/>
        <v>0.58826310751677702</v>
      </c>
      <c r="K344" s="111">
        <f t="shared" si="191"/>
        <v>0.58868337762103773</v>
      </c>
      <c r="L344" s="111">
        <f t="shared" si="191"/>
        <v>0.58908579657970528</v>
      </c>
      <c r="M344" s="111">
        <f t="shared" si="191"/>
        <v>0.5893023512586707</v>
      </c>
      <c r="N344" s="111">
        <f t="shared" si="191"/>
        <v>0.5893023512586707</v>
      </c>
      <c r="O344" s="111">
        <f t="shared" si="191"/>
        <v>0.5893023512586707</v>
      </c>
      <c r="P344" s="111">
        <f t="shared" si="191"/>
        <v>0.5893023512586707</v>
      </c>
      <c r="Q344" s="111">
        <f t="shared" si="191"/>
        <v>0.5893023512586707</v>
      </c>
      <c r="R344" s="111">
        <f t="shared" ref="R344:V344" si="192">IF(R325=0,"",R325/R306)</f>
        <v>0.59067047842436482</v>
      </c>
      <c r="S344" s="111">
        <f t="shared" si="192"/>
        <v>0.59290767632270958</v>
      </c>
      <c r="T344" s="111">
        <f t="shared" si="192"/>
        <v>0.59551774053744333</v>
      </c>
      <c r="U344" s="111">
        <f t="shared" si="192"/>
        <v>0.59822102133127519</v>
      </c>
      <c r="V344" s="111">
        <f t="shared" si="192"/>
        <v>0.60073786896691173</v>
      </c>
      <c r="W344" s="111">
        <f t="shared" ref="W344" si="193">IF(W325=0,"",W325/W306)</f>
        <v>0.60306828344435182</v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0.74843521690354531</v>
      </c>
      <c r="D345" s="45" t="str">
        <f t="shared" si="194"/>
        <v/>
      </c>
      <c r="E345" s="45" t="str">
        <f t="shared" si="194"/>
        <v/>
      </c>
      <c r="F345" s="45">
        <f t="shared" si="194"/>
        <v>0.75261496961464835</v>
      </c>
      <c r="G345" s="45">
        <f t="shared" si="194"/>
        <v>0.75407574499875574</v>
      </c>
      <c r="H345" s="45">
        <f t="shared" si="194"/>
        <v>0.75557792901911258</v>
      </c>
      <c r="I345" s="45">
        <f t="shared" si="194"/>
        <v>0.75713122579920733</v>
      </c>
      <c r="J345" s="45">
        <f t="shared" si="194"/>
        <v>0.75877538970772529</v>
      </c>
      <c r="K345" s="45">
        <f t="shared" si="194"/>
        <v>0.76054422241469111</v>
      </c>
      <c r="L345" s="45">
        <f t="shared" si="194"/>
        <v>0.76244676725263438</v>
      </c>
      <c r="M345" s="45">
        <f t="shared" si="194"/>
        <v>0.76503524089978137</v>
      </c>
      <c r="N345" s="45">
        <f t="shared" si="194"/>
        <v>0.76846622643583473</v>
      </c>
      <c r="O345" s="45">
        <f t="shared" si="194"/>
        <v>0.77312045235809701</v>
      </c>
      <c r="P345" s="45">
        <f t="shared" si="194"/>
        <v>0.77919788070963925</v>
      </c>
      <c r="Q345" s="45">
        <f t="shared" si="194"/>
        <v>0.78703087614130152</v>
      </c>
      <c r="R345" s="45">
        <f t="shared" ref="R345:V345" si="195">IF(R326=0,"",R326/R307)</f>
        <v>0.79768645861884835</v>
      </c>
      <c r="S345" s="45">
        <f t="shared" si="195"/>
        <v>0.81098562218532655</v>
      </c>
      <c r="T345" s="45">
        <f t="shared" si="195"/>
        <v>0.82528437991550996</v>
      </c>
      <c r="U345" s="45">
        <f t="shared" si="195"/>
        <v>0.83893874488421272</v>
      </c>
      <c r="V345" s="45">
        <f t="shared" si="195"/>
        <v>0.85030473016623132</v>
      </c>
      <c r="W345" s="45">
        <f t="shared" ref="W345" si="196">IF(W326=0,"",W326/W307)</f>
        <v>0.85880485617614666</v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1.7380156655148304</v>
      </c>
      <c r="D347" s="117">
        <f t="shared" si="197"/>
        <v>0</v>
      </c>
      <c r="E347" s="117">
        <f t="shared" si="197"/>
        <v>1.4210937570798905</v>
      </c>
      <c r="F347" s="117">
        <f t="shared" si="197"/>
        <v>3.3726974064098401</v>
      </c>
      <c r="G347" s="117">
        <f t="shared" si="197"/>
        <v>2.0357729251884051</v>
      </c>
      <c r="H347" s="117">
        <f t="shared" si="197"/>
        <v>1.9285095124220695</v>
      </c>
      <c r="I347" s="117">
        <f t="shared" si="197"/>
        <v>1.4183889082392405</v>
      </c>
      <c r="J347" s="117">
        <f t="shared" si="197"/>
        <v>0.95557569554768751</v>
      </c>
      <c r="K347" s="117">
        <f t="shared" si="197"/>
        <v>0.73954937626547868</v>
      </c>
      <c r="L347" s="117">
        <f t="shared" si="197"/>
        <v>1.1428628035202351</v>
      </c>
      <c r="M347" s="117">
        <f t="shared" si="197"/>
        <v>0.9906656309766203</v>
      </c>
      <c r="N347" s="117">
        <f t="shared" si="197"/>
        <v>1.0536885633549733</v>
      </c>
      <c r="O347" s="117">
        <f t="shared" si="197"/>
        <v>1.2793290145921679</v>
      </c>
      <c r="P347" s="117">
        <f t="shared" si="197"/>
        <v>0.17056674393524449</v>
      </c>
      <c r="Q347" s="117">
        <f t="shared" si="197"/>
        <v>0.29646338770723529</v>
      </c>
      <c r="R347" s="117">
        <f t="shared" ref="R347:V347" si="198">R348+R351+R353+R362</f>
        <v>0.4129374510588576</v>
      </c>
      <c r="S347" s="117">
        <f t="shared" si="198"/>
        <v>0.76925444821153555</v>
      </c>
      <c r="T347" s="117">
        <f t="shared" si="198"/>
        <v>0.88146362299652448</v>
      </c>
      <c r="U347" s="117">
        <f t="shared" si="198"/>
        <v>0.9106933264384689</v>
      </c>
      <c r="V347" s="117">
        <f t="shared" si="198"/>
        <v>1.0481450794074452</v>
      </c>
      <c r="W347" s="117">
        <f t="shared" ref="W347" si="199">W348+W351+W353+W362</f>
        <v>1.0070924626934283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1.7380156655148304</v>
      </c>
      <c r="D362" s="122">
        <v>0</v>
      </c>
      <c r="E362" s="122">
        <v>1.4210937570798905</v>
      </c>
      <c r="F362" s="122">
        <v>3.3726974064098401</v>
      </c>
      <c r="G362" s="122">
        <v>2.0357729251884051</v>
      </c>
      <c r="H362" s="122">
        <v>1.9285095124220695</v>
      </c>
      <c r="I362" s="122">
        <v>1.4183889082392405</v>
      </c>
      <c r="J362" s="122">
        <v>0.95557569554768751</v>
      </c>
      <c r="K362" s="122">
        <v>0.73954937626547868</v>
      </c>
      <c r="L362" s="122">
        <v>1.1428628035202351</v>
      </c>
      <c r="M362" s="122">
        <v>0.9906656309766203</v>
      </c>
      <c r="N362" s="122">
        <v>1.0536885633549733</v>
      </c>
      <c r="O362" s="122">
        <v>1.2793290145921679</v>
      </c>
      <c r="P362" s="122">
        <v>0.17056674393524449</v>
      </c>
      <c r="Q362" s="122">
        <v>0.29646338770723529</v>
      </c>
      <c r="R362" s="122">
        <v>0.4129374510588576</v>
      </c>
      <c r="S362" s="122">
        <v>0.76925444821153555</v>
      </c>
      <c r="T362" s="122">
        <v>0.88146362299652448</v>
      </c>
      <c r="U362" s="122">
        <v>0.9106933264384689</v>
      </c>
      <c r="V362" s="122">
        <v>1.0481450794074452</v>
      </c>
      <c r="W362" s="122">
        <v>1.0070924626934283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1.7380156655148304</v>
      </c>
      <c r="D363" s="98">
        <v>0</v>
      </c>
      <c r="E363" s="98">
        <v>1.4210937570798905</v>
      </c>
      <c r="F363" s="98">
        <v>3.3726974064098401</v>
      </c>
      <c r="G363" s="98">
        <v>2.0357729251884051</v>
      </c>
      <c r="H363" s="98">
        <v>1.9285095124220695</v>
      </c>
      <c r="I363" s="98">
        <v>1.4183889082392405</v>
      </c>
      <c r="J363" s="98">
        <v>0.95557569554768751</v>
      </c>
      <c r="K363" s="98">
        <v>0.73954937626547868</v>
      </c>
      <c r="L363" s="98">
        <v>1.1428628035202351</v>
      </c>
      <c r="M363" s="98">
        <v>0.9906656309766203</v>
      </c>
      <c r="N363" s="98">
        <v>1.0536885633549733</v>
      </c>
      <c r="O363" s="98">
        <v>1.2793290145921679</v>
      </c>
      <c r="P363" s="98">
        <v>0.17056674393524449</v>
      </c>
      <c r="Q363" s="98">
        <v>0.29646338770723529</v>
      </c>
      <c r="R363" s="98">
        <v>0.4129374510588576</v>
      </c>
      <c r="S363" s="98">
        <v>0.76925444821153555</v>
      </c>
      <c r="T363" s="98">
        <v>0.88146362299652448</v>
      </c>
      <c r="U363" s="98">
        <v>0.9106933264384689</v>
      </c>
      <c r="V363" s="98">
        <v>1.0481450794074452</v>
      </c>
      <c r="W363" s="98">
        <v>1.0070924626934283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13365.502907978604</v>
      </c>
      <c r="D366" s="117">
        <f t="shared" si="204"/>
        <v>0</v>
      </c>
      <c r="E366" s="117">
        <f t="shared" si="204"/>
        <v>13333.341312740084</v>
      </c>
      <c r="F366" s="117">
        <f t="shared" si="204"/>
        <v>13420.08156298517</v>
      </c>
      <c r="G366" s="117">
        <f t="shared" si="204"/>
        <v>13615.883291975797</v>
      </c>
      <c r="H366" s="117">
        <f t="shared" si="204"/>
        <v>12560.19826925812</v>
      </c>
      <c r="I366" s="117">
        <f t="shared" si="204"/>
        <v>11613.519806387067</v>
      </c>
      <c r="J366" s="117">
        <f t="shared" si="204"/>
        <v>10670.204107291529</v>
      </c>
      <c r="K366" s="117">
        <f t="shared" si="204"/>
        <v>10852.698539905754</v>
      </c>
      <c r="L366" s="117">
        <f t="shared" si="204"/>
        <v>11923.367987013842</v>
      </c>
      <c r="M366" s="117">
        <f t="shared" si="204"/>
        <v>11516.232199342981</v>
      </c>
      <c r="N366" s="117">
        <f t="shared" si="204"/>
        <v>12045.081159315616</v>
      </c>
      <c r="O366" s="117">
        <f t="shared" si="204"/>
        <v>11942.903706961568</v>
      </c>
      <c r="P366" s="117">
        <f t="shared" si="204"/>
        <v>10165.162150362161</v>
      </c>
      <c r="Q366" s="117">
        <f t="shared" si="204"/>
        <v>10454.342187137143</v>
      </c>
      <c r="R366" s="117">
        <f t="shared" ref="R366:V366" si="205">R367+R370+R372+R381</f>
        <v>10089.0613496688</v>
      </c>
      <c r="S366" s="117">
        <f t="shared" si="205"/>
        <v>9564.4174048578643</v>
      </c>
      <c r="T366" s="117">
        <f t="shared" si="205"/>
        <v>8497.6555476248977</v>
      </c>
      <c r="U366" s="117">
        <f t="shared" si="205"/>
        <v>7818.9241033556827</v>
      </c>
      <c r="V366" s="117">
        <f t="shared" si="205"/>
        <v>7808.9086411329281</v>
      </c>
      <c r="W366" s="117">
        <f t="shared" ref="W366" si="206">W367+W370+W372+W381</f>
        <v>7484.2838742844842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11201.397490126499</v>
      </c>
      <c r="D367" s="122">
        <f t="shared" si="207"/>
        <v>0</v>
      </c>
      <c r="E367" s="122">
        <f t="shared" si="207"/>
        <v>11106.861223191572</v>
      </c>
      <c r="F367" s="122">
        <f t="shared" si="207"/>
        <v>11115.267982820655</v>
      </c>
      <c r="G367" s="122">
        <f t="shared" si="207"/>
        <v>11452.278754044779</v>
      </c>
      <c r="H367" s="122">
        <f t="shared" si="207"/>
        <v>10351.233089500853</v>
      </c>
      <c r="I367" s="122">
        <f t="shared" si="207"/>
        <v>9367.4065855279805</v>
      </c>
      <c r="J367" s="122">
        <f t="shared" si="207"/>
        <v>8536.147378301981</v>
      </c>
      <c r="K367" s="122">
        <f t="shared" si="207"/>
        <v>8813.8681088830162</v>
      </c>
      <c r="L367" s="122">
        <f t="shared" si="207"/>
        <v>9794.0285990565371</v>
      </c>
      <c r="M367" s="122">
        <f t="shared" si="207"/>
        <v>9540.636796617986</v>
      </c>
      <c r="N367" s="122">
        <f t="shared" si="207"/>
        <v>10166.904394523553</v>
      </c>
      <c r="O367" s="122">
        <f t="shared" si="207"/>
        <v>10065.802203378955</v>
      </c>
      <c r="P367" s="122">
        <f t="shared" si="207"/>
        <v>8177.7616845105704</v>
      </c>
      <c r="Q367" s="122">
        <f t="shared" si="207"/>
        <v>8410.2542764004011</v>
      </c>
      <c r="R367" s="122">
        <f t="shared" ref="R367:V367" si="208">SUM(R368:R369)</f>
        <v>8157.1024189380778</v>
      </c>
      <c r="S367" s="122">
        <f t="shared" si="208"/>
        <v>7523.1019154921232</v>
      </c>
      <c r="T367" s="122">
        <f t="shared" si="208"/>
        <v>6367.0162892611461</v>
      </c>
      <c r="U367" s="122">
        <f t="shared" si="208"/>
        <v>5683.6494508050882</v>
      </c>
      <c r="V367" s="122">
        <f t="shared" si="208"/>
        <v>5386.5759994857763</v>
      </c>
      <c r="W367" s="122">
        <f t="shared" ref="W367" si="209">SUM(W368:W369)</f>
        <v>5132.1943719426881</v>
      </c>
      <c r="DA367" s="130" t="s">
        <v>4039</v>
      </c>
    </row>
    <row r="368" spans="1:105" ht="12" customHeight="1" x14ac:dyDescent="0.25">
      <c r="A368" s="97" t="s">
        <v>203</v>
      </c>
      <c r="B368" s="98"/>
      <c r="C368" s="98">
        <v>11163.192806613873</v>
      </c>
      <c r="D368" s="98">
        <v>0</v>
      </c>
      <c r="E368" s="98">
        <v>11070.414617958313</v>
      </c>
      <c r="F368" s="98">
        <v>11079.043493008814</v>
      </c>
      <c r="G368" s="98">
        <v>11415.718528701809</v>
      </c>
      <c r="H368" s="98">
        <v>10318.89817563432</v>
      </c>
      <c r="I368" s="98">
        <v>9338.5453544007123</v>
      </c>
      <c r="J368" s="98">
        <v>8510.0960870293566</v>
      </c>
      <c r="K368" s="98">
        <v>8787.3668392447144</v>
      </c>
      <c r="L368" s="98">
        <v>9764.906398405059</v>
      </c>
      <c r="M368" s="98">
        <v>9512.7010535285699</v>
      </c>
      <c r="N368" s="98">
        <v>10138.01239462135</v>
      </c>
      <c r="O368" s="98">
        <v>10037.276190640974</v>
      </c>
      <c r="P368" s="98">
        <v>8154.359516219929</v>
      </c>
      <c r="Q368" s="98">
        <v>8386.2277543537548</v>
      </c>
      <c r="R368" s="98">
        <v>8133.8049562499718</v>
      </c>
      <c r="S368" s="98">
        <v>7501.4570699680553</v>
      </c>
      <c r="T368" s="98">
        <v>6348.653701724148</v>
      </c>
      <c r="U368" s="98">
        <v>5667.225398397356</v>
      </c>
      <c r="V368" s="98">
        <v>5370.7225515090922</v>
      </c>
      <c r="W368" s="98">
        <v>5117.0520670314063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38.204683512625294</v>
      </c>
      <c r="D369" s="98">
        <v>0</v>
      </c>
      <c r="E369" s="98">
        <v>36.44660523325863</v>
      </c>
      <c r="F369" s="98">
        <v>36.224489811840591</v>
      </c>
      <c r="G369" s="98">
        <v>36.560225342969666</v>
      </c>
      <c r="H369" s="98">
        <v>32.334913866533356</v>
      </c>
      <c r="I369" s="98">
        <v>28.861231127268859</v>
      </c>
      <c r="J369" s="98">
        <v>26.051291272624418</v>
      </c>
      <c r="K369" s="98">
        <v>26.501269638301409</v>
      </c>
      <c r="L369" s="98">
        <v>29.122200651478714</v>
      </c>
      <c r="M369" s="98">
        <v>27.935743089416739</v>
      </c>
      <c r="N369" s="98">
        <v>28.891999902202812</v>
      </c>
      <c r="O369" s="98">
        <v>28.526012737980366</v>
      </c>
      <c r="P369" s="98">
        <v>23.402168290641594</v>
      </c>
      <c r="Q369" s="98">
        <v>24.026522046646356</v>
      </c>
      <c r="R369" s="98">
        <v>23.297462688105963</v>
      </c>
      <c r="S369" s="98">
        <v>21.644845524067648</v>
      </c>
      <c r="T369" s="98">
        <v>18.362587536997921</v>
      </c>
      <c r="U369" s="98">
        <v>16.424052407732155</v>
      </c>
      <c r="V369" s="98">
        <v>15.853447976683857</v>
      </c>
      <c r="W369" s="98">
        <v>15.142304911281796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6.6783018310736875</v>
      </c>
      <c r="D370" s="122">
        <f t="shared" si="210"/>
        <v>0</v>
      </c>
      <c r="E370" s="122">
        <f t="shared" si="210"/>
        <v>22.756764918331353</v>
      </c>
      <c r="F370" s="122">
        <f t="shared" si="210"/>
        <v>13.412996765800514</v>
      </c>
      <c r="G370" s="122">
        <f t="shared" si="210"/>
        <v>15.659770040164666</v>
      </c>
      <c r="H370" s="122">
        <f t="shared" si="210"/>
        <v>26.993126736060649</v>
      </c>
      <c r="I370" s="122">
        <f t="shared" si="210"/>
        <v>41.189273138834842</v>
      </c>
      <c r="J370" s="122">
        <f t="shared" si="210"/>
        <v>29.406989679375304</v>
      </c>
      <c r="K370" s="122">
        <f t="shared" si="210"/>
        <v>31.642573556434929</v>
      </c>
      <c r="L370" s="122">
        <f t="shared" si="210"/>
        <v>36.020649701254371</v>
      </c>
      <c r="M370" s="122">
        <f t="shared" si="210"/>
        <v>34.751823371636185</v>
      </c>
      <c r="N370" s="122">
        <f t="shared" si="210"/>
        <v>67.548584644281092</v>
      </c>
      <c r="O370" s="122">
        <f t="shared" si="210"/>
        <v>38.301350141201816</v>
      </c>
      <c r="P370" s="122">
        <f t="shared" si="210"/>
        <v>25.350305609548197</v>
      </c>
      <c r="Q370" s="122">
        <f t="shared" si="210"/>
        <v>33.222984259760757</v>
      </c>
      <c r="R370" s="122">
        <f t="shared" si="210"/>
        <v>31.22372123880907</v>
      </c>
      <c r="S370" s="122">
        <f t="shared" si="210"/>
        <v>44.854247569740934</v>
      </c>
      <c r="T370" s="122">
        <f t="shared" si="210"/>
        <v>95.310672646368019</v>
      </c>
      <c r="U370" s="122">
        <f t="shared" si="210"/>
        <v>95.646455193634566</v>
      </c>
      <c r="V370" s="122">
        <f t="shared" si="210"/>
        <v>61.035162057431698</v>
      </c>
      <c r="W370" s="122">
        <f t="shared" si="210"/>
        <v>159.61299822610081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6.6783018310736875</v>
      </c>
      <c r="D371" s="98">
        <f>RES_hhdet_in_fech!D129</f>
        <v>0</v>
      </c>
      <c r="E371" s="98">
        <f>RES_hhdet_in_fech!E129</f>
        <v>22.756764918331353</v>
      </c>
      <c r="F371" s="98">
        <f>RES_hhdet_in_fech!F129</f>
        <v>13.412996765800514</v>
      </c>
      <c r="G371" s="98">
        <f>RES_hhdet_in_fech!G129</f>
        <v>15.659770040164666</v>
      </c>
      <c r="H371" s="98">
        <f>RES_hhdet_in_fech!H129</f>
        <v>26.993126736060649</v>
      </c>
      <c r="I371" s="98">
        <f>RES_hhdet_in_fech!I129</f>
        <v>41.189273138834842</v>
      </c>
      <c r="J371" s="98">
        <f>RES_hhdet_in_fech!J129</f>
        <v>29.406989679375304</v>
      </c>
      <c r="K371" s="98">
        <f>RES_hhdet_in_fech!K129</f>
        <v>31.642573556434929</v>
      </c>
      <c r="L371" s="98">
        <f>RES_hhdet_in_fech!L129</f>
        <v>36.020649701254371</v>
      </c>
      <c r="M371" s="98">
        <f>RES_hhdet_in_fech!M129</f>
        <v>34.751823371636185</v>
      </c>
      <c r="N371" s="98">
        <f>RES_hhdet_in_fech!N129</f>
        <v>67.548584644281092</v>
      </c>
      <c r="O371" s="98">
        <f>RES_hhdet_in_fech!O129</f>
        <v>38.301350141201816</v>
      </c>
      <c r="P371" s="98">
        <f>RES_hhdet_in_fech!P129</f>
        <v>25.350305609548197</v>
      </c>
      <c r="Q371" s="98">
        <f>RES_hhdet_in_fech!Q129</f>
        <v>33.222984259760757</v>
      </c>
      <c r="R371" s="98">
        <f>RES_hhdet_in_fech!R129</f>
        <v>31.22372123880907</v>
      </c>
      <c r="S371" s="98">
        <f>RES_hhdet_in_fech!S129</f>
        <v>44.854247569740934</v>
      </c>
      <c r="T371" s="98">
        <f>RES_hhdet_in_fech!T129</f>
        <v>95.310672646368019</v>
      </c>
      <c r="U371" s="98">
        <f>RES_hhdet_in_fech!U129</f>
        <v>95.646455193634566</v>
      </c>
      <c r="V371" s="98">
        <f>RES_hhdet_in_fech!V129</f>
        <v>61.035162057431698</v>
      </c>
      <c r="W371" s="98">
        <f>RES_hhdet_in_fech!W129</f>
        <v>159.61299822610081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1422.7692613124789</v>
      </c>
      <c r="D372" s="122">
        <v>0</v>
      </c>
      <c r="E372" s="122">
        <v>1389.5750339974015</v>
      </c>
      <c r="F372" s="122">
        <v>1526.4111976694185</v>
      </c>
      <c r="G372" s="122">
        <v>1422.9921321951424</v>
      </c>
      <c r="H372" s="122">
        <v>1460.6107950838357</v>
      </c>
      <c r="I372" s="122">
        <v>1528.3432394608021</v>
      </c>
      <c r="J372" s="122">
        <v>1482.0527584713871</v>
      </c>
      <c r="K372" s="122">
        <v>1442.1446314714731</v>
      </c>
      <c r="L372" s="122">
        <v>1497.085925794961</v>
      </c>
      <c r="M372" s="122">
        <v>1426.5446427697823</v>
      </c>
      <c r="N372" s="122">
        <v>1365.4317659574838</v>
      </c>
      <c r="O372" s="122">
        <v>1369.6898982235327</v>
      </c>
      <c r="P372" s="122">
        <v>1545.7022390478326</v>
      </c>
      <c r="Q372" s="122">
        <v>1566.3072083178647</v>
      </c>
      <c r="R372" s="122">
        <v>1482.1359456197315</v>
      </c>
      <c r="S372" s="122">
        <v>1460.0550893243033</v>
      </c>
      <c r="T372" s="122">
        <v>1480.5763370753414</v>
      </c>
      <c r="U372" s="122">
        <v>1486.1554393699378</v>
      </c>
      <c r="V372" s="122">
        <v>1564.4169131044891</v>
      </c>
      <c r="W372" s="122">
        <v>1443.618584157929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1395.5437051967685</v>
      </c>
      <c r="D373" s="98">
        <v>0</v>
      </c>
      <c r="E373" s="98">
        <v>1294.7431723685672</v>
      </c>
      <c r="F373" s="98">
        <v>1500.2274891505581</v>
      </c>
      <c r="G373" s="98">
        <v>1385.3954768199917</v>
      </c>
      <c r="H373" s="98">
        <v>1402.0089546508414</v>
      </c>
      <c r="I373" s="98">
        <v>1508.7889176150443</v>
      </c>
      <c r="J373" s="98">
        <v>1468.1395088434047</v>
      </c>
      <c r="K373" s="98">
        <v>1404.9508406768184</v>
      </c>
      <c r="L373" s="98">
        <v>1470.8245102200767</v>
      </c>
      <c r="M373" s="98">
        <v>1386.8657667173879</v>
      </c>
      <c r="N373" s="98">
        <v>1349.5253113423016</v>
      </c>
      <c r="O373" s="98">
        <v>1339.8276649673323</v>
      </c>
      <c r="P373" s="98">
        <v>1334.7547311416349</v>
      </c>
      <c r="Q373" s="98">
        <v>1406.1953397125051</v>
      </c>
      <c r="R373" s="98">
        <v>1448.1542178223701</v>
      </c>
      <c r="S373" s="98">
        <v>1435.9616574509657</v>
      </c>
      <c r="T373" s="98">
        <v>1441.3945346975925</v>
      </c>
      <c r="U373" s="98">
        <v>1453.1636058607514</v>
      </c>
      <c r="V373" s="98">
        <v>1518.1163701125345</v>
      </c>
      <c r="W373" s="98">
        <v>1433.0709413157297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1138.9353747430937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1219.9755836186191</v>
      </c>
      <c r="K374" s="98">
        <v>1163.994945159355</v>
      </c>
      <c r="L374" s="98">
        <v>1219.4940543400025</v>
      </c>
      <c r="M374" s="98">
        <v>1165.4871957971857</v>
      </c>
      <c r="N374" s="98">
        <v>1113.5549082574375</v>
      </c>
      <c r="O374" s="98">
        <v>1114.4580686367865</v>
      </c>
      <c r="P374" s="98">
        <v>1117.3291752035511</v>
      </c>
      <c r="Q374" s="98">
        <v>0</v>
      </c>
      <c r="R374" s="98">
        <v>1241.8976813065376</v>
      </c>
      <c r="S374" s="98">
        <v>1231.8454361925392</v>
      </c>
      <c r="T374" s="98">
        <v>1241.9701543841713</v>
      </c>
      <c r="U374" s="98">
        <v>1254.5069082010366</v>
      </c>
      <c r="V374" s="98">
        <v>1318.08114706175</v>
      </c>
      <c r="W374" s="98">
        <v>1236.2141174723895</v>
      </c>
      <c r="DA374" s="63" t="s">
        <v>4046</v>
      </c>
    </row>
    <row r="375" spans="1:105" ht="12" customHeight="1" x14ac:dyDescent="0.25">
      <c r="A375" s="100" t="s">
        <v>203</v>
      </c>
      <c r="B375" s="101"/>
      <c r="C375" s="101">
        <v>321.1842624308789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371.96367747114209</v>
      </c>
      <c r="K375" s="101">
        <v>329.57316400541328</v>
      </c>
      <c r="L375" s="101">
        <v>335.97440507820244</v>
      </c>
      <c r="M375" s="101">
        <v>372.67776735861241</v>
      </c>
      <c r="N375" s="101">
        <v>243.61212296601371</v>
      </c>
      <c r="O375" s="101">
        <v>260.16231877820871</v>
      </c>
      <c r="P375" s="101">
        <v>259.0710653107451</v>
      </c>
      <c r="Q375" s="101">
        <v>0</v>
      </c>
      <c r="R375" s="101">
        <v>370.71660446721131</v>
      </c>
      <c r="S375" s="101">
        <v>342.10717150669234</v>
      </c>
      <c r="T375" s="101">
        <v>351.08352992171405</v>
      </c>
      <c r="U375" s="101">
        <v>347.3323745787917</v>
      </c>
      <c r="V375" s="101">
        <v>387.58365581914933</v>
      </c>
      <c r="W375" s="101">
        <v>283.45172644443227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817.75111231221467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848.01190614747702</v>
      </c>
      <c r="K376" s="104">
        <v>834.42178115394165</v>
      </c>
      <c r="L376" s="104">
        <v>883.51964926180005</v>
      </c>
      <c r="M376" s="104">
        <v>792.80942843857304</v>
      </c>
      <c r="N376" s="104">
        <v>869.94278529142377</v>
      </c>
      <c r="O376" s="104">
        <v>854.29574985857766</v>
      </c>
      <c r="P376" s="104">
        <v>858.25810989280626</v>
      </c>
      <c r="Q376" s="104">
        <v>0</v>
      </c>
      <c r="R376" s="104">
        <v>871.18107683932647</v>
      </c>
      <c r="S376" s="104">
        <v>889.73826468584684</v>
      </c>
      <c r="T376" s="104">
        <v>890.88662446245758</v>
      </c>
      <c r="U376" s="104">
        <v>907.17453362224501</v>
      </c>
      <c r="V376" s="104">
        <v>930.49749124260086</v>
      </c>
      <c r="W376" s="104">
        <v>952.76239102795705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1708.6129307301492</v>
      </c>
      <c r="D377" s="101">
        <v>0</v>
      </c>
      <c r="E377" s="101">
        <v>1907.3805363031897</v>
      </c>
      <c r="F377" s="101">
        <v>1813.771472190881</v>
      </c>
      <c r="G377" s="101">
        <v>1742.6404014731702</v>
      </c>
      <c r="H377" s="101">
        <v>1936.4696929986419</v>
      </c>
      <c r="I377" s="101">
        <v>1839.8990133913676</v>
      </c>
      <c r="J377" s="101">
        <v>1954.0918981064085</v>
      </c>
      <c r="K377" s="101">
        <v>1875.8093466097091</v>
      </c>
      <c r="L377" s="101">
        <v>1873.9993473249972</v>
      </c>
      <c r="M377" s="101">
        <v>1911.1152405674929</v>
      </c>
      <c r="N377" s="101">
        <v>1608.5374528099205</v>
      </c>
      <c r="O377" s="101">
        <v>1601.1365261832784</v>
      </c>
      <c r="P377" s="101">
        <v>1600.4273975066635</v>
      </c>
      <c r="Q377" s="101">
        <v>1809.8211256021198</v>
      </c>
      <c r="R377" s="101">
        <v>1750.1389909908837</v>
      </c>
      <c r="S377" s="101">
        <v>1696.4839080794115</v>
      </c>
      <c r="T377" s="101">
        <v>1677.7586377479074</v>
      </c>
      <c r="U377" s="101">
        <v>1666.9386365217131</v>
      </c>
      <c r="V377" s="101">
        <v>1796.9685919159556</v>
      </c>
      <c r="W377" s="101">
        <v>1564.1861857200029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1164.3802329748476</v>
      </c>
      <c r="D378" s="104">
        <v>0</v>
      </c>
      <c r="E378" s="104">
        <v>1338.4430119846543</v>
      </c>
      <c r="F378" s="104">
        <v>1243.7232443525179</v>
      </c>
      <c r="G378" s="104">
        <v>1173.7423898843385</v>
      </c>
      <c r="H378" s="104">
        <v>1361.5346182452311</v>
      </c>
      <c r="I378" s="104">
        <v>1261.0041074496637</v>
      </c>
      <c r="J378" s="104">
        <v>1369.9444113834179</v>
      </c>
      <c r="K378" s="104">
        <v>1305.1889006318972</v>
      </c>
      <c r="L378" s="104">
        <v>1302.8702570921428</v>
      </c>
      <c r="M378" s="104">
        <v>1366.3583840149906</v>
      </c>
      <c r="N378" s="104">
        <v>1104.872322615129</v>
      </c>
      <c r="O378" s="104">
        <v>1124.6491345473512</v>
      </c>
      <c r="P378" s="104">
        <v>1145.5934895966861</v>
      </c>
      <c r="Q378" s="104">
        <v>1366.1664484186481</v>
      </c>
      <c r="R378" s="104">
        <v>1327.6080661995613</v>
      </c>
      <c r="S378" s="104">
        <v>1291.7745575469994</v>
      </c>
      <c r="T378" s="104">
        <v>1294.6872664826349</v>
      </c>
      <c r="U378" s="104">
        <v>1297.95109935304</v>
      </c>
      <c r="V378" s="104">
        <v>1421.4546684355294</v>
      </c>
      <c r="W378" s="104">
        <v>1221.2376354243938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393.03960564662867</v>
      </c>
      <c r="D379" s="98">
        <v>0</v>
      </c>
      <c r="E379" s="98">
        <v>522.51339657787935</v>
      </c>
      <c r="F379" s="98">
        <v>421.44588870709043</v>
      </c>
      <c r="G379" s="98">
        <v>347.62080034573739</v>
      </c>
      <c r="H379" s="98">
        <v>520.78559768423759</v>
      </c>
      <c r="I379" s="98">
        <v>405.54858978859693</v>
      </c>
      <c r="J379" s="98">
        <v>495.67142530475184</v>
      </c>
      <c r="K379" s="98">
        <v>440.75166103103368</v>
      </c>
      <c r="L379" s="98">
        <v>428.18979229936798</v>
      </c>
      <c r="M379" s="98">
        <v>514.31829921822532</v>
      </c>
      <c r="N379" s="98">
        <v>288.66226548945957</v>
      </c>
      <c r="O379" s="98">
        <v>310.21678824434366</v>
      </c>
      <c r="P379" s="98">
        <v>309.68688440576386</v>
      </c>
      <c r="Q379" s="98">
        <v>490.27144342275443</v>
      </c>
      <c r="R379" s="98">
        <v>447.76950355249187</v>
      </c>
      <c r="S379" s="98">
        <v>403.41434501627816</v>
      </c>
      <c r="T379" s="98">
        <v>408.20735188479341</v>
      </c>
      <c r="U379" s="98">
        <v>398.41867069516309</v>
      </c>
      <c r="V379" s="98">
        <v>459.71759724934748</v>
      </c>
      <c r="W379" s="98">
        <v>308.44430674637533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771.34062732821906</v>
      </c>
      <c r="D380" s="98">
        <v>0</v>
      </c>
      <c r="E380" s="98">
        <v>815.92961540677481</v>
      </c>
      <c r="F380" s="98">
        <v>822.27735564542741</v>
      </c>
      <c r="G380" s="98">
        <v>826.12158953860126</v>
      </c>
      <c r="H380" s="98">
        <v>840.74902056099336</v>
      </c>
      <c r="I380" s="98">
        <v>855.45551766106689</v>
      </c>
      <c r="J380" s="98">
        <v>874.27298607866624</v>
      </c>
      <c r="K380" s="98">
        <v>864.43723960086334</v>
      </c>
      <c r="L380" s="98">
        <v>874.68046479277461</v>
      </c>
      <c r="M380" s="98">
        <v>852.04008479676509</v>
      </c>
      <c r="N380" s="98">
        <v>816.21005712566955</v>
      </c>
      <c r="O380" s="98">
        <v>814.43234630300753</v>
      </c>
      <c r="P380" s="98">
        <v>835.90660519092251</v>
      </c>
      <c r="Q380" s="98">
        <v>875.8950049958936</v>
      </c>
      <c r="R380" s="98">
        <v>879.83856264706935</v>
      </c>
      <c r="S380" s="98">
        <v>888.36021253072136</v>
      </c>
      <c r="T380" s="98">
        <v>886.47991459784146</v>
      </c>
      <c r="U380" s="98">
        <v>899.53242865787672</v>
      </c>
      <c r="V380" s="98">
        <v>961.73707118618199</v>
      </c>
      <c r="W380" s="98">
        <v>912.7933286780185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734.65785470855099</v>
      </c>
      <c r="D381" s="122">
        <v>0</v>
      </c>
      <c r="E381" s="122">
        <v>814.14829063277807</v>
      </c>
      <c r="F381" s="122">
        <v>764.98938572929626</v>
      </c>
      <c r="G381" s="122">
        <v>724.95263569571091</v>
      </c>
      <c r="H381" s="122">
        <v>721.36125793737131</v>
      </c>
      <c r="I381" s="122">
        <v>676.58070825945015</v>
      </c>
      <c r="J381" s="122">
        <v>622.59698083878493</v>
      </c>
      <c r="K381" s="122">
        <v>565.04322599483021</v>
      </c>
      <c r="L381" s="122">
        <v>596.23281246108888</v>
      </c>
      <c r="M381" s="122">
        <v>514.29893658357594</v>
      </c>
      <c r="N381" s="122">
        <v>445.19641419029801</v>
      </c>
      <c r="O381" s="122">
        <v>469.110255217879</v>
      </c>
      <c r="P381" s="122">
        <v>416.34792119421036</v>
      </c>
      <c r="Q381" s="122">
        <v>444.55771815911692</v>
      </c>
      <c r="R381" s="122">
        <v>418.59926387218258</v>
      </c>
      <c r="S381" s="122">
        <v>536.40615247169671</v>
      </c>
      <c r="T381" s="122">
        <v>554.75224864204279</v>
      </c>
      <c r="U381" s="122">
        <v>553.47275798702219</v>
      </c>
      <c r="V381" s="122">
        <v>796.88056648523047</v>
      </c>
      <c r="W381" s="122">
        <v>748.8579199577664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746.44525423783386</v>
      </c>
      <c r="D382" s="98">
        <v>0</v>
      </c>
      <c r="E382" s="98">
        <v>814.14829063277807</v>
      </c>
      <c r="F382" s="98">
        <v>769.12726977206125</v>
      </c>
      <c r="G382" s="98">
        <v>778.27580950224967</v>
      </c>
      <c r="H382" s="98">
        <v>778.93868450384593</v>
      </c>
      <c r="I382" s="98">
        <v>714.66272454296973</v>
      </c>
      <c r="J382" s="98">
        <v>638.52755672487865</v>
      </c>
      <c r="K382" s="98">
        <v>641.12486196621524</v>
      </c>
      <c r="L382" s="98">
        <v>679.78540156742417</v>
      </c>
      <c r="M382" s="98">
        <v>561.7791933361525</v>
      </c>
      <c r="N382" s="98">
        <v>475.89313530678572</v>
      </c>
      <c r="O382" s="98">
        <v>516.87234373806848</v>
      </c>
      <c r="P382" s="98">
        <v>485.36916800395289</v>
      </c>
      <c r="Q382" s="98">
        <v>517.27555635404713</v>
      </c>
      <c r="R382" s="98">
        <v>457.54503563215462</v>
      </c>
      <c r="S382" s="98">
        <v>599.68110964174332</v>
      </c>
      <c r="T382" s="98">
        <v>640.95880443133683</v>
      </c>
      <c r="U382" s="98">
        <v>655.5001830825131</v>
      </c>
      <c r="V382" s="98">
        <v>911.16251113015676</v>
      </c>
      <c r="W382" s="98">
        <v>882.62110394792523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653.29701620676553</v>
      </c>
      <c r="D383" s="33">
        <v>0</v>
      </c>
      <c r="E383" s="33">
        <v>0</v>
      </c>
      <c r="F383" s="33">
        <v>654.04811689383143</v>
      </c>
      <c r="G383" s="33">
        <v>586.66066578978871</v>
      </c>
      <c r="H383" s="33">
        <v>554.37446385860346</v>
      </c>
      <c r="I383" s="33">
        <v>573.47485878033353</v>
      </c>
      <c r="J383" s="33">
        <v>574.54266127029348</v>
      </c>
      <c r="K383" s="33">
        <v>447.79207350235851</v>
      </c>
      <c r="L383" s="33">
        <v>464.32737048668895</v>
      </c>
      <c r="M383" s="33">
        <v>455.5408888918414</v>
      </c>
      <c r="N383" s="33">
        <v>405.07829395398721</v>
      </c>
      <c r="O383" s="33">
        <v>371.23255792316701</v>
      </c>
      <c r="P383" s="33">
        <v>366.24192925865344</v>
      </c>
      <c r="Q383" s="33">
        <v>385.470083451932</v>
      </c>
      <c r="R383" s="33">
        <v>380.90582874371273</v>
      </c>
      <c r="S383" s="33">
        <v>423.86640975067155</v>
      </c>
      <c r="T383" s="33">
        <v>434.96925833945249</v>
      </c>
      <c r="U383" s="33">
        <v>435.42513561017324</v>
      </c>
      <c r="V383" s="33">
        <v>700.52296280858934</v>
      </c>
      <c r="W383" s="33">
        <v>608.47085911727993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9425.6216726900166</v>
      </c>
      <c r="D385" s="117">
        <f t="shared" si="211"/>
        <v>0</v>
      </c>
      <c r="E385" s="117">
        <f t="shared" si="211"/>
        <v>9410.0054908379279</v>
      </c>
      <c r="F385" s="117">
        <f t="shared" si="211"/>
        <v>9515.6722362823421</v>
      </c>
      <c r="G385" s="117">
        <f t="shared" si="211"/>
        <v>9692.3921522493692</v>
      </c>
      <c r="H385" s="117">
        <f t="shared" si="211"/>
        <v>8972.9607860039341</v>
      </c>
      <c r="I385" s="117">
        <f t="shared" si="211"/>
        <v>8371.5657026743229</v>
      </c>
      <c r="J385" s="117">
        <f t="shared" si="211"/>
        <v>7704.7780655566157</v>
      </c>
      <c r="K385" s="117">
        <f t="shared" si="211"/>
        <v>7851.8106976880863</v>
      </c>
      <c r="L385" s="117">
        <f t="shared" si="211"/>
        <v>8651.8709238740557</v>
      </c>
      <c r="M385" s="117">
        <f t="shared" si="211"/>
        <v>8391.3377731975597</v>
      </c>
      <c r="N385" s="117">
        <f t="shared" si="211"/>
        <v>8890.8460296125686</v>
      </c>
      <c r="O385" s="117">
        <f t="shared" si="211"/>
        <v>8773.7563403390013</v>
      </c>
      <c r="P385" s="117">
        <f t="shared" si="211"/>
        <v>7372.7954185933668</v>
      </c>
      <c r="Q385" s="117">
        <f t="shared" si="211"/>
        <v>7744.8711572711727</v>
      </c>
      <c r="R385" s="117">
        <f t="shared" ref="R385:V385" si="212">R386+R389+R391+R400</f>
        <v>7573.1005917457342</v>
      </c>
      <c r="S385" s="117">
        <f t="shared" si="212"/>
        <v>7237.1914163352667</v>
      </c>
      <c r="T385" s="117">
        <f t="shared" si="212"/>
        <v>6615.1028031021688</v>
      </c>
      <c r="U385" s="117">
        <f t="shared" si="212"/>
        <v>6150.9769015593865</v>
      </c>
      <c r="V385" s="117">
        <f t="shared" si="212"/>
        <v>6082.774219891864</v>
      </c>
      <c r="W385" s="117">
        <f t="shared" ref="W385" si="213">W386+W389+W391+W400</f>
        <v>6151.842033266149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7912.445740136086</v>
      </c>
      <c r="D386" s="122">
        <f t="shared" si="214"/>
        <v>0</v>
      </c>
      <c r="E386" s="122">
        <f t="shared" si="214"/>
        <v>7870.1088426034357</v>
      </c>
      <c r="F386" s="122">
        <f t="shared" si="214"/>
        <v>7888.6456169277335</v>
      </c>
      <c r="G386" s="122">
        <f t="shared" si="214"/>
        <v>8140.9562299587533</v>
      </c>
      <c r="H386" s="122">
        <f t="shared" si="214"/>
        <v>7370.3855965748262</v>
      </c>
      <c r="I386" s="122">
        <f t="shared" si="214"/>
        <v>6681.193557584369</v>
      </c>
      <c r="J386" s="122">
        <f t="shared" si="214"/>
        <v>6099.1195911295099</v>
      </c>
      <c r="K386" s="122">
        <f t="shared" si="214"/>
        <v>6309.3295799529851</v>
      </c>
      <c r="L386" s="122">
        <f t="shared" si="214"/>
        <v>7024.8677631572036</v>
      </c>
      <c r="M386" s="122">
        <f t="shared" si="214"/>
        <v>6861.8702889288015</v>
      </c>
      <c r="N386" s="122">
        <f t="shared" si="214"/>
        <v>7339.2630931592803</v>
      </c>
      <c r="O386" s="122">
        <f t="shared" si="214"/>
        <v>7301.5389355681691</v>
      </c>
      <c r="P386" s="122">
        <f t="shared" si="214"/>
        <v>5965.4637190914054</v>
      </c>
      <c r="Q386" s="122">
        <f t="shared" si="214"/>
        <v>6167.468284370766</v>
      </c>
      <c r="R386" s="122">
        <f t="shared" ref="R386:V386" si="215">SUM(R387:R388)</f>
        <v>6005.9170033409564</v>
      </c>
      <c r="S386" s="122">
        <f t="shared" si="215"/>
        <v>5560.7731665654628</v>
      </c>
      <c r="T386" s="122">
        <f t="shared" si="215"/>
        <v>4723.9143899241335</v>
      </c>
      <c r="U386" s="122">
        <f t="shared" si="215"/>
        <v>4232.0003075771128</v>
      </c>
      <c r="V386" s="122">
        <f t="shared" si="215"/>
        <v>4024.4350720322282</v>
      </c>
      <c r="W386" s="122">
        <f t="shared" ref="W386" si="216">SUM(W387:W388)</f>
        <v>3846.2912168913072</v>
      </c>
      <c r="DA386" s="130" t="s">
        <v>4207</v>
      </c>
    </row>
    <row r="387" spans="1:105" ht="12" customHeight="1" x14ac:dyDescent="0.25">
      <c r="A387" s="97" t="s">
        <v>203</v>
      </c>
      <c r="B387" s="98"/>
      <c r="C387" s="98">
        <v>7874.2410566234603</v>
      </c>
      <c r="D387" s="98">
        <v>0</v>
      </c>
      <c r="E387" s="98">
        <v>7833.6622373701775</v>
      </c>
      <c r="F387" s="98">
        <v>7852.4211271158929</v>
      </c>
      <c r="G387" s="98">
        <v>8104.3960046157836</v>
      </c>
      <c r="H387" s="98">
        <v>7338.0506827082927</v>
      </c>
      <c r="I387" s="98">
        <v>6652.3323264571</v>
      </c>
      <c r="J387" s="98">
        <v>6073.0682998568855</v>
      </c>
      <c r="K387" s="98">
        <v>6282.8283103146841</v>
      </c>
      <c r="L387" s="98">
        <v>6995.7455625057246</v>
      </c>
      <c r="M387" s="98">
        <v>6833.9345458393846</v>
      </c>
      <c r="N387" s="98">
        <v>7310.3710932570775</v>
      </c>
      <c r="O387" s="98">
        <v>7273.0129228301885</v>
      </c>
      <c r="P387" s="98">
        <v>5942.0615508007641</v>
      </c>
      <c r="Q387" s="98">
        <v>6143.4417623241197</v>
      </c>
      <c r="R387" s="98">
        <v>5982.6195406528504</v>
      </c>
      <c r="S387" s="98">
        <v>5539.1283210413949</v>
      </c>
      <c r="T387" s="98">
        <v>4705.5518023871355</v>
      </c>
      <c r="U387" s="98">
        <v>4215.5762551693806</v>
      </c>
      <c r="V387" s="98">
        <v>4008.5816240555441</v>
      </c>
      <c r="W387" s="98">
        <v>3831.1489119800253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38.204683512625294</v>
      </c>
      <c r="D388" s="98">
        <v>0</v>
      </c>
      <c r="E388" s="98">
        <v>36.44660523325863</v>
      </c>
      <c r="F388" s="98">
        <v>36.224489811840591</v>
      </c>
      <c r="G388" s="98">
        <v>36.560225342969666</v>
      </c>
      <c r="H388" s="98">
        <v>32.334913866533356</v>
      </c>
      <c r="I388" s="98">
        <v>28.861231127268859</v>
      </c>
      <c r="J388" s="98">
        <v>26.051291272624418</v>
      </c>
      <c r="K388" s="98">
        <v>26.501269638301409</v>
      </c>
      <c r="L388" s="98">
        <v>29.122200651478714</v>
      </c>
      <c r="M388" s="98">
        <v>27.935743089416739</v>
      </c>
      <c r="N388" s="98">
        <v>28.891999902202812</v>
      </c>
      <c r="O388" s="98">
        <v>28.526012737980366</v>
      </c>
      <c r="P388" s="98">
        <v>23.402168290641594</v>
      </c>
      <c r="Q388" s="98">
        <v>24.026522046646356</v>
      </c>
      <c r="R388" s="98">
        <v>23.297462688105963</v>
      </c>
      <c r="S388" s="98">
        <v>21.644845524067648</v>
      </c>
      <c r="T388" s="98">
        <v>18.362587536997921</v>
      </c>
      <c r="U388" s="98">
        <v>16.424052407732155</v>
      </c>
      <c r="V388" s="98">
        <v>15.853447976683857</v>
      </c>
      <c r="W388" s="98">
        <v>15.142304911281796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14.501754550820987</v>
      </c>
      <c r="D389" s="122">
        <f t="shared" si="217"/>
        <v>0</v>
      </c>
      <c r="E389" s="122">
        <f t="shared" si="217"/>
        <v>52.558313903670914</v>
      </c>
      <c r="F389" s="122">
        <f t="shared" si="217"/>
        <v>31.910238908850559</v>
      </c>
      <c r="G389" s="122">
        <f t="shared" si="217"/>
        <v>38.353889873223679</v>
      </c>
      <c r="H389" s="122">
        <f t="shared" si="217"/>
        <v>68.020755321648551</v>
      </c>
      <c r="I389" s="122">
        <f t="shared" si="217"/>
        <v>106.73721523810076</v>
      </c>
      <c r="J389" s="122">
        <f t="shared" si="217"/>
        <v>78.344569962550665</v>
      </c>
      <c r="K389" s="122">
        <f t="shared" si="217"/>
        <v>86.659894623853248</v>
      </c>
      <c r="L389" s="122">
        <f t="shared" si="217"/>
        <v>101.40523733117345</v>
      </c>
      <c r="M389" s="122">
        <f t="shared" si="217"/>
        <v>101.0079791729017</v>
      </c>
      <c r="N389" s="122">
        <f t="shared" si="217"/>
        <v>203.79496007819256</v>
      </c>
      <c r="O389" s="122">
        <f t="shared" si="217"/>
        <v>120.60801191929571</v>
      </c>
      <c r="P389" s="122">
        <f t="shared" si="217"/>
        <v>83.452624019462604</v>
      </c>
      <c r="Q389" s="122">
        <f t="shared" si="217"/>
        <v>113.45367127380821</v>
      </c>
      <c r="R389" s="122">
        <f t="shared" si="217"/>
        <v>109.03452517960187</v>
      </c>
      <c r="S389" s="122">
        <f t="shared" si="217"/>
        <v>159.38642958576426</v>
      </c>
      <c r="T389" s="122">
        <f t="shared" si="217"/>
        <v>343.56853507649129</v>
      </c>
      <c r="U389" s="122">
        <f t="shared" si="217"/>
        <v>349.24517915331995</v>
      </c>
      <c r="V389" s="122">
        <f t="shared" si="217"/>
        <v>225.77082749083613</v>
      </c>
      <c r="W389" s="122">
        <f t="shared" si="217"/>
        <v>597.85294234800278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14.501754550820987</v>
      </c>
      <c r="D390" s="98">
        <f>RES_hhdet_in_tesh!D129</f>
        <v>0</v>
      </c>
      <c r="E390" s="98">
        <f>RES_hhdet_in_tesh!E129</f>
        <v>52.558313903670914</v>
      </c>
      <c r="F390" s="98">
        <f>RES_hhdet_in_tesh!F129</f>
        <v>31.910238908850559</v>
      </c>
      <c r="G390" s="98">
        <f>RES_hhdet_in_tesh!G129</f>
        <v>38.353889873223679</v>
      </c>
      <c r="H390" s="98">
        <f>RES_hhdet_in_tesh!H129</f>
        <v>68.020755321648551</v>
      </c>
      <c r="I390" s="98">
        <f>RES_hhdet_in_tesh!I129</f>
        <v>106.73721523810076</v>
      </c>
      <c r="J390" s="98">
        <f>RES_hhdet_in_tesh!J129</f>
        <v>78.344569962550665</v>
      </c>
      <c r="K390" s="98">
        <f>RES_hhdet_in_tesh!K129</f>
        <v>86.659894623853248</v>
      </c>
      <c r="L390" s="98">
        <f>RES_hhdet_in_tesh!L129</f>
        <v>101.40523733117345</v>
      </c>
      <c r="M390" s="98">
        <f>RES_hhdet_in_tesh!M129</f>
        <v>101.0079791729017</v>
      </c>
      <c r="N390" s="98">
        <f>RES_hhdet_in_tesh!N129</f>
        <v>203.79496007819256</v>
      </c>
      <c r="O390" s="98">
        <f>RES_hhdet_in_tesh!O129</f>
        <v>120.60801191929571</v>
      </c>
      <c r="P390" s="98">
        <f>RES_hhdet_in_tesh!P129</f>
        <v>83.452624019462604</v>
      </c>
      <c r="Q390" s="98">
        <f>RES_hhdet_in_tesh!Q129</f>
        <v>113.45367127380821</v>
      </c>
      <c r="R390" s="98">
        <f>RES_hhdet_in_tesh!R129</f>
        <v>109.03452517960187</v>
      </c>
      <c r="S390" s="98">
        <f>RES_hhdet_in_tesh!S129</f>
        <v>159.38642958576426</v>
      </c>
      <c r="T390" s="98">
        <f>RES_hhdet_in_tesh!T129</f>
        <v>343.56853507649129</v>
      </c>
      <c r="U390" s="98">
        <f>RES_hhdet_in_tesh!U129</f>
        <v>349.24517915331995</v>
      </c>
      <c r="V390" s="98">
        <f>RES_hhdet_in_tesh!V129</f>
        <v>225.77082749083613</v>
      </c>
      <c r="W390" s="98">
        <f>RES_hhdet_in_tesh!W129</f>
        <v>597.85294234800278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1055.3562368139919</v>
      </c>
      <c r="D391" s="122">
        <v>0</v>
      </c>
      <c r="E391" s="122">
        <v>1010.2536937580624</v>
      </c>
      <c r="F391" s="122">
        <v>1142.5732410005462</v>
      </c>
      <c r="G391" s="122">
        <v>1060.3026842483987</v>
      </c>
      <c r="H391" s="122">
        <v>1086.9353338342985</v>
      </c>
      <c r="I391" s="122">
        <v>1159.7347973950837</v>
      </c>
      <c r="J391" s="122">
        <v>1136.6719375958287</v>
      </c>
      <c r="K391" s="122">
        <v>1092.9046617948297</v>
      </c>
      <c r="L391" s="122">
        <v>1143.1499592358355</v>
      </c>
      <c r="M391" s="122">
        <v>1089.6042386870367</v>
      </c>
      <c r="N391" s="122">
        <v>1053.9727983824018</v>
      </c>
      <c r="O391" s="122">
        <v>1052.7827744140054</v>
      </c>
      <c r="P391" s="122">
        <v>1038.2289540496124</v>
      </c>
      <c r="Q391" s="122">
        <v>1159.920145885384</v>
      </c>
      <c r="R391" s="122">
        <v>1170.8237784106566</v>
      </c>
      <c r="S391" s="122">
        <v>1165.7252046674598</v>
      </c>
      <c r="T391" s="122">
        <v>1175.429619784848</v>
      </c>
      <c r="U391" s="122">
        <v>1190.0400505633863</v>
      </c>
      <c r="V391" s="122">
        <v>1258.9998762821883</v>
      </c>
      <c r="W391" s="122">
        <v>1180.1611508095127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1061.5585076027571</v>
      </c>
      <c r="D392" s="98">
        <v>0</v>
      </c>
      <c r="E392" s="98">
        <v>989.38368967611689</v>
      </c>
      <c r="F392" s="98">
        <v>1149.0578168957554</v>
      </c>
      <c r="G392" s="98">
        <v>1063.6138551984884</v>
      </c>
      <c r="H392" s="98">
        <v>1078.9606586547773</v>
      </c>
      <c r="I392" s="98">
        <v>1163.997234794515</v>
      </c>
      <c r="J392" s="98">
        <v>1135.5437744443971</v>
      </c>
      <c r="K392" s="98">
        <v>1089.6131605659275</v>
      </c>
      <c r="L392" s="98">
        <v>1143.96423070023</v>
      </c>
      <c r="M392" s="98">
        <v>1082.9231594258529</v>
      </c>
      <c r="N392" s="98">
        <v>1059.3738366924176</v>
      </c>
      <c r="O392" s="98">
        <v>1059.0518802586544</v>
      </c>
      <c r="P392" s="98">
        <v>1063.5081848650714</v>
      </c>
      <c r="Q392" s="98">
        <v>1128.8458981098859</v>
      </c>
      <c r="R392" s="98">
        <v>1169.1697100229958</v>
      </c>
      <c r="S392" s="98">
        <v>1165.7318758271272</v>
      </c>
      <c r="T392" s="98">
        <v>1176.3499116617213</v>
      </c>
      <c r="U392" s="98">
        <v>1191.945460758016</v>
      </c>
      <c r="V392" s="98">
        <v>1251.1559037170555</v>
      </c>
      <c r="W392" s="98">
        <v>1186.2253698114919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1062.0687105514917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1135.7100681597162</v>
      </c>
      <c r="K393" s="98">
        <v>1090.0230779912429</v>
      </c>
      <c r="L393" s="98">
        <v>1144.8307024633441</v>
      </c>
      <c r="M393" s="98">
        <v>1083.8119140151043</v>
      </c>
      <c r="N393" s="98">
        <v>1061.1776641056611</v>
      </c>
      <c r="O393" s="98">
        <v>1059.9381619976277</v>
      </c>
      <c r="P393" s="98">
        <v>1064.6812017098557</v>
      </c>
      <c r="Q393" s="98">
        <v>0</v>
      </c>
      <c r="R393" s="98">
        <v>1170.4797424174999</v>
      </c>
      <c r="S393" s="98">
        <v>1167.4652030794141</v>
      </c>
      <c r="T393" s="98">
        <v>1177.412672305383</v>
      </c>
      <c r="U393" s="98">
        <v>1192.0710487729041</v>
      </c>
      <c r="V393" s="98">
        <v>1249.9246370854596</v>
      </c>
      <c r="W393" s="98">
        <v>1187.3897352378301</v>
      </c>
      <c r="DA393" s="63" t="s">
        <v>4214</v>
      </c>
    </row>
    <row r="394" spans="1:105" ht="12" customHeight="1" x14ac:dyDescent="0.25">
      <c r="A394" s="100" t="s">
        <v>203</v>
      </c>
      <c r="B394" s="101"/>
      <c r="C394" s="101">
        <v>244.31759823927698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287.69816201223915</v>
      </c>
      <c r="K394" s="101">
        <v>255.60129683730102</v>
      </c>
      <c r="L394" s="101">
        <v>261.31105320154398</v>
      </c>
      <c r="M394" s="101">
        <v>291.00248557653117</v>
      </c>
      <c r="N394" s="101">
        <v>191.23487881423733</v>
      </c>
      <c r="O394" s="101">
        <v>205.64241213905012</v>
      </c>
      <c r="P394" s="101">
        <v>206.42309181704942</v>
      </c>
      <c r="Q394" s="101">
        <v>0</v>
      </c>
      <c r="R394" s="101">
        <v>299.2986655781736</v>
      </c>
      <c r="S394" s="101">
        <v>277.72693839356737</v>
      </c>
      <c r="T394" s="101">
        <v>286.52604784292549</v>
      </c>
      <c r="U394" s="101">
        <v>284.89651515065896</v>
      </c>
      <c r="V394" s="101">
        <v>319.42714584285881</v>
      </c>
      <c r="W394" s="101">
        <v>234.62734420987306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817.75111231221467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848.01190614747702</v>
      </c>
      <c r="K395" s="104">
        <v>834.42178115394165</v>
      </c>
      <c r="L395" s="104">
        <v>883.51964926180005</v>
      </c>
      <c r="M395" s="104">
        <v>792.80942843857304</v>
      </c>
      <c r="N395" s="104">
        <v>869.94278529142377</v>
      </c>
      <c r="O395" s="104">
        <v>854.29574985857766</v>
      </c>
      <c r="P395" s="104">
        <v>858.25810989280626</v>
      </c>
      <c r="Q395" s="104">
        <v>0</v>
      </c>
      <c r="R395" s="104">
        <v>871.18107683932647</v>
      </c>
      <c r="S395" s="104">
        <v>889.73826468584684</v>
      </c>
      <c r="T395" s="104">
        <v>890.88662446245758</v>
      </c>
      <c r="U395" s="104">
        <v>907.17453362224501</v>
      </c>
      <c r="V395" s="104">
        <v>930.49749124260086</v>
      </c>
      <c r="W395" s="104">
        <v>952.76239102795705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1000.9970329366849</v>
      </c>
      <c r="D396" s="101">
        <v>0</v>
      </c>
      <c r="E396" s="101">
        <v>1123.5796994143257</v>
      </c>
      <c r="F396" s="101">
        <v>1071.490968303744</v>
      </c>
      <c r="G396" s="101">
        <v>1032.5966310725591</v>
      </c>
      <c r="H396" s="101">
        <v>1151.117646141349</v>
      </c>
      <c r="I396" s="101">
        <v>1097.4265179788895</v>
      </c>
      <c r="J396" s="101">
        <v>1169.9194074673994</v>
      </c>
      <c r="K396" s="101">
        <v>1127.8401723625893</v>
      </c>
      <c r="L396" s="101">
        <v>1132.1756165799918</v>
      </c>
      <c r="M396" s="101">
        <v>1164.6151801903391</v>
      </c>
      <c r="N396" s="101">
        <v>993.84960407289043</v>
      </c>
      <c r="O396" s="101">
        <v>1009.8141345615389</v>
      </c>
      <c r="P396" s="101">
        <v>1036.071404674911</v>
      </c>
      <c r="Q396" s="101">
        <v>1201.2588930716727</v>
      </c>
      <c r="R396" s="101">
        <v>1182.186521178354</v>
      </c>
      <c r="S396" s="101">
        <v>1165.658778491405</v>
      </c>
      <c r="T396" s="101">
        <v>1171.687294951563</v>
      </c>
      <c r="U396" s="101">
        <v>1181.765670649261</v>
      </c>
      <c r="V396" s="101">
        <v>1290.8413268687571</v>
      </c>
      <c r="W396" s="101">
        <v>1135.1980561143089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1001.6042944249867</v>
      </c>
      <c r="D397" s="104">
        <v>0</v>
      </c>
      <c r="E397" s="104">
        <v>1123.7263208323204</v>
      </c>
      <c r="F397" s="104">
        <v>1071.2477856593737</v>
      </c>
      <c r="G397" s="104">
        <v>1032.103309590718</v>
      </c>
      <c r="H397" s="104">
        <v>1150.3255109744769</v>
      </c>
      <c r="I397" s="104">
        <v>1097.3491072133536</v>
      </c>
      <c r="J397" s="104">
        <v>1171.0326322104565</v>
      </c>
      <c r="K397" s="104">
        <v>1129.4414791014183</v>
      </c>
      <c r="L397" s="104">
        <v>1133.3710789607005</v>
      </c>
      <c r="M397" s="104">
        <v>1165.4606917829551</v>
      </c>
      <c r="N397" s="104">
        <v>994.56268283937379</v>
      </c>
      <c r="O397" s="104">
        <v>1010.0816818997421</v>
      </c>
      <c r="P397" s="104">
        <v>1036.3891299437148</v>
      </c>
      <c r="Q397" s="104">
        <v>1201.309999383657</v>
      </c>
      <c r="R397" s="104">
        <v>1182.2985812052391</v>
      </c>
      <c r="S397" s="104">
        <v>1165.5473231175511</v>
      </c>
      <c r="T397" s="104">
        <v>1171.557491996731</v>
      </c>
      <c r="U397" s="104">
        <v>1181.9888414240486</v>
      </c>
      <c r="V397" s="104">
        <v>1291.9723774057238</v>
      </c>
      <c r="W397" s="104">
        <v>1136.6447989407079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230.26366709676788</v>
      </c>
      <c r="D398" s="98">
        <v>0</v>
      </c>
      <c r="E398" s="98">
        <v>307.79670542554567</v>
      </c>
      <c r="F398" s="98">
        <v>248.97043001394636</v>
      </c>
      <c r="G398" s="98">
        <v>205.98172005211691</v>
      </c>
      <c r="H398" s="98">
        <v>309.57649041348344</v>
      </c>
      <c r="I398" s="98">
        <v>241.89358955228678</v>
      </c>
      <c r="J398" s="98">
        <v>296.75964613179053</v>
      </c>
      <c r="K398" s="98">
        <v>265.00423950055472</v>
      </c>
      <c r="L398" s="98">
        <v>258.69061416792573</v>
      </c>
      <c r="M398" s="98">
        <v>313.42060698619002</v>
      </c>
      <c r="N398" s="98">
        <v>178.35262571370424</v>
      </c>
      <c r="O398" s="98">
        <v>195.64933559673457</v>
      </c>
      <c r="P398" s="98">
        <v>200.48252475279224</v>
      </c>
      <c r="Q398" s="98">
        <v>325.41499438776327</v>
      </c>
      <c r="R398" s="98">
        <v>302.46001855816974</v>
      </c>
      <c r="S398" s="98">
        <v>277.1871105868297</v>
      </c>
      <c r="T398" s="98">
        <v>285.0775773988895</v>
      </c>
      <c r="U398" s="98">
        <v>282.45641276617175</v>
      </c>
      <c r="V398" s="98">
        <v>330.23530621954188</v>
      </c>
      <c r="W398" s="98">
        <v>223.85147026268947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771.34062732821906</v>
      </c>
      <c r="D399" s="98">
        <v>0</v>
      </c>
      <c r="E399" s="98">
        <v>815.92961540677481</v>
      </c>
      <c r="F399" s="98">
        <v>822.27735564542741</v>
      </c>
      <c r="G399" s="98">
        <v>826.12158953860126</v>
      </c>
      <c r="H399" s="98">
        <v>840.74902056099336</v>
      </c>
      <c r="I399" s="98">
        <v>855.45551766106689</v>
      </c>
      <c r="J399" s="98">
        <v>874.27298607866624</v>
      </c>
      <c r="K399" s="98">
        <v>864.43723960086334</v>
      </c>
      <c r="L399" s="98">
        <v>874.68046479277461</v>
      </c>
      <c r="M399" s="98">
        <v>852.04008479676509</v>
      </c>
      <c r="N399" s="98">
        <v>816.21005712566955</v>
      </c>
      <c r="O399" s="98">
        <v>814.43234630300753</v>
      </c>
      <c r="P399" s="98">
        <v>835.90660519092251</v>
      </c>
      <c r="Q399" s="98">
        <v>875.8950049958936</v>
      </c>
      <c r="R399" s="98">
        <v>879.83856264706935</v>
      </c>
      <c r="S399" s="98">
        <v>888.36021253072136</v>
      </c>
      <c r="T399" s="98">
        <v>886.47991459784146</v>
      </c>
      <c r="U399" s="98">
        <v>899.53242865787672</v>
      </c>
      <c r="V399" s="98">
        <v>961.73707118618199</v>
      </c>
      <c r="W399" s="98">
        <v>912.7933286780185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443.3179411891187</v>
      </c>
      <c r="D400" s="122">
        <v>0</v>
      </c>
      <c r="E400" s="122">
        <v>477.0846405727591</v>
      </c>
      <c r="F400" s="122">
        <v>452.54313944521249</v>
      </c>
      <c r="G400" s="122">
        <v>452.77934816899278</v>
      </c>
      <c r="H400" s="122">
        <v>447.61910027316122</v>
      </c>
      <c r="I400" s="122">
        <v>423.90013245677051</v>
      </c>
      <c r="J400" s="122">
        <v>390.64196686872543</v>
      </c>
      <c r="K400" s="122">
        <v>362.91656131641741</v>
      </c>
      <c r="L400" s="122">
        <v>382.44796414984302</v>
      </c>
      <c r="M400" s="122">
        <v>338.85526640882017</v>
      </c>
      <c r="N400" s="122">
        <v>293.81517799269312</v>
      </c>
      <c r="O400" s="122">
        <v>298.82661843753147</v>
      </c>
      <c r="P400" s="122">
        <v>285.65012143288675</v>
      </c>
      <c r="Q400" s="122">
        <v>304.02905574121411</v>
      </c>
      <c r="R400" s="122">
        <v>287.32528481451976</v>
      </c>
      <c r="S400" s="122">
        <v>351.30661551657971</v>
      </c>
      <c r="T400" s="122">
        <v>372.19025831669569</v>
      </c>
      <c r="U400" s="122">
        <v>379.69136426556742</v>
      </c>
      <c r="V400" s="122">
        <v>573.56844408661209</v>
      </c>
      <c r="W400" s="122">
        <v>527.53672321732597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436.70678597307233</v>
      </c>
      <c r="D401" s="98">
        <v>0</v>
      </c>
      <c r="E401" s="98">
        <v>477.0846405727591</v>
      </c>
      <c r="F401" s="98">
        <v>451.06228831551408</v>
      </c>
      <c r="G401" s="98">
        <v>456.78663404057659</v>
      </c>
      <c r="H401" s="98">
        <v>457.53078336927058</v>
      </c>
      <c r="I401" s="98">
        <v>420.09746906930997</v>
      </c>
      <c r="J401" s="98">
        <v>375.62220475407224</v>
      </c>
      <c r="K401" s="98">
        <v>377.4195492190932</v>
      </c>
      <c r="L401" s="98">
        <v>400.45192478560091</v>
      </c>
      <c r="M401" s="98">
        <v>331.05779952119406</v>
      </c>
      <c r="N401" s="98">
        <v>280.44494358414954</v>
      </c>
      <c r="O401" s="98">
        <v>304.59408746542357</v>
      </c>
      <c r="P401" s="98">
        <v>286.02919193319417</v>
      </c>
      <c r="Q401" s="98">
        <v>304.83170160807708</v>
      </c>
      <c r="R401" s="98">
        <v>270.25834509753781</v>
      </c>
      <c r="S401" s="98">
        <v>355.55553325231006</v>
      </c>
      <c r="T401" s="98">
        <v>381.70233899253071</v>
      </c>
      <c r="U401" s="98">
        <v>392.13398900645893</v>
      </c>
      <c r="V401" s="98">
        <v>547.36982521887035</v>
      </c>
      <c r="W401" s="98">
        <v>532.28079408963413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488.95049402714943</v>
      </c>
      <c r="D402" s="33">
        <v>0</v>
      </c>
      <c r="E402" s="33">
        <v>0</v>
      </c>
      <c r="F402" s="33">
        <v>492.24640362256883</v>
      </c>
      <c r="G402" s="33">
        <v>442.38657861690092</v>
      </c>
      <c r="H402" s="33">
        <v>418.87310930336446</v>
      </c>
      <c r="I402" s="33">
        <v>434.19572279338115</v>
      </c>
      <c r="J402" s="33">
        <v>435.94883170908048</v>
      </c>
      <c r="K402" s="33">
        <v>340.56567434531343</v>
      </c>
      <c r="L402" s="33">
        <v>354.02490257449233</v>
      </c>
      <c r="M402" s="33">
        <v>348.50483367307044</v>
      </c>
      <c r="N402" s="33">
        <v>311.28898796588635</v>
      </c>
      <c r="O402" s="33">
        <v>287.00748311161237</v>
      </c>
      <c r="P402" s="33">
        <v>285.37493510535245</v>
      </c>
      <c r="Q402" s="33">
        <v>303.37685750543466</v>
      </c>
      <c r="R402" s="33">
        <v>303.84342159784967</v>
      </c>
      <c r="S402" s="33">
        <v>343.74956403510896</v>
      </c>
      <c r="T402" s="33">
        <v>358.97333465098427</v>
      </c>
      <c r="U402" s="33">
        <v>365.29501675983681</v>
      </c>
      <c r="V402" s="33">
        <v>595.65798886620655</v>
      </c>
      <c r="W402" s="33">
        <v>522.55772865159202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148.10529744480874</v>
      </c>
      <c r="D404" s="117">
        <f t="shared" si="218"/>
        <v>0</v>
      </c>
      <c r="E404" s="117">
        <f t="shared" si="218"/>
        <v>184.94192570014192</v>
      </c>
      <c r="F404" s="117">
        <f t="shared" si="218"/>
        <v>168.43275101926889</v>
      </c>
      <c r="G404" s="117">
        <f t="shared" si="218"/>
        <v>127.59466782754028</v>
      </c>
      <c r="H404" s="117">
        <f t="shared" si="218"/>
        <v>131.57600548693929</v>
      </c>
      <c r="I404" s="117">
        <f t="shared" si="218"/>
        <v>118.55473990632234</v>
      </c>
      <c r="J404" s="117">
        <f t="shared" si="218"/>
        <v>108.93475781437385</v>
      </c>
      <c r="K404" s="117">
        <f t="shared" si="218"/>
        <v>88.325495791888059</v>
      </c>
      <c r="L404" s="117">
        <f t="shared" si="218"/>
        <v>94.53741446937174</v>
      </c>
      <c r="M404" s="117">
        <f t="shared" si="218"/>
        <v>70.580338485082663</v>
      </c>
      <c r="N404" s="117">
        <f t="shared" si="218"/>
        <v>61.243159741643311</v>
      </c>
      <c r="O404" s="117">
        <f t="shared" si="218"/>
        <v>78.907605908355507</v>
      </c>
      <c r="P404" s="117">
        <f t="shared" si="218"/>
        <v>46.374862407624924</v>
      </c>
      <c r="Q404" s="117">
        <f t="shared" si="218"/>
        <v>52.676508121399308</v>
      </c>
      <c r="R404" s="117">
        <f t="shared" ref="R404:V404" si="219">R405+R408+R410+R419</f>
        <v>51.118773342270067</v>
      </c>
      <c r="S404" s="117">
        <f t="shared" si="219"/>
        <v>87.19728499337289</v>
      </c>
      <c r="T404" s="117">
        <f t="shared" si="219"/>
        <v>84.666566419798713</v>
      </c>
      <c r="U404" s="117">
        <f t="shared" si="219"/>
        <v>79.871366991621542</v>
      </c>
      <c r="V404" s="117">
        <f t="shared" si="219"/>
        <v>94.683385673662613</v>
      </c>
      <c r="W404" s="117">
        <f t="shared" ref="W404" si="220">W405+W408+W410+W419</f>
        <v>102.67024800626245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148.10529744480874</v>
      </c>
      <c r="D419" s="122">
        <v>0</v>
      </c>
      <c r="E419" s="122">
        <v>184.94192570014192</v>
      </c>
      <c r="F419" s="122">
        <v>168.43275101926889</v>
      </c>
      <c r="G419" s="122">
        <v>127.59466782754028</v>
      </c>
      <c r="H419" s="122">
        <v>131.57600548693929</v>
      </c>
      <c r="I419" s="122">
        <v>118.55473990632234</v>
      </c>
      <c r="J419" s="122">
        <v>108.93475781437385</v>
      </c>
      <c r="K419" s="122">
        <v>88.325495791888059</v>
      </c>
      <c r="L419" s="122">
        <v>94.53741446937174</v>
      </c>
      <c r="M419" s="122">
        <v>70.580338485082663</v>
      </c>
      <c r="N419" s="122">
        <v>61.243159741643311</v>
      </c>
      <c r="O419" s="122">
        <v>78.907605908355507</v>
      </c>
      <c r="P419" s="122">
        <v>46.374862407624924</v>
      </c>
      <c r="Q419" s="122">
        <v>52.676508121399308</v>
      </c>
      <c r="R419" s="122">
        <v>51.118773342270067</v>
      </c>
      <c r="S419" s="122">
        <v>87.19728499337289</v>
      </c>
      <c r="T419" s="122">
        <v>84.666566419798713</v>
      </c>
      <c r="U419" s="122">
        <v>79.871366991621542</v>
      </c>
      <c r="V419" s="122">
        <v>94.683385673662613</v>
      </c>
      <c r="W419" s="122">
        <v>102.67024800626245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169.56250395266639</v>
      </c>
      <c r="D420" s="98">
        <v>0</v>
      </c>
      <c r="E420" s="98">
        <v>184.94192570014192</v>
      </c>
      <c r="F420" s="98">
        <v>174.71495060142146</v>
      </c>
      <c r="G420" s="98">
        <v>176.79313288653105</v>
      </c>
      <c r="H420" s="98">
        <v>176.94371157189369</v>
      </c>
      <c r="I420" s="98">
        <v>162.34278450718102</v>
      </c>
      <c r="J420" s="98">
        <v>145.04791978562349</v>
      </c>
      <c r="K420" s="98">
        <v>145.63792364424552</v>
      </c>
      <c r="L420" s="98">
        <v>154.42005182005607</v>
      </c>
      <c r="M420" s="98">
        <v>127.6137615582404</v>
      </c>
      <c r="N420" s="98">
        <v>108.10388461628945</v>
      </c>
      <c r="O420" s="98">
        <v>117.41272160353964</v>
      </c>
      <c r="P420" s="98">
        <v>110.25646020377795</v>
      </c>
      <c r="Q420" s="98">
        <v>117.50431538138537</v>
      </c>
      <c r="R420" s="98">
        <v>103.93593029420025</v>
      </c>
      <c r="S420" s="98">
        <v>136.22356086621843</v>
      </c>
      <c r="T420" s="98">
        <v>145.60020201462248</v>
      </c>
      <c r="U420" s="98">
        <v>148.90342158902368</v>
      </c>
      <c r="V420" s="98">
        <v>206.97967602832645</v>
      </c>
      <c r="W420" s="98">
        <v>200.49620997281076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143.42302964171347</v>
      </c>
      <c r="D423" s="118">
        <f t="shared" si="225"/>
        <v>0</v>
      </c>
      <c r="E423" s="118">
        <f t="shared" si="225"/>
        <v>138.01612356959853</v>
      </c>
      <c r="F423" s="118">
        <f t="shared" si="225"/>
        <v>144.10428963284227</v>
      </c>
      <c r="G423" s="118">
        <f t="shared" si="225"/>
        <v>154.13310124977019</v>
      </c>
      <c r="H423" s="118">
        <f t="shared" si="225"/>
        <v>150.32327776777439</v>
      </c>
      <c r="I423" s="118">
        <f t="shared" si="225"/>
        <v>145.45179134288966</v>
      </c>
      <c r="J423" s="118">
        <f t="shared" si="225"/>
        <v>136.06580761564561</v>
      </c>
      <c r="K423" s="118">
        <f t="shared" si="225"/>
        <v>138.1005523700029</v>
      </c>
      <c r="L423" s="118">
        <f t="shared" si="225"/>
        <v>148.74198484232087</v>
      </c>
      <c r="M423" s="118">
        <f t="shared" si="225"/>
        <v>138.13975428032128</v>
      </c>
      <c r="N423" s="118">
        <f t="shared" si="225"/>
        <v>134.61753603216158</v>
      </c>
      <c r="O423" s="118">
        <f t="shared" si="225"/>
        <v>128.08787783867461</v>
      </c>
      <c r="P423" s="118">
        <f t="shared" si="225"/>
        <v>105.60981313716221</v>
      </c>
      <c r="Q423" s="118">
        <f t="shared" si="225"/>
        <v>112.22337567669646</v>
      </c>
      <c r="R423" s="118">
        <f t="shared" ref="R423:V423" si="226">R424+R427+R429+R438</f>
        <v>113.63644657444958</v>
      </c>
      <c r="S423" s="118">
        <f t="shared" si="226"/>
        <v>114.02729425071674</v>
      </c>
      <c r="T423" s="118">
        <f t="shared" si="226"/>
        <v>104.63208252441532</v>
      </c>
      <c r="U423" s="118">
        <f t="shared" si="226"/>
        <v>98.412328247947585</v>
      </c>
      <c r="V423" s="118">
        <f t="shared" si="226"/>
        <v>100.49831610876852</v>
      </c>
      <c r="W423" s="118">
        <f t="shared" ref="W423" si="227">W424+W427+W429+W438</f>
        <v>96.948139117224315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120.20036771650372</v>
      </c>
      <c r="D424" s="123">
        <f t="shared" si="228"/>
        <v>0</v>
      </c>
      <c r="E424" s="123">
        <f t="shared" si="228"/>
        <v>114.96937602472315</v>
      </c>
      <c r="F424" s="123">
        <f t="shared" si="228"/>
        <v>119.3552952137759</v>
      </c>
      <c r="G424" s="123">
        <f t="shared" si="228"/>
        <v>129.6408909275861</v>
      </c>
      <c r="H424" s="123">
        <f t="shared" si="228"/>
        <v>123.88588568386689</v>
      </c>
      <c r="I424" s="123">
        <f t="shared" si="228"/>
        <v>117.32068234411511</v>
      </c>
      <c r="J424" s="123">
        <f t="shared" si="228"/>
        <v>108.85244324062501</v>
      </c>
      <c r="K424" s="123">
        <f t="shared" si="228"/>
        <v>112.15644200172059</v>
      </c>
      <c r="L424" s="123">
        <f t="shared" si="228"/>
        <v>122.17883864800267</v>
      </c>
      <c r="M424" s="123">
        <f t="shared" si="228"/>
        <v>114.44205013839429</v>
      </c>
      <c r="N424" s="123">
        <f t="shared" si="228"/>
        <v>113.62676602696138</v>
      </c>
      <c r="O424" s="123">
        <f t="shared" si="228"/>
        <v>107.95592718570801</v>
      </c>
      <c r="P424" s="123">
        <f t="shared" si="228"/>
        <v>84.961938688861565</v>
      </c>
      <c r="Q424" s="123">
        <f t="shared" si="228"/>
        <v>90.280871651426821</v>
      </c>
      <c r="R424" s="123">
        <f t="shared" ref="R424:V424" si="229">SUM(R425:R426)</f>
        <v>91.876151914013249</v>
      </c>
      <c r="S424" s="123">
        <f t="shared" si="229"/>
        <v>89.690664834456726</v>
      </c>
      <c r="T424" s="123">
        <f t="shared" si="229"/>
        <v>78.397408565056594</v>
      </c>
      <c r="U424" s="123">
        <f t="shared" si="229"/>
        <v>71.536846758602309</v>
      </c>
      <c r="V424" s="123">
        <f t="shared" si="229"/>
        <v>69.323620292948974</v>
      </c>
      <c r="W424" s="123">
        <f t="shared" ref="W424" si="230">SUM(W425:W426)</f>
        <v>66.480200685239652</v>
      </c>
      <c r="DA424" s="130" t="s">
        <v>4542</v>
      </c>
    </row>
    <row r="425" spans="1:105" ht="12" customHeight="1" x14ac:dyDescent="0.25">
      <c r="A425" s="97" t="s">
        <v>203</v>
      </c>
      <c r="B425" s="99"/>
      <c r="C425" s="99">
        <v>119.7903994950601</v>
      </c>
      <c r="D425" s="99">
        <v>0</v>
      </c>
      <c r="E425" s="99">
        <v>114.59210981263276</v>
      </c>
      <c r="F425" s="99">
        <v>118.96631811649466</v>
      </c>
      <c r="G425" s="99">
        <v>129.22702567965001</v>
      </c>
      <c r="H425" s="99">
        <v>123.49889416235143</v>
      </c>
      <c r="I425" s="99">
        <v>116.95921417272459</v>
      </c>
      <c r="J425" s="99">
        <v>108.52023872506024</v>
      </c>
      <c r="K425" s="99">
        <v>111.8192134348256</v>
      </c>
      <c r="L425" s="99">
        <v>121.81554415498735</v>
      </c>
      <c r="M425" s="99">
        <v>114.10695471662689</v>
      </c>
      <c r="N425" s="99">
        <v>113.30386493676258</v>
      </c>
      <c r="O425" s="99">
        <v>107.64998513639908</v>
      </c>
      <c r="P425" s="99">
        <v>84.71880448365944</v>
      </c>
      <c r="Q425" s="99">
        <v>90.022956101927903</v>
      </c>
      <c r="R425" s="99">
        <v>91.613744859251497</v>
      </c>
      <c r="S425" s="99">
        <v>89.432614284683495</v>
      </c>
      <c r="T425" s="99">
        <v>78.171309052812887</v>
      </c>
      <c r="U425" s="99">
        <v>71.330126599236962</v>
      </c>
      <c r="V425" s="99">
        <v>69.119591164245591</v>
      </c>
      <c r="W425" s="99">
        <v>66.284053891805158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0.40996822144362161</v>
      </c>
      <c r="D426" s="99">
        <v>0</v>
      </c>
      <c r="E426" s="99">
        <v>0.37726621209039307</v>
      </c>
      <c r="F426" s="99">
        <v>0.38897709728123719</v>
      </c>
      <c r="G426" s="99">
        <v>0.41386524793608487</v>
      </c>
      <c r="H426" s="99">
        <v>0.38699152151545246</v>
      </c>
      <c r="I426" s="99">
        <v>0.36146817139052884</v>
      </c>
      <c r="J426" s="99">
        <v>0.33220451556477565</v>
      </c>
      <c r="K426" s="99">
        <v>0.33722856689499403</v>
      </c>
      <c r="L426" s="99">
        <v>0.36329449301531863</v>
      </c>
      <c r="M426" s="99">
        <v>0.33509542176740548</v>
      </c>
      <c r="N426" s="99">
        <v>0.32290109019879648</v>
      </c>
      <c r="O426" s="99">
        <v>0.30594204930891877</v>
      </c>
      <c r="P426" s="99">
        <v>0.24313420520213028</v>
      </c>
      <c r="Q426" s="99">
        <v>0.25791554949892065</v>
      </c>
      <c r="R426" s="99">
        <v>0.26240705476174891</v>
      </c>
      <c r="S426" s="99">
        <v>0.25805054977322467</v>
      </c>
      <c r="T426" s="99">
        <v>0.2260995122437007</v>
      </c>
      <c r="U426" s="99">
        <v>0.20672015936534588</v>
      </c>
      <c r="V426" s="99">
        <v>0.20402912870338571</v>
      </c>
      <c r="W426" s="99">
        <v>0.19614679343449176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7.1663766643798657E-2</v>
      </c>
      <c r="D427" s="123">
        <f t="shared" si="231"/>
        <v>0</v>
      </c>
      <c r="E427" s="123">
        <f t="shared" si="231"/>
        <v>0.23555989495383822</v>
      </c>
      <c r="F427" s="123">
        <f t="shared" si="231"/>
        <v>0.14402821336902108</v>
      </c>
      <c r="G427" s="123">
        <f t="shared" si="231"/>
        <v>0.1772700947408436</v>
      </c>
      <c r="H427" s="123">
        <f t="shared" si="231"/>
        <v>0.32305981173060361</v>
      </c>
      <c r="I427" s="123">
        <f t="shared" si="231"/>
        <v>0.51586888919414475</v>
      </c>
      <c r="J427" s="123">
        <f t="shared" si="231"/>
        <v>0.37499618189448325</v>
      </c>
      <c r="K427" s="123">
        <f t="shared" si="231"/>
        <v>0.40265164193808517</v>
      </c>
      <c r="L427" s="123">
        <f t="shared" si="231"/>
        <v>0.44935146996300679</v>
      </c>
      <c r="M427" s="123">
        <f t="shared" si="231"/>
        <v>0.41685581345128064</v>
      </c>
      <c r="N427" s="123">
        <f t="shared" si="231"/>
        <v>0.75493256599938841</v>
      </c>
      <c r="O427" s="123">
        <f t="shared" si="231"/>
        <v>0.41078273578333119</v>
      </c>
      <c r="P427" s="123">
        <f t="shared" si="231"/>
        <v>0.26337415958474958</v>
      </c>
      <c r="Q427" s="123">
        <f t="shared" si="231"/>
        <v>0.35663606345997201</v>
      </c>
      <c r="R427" s="123">
        <f t="shared" si="231"/>
        <v>0.35168313556998149</v>
      </c>
      <c r="S427" s="123">
        <f t="shared" si="231"/>
        <v>0.53475379309894866</v>
      </c>
      <c r="T427" s="123">
        <f t="shared" si="231"/>
        <v>1.1735653569271409</v>
      </c>
      <c r="U427" s="123">
        <f t="shared" si="231"/>
        <v>1.2038472582473141</v>
      </c>
      <c r="V427" s="123">
        <f t="shared" si="231"/>
        <v>0.78550426084992153</v>
      </c>
      <c r="W427" s="123">
        <f t="shared" si="231"/>
        <v>2.0675569522569277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7.1663766643798657E-2</v>
      </c>
      <c r="D428" s="99">
        <f>RES_hhdet_in_fecs!D129</f>
        <v>0</v>
      </c>
      <c r="E428" s="99">
        <f>RES_hhdet_in_fecs!E129</f>
        <v>0.23555989495383822</v>
      </c>
      <c r="F428" s="99">
        <f>RES_hhdet_in_fecs!F129</f>
        <v>0.14402821336902108</v>
      </c>
      <c r="G428" s="99">
        <f>RES_hhdet_in_fecs!G129</f>
        <v>0.1772700947408436</v>
      </c>
      <c r="H428" s="99">
        <f>RES_hhdet_in_fecs!H129</f>
        <v>0.32305981173060361</v>
      </c>
      <c r="I428" s="99">
        <f>RES_hhdet_in_fecs!I129</f>
        <v>0.51586888919414475</v>
      </c>
      <c r="J428" s="99">
        <f>RES_hhdet_in_fecs!J129</f>
        <v>0.37499618189448325</v>
      </c>
      <c r="K428" s="99">
        <f>RES_hhdet_in_fecs!K129</f>
        <v>0.40265164193808517</v>
      </c>
      <c r="L428" s="99">
        <f>RES_hhdet_in_fecs!L129</f>
        <v>0.44935146996300679</v>
      </c>
      <c r="M428" s="99">
        <f>RES_hhdet_in_fecs!M129</f>
        <v>0.41685581345128064</v>
      </c>
      <c r="N428" s="99">
        <f>RES_hhdet_in_fecs!N129</f>
        <v>0.75493256599938841</v>
      </c>
      <c r="O428" s="99">
        <f>RES_hhdet_in_fecs!O129</f>
        <v>0.41078273578333119</v>
      </c>
      <c r="P428" s="99">
        <f>RES_hhdet_in_fecs!P129</f>
        <v>0.26337415958474958</v>
      </c>
      <c r="Q428" s="99">
        <f>RES_hhdet_in_fecs!Q129</f>
        <v>0.35663606345997201</v>
      </c>
      <c r="R428" s="99">
        <f>RES_hhdet_in_fecs!R129</f>
        <v>0.35168313556998149</v>
      </c>
      <c r="S428" s="99">
        <f>RES_hhdet_in_fecs!S129</f>
        <v>0.53475379309894866</v>
      </c>
      <c r="T428" s="99">
        <f>RES_hhdet_in_fecs!T129</f>
        <v>1.1735653569271409</v>
      </c>
      <c r="U428" s="99">
        <f>RES_hhdet_in_fecs!U129</f>
        <v>1.2038472582473141</v>
      </c>
      <c r="V428" s="99">
        <f>RES_hhdet_in_fecs!V129</f>
        <v>0.78550426084992153</v>
      </c>
      <c r="W428" s="99">
        <f>RES_hhdet_in_fecs!W129</f>
        <v>2.0675569522569277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15.267504660578473</v>
      </c>
      <c r="D429" s="123">
        <v>0</v>
      </c>
      <c r="E429" s="123">
        <v>14.383773362057717</v>
      </c>
      <c r="F429" s="123">
        <v>16.390541316414993</v>
      </c>
      <c r="G429" s="123">
        <v>16.10840704829759</v>
      </c>
      <c r="H429" s="123">
        <v>17.480918497711418</v>
      </c>
      <c r="I429" s="123">
        <v>19.141506250681257</v>
      </c>
      <c r="J429" s="123">
        <v>18.899048554525933</v>
      </c>
      <c r="K429" s="123">
        <v>18.351285578542775</v>
      </c>
      <c r="L429" s="123">
        <v>18.675891939657827</v>
      </c>
      <c r="M429" s="123">
        <v>17.111718747158395</v>
      </c>
      <c r="N429" s="123">
        <v>15.260259148281525</v>
      </c>
      <c r="O429" s="123">
        <v>14.689951176467865</v>
      </c>
      <c r="P429" s="123">
        <v>16.058900213974347</v>
      </c>
      <c r="Q429" s="123">
        <v>16.813710429379839</v>
      </c>
      <c r="R429" s="123">
        <v>16.693789081381382</v>
      </c>
      <c r="S429" s="123">
        <v>17.406824090307772</v>
      </c>
      <c r="T429" s="123">
        <v>18.230414802805555</v>
      </c>
      <c r="U429" s="123">
        <v>18.705389001535103</v>
      </c>
      <c r="V429" s="123">
        <v>20.13357726211904</v>
      </c>
      <c r="W429" s="123">
        <v>18.70000359153045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14.975351662769114</v>
      </c>
      <c r="D430" s="99">
        <v>0</v>
      </c>
      <c r="E430" s="99">
        <v>13.402149504548399</v>
      </c>
      <c r="F430" s="99">
        <v>16.109381720003086</v>
      </c>
      <c r="G430" s="99">
        <v>15.682809313260751</v>
      </c>
      <c r="H430" s="99">
        <v>16.779558491422907</v>
      </c>
      <c r="I430" s="99">
        <v>18.896601072201545</v>
      </c>
      <c r="J430" s="99">
        <v>18.721627623477779</v>
      </c>
      <c r="K430" s="99">
        <v>17.87799471594403</v>
      </c>
      <c r="L430" s="99">
        <v>18.348285253222276</v>
      </c>
      <c r="M430" s="99">
        <v>16.635761846227741</v>
      </c>
      <c r="N430" s="99">
        <v>15.08248635464226</v>
      </c>
      <c r="O430" s="99">
        <v>14.369678135743222</v>
      </c>
      <c r="P430" s="99">
        <v>13.867284717616537</v>
      </c>
      <c r="Q430" s="99">
        <v>15.094970592940866</v>
      </c>
      <c r="R430" s="99">
        <v>16.311041602550844</v>
      </c>
      <c r="S430" s="99">
        <v>17.119581414728259</v>
      </c>
      <c r="T430" s="99">
        <v>17.747967196301921</v>
      </c>
      <c r="U430" s="99">
        <v>18.290139651894499</v>
      </c>
      <c r="V430" s="99">
        <v>19.537703136879177</v>
      </c>
      <c r="W430" s="99">
        <v>18.563374040487119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12.221729562773314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15.557056021355889</v>
      </c>
      <c r="K431" s="99">
        <v>14.811831756988445</v>
      </c>
      <c r="L431" s="99">
        <v>15.212980622882666</v>
      </c>
      <c r="M431" s="99">
        <v>13.980276887215702</v>
      </c>
      <c r="N431" s="99">
        <v>12.445247649510508</v>
      </c>
      <c r="O431" s="99">
        <v>11.952584769536843</v>
      </c>
      <c r="P431" s="99">
        <v>11.608366267107948</v>
      </c>
      <c r="Q431" s="99">
        <v>0</v>
      </c>
      <c r="R431" s="99">
        <v>13.987905774540261</v>
      </c>
      <c r="S431" s="99">
        <v>14.686101210177849</v>
      </c>
      <c r="T431" s="99">
        <v>15.292444246308214</v>
      </c>
      <c r="U431" s="99">
        <v>15.789761354277994</v>
      </c>
      <c r="V431" s="99">
        <v>16.96330970971659</v>
      </c>
      <c r="W431" s="99">
        <v>16.013376864442854</v>
      </c>
      <c r="DA431" s="63" t="s">
        <v>4549</v>
      </c>
    </row>
    <row r="432" spans="1:105" ht="12" customHeight="1" x14ac:dyDescent="0.25">
      <c r="A432" s="100" t="s">
        <v>203</v>
      </c>
      <c r="B432" s="102"/>
      <c r="C432" s="102">
        <v>3.4465758833195097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4.7432586733941546</v>
      </c>
      <c r="K432" s="102">
        <v>4.1938174020147789</v>
      </c>
      <c r="L432" s="102">
        <v>4.191223479974588</v>
      </c>
      <c r="M432" s="102">
        <v>4.4703523094640767</v>
      </c>
      <c r="N432" s="102">
        <v>2.7226436507557796</v>
      </c>
      <c r="O432" s="102">
        <v>2.7902460007665497</v>
      </c>
      <c r="P432" s="102">
        <v>2.6915898036843955</v>
      </c>
      <c r="Q432" s="102">
        <v>0</v>
      </c>
      <c r="R432" s="102">
        <v>4.1755041581923313</v>
      </c>
      <c r="S432" s="102">
        <v>4.0786127852241867</v>
      </c>
      <c r="T432" s="102">
        <v>4.3229100861824383</v>
      </c>
      <c r="U432" s="102">
        <v>4.3716740572423749</v>
      </c>
      <c r="V432" s="102">
        <v>4.9880856021199236</v>
      </c>
      <c r="W432" s="102">
        <v>3.6717096611971303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8.775153679453803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10.813797347961733</v>
      </c>
      <c r="K433" s="105">
        <v>10.618014354973665</v>
      </c>
      <c r="L433" s="105">
        <v>11.021757142908077</v>
      </c>
      <c r="M433" s="105">
        <v>9.5099245777516224</v>
      </c>
      <c r="N433" s="105">
        <v>9.7226039987547264</v>
      </c>
      <c r="O433" s="105">
        <v>9.162338768770292</v>
      </c>
      <c r="P433" s="105">
        <v>8.916776463423556</v>
      </c>
      <c r="Q433" s="105">
        <v>0</v>
      </c>
      <c r="R433" s="105">
        <v>9.8124016163479304</v>
      </c>
      <c r="S433" s="105">
        <v>10.607488424953663</v>
      </c>
      <c r="T433" s="105">
        <v>10.969534160125781</v>
      </c>
      <c r="U433" s="105">
        <v>11.418087297035621</v>
      </c>
      <c r="V433" s="105">
        <v>11.975224107596668</v>
      </c>
      <c r="W433" s="105">
        <v>12.341667203245722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18.334846410009657</v>
      </c>
      <c r="D434" s="102">
        <v>0</v>
      </c>
      <c r="E434" s="102">
        <v>19.743683268734149</v>
      </c>
      <c r="F434" s="102">
        <v>19.476204248809474</v>
      </c>
      <c r="G434" s="102">
        <v>19.726856031477347</v>
      </c>
      <c r="H434" s="102">
        <v>23.17610481213411</v>
      </c>
      <c r="I434" s="102">
        <v>23.043539930126016</v>
      </c>
      <c r="J434" s="102">
        <v>24.918463564285961</v>
      </c>
      <c r="K434" s="102">
        <v>23.869667618157639</v>
      </c>
      <c r="L434" s="102">
        <v>23.377822677109524</v>
      </c>
      <c r="M434" s="102">
        <v>22.924250324549053</v>
      </c>
      <c r="N434" s="102">
        <v>17.977242797177151</v>
      </c>
      <c r="O434" s="102">
        <v>17.172220826770797</v>
      </c>
      <c r="P434" s="102">
        <v>16.627461115733578</v>
      </c>
      <c r="Q434" s="102">
        <v>19.427739445525763</v>
      </c>
      <c r="R434" s="102">
        <v>19.712396332501772</v>
      </c>
      <c r="S434" s="102">
        <v>20.225536129354207</v>
      </c>
      <c r="T434" s="102">
        <v>20.658330907511935</v>
      </c>
      <c r="U434" s="102">
        <v>20.980803765080175</v>
      </c>
      <c r="V434" s="102">
        <v>23.12644773901437</v>
      </c>
      <c r="W434" s="102">
        <v>20.261783556803014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12.494774182308245</v>
      </c>
      <c r="D435" s="105">
        <v>0</v>
      </c>
      <c r="E435" s="105">
        <v>13.854495418671409</v>
      </c>
      <c r="F435" s="105">
        <v>13.355049578954004</v>
      </c>
      <c r="G435" s="105">
        <v>13.286876124137068</v>
      </c>
      <c r="H435" s="105">
        <v>16.295152530343579</v>
      </c>
      <c r="I435" s="105">
        <v>15.793257287805433</v>
      </c>
      <c r="J435" s="105">
        <v>17.469449585884306</v>
      </c>
      <c r="K435" s="105">
        <v>16.608524364855999</v>
      </c>
      <c r="L435" s="105">
        <v>16.25308455152733</v>
      </c>
      <c r="M435" s="105">
        <v>16.389771251525829</v>
      </c>
      <c r="N435" s="105">
        <v>12.348209840458317</v>
      </c>
      <c r="O435" s="105">
        <v>12.061884152453025</v>
      </c>
      <c r="P435" s="105">
        <v>11.902015194430042</v>
      </c>
      <c r="Q435" s="105">
        <v>14.665275713513706</v>
      </c>
      <c r="R435" s="105">
        <v>14.953290287153154</v>
      </c>
      <c r="S435" s="105">
        <v>15.400578137063237</v>
      </c>
      <c r="T435" s="105">
        <v>15.941552837804018</v>
      </c>
      <c r="U435" s="105">
        <v>16.336568554808643</v>
      </c>
      <c r="V435" s="105">
        <v>18.29369597823764</v>
      </c>
      <c r="W435" s="105">
        <v>15.819378067835945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4.2176438402009477</v>
      </c>
      <c r="D436" s="99">
        <v>0</v>
      </c>
      <c r="E436" s="99">
        <v>5.4086422763329924</v>
      </c>
      <c r="F436" s="99">
        <v>4.5254688003034662</v>
      </c>
      <c r="G436" s="99">
        <v>3.9351007104909419</v>
      </c>
      <c r="H436" s="99">
        <v>6.2328791616096115</v>
      </c>
      <c r="I436" s="99">
        <v>5.0792326396079117</v>
      </c>
      <c r="J436" s="99">
        <v>6.3207725098717766</v>
      </c>
      <c r="K436" s="99">
        <v>5.6085634022329183</v>
      </c>
      <c r="L436" s="99">
        <v>5.3415947293747799</v>
      </c>
      <c r="M436" s="99">
        <v>6.1693618404057355</v>
      </c>
      <c r="N436" s="99">
        <v>3.2261304354598987</v>
      </c>
      <c r="O436" s="99">
        <v>3.3270811731476808</v>
      </c>
      <c r="P436" s="99">
        <v>3.2174571845818947</v>
      </c>
      <c r="Q436" s="99">
        <v>5.2628769361006418</v>
      </c>
      <c r="R436" s="99">
        <v>5.0433765347041835</v>
      </c>
      <c r="S436" s="99">
        <v>4.80951889456093</v>
      </c>
      <c r="T436" s="99">
        <v>5.0262787294809419</v>
      </c>
      <c r="U436" s="99">
        <v>5.0146680645916097</v>
      </c>
      <c r="V436" s="99">
        <v>5.9164278303588365</v>
      </c>
      <c r="W436" s="99">
        <v>3.995452612788851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8.2771303421072986</v>
      </c>
      <c r="D437" s="99">
        <v>0</v>
      </c>
      <c r="E437" s="99">
        <v>8.4458531423384162</v>
      </c>
      <c r="F437" s="99">
        <v>8.8295807786505378</v>
      </c>
      <c r="G437" s="99">
        <v>9.3517754136461271</v>
      </c>
      <c r="H437" s="99">
        <v>10.062273368733967</v>
      </c>
      <c r="I437" s="99">
        <v>10.714024648197523</v>
      </c>
      <c r="J437" s="99">
        <v>11.148677076012531</v>
      </c>
      <c r="K437" s="99">
        <v>10.99996096262308</v>
      </c>
      <c r="L437" s="99">
        <v>10.911489822152548</v>
      </c>
      <c r="M437" s="99">
        <v>10.220409411120093</v>
      </c>
      <c r="N437" s="99">
        <v>9.12207940499842</v>
      </c>
      <c r="O437" s="99">
        <v>8.7348029793053446</v>
      </c>
      <c r="P437" s="99">
        <v>8.6845580098481499</v>
      </c>
      <c r="Q437" s="99">
        <v>9.4023987774130635</v>
      </c>
      <c r="R437" s="99">
        <v>9.9099137524489684</v>
      </c>
      <c r="S437" s="99">
        <v>10.591059242502308</v>
      </c>
      <c r="T437" s="99">
        <v>10.915274108323075</v>
      </c>
      <c r="U437" s="99">
        <v>11.321900490217031</v>
      </c>
      <c r="V437" s="99">
        <v>12.377268147878803</v>
      </c>
      <c r="W437" s="99">
        <v>11.823925455047094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7.8834934979874856</v>
      </c>
      <c r="D438" s="123">
        <v>0</v>
      </c>
      <c r="E438" s="123">
        <v>8.4274142878638365</v>
      </c>
      <c r="F438" s="123">
        <v>8.2144248892823519</v>
      </c>
      <c r="G438" s="123">
        <v>8.2065331791456888</v>
      </c>
      <c r="H438" s="123">
        <v>8.6334137744654846</v>
      </c>
      <c r="I438" s="123">
        <v>8.4737338588991538</v>
      </c>
      <c r="J438" s="123">
        <v>7.9393196386001774</v>
      </c>
      <c r="K438" s="123">
        <v>7.1901731478014579</v>
      </c>
      <c r="L438" s="123">
        <v>7.4379027846973607</v>
      </c>
      <c r="M438" s="123">
        <v>6.1691295813173124</v>
      </c>
      <c r="N438" s="123">
        <v>4.9755782909192767</v>
      </c>
      <c r="O438" s="123">
        <v>5.0312167407154087</v>
      </c>
      <c r="P438" s="123">
        <v>4.325600074741546</v>
      </c>
      <c r="Q438" s="123">
        <v>4.7721575324298362</v>
      </c>
      <c r="R438" s="123">
        <v>4.7148224434849668</v>
      </c>
      <c r="S438" s="123">
        <v>6.3950515328532918</v>
      </c>
      <c r="T438" s="123">
        <v>6.8306937996260375</v>
      </c>
      <c r="U438" s="123">
        <v>6.9662452295628725</v>
      </c>
      <c r="V438" s="123">
        <v>10.255614292850577</v>
      </c>
      <c r="W438" s="123">
        <v>9.7003778881972913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8.0099821579149655</v>
      </c>
      <c r="D439" s="99">
        <v>0</v>
      </c>
      <c r="E439" s="99">
        <v>8.4274142878638365</v>
      </c>
      <c r="F439" s="99">
        <v>8.2588573197237878</v>
      </c>
      <c r="G439" s="99">
        <v>8.8101566070966264</v>
      </c>
      <c r="H439" s="99">
        <v>9.3225133652012477</v>
      </c>
      <c r="I439" s="99">
        <v>8.9506863744785132</v>
      </c>
      <c r="J439" s="99">
        <v>8.1424653940072762</v>
      </c>
      <c r="K439" s="99">
        <v>8.1583117093055346</v>
      </c>
      <c r="L439" s="99">
        <v>8.4802071030683717</v>
      </c>
      <c r="M439" s="99">
        <v>6.7386657705356656</v>
      </c>
      <c r="N439" s="99">
        <v>5.3186492014686904</v>
      </c>
      <c r="O439" s="99">
        <v>5.543466082232575</v>
      </c>
      <c r="P439" s="99">
        <v>5.0426885845211125</v>
      </c>
      <c r="Q439" s="99">
        <v>5.5527557879745615</v>
      </c>
      <c r="R439" s="99">
        <v>5.1534815970491445</v>
      </c>
      <c r="S439" s="99">
        <v>7.1494176227591746</v>
      </c>
      <c r="T439" s="99">
        <v>7.8921596838265469</v>
      </c>
      <c r="U439" s="99">
        <v>8.2504061084849614</v>
      </c>
      <c r="V439" s="99">
        <v>11.726388702728205</v>
      </c>
      <c r="W439" s="99">
        <v>11.433087655500255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7.0104236230671519</v>
      </c>
      <c r="D440" s="110">
        <v>0</v>
      </c>
      <c r="E440" s="110">
        <v>0</v>
      </c>
      <c r="F440" s="110">
        <v>7.0231420597803345</v>
      </c>
      <c r="G440" s="110">
        <v>6.6410548519260804</v>
      </c>
      <c r="H440" s="110">
        <v>6.6348782663683323</v>
      </c>
      <c r="I440" s="110">
        <v>7.1824000725288908</v>
      </c>
      <c r="J440" s="110">
        <v>7.3265338159710707</v>
      </c>
      <c r="K440" s="110">
        <v>5.6981526272194492</v>
      </c>
      <c r="L440" s="110">
        <v>5.7924048622861326</v>
      </c>
      <c r="M440" s="110">
        <v>5.4643137935121064</v>
      </c>
      <c r="N440" s="110">
        <v>4.5272124870676889</v>
      </c>
      <c r="O440" s="110">
        <v>3.9814765065286419</v>
      </c>
      <c r="P440" s="110">
        <v>3.8050294859902594</v>
      </c>
      <c r="Q440" s="110">
        <v>4.1378743122239277</v>
      </c>
      <c r="R440" s="110">
        <v>4.2902687730561064</v>
      </c>
      <c r="S440" s="110">
        <v>5.0533490731057187</v>
      </c>
      <c r="T440" s="110">
        <v>5.3557995001195229</v>
      </c>
      <c r="U440" s="110">
        <v>5.4804472849000829</v>
      </c>
      <c r="V440" s="110">
        <v>9.0155207844222875</v>
      </c>
      <c r="W440" s="110">
        <v>7.8818653179585132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101.14480733432059</v>
      </c>
      <c r="D442" s="118">
        <f t="shared" si="232"/>
        <v>0</v>
      </c>
      <c r="E442" s="118">
        <f t="shared" si="232"/>
        <v>97.404877753571199</v>
      </c>
      <c r="F442" s="118">
        <f t="shared" si="232"/>
        <v>102.17890119018064</v>
      </c>
      <c r="G442" s="118">
        <f t="shared" si="232"/>
        <v>109.71880625882982</v>
      </c>
      <c r="H442" s="118">
        <f t="shared" si="232"/>
        <v>107.39041277200215</v>
      </c>
      <c r="I442" s="118">
        <f t="shared" si="232"/>
        <v>104.84842219229722</v>
      </c>
      <c r="J442" s="118">
        <f t="shared" si="232"/>
        <v>98.250871253050661</v>
      </c>
      <c r="K442" s="118">
        <f t="shared" si="232"/>
        <v>99.914264684333432</v>
      </c>
      <c r="L442" s="118">
        <f t="shared" si="232"/>
        <v>107.93061618312841</v>
      </c>
      <c r="M442" s="118">
        <f t="shared" si="232"/>
        <v>100.65595396199308</v>
      </c>
      <c r="N442" s="118">
        <f t="shared" si="232"/>
        <v>99.365356689367005</v>
      </c>
      <c r="O442" s="118">
        <f t="shared" si="232"/>
        <v>94.098709818162916</v>
      </c>
      <c r="P442" s="118">
        <f t="shared" si="232"/>
        <v>76.598831866979125</v>
      </c>
      <c r="Q442" s="118">
        <f t="shared" si="232"/>
        <v>83.138237671180192</v>
      </c>
      <c r="R442" s="118">
        <f t="shared" ref="R442:V442" si="233">R443+R446+R448+R457</f>
        <v>85.298345502190585</v>
      </c>
      <c r="S442" s="118">
        <f t="shared" si="233"/>
        <v>86.282030598128898</v>
      </c>
      <c r="T442" s="118">
        <f t="shared" si="233"/>
        <v>81.452110940779932</v>
      </c>
      <c r="U442" s="118">
        <f t="shared" si="233"/>
        <v>77.418830248270723</v>
      </c>
      <c r="V442" s="118">
        <f t="shared" si="233"/>
        <v>78.283482937542843</v>
      </c>
      <c r="W442" s="118">
        <f t="shared" ref="W442" si="234">W443+W446+W448+W457</f>
        <v>79.688270419231372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84.90716344452305</v>
      </c>
      <c r="D443" s="123">
        <f t="shared" si="235"/>
        <v>0</v>
      </c>
      <c r="E443" s="123">
        <f t="shared" si="235"/>
        <v>81.465094836286383</v>
      </c>
      <c r="F443" s="123">
        <f t="shared" si="235"/>
        <v>84.707955570706545</v>
      </c>
      <c r="G443" s="123">
        <f t="shared" si="235"/>
        <v>92.15640322076365</v>
      </c>
      <c r="H443" s="123">
        <f t="shared" si="235"/>
        <v>88.210432473926431</v>
      </c>
      <c r="I443" s="123">
        <f t="shared" si="235"/>
        <v>83.677609153838588</v>
      </c>
      <c r="J443" s="123">
        <f t="shared" si="235"/>
        <v>77.775609966480388</v>
      </c>
      <c r="K443" s="123">
        <f t="shared" si="235"/>
        <v>80.286197656004589</v>
      </c>
      <c r="L443" s="123">
        <f t="shared" si="235"/>
        <v>87.634028865406705</v>
      </c>
      <c r="M443" s="123">
        <f t="shared" si="235"/>
        <v>82.309652949698332</v>
      </c>
      <c r="N443" s="123">
        <f t="shared" si="235"/>
        <v>82.024645647885308</v>
      </c>
      <c r="O443" s="123">
        <f t="shared" si="235"/>
        <v>78.309149111553779</v>
      </c>
      <c r="P443" s="123">
        <f t="shared" si="235"/>
        <v>61.977516868957991</v>
      </c>
      <c r="Q443" s="123">
        <f t="shared" si="235"/>
        <v>66.205419514834887</v>
      </c>
      <c r="R443" s="123">
        <f t="shared" ref="R443:V443" si="236">SUM(R444:R445)</f>
        <v>67.646636592524771</v>
      </c>
      <c r="S443" s="123">
        <f t="shared" si="236"/>
        <v>66.295717897401076</v>
      </c>
      <c r="T443" s="123">
        <f t="shared" si="236"/>
        <v>58.165807911920446</v>
      </c>
      <c r="U443" s="123">
        <f t="shared" si="236"/>
        <v>53.265768782171833</v>
      </c>
      <c r="V443" s="123">
        <f t="shared" si="236"/>
        <v>51.793274401739119</v>
      </c>
      <c r="W443" s="123">
        <f t="shared" ref="W443" si="237">SUM(W444:W445)</f>
        <v>49.823173765731291</v>
      </c>
      <c r="DA443" s="130" t="s">
        <v>4710</v>
      </c>
    </row>
    <row r="444" spans="1:105" ht="12" customHeight="1" x14ac:dyDescent="0.25">
      <c r="A444" s="97" t="s">
        <v>203</v>
      </c>
      <c r="B444" s="99"/>
      <c r="C444" s="99">
        <v>84.49719522307943</v>
      </c>
      <c r="D444" s="99">
        <v>0</v>
      </c>
      <c r="E444" s="99">
        <v>81.087828624195993</v>
      </c>
      <c r="F444" s="99">
        <v>84.318978473425304</v>
      </c>
      <c r="G444" s="99">
        <v>91.742537972827563</v>
      </c>
      <c r="H444" s="99">
        <v>87.823440952410976</v>
      </c>
      <c r="I444" s="99">
        <v>83.316140982448061</v>
      </c>
      <c r="J444" s="99">
        <v>77.44340545091562</v>
      </c>
      <c r="K444" s="99">
        <v>79.948969089109596</v>
      </c>
      <c r="L444" s="99">
        <v>87.270734372391388</v>
      </c>
      <c r="M444" s="99">
        <v>81.974557527930926</v>
      </c>
      <c r="N444" s="99">
        <v>81.70174455768651</v>
      </c>
      <c r="O444" s="99">
        <v>78.003207062244854</v>
      </c>
      <c r="P444" s="99">
        <v>61.734382663755859</v>
      </c>
      <c r="Q444" s="99">
        <v>65.947503965335969</v>
      </c>
      <c r="R444" s="99">
        <v>67.384229537763019</v>
      </c>
      <c r="S444" s="99">
        <v>66.037667347627846</v>
      </c>
      <c r="T444" s="99">
        <v>57.939708399676746</v>
      </c>
      <c r="U444" s="99">
        <v>53.059048622806486</v>
      </c>
      <c r="V444" s="99">
        <v>51.589245273035736</v>
      </c>
      <c r="W444" s="99">
        <v>49.627026972296797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0.40996822144362161</v>
      </c>
      <c r="D445" s="99">
        <v>0</v>
      </c>
      <c r="E445" s="99">
        <v>0.37726621209039307</v>
      </c>
      <c r="F445" s="99">
        <v>0.38897709728123719</v>
      </c>
      <c r="G445" s="99">
        <v>0.41386524793608487</v>
      </c>
      <c r="H445" s="99">
        <v>0.38699152151545246</v>
      </c>
      <c r="I445" s="99">
        <v>0.36146817139052884</v>
      </c>
      <c r="J445" s="99">
        <v>0.33220451556477565</v>
      </c>
      <c r="K445" s="99">
        <v>0.33722856689499403</v>
      </c>
      <c r="L445" s="99">
        <v>0.36329449301531863</v>
      </c>
      <c r="M445" s="99">
        <v>0.33509542176740548</v>
      </c>
      <c r="N445" s="99">
        <v>0.32290109019879648</v>
      </c>
      <c r="O445" s="99">
        <v>0.30594204930891877</v>
      </c>
      <c r="P445" s="99">
        <v>0.24313420520213028</v>
      </c>
      <c r="Q445" s="99">
        <v>0.25791554949892065</v>
      </c>
      <c r="R445" s="99">
        <v>0.26240705476174891</v>
      </c>
      <c r="S445" s="99">
        <v>0.25805054977322467</v>
      </c>
      <c r="T445" s="99">
        <v>0.2260995122437007</v>
      </c>
      <c r="U445" s="99">
        <v>0.20672015936534588</v>
      </c>
      <c r="V445" s="99">
        <v>0.20402912870338571</v>
      </c>
      <c r="W445" s="99">
        <v>0.19614679343449176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0.15561596051560872</v>
      </c>
      <c r="D446" s="123">
        <f t="shared" si="238"/>
        <v>0</v>
      </c>
      <c r="E446" s="123">
        <f t="shared" si="238"/>
        <v>0.54404178039061046</v>
      </c>
      <c r="F446" s="123">
        <f t="shared" si="238"/>
        <v>0.3426508466727472</v>
      </c>
      <c r="G446" s="123">
        <f t="shared" si="238"/>
        <v>0.43416970198591437</v>
      </c>
      <c r="H446" s="123">
        <f t="shared" si="238"/>
        <v>0.81408769805939918</v>
      </c>
      <c r="I446" s="123">
        <f t="shared" si="238"/>
        <v>1.336814283538313</v>
      </c>
      <c r="J446" s="123">
        <f t="shared" si="238"/>
        <v>0.99904529257976793</v>
      </c>
      <c r="K446" s="123">
        <f t="shared" si="238"/>
        <v>1.1027468672307108</v>
      </c>
      <c r="L446" s="123">
        <f t="shared" si="238"/>
        <v>1.2650130643013795</v>
      </c>
      <c r="M446" s="123">
        <f t="shared" si="238"/>
        <v>1.2116130676917494</v>
      </c>
      <c r="N446" s="123">
        <f t="shared" si="238"/>
        <v>2.2776413889317286</v>
      </c>
      <c r="O446" s="123">
        <f t="shared" si="238"/>
        <v>1.2935233069056069</v>
      </c>
      <c r="P446" s="123">
        <f t="shared" si="238"/>
        <v>0.86702168623914166</v>
      </c>
      <c r="Q446" s="123">
        <f t="shared" si="238"/>
        <v>1.2178818853783497</v>
      </c>
      <c r="R446" s="123">
        <f t="shared" si="238"/>
        <v>1.2280920460206191</v>
      </c>
      <c r="S446" s="123">
        <f t="shared" si="238"/>
        <v>1.9002101786896211</v>
      </c>
      <c r="T446" s="123">
        <f t="shared" si="238"/>
        <v>4.2303775568972659</v>
      </c>
      <c r="U446" s="123">
        <f t="shared" si="238"/>
        <v>4.3957494350276463</v>
      </c>
      <c r="V446" s="123">
        <f t="shared" si="238"/>
        <v>2.9056029506858794</v>
      </c>
      <c r="W446" s="123">
        <f t="shared" si="238"/>
        <v>7.7443254692069319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0.15561596051560872</v>
      </c>
      <c r="D447" s="99">
        <f>RES_hhdet_in_tess!D129</f>
        <v>0</v>
      </c>
      <c r="E447" s="99">
        <f>RES_hhdet_in_tess!E129</f>
        <v>0.54404178039061046</v>
      </c>
      <c r="F447" s="99">
        <f>RES_hhdet_in_tess!F129</f>
        <v>0.3426508466727472</v>
      </c>
      <c r="G447" s="99">
        <f>RES_hhdet_in_tess!G129</f>
        <v>0.43416970198591437</v>
      </c>
      <c r="H447" s="99">
        <f>RES_hhdet_in_tess!H129</f>
        <v>0.81408769805939918</v>
      </c>
      <c r="I447" s="99">
        <f>RES_hhdet_in_tess!I129</f>
        <v>1.336814283538313</v>
      </c>
      <c r="J447" s="99">
        <f>RES_hhdet_in_tess!J129</f>
        <v>0.99904529257976793</v>
      </c>
      <c r="K447" s="99">
        <f>RES_hhdet_in_tess!K129</f>
        <v>1.1027468672307108</v>
      </c>
      <c r="L447" s="99">
        <f>RES_hhdet_in_tess!L129</f>
        <v>1.2650130643013795</v>
      </c>
      <c r="M447" s="99">
        <f>RES_hhdet_in_tess!M129</f>
        <v>1.2116130676917494</v>
      </c>
      <c r="N447" s="99">
        <f>RES_hhdet_in_tess!N129</f>
        <v>2.2776413889317286</v>
      </c>
      <c r="O447" s="99">
        <f>RES_hhdet_in_tess!O129</f>
        <v>1.2935233069056069</v>
      </c>
      <c r="P447" s="99">
        <f>RES_hhdet_in_tess!P129</f>
        <v>0.86702168623914166</v>
      </c>
      <c r="Q447" s="99">
        <f>RES_hhdet_in_tess!Q129</f>
        <v>1.2178818853783497</v>
      </c>
      <c r="R447" s="99">
        <f>RES_hhdet_in_tess!R129</f>
        <v>1.2280920460206191</v>
      </c>
      <c r="S447" s="99">
        <f>RES_hhdet_in_tess!S129</f>
        <v>1.9002101786896211</v>
      </c>
      <c r="T447" s="99">
        <f>RES_hhdet_in_tess!T129</f>
        <v>4.2303775568972659</v>
      </c>
      <c r="U447" s="99">
        <f>RES_hhdet_in_tess!U129</f>
        <v>4.3957494350276463</v>
      </c>
      <c r="V447" s="99">
        <f>RES_hhdet_in_tess!V129</f>
        <v>2.9056029506858794</v>
      </c>
      <c r="W447" s="99">
        <f>RES_hhdet_in_tess!W129</f>
        <v>7.7443254692069319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11.324855478859972</v>
      </c>
      <c r="D448" s="123">
        <v>0</v>
      </c>
      <c r="E448" s="123">
        <v>10.457341139323322</v>
      </c>
      <c r="F448" s="123">
        <v>12.268904959714211</v>
      </c>
      <c r="G448" s="123">
        <v>12.002727805619038</v>
      </c>
      <c r="H448" s="123">
        <v>13.008686535107755</v>
      </c>
      <c r="I448" s="123">
        <v>14.524924964697304</v>
      </c>
      <c r="J448" s="123">
        <v>14.494772886052678</v>
      </c>
      <c r="K448" s="123">
        <v>13.907208140596515</v>
      </c>
      <c r="L448" s="123">
        <v>14.260601039433386</v>
      </c>
      <c r="M448" s="123">
        <v>13.070044020440216</v>
      </c>
      <c r="N448" s="123">
        <v>11.779349535841794</v>
      </c>
      <c r="O448" s="123">
        <v>11.291116022412387</v>
      </c>
      <c r="P448" s="123">
        <v>10.786563382745888</v>
      </c>
      <c r="Q448" s="123">
        <v>12.451300326368054</v>
      </c>
      <c r="R448" s="123">
        <v>13.187376816558402</v>
      </c>
      <c r="S448" s="123">
        <v>13.897813667205671</v>
      </c>
      <c r="T448" s="123">
        <v>14.473127121908995</v>
      </c>
      <c r="U448" s="123">
        <v>14.97835386763577</v>
      </c>
      <c r="V448" s="123">
        <v>16.20295144458894</v>
      </c>
      <c r="W448" s="123">
        <v>15.287291256087274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11.391411034106007</v>
      </c>
      <c r="D449" s="99">
        <v>0</v>
      </c>
      <c r="E449" s="99">
        <v>10.24131148893707</v>
      </c>
      <c r="F449" s="99">
        <v>12.338536071758028</v>
      </c>
      <c r="G449" s="99">
        <v>12.040210577493724</v>
      </c>
      <c r="H449" s="99">
        <v>12.913243828995938</v>
      </c>
      <c r="I449" s="99">
        <v>14.578309224212946</v>
      </c>
      <c r="J449" s="99">
        <v>14.480386616701292</v>
      </c>
      <c r="K449" s="99">
        <v>13.865323798544027</v>
      </c>
      <c r="L449" s="99">
        <v>14.270758937264471</v>
      </c>
      <c r="M449" s="99">
        <v>12.98990299588533</v>
      </c>
      <c r="N449" s="99">
        <v>11.839712306311574</v>
      </c>
      <c r="O449" s="99">
        <v>11.35835230625842</v>
      </c>
      <c r="P449" s="99">
        <v>11.049199118721502</v>
      </c>
      <c r="Q449" s="99">
        <v>12.117730129453021</v>
      </c>
      <c r="R449" s="99">
        <v>13.168746495317361</v>
      </c>
      <c r="S449" s="99">
        <v>13.897893200987415</v>
      </c>
      <c r="T449" s="99">
        <v>14.484458724498426</v>
      </c>
      <c r="U449" s="99">
        <v>15.00233617658802</v>
      </c>
      <c r="V449" s="99">
        <v>16.10200186627695</v>
      </c>
      <c r="W449" s="99">
        <v>15.365844496092137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11.396885938652693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14.482507184260148</v>
      </c>
      <c r="K450" s="99">
        <v>13.870539996400623</v>
      </c>
      <c r="L450" s="99">
        <v>14.281568024931293</v>
      </c>
      <c r="M450" s="99">
        <v>13.000563803903921</v>
      </c>
      <c r="N450" s="99">
        <v>11.859872137414936</v>
      </c>
      <c r="O450" s="99">
        <v>11.367857695391391</v>
      </c>
      <c r="P450" s="99">
        <v>11.061386045791819</v>
      </c>
      <c r="Q450" s="99">
        <v>0</v>
      </c>
      <c r="R450" s="99">
        <v>13.183501824980784</v>
      </c>
      <c r="S450" s="99">
        <v>13.918557984660378</v>
      </c>
      <c r="T450" s="99">
        <v>14.497544552553952</v>
      </c>
      <c r="U450" s="99">
        <v>15.003916881142995</v>
      </c>
      <c r="V450" s="99">
        <v>16.086155833387732</v>
      </c>
      <c r="W450" s="99">
        <v>15.380927176443665</v>
      </c>
      <c r="DA450" s="63" t="s">
        <v>4717</v>
      </c>
    </row>
    <row r="451" spans="1:105" ht="12" customHeight="1" x14ac:dyDescent="0.25">
      <c r="A451" s="100" t="s">
        <v>203</v>
      </c>
      <c r="B451" s="102"/>
      <c r="C451" s="102">
        <v>2.6217322591988892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3.6687098362984147</v>
      </c>
      <c r="K451" s="102">
        <v>3.2525256414269559</v>
      </c>
      <c r="L451" s="102">
        <v>3.2598108820232148</v>
      </c>
      <c r="M451" s="102">
        <v>3.4906392261522976</v>
      </c>
      <c r="N451" s="102">
        <v>2.1372681386602097</v>
      </c>
      <c r="O451" s="102">
        <v>2.2055189266210995</v>
      </c>
      <c r="P451" s="102">
        <v>2.1446095823682629</v>
      </c>
      <c r="Q451" s="102">
        <v>0</v>
      </c>
      <c r="R451" s="102">
        <v>3.3711002086328556</v>
      </c>
      <c r="S451" s="102">
        <v>3.3110695597067163</v>
      </c>
      <c r="T451" s="102">
        <v>3.5280103924281723</v>
      </c>
      <c r="U451" s="102">
        <v>3.5858295841073735</v>
      </c>
      <c r="V451" s="102">
        <v>4.1109317257910627</v>
      </c>
      <c r="W451" s="102">
        <v>3.0392599731979417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8.775153679453803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10.813797347961733</v>
      </c>
      <c r="K452" s="105">
        <v>10.618014354973665</v>
      </c>
      <c r="L452" s="105">
        <v>11.021757142908077</v>
      </c>
      <c r="M452" s="105">
        <v>9.5099245777516224</v>
      </c>
      <c r="N452" s="105">
        <v>9.7226039987547264</v>
      </c>
      <c r="O452" s="105">
        <v>9.162338768770292</v>
      </c>
      <c r="P452" s="105">
        <v>8.916776463423556</v>
      </c>
      <c r="Q452" s="105">
        <v>0</v>
      </c>
      <c r="R452" s="105">
        <v>9.8124016163479304</v>
      </c>
      <c r="S452" s="105">
        <v>10.607488424953663</v>
      </c>
      <c r="T452" s="105">
        <v>10.969534160125781</v>
      </c>
      <c r="U452" s="105">
        <v>11.418087297035621</v>
      </c>
      <c r="V452" s="105">
        <v>11.975224107596668</v>
      </c>
      <c r="W452" s="105">
        <v>12.341667203245722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10.741535736784208</v>
      </c>
      <c r="D453" s="102">
        <v>0</v>
      </c>
      <c r="E453" s="102">
        <v>11.630401637321597</v>
      </c>
      <c r="F453" s="102">
        <v>11.505626408508286</v>
      </c>
      <c r="G453" s="102">
        <v>11.68909263353293</v>
      </c>
      <c r="H453" s="102">
        <v>13.77683488387428</v>
      </c>
      <c r="I453" s="102">
        <v>13.744554240948725</v>
      </c>
      <c r="J453" s="102">
        <v>14.918742642747466</v>
      </c>
      <c r="K453" s="102">
        <v>14.351762394913576</v>
      </c>
      <c r="L453" s="102">
        <v>14.123697983958811</v>
      </c>
      <c r="M453" s="102">
        <v>13.969816866996132</v>
      </c>
      <c r="N453" s="102">
        <v>11.107404185762544</v>
      </c>
      <c r="O453" s="102">
        <v>10.830276512410428</v>
      </c>
      <c r="P453" s="102">
        <v>10.764147765274572</v>
      </c>
      <c r="Q453" s="102">
        <v>12.895056009169293</v>
      </c>
      <c r="R453" s="102">
        <v>13.315359159683222</v>
      </c>
      <c r="S453" s="102">
        <v>13.8970217321821</v>
      </c>
      <c r="T453" s="102">
        <v>14.427047678161843</v>
      </c>
      <c r="U453" s="102">
        <v>14.874208977444592</v>
      </c>
      <c r="V453" s="102">
        <v>16.612741379837363</v>
      </c>
      <c r="W453" s="102">
        <v>14.704858997654494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10.748052160673128</v>
      </c>
      <c r="D454" s="105">
        <v>0</v>
      </c>
      <c r="E454" s="105">
        <v>11.631919345394111</v>
      </c>
      <c r="F454" s="105">
        <v>11.503015123170448</v>
      </c>
      <c r="G454" s="105">
        <v>11.68350818717137</v>
      </c>
      <c r="H454" s="105">
        <v>13.767354432040108</v>
      </c>
      <c r="I454" s="105">
        <v>13.743584721397019</v>
      </c>
      <c r="J454" s="105">
        <v>14.932938418404492</v>
      </c>
      <c r="K454" s="105">
        <v>14.372139017772209</v>
      </c>
      <c r="L454" s="105">
        <v>14.138611173546233</v>
      </c>
      <c r="M454" s="105">
        <v>13.979958965698501</v>
      </c>
      <c r="N454" s="105">
        <v>11.115373655230718</v>
      </c>
      <c r="O454" s="105">
        <v>10.833145962890203</v>
      </c>
      <c r="P454" s="105">
        <v>10.767448736353142</v>
      </c>
      <c r="Q454" s="105">
        <v>12.895604615934463</v>
      </c>
      <c r="R454" s="105">
        <v>13.316621328959124</v>
      </c>
      <c r="S454" s="105">
        <v>13.895692957603128</v>
      </c>
      <c r="T454" s="105">
        <v>14.425449407508747</v>
      </c>
      <c r="U454" s="105">
        <v>14.87701790041832</v>
      </c>
      <c r="V454" s="105">
        <v>16.627297661594884</v>
      </c>
      <c r="W454" s="105">
        <v>14.723599471313236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2.4709218185658304</v>
      </c>
      <c r="D455" s="99">
        <v>0</v>
      </c>
      <c r="E455" s="99">
        <v>3.1860662030556952</v>
      </c>
      <c r="F455" s="99">
        <v>2.6734343445199116</v>
      </c>
      <c r="G455" s="99">
        <v>2.3317327735252444</v>
      </c>
      <c r="H455" s="99">
        <v>3.7050810633061397</v>
      </c>
      <c r="I455" s="99">
        <v>3.0295600731994967</v>
      </c>
      <c r="J455" s="99">
        <v>3.7842613423919635</v>
      </c>
      <c r="K455" s="99">
        <v>3.3721780551491265</v>
      </c>
      <c r="L455" s="99">
        <v>3.2271213513936829</v>
      </c>
      <c r="M455" s="99">
        <v>3.7595495545784092</v>
      </c>
      <c r="N455" s="99">
        <v>1.9932942502322986</v>
      </c>
      <c r="O455" s="99">
        <v>2.0983429835848573</v>
      </c>
      <c r="P455" s="99">
        <v>2.0828907265049916</v>
      </c>
      <c r="Q455" s="99">
        <v>3.4932058385213978</v>
      </c>
      <c r="R455" s="99">
        <v>3.406707576510156</v>
      </c>
      <c r="S455" s="99">
        <v>3.3046337151008203</v>
      </c>
      <c r="T455" s="99">
        <v>3.5101752991856712</v>
      </c>
      <c r="U455" s="99">
        <v>3.5551174102012864</v>
      </c>
      <c r="V455" s="99">
        <v>4.2500295137160826</v>
      </c>
      <c r="W455" s="99">
        <v>2.8996740162661432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8.2771303421072986</v>
      </c>
      <c r="D456" s="99">
        <v>0</v>
      </c>
      <c r="E456" s="99">
        <v>8.4458531423384162</v>
      </c>
      <c r="F456" s="99">
        <v>8.8295807786505378</v>
      </c>
      <c r="G456" s="99">
        <v>9.3517754136461271</v>
      </c>
      <c r="H456" s="99">
        <v>10.062273368733967</v>
      </c>
      <c r="I456" s="99">
        <v>10.714024648197523</v>
      </c>
      <c r="J456" s="99">
        <v>11.148677076012531</v>
      </c>
      <c r="K456" s="99">
        <v>10.99996096262308</v>
      </c>
      <c r="L456" s="99">
        <v>10.911489822152548</v>
      </c>
      <c r="M456" s="99">
        <v>10.220409411120093</v>
      </c>
      <c r="N456" s="99">
        <v>9.12207940499842</v>
      </c>
      <c r="O456" s="99">
        <v>8.7348029793053446</v>
      </c>
      <c r="P456" s="99">
        <v>8.6845580098481499</v>
      </c>
      <c r="Q456" s="99">
        <v>9.4023987774130635</v>
      </c>
      <c r="R456" s="99">
        <v>9.9099137524489684</v>
      </c>
      <c r="S456" s="99">
        <v>10.591059242502308</v>
      </c>
      <c r="T456" s="99">
        <v>10.915274108323075</v>
      </c>
      <c r="U456" s="99">
        <v>11.321900490217031</v>
      </c>
      <c r="V456" s="99">
        <v>12.377268147878803</v>
      </c>
      <c r="W456" s="99">
        <v>11.823925455047094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4.7571724504219572</v>
      </c>
      <c r="D457" s="123">
        <v>0</v>
      </c>
      <c r="E457" s="123">
        <v>4.9383999975708868</v>
      </c>
      <c r="F457" s="123">
        <v>4.8593898130871356</v>
      </c>
      <c r="G457" s="123">
        <v>5.1255055304612096</v>
      </c>
      <c r="H457" s="123">
        <v>5.3572060649085653</v>
      </c>
      <c r="I457" s="123">
        <v>5.3090737902230174</v>
      </c>
      <c r="J457" s="123">
        <v>4.9814431079378387</v>
      </c>
      <c r="K457" s="123">
        <v>4.6181120205016324</v>
      </c>
      <c r="L457" s="123">
        <v>4.7709732139869399</v>
      </c>
      <c r="M457" s="123">
        <v>4.0646439241627803</v>
      </c>
      <c r="N457" s="123">
        <v>3.2837201167081762</v>
      </c>
      <c r="O457" s="123">
        <v>3.2049213772911425</v>
      </c>
      <c r="P457" s="123">
        <v>2.9677299290361114</v>
      </c>
      <c r="Q457" s="123">
        <v>3.2636359445989096</v>
      </c>
      <c r="R457" s="123">
        <v>3.2362400470867909</v>
      </c>
      <c r="S457" s="123">
        <v>4.1882888548325283</v>
      </c>
      <c r="T457" s="123">
        <v>4.5827983500532179</v>
      </c>
      <c r="U457" s="123">
        <v>4.7789581634354779</v>
      </c>
      <c r="V457" s="123">
        <v>7.3816541405289113</v>
      </c>
      <c r="W457" s="123">
        <v>6.8334799282058816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4.6862292231416012</v>
      </c>
      <c r="D458" s="99">
        <v>0</v>
      </c>
      <c r="E458" s="99">
        <v>4.9383999975708868</v>
      </c>
      <c r="F458" s="99">
        <v>4.8434884939263219</v>
      </c>
      <c r="G458" s="99">
        <v>5.1708683898318979</v>
      </c>
      <c r="H458" s="99">
        <v>5.4758313174134852</v>
      </c>
      <c r="I458" s="99">
        <v>5.2614479015345621</v>
      </c>
      <c r="J458" s="99">
        <v>4.7899119955265395</v>
      </c>
      <c r="K458" s="99">
        <v>4.8026624927192447</v>
      </c>
      <c r="L458" s="99">
        <v>4.9955695564719065</v>
      </c>
      <c r="M458" s="99">
        <v>3.9711115829229899</v>
      </c>
      <c r="N458" s="99">
        <v>3.1342924799455507</v>
      </c>
      <c r="O458" s="99">
        <v>3.2667775963823478</v>
      </c>
      <c r="P458" s="99">
        <v>2.9716682395235496</v>
      </c>
      <c r="Q458" s="99">
        <v>3.2722520418186027</v>
      </c>
      <c r="R458" s="99">
        <v>3.0440094404801776</v>
      </c>
      <c r="S458" s="99">
        <v>4.2389445897707727</v>
      </c>
      <c r="T458" s="99">
        <v>4.6999211028730885</v>
      </c>
      <c r="U458" s="99">
        <v>4.9355663686156666</v>
      </c>
      <c r="V458" s="99">
        <v>7.0444857599546093</v>
      </c>
      <c r="W458" s="99">
        <v>6.894932546871348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5.2468479249160005</v>
      </c>
      <c r="D459" s="110">
        <v>0</v>
      </c>
      <c r="E459" s="110">
        <v>0</v>
      </c>
      <c r="F459" s="110">
        <v>5.285721847920934</v>
      </c>
      <c r="G459" s="110">
        <v>5.0078583850437601</v>
      </c>
      <c r="H459" s="110">
        <v>5.0131675797965043</v>
      </c>
      <c r="I459" s="110">
        <v>5.4380193710941134</v>
      </c>
      <c r="J459" s="110">
        <v>5.5591935514202762</v>
      </c>
      <c r="K459" s="110">
        <v>4.3336970590688448</v>
      </c>
      <c r="L459" s="110">
        <v>4.4164003618685035</v>
      </c>
      <c r="M459" s="110">
        <v>4.1803926193715322</v>
      </c>
      <c r="N459" s="110">
        <v>3.4790098962100968</v>
      </c>
      <c r="O459" s="110">
        <v>3.0781609177805596</v>
      </c>
      <c r="P459" s="110">
        <v>2.9648709115212988</v>
      </c>
      <c r="Q459" s="110">
        <v>3.2566348453121834</v>
      </c>
      <c r="R459" s="110">
        <v>3.4222893041021565</v>
      </c>
      <c r="S459" s="110">
        <v>4.0981934421722848</v>
      </c>
      <c r="T459" s="110">
        <v>4.4200576694079388</v>
      </c>
      <c r="U459" s="110">
        <v>4.5977595665981665</v>
      </c>
      <c r="V459" s="110">
        <v>7.6659399679062439</v>
      </c>
      <c r="W459" s="110">
        <v>6.76898421078912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1.5892937670786225</v>
      </c>
      <c r="D461" s="118">
        <f t="shared" si="239"/>
        <v>0</v>
      </c>
      <c r="E461" s="118">
        <f t="shared" si="239"/>
        <v>1.9143714296311496</v>
      </c>
      <c r="F461" s="118">
        <f t="shared" si="239"/>
        <v>1.8086240253176287</v>
      </c>
      <c r="G461" s="118">
        <f t="shared" si="239"/>
        <v>1.4443838444754513</v>
      </c>
      <c r="H461" s="118">
        <f t="shared" si="239"/>
        <v>1.57473122608244</v>
      </c>
      <c r="I461" s="118">
        <f t="shared" si="239"/>
        <v>1.4848211032525469</v>
      </c>
      <c r="J461" s="118">
        <f t="shared" si="239"/>
        <v>1.3891295471375906</v>
      </c>
      <c r="K461" s="118">
        <f t="shared" si="239"/>
        <v>1.1239416364844532</v>
      </c>
      <c r="L461" s="118">
        <f t="shared" si="239"/>
        <v>1.1793381438323944</v>
      </c>
      <c r="M461" s="118">
        <f t="shared" si="239"/>
        <v>0.84662678266486091</v>
      </c>
      <c r="N461" s="118">
        <f t="shared" si="239"/>
        <v>0.68446224265312716</v>
      </c>
      <c r="O461" s="118">
        <f t="shared" si="239"/>
        <v>0.84628562987075273</v>
      </c>
      <c r="P461" s="118">
        <f t="shared" si="239"/>
        <v>0.48180643660036304</v>
      </c>
      <c r="Q461" s="118">
        <f t="shared" si="239"/>
        <v>0.56546222176635907</v>
      </c>
      <c r="R461" s="118">
        <f t="shared" ref="R461:V461" si="240">R462+R465+R467+R476</f>
        <v>0.57576771064544707</v>
      </c>
      <c r="S461" s="118">
        <f t="shared" si="240"/>
        <v>1.0395688574562683</v>
      </c>
      <c r="T461" s="118">
        <f t="shared" si="240"/>
        <v>1.0425039135848855</v>
      </c>
      <c r="U461" s="118">
        <f t="shared" si="240"/>
        <v>1.0052952403794653</v>
      </c>
      <c r="V461" s="118">
        <f t="shared" si="240"/>
        <v>1.2185468240155599</v>
      </c>
      <c r="W461" s="118">
        <f t="shared" ref="W461" si="241">W462+W465+W467+W476</f>
        <v>1.3299454769629047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1.5892937670786225</v>
      </c>
      <c r="D476" s="123">
        <v>0</v>
      </c>
      <c r="E476" s="123">
        <v>1.9143714296311496</v>
      </c>
      <c r="F476" s="123">
        <v>1.8086240253176287</v>
      </c>
      <c r="G476" s="123">
        <v>1.4443838444754513</v>
      </c>
      <c r="H476" s="123">
        <v>1.57473122608244</v>
      </c>
      <c r="I476" s="123">
        <v>1.4848211032525469</v>
      </c>
      <c r="J476" s="123">
        <v>1.3891295471375906</v>
      </c>
      <c r="K476" s="123">
        <v>1.1239416364844532</v>
      </c>
      <c r="L476" s="123">
        <v>1.1793381438323944</v>
      </c>
      <c r="M476" s="123">
        <v>0.84662678266486091</v>
      </c>
      <c r="N476" s="123">
        <v>0.68446224265312716</v>
      </c>
      <c r="O476" s="123">
        <v>0.84628562987075273</v>
      </c>
      <c r="P476" s="123">
        <v>0.48180643660036304</v>
      </c>
      <c r="Q476" s="123">
        <v>0.56546222176635907</v>
      </c>
      <c r="R476" s="123">
        <v>0.57576771064544707</v>
      </c>
      <c r="S476" s="123">
        <v>1.0395688574562683</v>
      </c>
      <c r="T476" s="123">
        <v>1.0425039135848855</v>
      </c>
      <c r="U476" s="123">
        <v>1.0052952403794653</v>
      </c>
      <c r="V476" s="123">
        <v>1.2185468240155599</v>
      </c>
      <c r="W476" s="123">
        <v>1.3299454769629047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1.8195475469919642</v>
      </c>
      <c r="D477" s="99">
        <v>0</v>
      </c>
      <c r="E477" s="99">
        <v>1.9143714296311496</v>
      </c>
      <c r="F477" s="99">
        <v>1.8760820287484559</v>
      </c>
      <c r="G477" s="99">
        <v>2.0013151748680698</v>
      </c>
      <c r="H477" s="99">
        <v>2.1177021360391159</v>
      </c>
      <c r="I477" s="99">
        <v>2.0332379168265393</v>
      </c>
      <c r="J477" s="99">
        <v>1.8496424389026938</v>
      </c>
      <c r="K477" s="99">
        <v>1.8532420878858462</v>
      </c>
      <c r="L477" s="99">
        <v>1.9263638455330112</v>
      </c>
      <c r="M477" s="99">
        <v>1.5307553164348817</v>
      </c>
      <c r="N477" s="99">
        <v>1.2081843526056277</v>
      </c>
      <c r="O477" s="99">
        <v>1.2592537552399519</v>
      </c>
      <c r="P477" s="99">
        <v>1.1454971388598161</v>
      </c>
      <c r="Q477" s="99">
        <v>1.2613640047963015</v>
      </c>
      <c r="R477" s="99">
        <v>1.1706648795856835</v>
      </c>
      <c r="S477" s="99">
        <v>1.6240617071859744</v>
      </c>
      <c r="T477" s="99">
        <v>1.7927829937780384</v>
      </c>
      <c r="U477" s="99">
        <v>1.874162251603444</v>
      </c>
      <c r="V477" s="99">
        <v>2.6637664577117395</v>
      </c>
      <c r="W477" s="99">
        <v>2.5971401918234389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936</v>
      </c>
      <c r="C5" s="120">
        <v>1077</v>
      </c>
      <c r="D5" s="120">
        <v>1363</v>
      </c>
      <c r="E5" s="120">
        <v>1609</v>
      </c>
      <c r="F5" s="120">
        <v>1854</v>
      </c>
      <c r="G5" s="120">
        <v>2008</v>
      </c>
      <c r="H5" s="120">
        <v>2233</v>
      </c>
      <c r="I5" s="120">
        <v>2379</v>
      </c>
      <c r="J5" s="120">
        <v>2569</v>
      </c>
      <c r="K5" s="120">
        <v>2677</v>
      </c>
      <c r="L5" s="120">
        <v>2878</v>
      </c>
      <c r="M5" s="120">
        <v>3007</v>
      </c>
      <c r="N5" s="120">
        <v>3346</v>
      </c>
      <c r="O5" s="120">
        <v>4270</v>
      </c>
      <c r="P5" s="120">
        <v>5813</v>
      </c>
      <c r="Q5" s="120">
        <v>7892</v>
      </c>
      <c r="R5" s="120">
        <v>9611</v>
      </c>
      <c r="S5" s="120">
        <v>11967</v>
      </c>
      <c r="T5" s="120">
        <v>15724</v>
      </c>
      <c r="U5" s="120">
        <v>21185</v>
      </c>
      <c r="V5" s="120">
        <v>27073</v>
      </c>
      <c r="W5" s="120">
        <v>33299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936</v>
      </c>
      <c r="C7" s="52">
        <v>1077</v>
      </c>
      <c r="D7" s="52">
        <v>1363</v>
      </c>
      <c r="E7" s="52">
        <v>1609</v>
      </c>
      <c r="F7" s="52">
        <v>1854</v>
      </c>
      <c r="G7" s="52">
        <v>2008</v>
      </c>
      <c r="H7" s="52">
        <v>2233</v>
      </c>
      <c r="I7" s="52">
        <v>2379</v>
      </c>
      <c r="J7" s="52">
        <v>2569</v>
      </c>
      <c r="K7" s="52">
        <v>2677</v>
      </c>
      <c r="L7" s="52">
        <v>2878</v>
      </c>
      <c r="M7" s="52">
        <v>3007</v>
      </c>
      <c r="N7" s="52">
        <v>3346</v>
      </c>
      <c r="O7" s="52">
        <v>4270</v>
      </c>
      <c r="P7" s="52">
        <v>5813</v>
      </c>
      <c r="Q7" s="52">
        <v>7892</v>
      </c>
      <c r="R7" s="52">
        <v>9611</v>
      </c>
      <c r="S7" s="52">
        <v>11967</v>
      </c>
      <c r="T7" s="52">
        <v>15724</v>
      </c>
      <c r="U7" s="52">
        <v>21185</v>
      </c>
      <c r="V7" s="52">
        <v>27073</v>
      </c>
      <c r="W7" s="52">
        <v>33299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19</v>
      </c>
      <c r="C9" s="52">
        <v>38</v>
      </c>
      <c r="D9" s="52">
        <v>58</v>
      </c>
      <c r="E9" s="52">
        <v>69</v>
      </c>
      <c r="F9" s="52">
        <v>86</v>
      </c>
      <c r="G9" s="52">
        <v>103</v>
      </c>
      <c r="H9" s="52">
        <v>125</v>
      </c>
      <c r="I9" s="52">
        <v>145</v>
      </c>
      <c r="J9" s="52">
        <v>170</v>
      </c>
      <c r="K9" s="52">
        <v>187</v>
      </c>
      <c r="L9" s="52">
        <v>219</v>
      </c>
      <c r="M9" s="52">
        <v>252</v>
      </c>
      <c r="N9" s="52">
        <v>309</v>
      </c>
      <c r="O9" s="52">
        <v>442</v>
      </c>
      <c r="P9" s="52">
        <v>886</v>
      </c>
      <c r="Q9" s="52">
        <v>1743</v>
      </c>
      <c r="R9" s="52">
        <v>2825</v>
      </c>
      <c r="S9" s="52">
        <v>3810</v>
      </c>
      <c r="T9" s="52">
        <v>4941</v>
      </c>
      <c r="U9" s="52">
        <v>6598</v>
      </c>
      <c r="V9" s="52">
        <v>9051</v>
      </c>
      <c r="W9" s="52">
        <v>12635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264</v>
      </c>
      <c r="C11" s="52">
        <v>272</v>
      </c>
      <c r="D11" s="52">
        <v>313</v>
      </c>
      <c r="E11" s="52">
        <v>316</v>
      </c>
      <c r="F11" s="52">
        <v>308</v>
      </c>
      <c r="G11" s="52">
        <v>294</v>
      </c>
      <c r="H11" s="52">
        <v>284</v>
      </c>
      <c r="I11" s="52">
        <v>253</v>
      </c>
      <c r="J11" s="52">
        <v>220</v>
      </c>
      <c r="K11" s="52">
        <v>192</v>
      </c>
      <c r="L11" s="52">
        <v>169</v>
      </c>
      <c r="M11" s="52">
        <v>154</v>
      </c>
      <c r="N11" s="52">
        <v>148</v>
      </c>
      <c r="O11" s="52">
        <v>193</v>
      </c>
      <c r="P11" s="52">
        <v>253</v>
      </c>
      <c r="Q11" s="52">
        <v>317</v>
      </c>
      <c r="R11" s="52">
        <v>408</v>
      </c>
      <c r="S11" s="52">
        <v>586</v>
      </c>
      <c r="T11" s="52">
        <v>837</v>
      </c>
      <c r="U11" s="52">
        <v>1111</v>
      </c>
      <c r="V11" s="52">
        <v>1271</v>
      </c>
      <c r="W11" s="52">
        <v>1369</v>
      </c>
      <c r="DA11" s="63" t="s">
        <v>1121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1122</v>
      </c>
    </row>
    <row r="13" spans="1:105" ht="12" customHeight="1" x14ac:dyDescent="0.25">
      <c r="A13" s="97" t="s">
        <v>122</v>
      </c>
      <c r="B13" s="52">
        <v>672</v>
      </c>
      <c r="C13" s="52">
        <v>789</v>
      </c>
      <c r="D13" s="52">
        <v>1030</v>
      </c>
      <c r="E13" s="52">
        <v>1272</v>
      </c>
      <c r="F13" s="52">
        <v>1525</v>
      </c>
      <c r="G13" s="52">
        <v>1691</v>
      </c>
      <c r="H13" s="52">
        <v>1926</v>
      </c>
      <c r="I13" s="52">
        <v>2091</v>
      </c>
      <c r="J13" s="52">
        <v>2278</v>
      </c>
      <c r="K13" s="52">
        <v>2393</v>
      </c>
      <c r="L13" s="52">
        <v>2598</v>
      </c>
      <c r="M13" s="52">
        <v>2711</v>
      </c>
      <c r="N13" s="52">
        <v>2977</v>
      </c>
      <c r="O13" s="52">
        <v>3800</v>
      </c>
      <c r="P13" s="52">
        <v>5156</v>
      </c>
      <c r="Q13" s="52">
        <v>7030</v>
      </c>
      <c r="R13" s="52">
        <v>8530</v>
      </c>
      <c r="S13" s="52">
        <v>10536</v>
      </c>
      <c r="T13" s="52">
        <v>13689</v>
      </c>
      <c r="U13" s="52">
        <v>18323</v>
      </c>
      <c r="V13" s="52">
        <v>23338</v>
      </c>
      <c r="W13" s="52">
        <v>28686</v>
      </c>
      <c r="DA13" s="63" t="s">
        <v>1123</v>
      </c>
    </row>
    <row r="14" spans="1:105" ht="12" customHeight="1" x14ac:dyDescent="0.25">
      <c r="A14" s="97" t="s">
        <v>121</v>
      </c>
      <c r="B14" s="52">
        <v>0</v>
      </c>
      <c r="C14" s="52">
        <v>16</v>
      </c>
      <c r="D14" s="52">
        <v>20</v>
      </c>
      <c r="E14" s="52">
        <v>21</v>
      </c>
      <c r="F14" s="52">
        <v>21</v>
      </c>
      <c r="G14" s="52">
        <v>23</v>
      </c>
      <c r="H14" s="52">
        <v>23</v>
      </c>
      <c r="I14" s="52">
        <v>35</v>
      </c>
      <c r="J14" s="52">
        <v>71</v>
      </c>
      <c r="K14" s="52">
        <v>92</v>
      </c>
      <c r="L14" s="52">
        <v>111</v>
      </c>
      <c r="M14" s="52">
        <v>142</v>
      </c>
      <c r="N14" s="52">
        <v>221</v>
      </c>
      <c r="O14" s="52">
        <v>277</v>
      </c>
      <c r="P14" s="52">
        <v>404</v>
      </c>
      <c r="Q14" s="52">
        <v>545</v>
      </c>
      <c r="R14" s="52">
        <v>673</v>
      </c>
      <c r="S14" s="52">
        <v>845</v>
      </c>
      <c r="T14" s="52">
        <v>1198</v>
      </c>
      <c r="U14" s="52">
        <v>1751</v>
      </c>
      <c r="V14" s="52">
        <v>2464</v>
      </c>
      <c r="W14" s="52">
        <v>3244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839</v>
      </c>
      <c r="C16" s="52">
        <v>959</v>
      </c>
      <c r="D16" s="52">
        <v>1260</v>
      </c>
      <c r="E16" s="52">
        <v>1528</v>
      </c>
      <c r="F16" s="52">
        <v>1770</v>
      </c>
      <c r="G16" s="52">
        <v>1843</v>
      </c>
      <c r="H16" s="52">
        <v>1968</v>
      </c>
      <c r="I16" s="52">
        <v>2032</v>
      </c>
      <c r="J16" s="52">
        <v>2125</v>
      </c>
      <c r="K16" s="52">
        <v>2074</v>
      </c>
      <c r="L16" s="52">
        <v>2066</v>
      </c>
      <c r="M16" s="52">
        <v>2008</v>
      </c>
      <c r="N16" s="52">
        <v>2106</v>
      </c>
      <c r="O16" s="52">
        <v>2708</v>
      </c>
      <c r="P16" s="52">
        <v>3242</v>
      </c>
      <c r="Q16" s="52">
        <v>4077</v>
      </c>
      <c r="R16" s="52">
        <v>4833</v>
      </c>
      <c r="S16" s="52">
        <v>6392</v>
      </c>
      <c r="T16" s="52">
        <v>8607</v>
      </c>
      <c r="U16" s="52">
        <v>11543</v>
      </c>
      <c r="V16" s="52">
        <v>14099</v>
      </c>
      <c r="W16" s="52">
        <v>17271</v>
      </c>
      <c r="DA16" s="63" t="s">
        <v>1125</v>
      </c>
    </row>
    <row r="17" spans="1:105" ht="12" customHeight="1" x14ac:dyDescent="0.25">
      <c r="A17" s="109" t="s">
        <v>120</v>
      </c>
      <c r="B17" s="36">
        <v>97</v>
      </c>
      <c r="C17" s="36">
        <v>118</v>
      </c>
      <c r="D17" s="36">
        <v>103</v>
      </c>
      <c r="E17" s="36">
        <v>81</v>
      </c>
      <c r="F17" s="36">
        <v>84</v>
      </c>
      <c r="G17" s="36">
        <v>165</v>
      </c>
      <c r="H17" s="36">
        <v>265</v>
      </c>
      <c r="I17" s="36">
        <v>347</v>
      </c>
      <c r="J17" s="36">
        <v>444</v>
      </c>
      <c r="K17" s="36">
        <v>603</v>
      </c>
      <c r="L17" s="36">
        <v>812</v>
      </c>
      <c r="M17" s="36">
        <v>999</v>
      </c>
      <c r="N17" s="36">
        <v>1240</v>
      </c>
      <c r="O17" s="36">
        <v>1562</v>
      </c>
      <c r="P17" s="36">
        <v>2571</v>
      </c>
      <c r="Q17" s="36">
        <v>3815</v>
      </c>
      <c r="R17" s="36">
        <v>4778</v>
      </c>
      <c r="S17" s="36">
        <v>5575</v>
      </c>
      <c r="T17" s="36">
        <v>7117</v>
      </c>
      <c r="U17" s="36">
        <v>9642</v>
      </c>
      <c r="V17" s="36">
        <v>12974</v>
      </c>
      <c r="W17" s="36">
        <v>16028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73</v>
      </c>
      <c r="D21" s="52">
        <v>73</v>
      </c>
      <c r="E21" s="52">
        <v>73</v>
      </c>
      <c r="F21" s="52">
        <v>74</v>
      </c>
      <c r="G21" s="52">
        <v>79</v>
      </c>
      <c r="H21" s="52">
        <v>81</v>
      </c>
      <c r="I21" s="52">
        <v>88</v>
      </c>
      <c r="J21" s="52">
        <v>97</v>
      </c>
      <c r="K21" s="52">
        <v>107</v>
      </c>
      <c r="L21" s="52">
        <v>125</v>
      </c>
      <c r="M21" s="52">
        <v>143</v>
      </c>
      <c r="N21" s="52">
        <v>164</v>
      </c>
      <c r="O21" s="52">
        <v>183</v>
      </c>
      <c r="P21" s="52">
        <v>151</v>
      </c>
      <c r="Q21" s="52">
        <v>192</v>
      </c>
      <c r="R21" s="52">
        <v>237</v>
      </c>
      <c r="S21" s="52">
        <v>305</v>
      </c>
      <c r="T21" s="52">
        <v>339</v>
      </c>
      <c r="U21" s="52">
        <v>363</v>
      </c>
      <c r="V21" s="52">
        <v>401</v>
      </c>
      <c r="W21" s="52">
        <v>488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3</v>
      </c>
      <c r="D23" s="52">
        <v>3</v>
      </c>
      <c r="E23" s="52">
        <v>3</v>
      </c>
      <c r="F23" s="52">
        <v>4</v>
      </c>
      <c r="G23" s="52">
        <v>5</v>
      </c>
      <c r="H23" s="52">
        <v>6</v>
      </c>
      <c r="I23" s="52">
        <v>11</v>
      </c>
      <c r="J23" s="52">
        <v>14</v>
      </c>
      <c r="K23" s="52">
        <v>24</v>
      </c>
      <c r="L23" s="52">
        <v>19</v>
      </c>
      <c r="M23" s="52">
        <v>23</v>
      </c>
      <c r="N23" s="52">
        <v>25</v>
      </c>
      <c r="O23" s="52">
        <v>30</v>
      </c>
      <c r="P23" s="52">
        <v>36</v>
      </c>
      <c r="Q23" s="52">
        <v>44</v>
      </c>
      <c r="R23" s="52">
        <v>60</v>
      </c>
      <c r="S23" s="52">
        <v>185</v>
      </c>
      <c r="T23" s="52">
        <v>349</v>
      </c>
      <c r="U23" s="52">
        <v>423</v>
      </c>
      <c r="V23" s="52">
        <v>525</v>
      </c>
      <c r="W23" s="52">
        <v>1054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41</v>
      </c>
      <c r="D25" s="52">
        <v>41</v>
      </c>
      <c r="E25" s="52">
        <v>42</v>
      </c>
      <c r="F25" s="52">
        <v>45</v>
      </c>
      <c r="G25" s="52">
        <v>47</v>
      </c>
      <c r="H25" s="52">
        <v>56</v>
      </c>
      <c r="I25" s="52">
        <v>39</v>
      </c>
      <c r="J25" s="52">
        <v>38</v>
      </c>
      <c r="K25" s="52">
        <v>52</v>
      </c>
      <c r="L25" s="52">
        <v>53</v>
      </c>
      <c r="M25" s="52">
        <v>34</v>
      </c>
      <c r="N25" s="52">
        <v>34</v>
      </c>
      <c r="O25" s="52">
        <v>28</v>
      </c>
      <c r="P25" s="52">
        <v>19</v>
      </c>
      <c r="Q25" s="52">
        <v>14</v>
      </c>
      <c r="R25" s="52">
        <v>26</v>
      </c>
      <c r="S25" s="52">
        <v>25</v>
      </c>
      <c r="T25" s="52">
        <v>39</v>
      </c>
      <c r="U25" s="52">
        <v>46</v>
      </c>
      <c r="V25" s="52">
        <v>71</v>
      </c>
      <c r="W25" s="52">
        <v>97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105</v>
      </c>
      <c r="D27" s="52">
        <v>105</v>
      </c>
      <c r="E27" s="52">
        <v>109</v>
      </c>
      <c r="F27" s="52">
        <v>118</v>
      </c>
      <c r="G27" s="52">
        <v>138</v>
      </c>
      <c r="H27" s="52">
        <v>176</v>
      </c>
      <c r="I27" s="52">
        <v>165</v>
      </c>
      <c r="J27" s="52">
        <v>221</v>
      </c>
      <c r="K27" s="52">
        <v>308</v>
      </c>
      <c r="L27" s="52">
        <v>358</v>
      </c>
      <c r="M27" s="52">
        <v>367</v>
      </c>
      <c r="N27" s="52">
        <v>376</v>
      </c>
      <c r="O27" s="52">
        <v>383</v>
      </c>
      <c r="P27" s="52">
        <v>368</v>
      </c>
      <c r="Q27" s="52">
        <v>428</v>
      </c>
      <c r="R27" s="52">
        <v>508</v>
      </c>
      <c r="S27" s="52">
        <v>647</v>
      </c>
      <c r="T27" s="52">
        <v>827</v>
      </c>
      <c r="U27" s="52">
        <v>1036</v>
      </c>
      <c r="V27" s="52">
        <v>1420</v>
      </c>
      <c r="W27" s="52">
        <v>1910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1</v>
      </c>
      <c r="H28" s="52">
        <v>3</v>
      </c>
      <c r="I28" s="52">
        <v>3</v>
      </c>
      <c r="J28" s="52">
        <v>5</v>
      </c>
      <c r="K28" s="52">
        <v>7</v>
      </c>
      <c r="L28" s="52">
        <v>2</v>
      </c>
      <c r="M28" s="52">
        <v>2</v>
      </c>
      <c r="N28" s="52">
        <v>7</v>
      </c>
      <c r="O28" s="52">
        <v>11</v>
      </c>
      <c r="P28" s="52">
        <v>22</v>
      </c>
      <c r="Q28" s="52">
        <v>26</v>
      </c>
      <c r="R28" s="52">
        <v>38</v>
      </c>
      <c r="S28" s="52">
        <v>42</v>
      </c>
      <c r="T28" s="52">
        <v>60</v>
      </c>
      <c r="U28" s="52">
        <v>80</v>
      </c>
      <c r="V28" s="52">
        <v>120</v>
      </c>
      <c r="W28" s="52">
        <v>142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131</v>
      </c>
      <c r="D30" s="52">
        <v>131</v>
      </c>
      <c r="E30" s="52">
        <v>135</v>
      </c>
      <c r="F30" s="52">
        <v>146</v>
      </c>
      <c r="G30" s="52">
        <v>172</v>
      </c>
      <c r="H30" s="52">
        <v>215</v>
      </c>
      <c r="I30" s="52">
        <v>192</v>
      </c>
      <c r="J30" s="52">
        <v>251</v>
      </c>
      <c r="K30" s="52">
        <v>339</v>
      </c>
      <c r="L30" s="52">
        <v>383</v>
      </c>
      <c r="M30" s="52">
        <v>353</v>
      </c>
      <c r="N30" s="52">
        <v>332</v>
      </c>
      <c r="O30" s="52">
        <v>296</v>
      </c>
      <c r="P30" s="52">
        <v>288</v>
      </c>
      <c r="Q30" s="52">
        <v>304</v>
      </c>
      <c r="R30" s="52">
        <v>362</v>
      </c>
      <c r="S30" s="52">
        <v>413</v>
      </c>
      <c r="T30" s="52">
        <v>509</v>
      </c>
      <c r="U30" s="52">
        <v>635</v>
      </c>
      <c r="V30" s="52">
        <v>855</v>
      </c>
      <c r="W30" s="52">
        <v>1136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15</v>
      </c>
      <c r="D31" s="36">
        <v>15</v>
      </c>
      <c r="E31" s="36">
        <v>22</v>
      </c>
      <c r="F31" s="36">
        <v>12</v>
      </c>
      <c r="G31" s="36">
        <v>16</v>
      </c>
      <c r="H31" s="36">
        <v>19</v>
      </c>
      <c r="I31" s="36">
        <v>15</v>
      </c>
      <c r="J31" s="36">
        <v>16</v>
      </c>
      <c r="K31" s="36">
        <v>27</v>
      </c>
      <c r="L31" s="36">
        <v>26</v>
      </c>
      <c r="M31" s="36">
        <v>48</v>
      </c>
      <c r="N31" s="36">
        <v>87</v>
      </c>
      <c r="O31" s="36">
        <v>119</v>
      </c>
      <c r="P31" s="36">
        <v>126</v>
      </c>
      <c r="Q31" s="36">
        <v>157</v>
      </c>
      <c r="R31" s="36">
        <v>215</v>
      </c>
      <c r="S31" s="36">
        <v>310</v>
      </c>
      <c r="T31" s="36">
        <v>412</v>
      </c>
      <c r="U31" s="36">
        <v>541</v>
      </c>
      <c r="V31" s="36">
        <v>744</v>
      </c>
      <c r="W31" s="36">
        <v>1021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214</v>
      </c>
      <c r="D35" s="52">
        <v>359</v>
      </c>
      <c r="E35" s="52">
        <v>319</v>
      </c>
      <c r="F35" s="52">
        <v>319</v>
      </c>
      <c r="G35" s="52">
        <v>233</v>
      </c>
      <c r="H35" s="52">
        <v>306</v>
      </c>
      <c r="I35" s="52">
        <v>234</v>
      </c>
      <c r="J35" s="52">
        <v>287</v>
      </c>
      <c r="K35" s="52">
        <v>215</v>
      </c>
      <c r="L35" s="52">
        <v>326</v>
      </c>
      <c r="M35" s="52">
        <v>272</v>
      </c>
      <c r="N35" s="52">
        <v>503</v>
      </c>
      <c r="O35" s="52">
        <v>1107</v>
      </c>
      <c r="P35" s="52">
        <v>1694</v>
      </c>
      <c r="Q35" s="52">
        <v>2271</v>
      </c>
      <c r="R35" s="52">
        <v>1956</v>
      </c>
      <c r="S35" s="52">
        <v>2661</v>
      </c>
      <c r="T35" s="52">
        <v>4096</v>
      </c>
      <c r="U35" s="52">
        <v>5824</v>
      </c>
      <c r="V35" s="52">
        <v>6289</v>
      </c>
      <c r="W35" s="52">
        <v>6714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22</v>
      </c>
      <c r="D37" s="52">
        <v>23</v>
      </c>
      <c r="E37" s="52">
        <v>14</v>
      </c>
      <c r="F37" s="52">
        <v>21</v>
      </c>
      <c r="G37" s="52">
        <v>22</v>
      </c>
      <c r="H37" s="52">
        <v>28</v>
      </c>
      <c r="I37" s="52">
        <v>31</v>
      </c>
      <c r="J37" s="52">
        <v>39</v>
      </c>
      <c r="K37" s="52">
        <v>41</v>
      </c>
      <c r="L37" s="52">
        <v>51</v>
      </c>
      <c r="M37" s="52">
        <v>56</v>
      </c>
      <c r="N37" s="52">
        <v>82</v>
      </c>
      <c r="O37" s="52">
        <v>163</v>
      </c>
      <c r="P37" s="52">
        <v>480</v>
      </c>
      <c r="Q37" s="52">
        <v>901</v>
      </c>
      <c r="R37" s="52">
        <v>1142</v>
      </c>
      <c r="S37" s="52">
        <v>1170</v>
      </c>
      <c r="T37" s="52">
        <v>1480</v>
      </c>
      <c r="U37" s="52">
        <v>2080</v>
      </c>
      <c r="V37" s="52">
        <v>2978</v>
      </c>
      <c r="W37" s="52">
        <v>4638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49</v>
      </c>
      <c r="D39" s="52">
        <v>82</v>
      </c>
      <c r="E39" s="52">
        <v>45</v>
      </c>
      <c r="F39" s="52">
        <v>37</v>
      </c>
      <c r="G39" s="52">
        <v>33</v>
      </c>
      <c r="H39" s="52">
        <v>46</v>
      </c>
      <c r="I39" s="52">
        <v>8</v>
      </c>
      <c r="J39" s="52">
        <v>5</v>
      </c>
      <c r="K39" s="52">
        <v>24</v>
      </c>
      <c r="L39" s="52">
        <v>30</v>
      </c>
      <c r="M39" s="52">
        <v>19</v>
      </c>
      <c r="N39" s="52">
        <v>28</v>
      </c>
      <c r="O39" s="52">
        <v>73</v>
      </c>
      <c r="P39" s="52">
        <v>79</v>
      </c>
      <c r="Q39" s="52">
        <v>78</v>
      </c>
      <c r="R39" s="52">
        <v>117</v>
      </c>
      <c r="S39" s="52">
        <v>203</v>
      </c>
      <c r="T39" s="52">
        <v>290</v>
      </c>
      <c r="U39" s="52">
        <v>320</v>
      </c>
      <c r="V39" s="52">
        <v>231</v>
      </c>
      <c r="W39" s="52">
        <v>195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222</v>
      </c>
      <c r="D41" s="52">
        <v>346</v>
      </c>
      <c r="E41" s="52">
        <v>351</v>
      </c>
      <c r="F41" s="52">
        <v>371</v>
      </c>
      <c r="G41" s="52">
        <v>304</v>
      </c>
      <c r="H41" s="52">
        <v>411</v>
      </c>
      <c r="I41" s="52">
        <v>330</v>
      </c>
      <c r="J41" s="52">
        <v>408</v>
      </c>
      <c r="K41" s="52">
        <v>423</v>
      </c>
      <c r="L41" s="52">
        <v>563</v>
      </c>
      <c r="M41" s="52">
        <v>480</v>
      </c>
      <c r="N41" s="52">
        <v>642</v>
      </c>
      <c r="O41" s="52">
        <v>1206</v>
      </c>
      <c r="P41" s="52">
        <v>1724</v>
      </c>
      <c r="Q41" s="52">
        <v>2302</v>
      </c>
      <c r="R41" s="52">
        <v>2008</v>
      </c>
      <c r="S41" s="52">
        <v>2653</v>
      </c>
      <c r="T41" s="52">
        <v>3980</v>
      </c>
      <c r="U41" s="52">
        <v>5670</v>
      </c>
      <c r="V41" s="52">
        <v>6435</v>
      </c>
      <c r="W41" s="52">
        <v>7258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16</v>
      </c>
      <c r="D42" s="52">
        <v>4</v>
      </c>
      <c r="E42" s="52">
        <v>1</v>
      </c>
      <c r="F42" s="52">
        <v>0</v>
      </c>
      <c r="G42" s="52">
        <v>3</v>
      </c>
      <c r="H42" s="52">
        <v>3</v>
      </c>
      <c r="I42" s="52">
        <v>15</v>
      </c>
      <c r="J42" s="52">
        <v>41</v>
      </c>
      <c r="K42" s="52">
        <v>28</v>
      </c>
      <c r="L42" s="52">
        <v>21</v>
      </c>
      <c r="M42" s="52">
        <v>33</v>
      </c>
      <c r="N42" s="52">
        <v>86</v>
      </c>
      <c r="O42" s="52">
        <v>67</v>
      </c>
      <c r="P42" s="52">
        <v>149</v>
      </c>
      <c r="Q42" s="52">
        <v>167</v>
      </c>
      <c r="R42" s="52">
        <v>166</v>
      </c>
      <c r="S42" s="52">
        <v>214</v>
      </c>
      <c r="T42" s="52">
        <v>413</v>
      </c>
      <c r="U42" s="52">
        <v>633</v>
      </c>
      <c r="V42" s="52">
        <v>833</v>
      </c>
      <c r="W42" s="52">
        <v>922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251</v>
      </c>
      <c r="D44" s="52">
        <v>432</v>
      </c>
      <c r="E44" s="52">
        <v>403</v>
      </c>
      <c r="F44" s="52">
        <v>388</v>
      </c>
      <c r="G44" s="52">
        <v>245</v>
      </c>
      <c r="H44" s="52">
        <v>340</v>
      </c>
      <c r="I44" s="52">
        <v>256</v>
      </c>
      <c r="J44" s="52">
        <v>344</v>
      </c>
      <c r="K44" s="52">
        <v>288</v>
      </c>
      <c r="L44" s="52">
        <v>375</v>
      </c>
      <c r="M44" s="52">
        <v>295</v>
      </c>
      <c r="N44" s="52">
        <v>430</v>
      </c>
      <c r="O44" s="52">
        <v>898</v>
      </c>
      <c r="P44" s="52">
        <v>822</v>
      </c>
      <c r="Q44" s="52">
        <v>1139</v>
      </c>
      <c r="R44" s="52">
        <v>1118</v>
      </c>
      <c r="S44" s="52">
        <v>1972</v>
      </c>
      <c r="T44" s="52">
        <v>2724</v>
      </c>
      <c r="U44" s="52">
        <v>3571</v>
      </c>
      <c r="V44" s="52">
        <v>3411</v>
      </c>
      <c r="W44" s="52">
        <v>4308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36</v>
      </c>
      <c r="D45" s="36">
        <v>0</v>
      </c>
      <c r="E45" s="36">
        <v>0</v>
      </c>
      <c r="F45" s="36">
        <v>15</v>
      </c>
      <c r="G45" s="36">
        <v>97</v>
      </c>
      <c r="H45" s="36">
        <v>119</v>
      </c>
      <c r="I45" s="36">
        <v>97</v>
      </c>
      <c r="J45" s="36">
        <v>113</v>
      </c>
      <c r="K45" s="36">
        <v>186</v>
      </c>
      <c r="L45" s="36">
        <v>235</v>
      </c>
      <c r="M45" s="36">
        <v>235</v>
      </c>
      <c r="N45" s="36">
        <v>328</v>
      </c>
      <c r="O45" s="36">
        <v>441</v>
      </c>
      <c r="P45" s="36">
        <v>1135</v>
      </c>
      <c r="Q45" s="36">
        <v>1401</v>
      </c>
      <c r="R45" s="36">
        <v>1178</v>
      </c>
      <c r="S45" s="36">
        <v>1107</v>
      </c>
      <c r="T45" s="36">
        <v>1954</v>
      </c>
      <c r="U45" s="36">
        <v>3066</v>
      </c>
      <c r="V45" s="36">
        <v>4076</v>
      </c>
      <c r="W45" s="36">
        <v>4075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74</v>
      </c>
      <c r="D49" s="52">
        <v>120</v>
      </c>
      <c r="E49" s="52">
        <v>107</v>
      </c>
      <c r="F49" s="52">
        <v>108</v>
      </c>
      <c r="G49" s="52">
        <v>81</v>
      </c>
      <c r="H49" s="52">
        <v>94</v>
      </c>
      <c r="I49" s="52">
        <v>68</v>
      </c>
      <c r="J49" s="52">
        <v>86</v>
      </c>
      <c r="K49" s="52">
        <v>63</v>
      </c>
      <c r="L49" s="52">
        <v>94</v>
      </c>
      <c r="M49" s="52">
        <v>75</v>
      </c>
      <c r="N49" s="52">
        <v>129</v>
      </c>
      <c r="O49" s="52">
        <v>325</v>
      </c>
      <c r="P49" s="52">
        <v>949</v>
      </c>
      <c r="Q49" s="52">
        <v>1114</v>
      </c>
      <c r="R49" s="52">
        <v>711</v>
      </c>
      <c r="S49" s="52">
        <v>754</v>
      </c>
      <c r="T49" s="52">
        <v>1239</v>
      </c>
      <c r="U49" s="52">
        <v>1757</v>
      </c>
      <c r="V49" s="52">
        <v>1832</v>
      </c>
      <c r="W49" s="52">
        <v>1988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2</v>
      </c>
      <c r="D51" s="52">
        <v>4</v>
      </c>
      <c r="E51" s="52">
        <v>5</v>
      </c>
      <c r="F51" s="52">
        <v>7</v>
      </c>
      <c r="G51" s="52">
        <v>6</v>
      </c>
      <c r="H51" s="52">
        <v>9</v>
      </c>
      <c r="I51" s="52">
        <v>9</v>
      </c>
      <c r="J51" s="52">
        <v>13</v>
      </c>
      <c r="K51" s="52">
        <v>12</v>
      </c>
      <c r="L51" s="52">
        <v>20</v>
      </c>
      <c r="M51" s="52">
        <v>18</v>
      </c>
      <c r="N51" s="52">
        <v>35</v>
      </c>
      <c r="O51" s="52">
        <v>100</v>
      </c>
      <c r="P51" s="52">
        <v>323</v>
      </c>
      <c r="Q51" s="52">
        <v>416</v>
      </c>
      <c r="R51" s="52">
        <v>290</v>
      </c>
      <c r="S51" s="52">
        <v>339</v>
      </c>
      <c r="T51" s="52">
        <v>665</v>
      </c>
      <c r="U51" s="52">
        <v>1088</v>
      </c>
      <c r="V51" s="52">
        <v>1347</v>
      </c>
      <c r="W51" s="52">
        <v>1601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13</v>
      </c>
      <c r="D53" s="52">
        <v>23</v>
      </c>
      <c r="E53" s="52">
        <v>12</v>
      </c>
      <c r="F53" s="52">
        <v>10</v>
      </c>
      <c r="G53" s="52">
        <v>8</v>
      </c>
      <c r="H53" s="52">
        <v>9</v>
      </c>
      <c r="I53" s="52">
        <v>2</v>
      </c>
      <c r="J53" s="52">
        <v>1</v>
      </c>
      <c r="K53" s="52">
        <v>3</v>
      </c>
      <c r="L53" s="52">
        <v>5</v>
      </c>
      <c r="M53" s="52">
        <v>3</v>
      </c>
      <c r="N53" s="52">
        <v>5</v>
      </c>
      <c r="O53" s="52">
        <v>18</v>
      </c>
      <c r="P53" s="52">
        <v>39</v>
      </c>
      <c r="Q53" s="52">
        <v>35</v>
      </c>
      <c r="R53" s="52">
        <v>38</v>
      </c>
      <c r="S53" s="52">
        <v>52</v>
      </c>
      <c r="T53" s="52">
        <v>78</v>
      </c>
      <c r="U53" s="52">
        <v>86</v>
      </c>
      <c r="V53" s="52">
        <v>58</v>
      </c>
      <c r="W53" s="52">
        <v>48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57</v>
      </c>
      <c r="D55" s="52">
        <v>96</v>
      </c>
      <c r="E55" s="52">
        <v>95</v>
      </c>
      <c r="F55" s="52">
        <v>98</v>
      </c>
      <c r="G55" s="52">
        <v>72</v>
      </c>
      <c r="H55" s="52">
        <v>84</v>
      </c>
      <c r="I55" s="52">
        <v>63</v>
      </c>
      <c r="J55" s="52">
        <v>77</v>
      </c>
      <c r="K55" s="52">
        <v>56</v>
      </c>
      <c r="L55" s="52">
        <v>86</v>
      </c>
      <c r="M55" s="52">
        <v>67</v>
      </c>
      <c r="N55" s="52">
        <v>109</v>
      </c>
      <c r="O55" s="52">
        <v>290</v>
      </c>
      <c r="P55" s="52">
        <v>836</v>
      </c>
      <c r="Q55" s="52">
        <v>1005</v>
      </c>
      <c r="R55" s="52">
        <v>621</v>
      </c>
      <c r="S55" s="52">
        <v>649</v>
      </c>
      <c r="T55" s="52">
        <v>1050</v>
      </c>
      <c r="U55" s="52">
        <v>1502</v>
      </c>
      <c r="V55" s="52">
        <v>1569</v>
      </c>
      <c r="W55" s="52">
        <v>1719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4</v>
      </c>
      <c r="D56" s="52">
        <v>1</v>
      </c>
      <c r="E56" s="52">
        <v>0</v>
      </c>
      <c r="F56" s="52">
        <v>0</v>
      </c>
      <c r="G56" s="52">
        <v>1</v>
      </c>
      <c r="H56" s="52">
        <v>1</v>
      </c>
      <c r="I56" s="52">
        <v>3</v>
      </c>
      <c r="J56" s="52">
        <v>8</v>
      </c>
      <c r="K56" s="52">
        <v>4</v>
      </c>
      <c r="L56" s="52">
        <v>3</v>
      </c>
      <c r="M56" s="52">
        <v>5</v>
      </c>
      <c r="N56" s="52">
        <v>15</v>
      </c>
      <c r="O56" s="52">
        <v>17</v>
      </c>
      <c r="P56" s="52">
        <v>74</v>
      </c>
      <c r="Q56" s="52">
        <v>74</v>
      </c>
      <c r="R56" s="52">
        <v>52</v>
      </c>
      <c r="S56" s="52">
        <v>53</v>
      </c>
      <c r="T56" s="52">
        <v>111</v>
      </c>
      <c r="U56" s="52">
        <v>169</v>
      </c>
      <c r="V56" s="52">
        <v>205</v>
      </c>
      <c r="W56" s="52">
        <v>221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65</v>
      </c>
      <c r="D58" s="52">
        <v>120</v>
      </c>
      <c r="E58" s="52">
        <v>107</v>
      </c>
      <c r="F58" s="52">
        <v>104</v>
      </c>
      <c r="G58" s="52">
        <v>58</v>
      </c>
      <c r="H58" s="52">
        <v>70</v>
      </c>
      <c r="I58" s="52">
        <v>50</v>
      </c>
      <c r="J58" s="52">
        <v>65</v>
      </c>
      <c r="K58" s="52">
        <v>38</v>
      </c>
      <c r="L58" s="52">
        <v>58</v>
      </c>
      <c r="M58" s="52">
        <v>41</v>
      </c>
      <c r="N58" s="52">
        <v>73</v>
      </c>
      <c r="O58" s="52">
        <v>218</v>
      </c>
      <c r="P58" s="52">
        <v>399</v>
      </c>
      <c r="Q58" s="52">
        <v>499</v>
      </c>
      <c r="R58" s="52">
        <v>350</v>
      </c>
      <c r="S58" s="52">
        <v>483</v>
      </c>
      <c r="T58" s="52">
        <v>720</v>
      </c>
      <c r="U58" s="52">
        <v>942</v>
      </c>
      <c r="V58" s="52">
        <v>838</v>
      </c>
      <c r="W58" s="52">
        <v>1018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9</v>
      </c>
      <c r="D59" s="36">
        <v>0</v>
      </c>
      <c r="E59" s="36">
        <v>0</v>
      </c>
      <c r="F59" s="36">
        <v>4</v>
      </c>
      <c r="G59" s="36">
        <v>23</v>
      </c>
      <c r="H59" s="36">
        <v>24</v>
      </c>
      <c r="I59" s="36">
        <v>18</v>
      </c>
      <c r="J59" s="36">
        <v>21</v>
      </c>
      <c r="K59" s="36">
        <v>25</v>
      </c>
      <c r="L59" s="36">
        <v>36</v>
      </c>
      <c r="M59" s="36">
        <v>34</v>
      </c>
      <c r="N59" s="36">
        <v>56</v>
      </c>
      <c r="O59" s="36">
        <v>107</v>
      </c>
      <c r="P59" s="36">
        <v>550</v>
      </c>
      <c r="Q59" s="36">
        <v>615</v>
      </c>
      <c r="R59" s="36">
        <v>361</v>
      </c>
      <c r="S59" s="36">
        <v>271</v>
      </c>
      <c r="T59" s="36">
        <v>519</v>
      </c>
      <c r="U59" s="36">
        <v>815</v>
      </c>
      <c r="V59" s="36">
        <v>994</v>
      </c>
      <c r="W59" s="36">
        <v>970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140</v>
      </c>
      <c r="D63" s="52">
        <v>239</v>
      </c>
      <c r="E63" s="52">
        <v>212</v>
      </c>
      <c r="F63" s="52">
        <v>211</v>
      </c>
      <c r="G63" s="52">
        <v>152</v>
      </c>
      <c r="H63" s="52">
        <v>212</v>
      </c>
      <c r="I63" s="52">
        <v>166</v>
      </c>
      <c r="J63" s="52">
        <v>201</v>
      </c>
      <c r="K63" s="52">
        <v>152</v>
      </c>
      <c r="L63" s="52">
        <v>232</v>
      </c>
      <c r="M63" s="52">
        <v>197</v>
      </c>
      <c r="N63" s="52">
        <v>374</v>
      </c>
      <c r="O63" s="52">
        <v>782</v>
      </c>
      <c r="P63" s="52">
        <v>745</v>
      </c>
      <c r="Q63" s="52">
        <v>1157</v>
      </c>
      <c r="R63" s="52">
        <v>1245</v>
      </c>
      <c r="S63" s="52">
        <v>1907</v>
      </c>
      <c r="T63" s="52">
        <v>2857</v>
      </c>
      <c r="U63" s="52">
        <v>4067</v>
      </c>
      <c r="V63" s="52">
        <v>4457</v>
      </c>
      <c r="W63" s="52">
        <v>4726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20</v>
      </c>
      <c r="D65" s="52">
        <v>19</v>
      </c>
      <c r="E65" s="52">
        <v>9</v>
      </c>
      <c r="F65" s="52">
        <v>14</v>
      </c>
      <c r="G65" s="52">
        <v>16</v>
      </c>
      <c r="H65" s="52">
        <v>19</v>
      </c>
      <c r="I65" s="52">
        <v>22</v>
      </c>
      <c r="J65" s="52">
        <v>26</v>
      </c>
      <c r="K65" s="52">
        <v>29</v>
      </c>
      <c r="L65" s="52">
        <v>31</v>
      </c>
      <c r="M65" s="52">
        <v>38</v>
      </c>
      <c r="N65" s="52">
        <v>47</v>
      </c>
      <c r="O65" s="52">
        <v>63</v>
      </c>
      <c r="P65" s="52">
        <v>157</v>
      </c>
      <c r="Q65" s="52">
        <v>485</v>
      </c>
      <c r="R65" s="52">
        <v>852</v>
      </c>
      <c r="S65" s="52">
        <v>831</v>
      </c>
      <c r="T65" s="52">
        <v>815</v>
      </c>
      <c r="U65" s="52">
        <v>992</v>
      </c>
      <c r="V65" s="52">
        <v>1631</v>
      </c>
      <c r="W65" s="52">
        <v>3037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36</v>
      </c>
      <c r="D67" s="52">
        <f t="shared" si="0"/>
        <v>59</v>
      </c>
      <c r="E67" s="52">
        <f t="shared" si="0"/>
        <v>33</v>
      </c>
      <c r="F67" s="52">
        <f t="shared" si="0"/>
        <v>27</v>
      </c>
      <c r="G67" s="52">
        <f t="shared" si="0"/>
        <v>25</v>
      </c>
      <c r="H67" s="52">
        <f t="shared" si="0"/>
        <v>37</v>
      </c>
      <c r="I67" s="52">
        <f t="shared" si="0"/>
        <v>6</v>
      </c>
      <c r="J67" s="52">
        <f t="shared" si="0"/>
        <v>4</v>
      </c>
      <c r="K67" s="52">
        <f t="shared" si="0"/>
        <v>21</v>
      </c>
      <c r="L67" s="52">
        <f t="shared" si="0"/>
        <v>25</v>
      </c>
      <c r="M67" s="52">
        <f t="shared" si="0"/>
        <v>16</v>
      </c>
      <c r="N67" s="52">
        <f t="shared" si="0"/>
        <v>23</v>
      </c>
      <c r="O67" s="52">
        <f t="shared" si="0"/>
        <v>55</v>
      </c>
      <c r="P67" s="52">
        <f t="shared" si="0"/>
        <v>40</v>
      </c>
      <c r="Q67" s="52">
        <f t="shared" si="0"/>
        <v>43</v>
      </c>
      <c r="R67" s="52">
        <f t="shared" ref="R67:V67" si="1">R39-R53</f>
        <v>79</v>
      </c>
      <c r="S67" s="52">
        <f t="shared" si="1"/>
        <v>151</v>
      </c>
      <c r="T67" s="52">
        <f t="shared" si="1"/>
        <v>212</v>
      </c>
      <c r="U67" s="52">
        <f t="shared" si="1"/>
        <v>234</v>
      </c>
      <c r="V67" s="52">
        <f t="shared" si="1"/>
        <v>173</v>
      </c>
      <c r="W67" s="52">
        <f t="shared" ref="W67" si="2">W39-W53</f>
        <v>147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165</v>
      </c>
      <c r="D69" s="52">
        <f t="shared" si="6"/>
        <v>250</v>
      </c>
      <c r="E69" s="52">
        <f t="shared" si="6"/>
        <v>256</v>
      </c>
      <c r="F69" s="52">
        <f t="shared" si="6"/>
        <v>273</v>
      </c>
      <c r="G69" s="52">
        <f t="shared" si="6"/>
        <v>232</v>
      </c>
      <c r="H69" s="52">
        <f t="shared" si="6"/>
        <v>327</v>
      </c>
      <c r="I69" s="52">
        <f t="shared" si="6"/>
        <v>267</v>
      </c>
      <c r="J69" s="52">
        <f t="shared" si="6"/>
        <v>331</v>
      </c>
      <c r="K69" s="52">
        <f t="shared" si="6"/>
        <v>367</v>
      </c>
      <c r="L69" s="52">
        <f t="shared" si="6"/>
        <v>477</v>
      </c>
      <c r="M69" s="52">
        <f t="shared" si="6"/>
        <v>413</v>
      </c>
      <c r="N69" s="52">
        <f t="shared" si="6"/>
        <v>533</v>
      </c>
      <c r="O69" s="52">
        <f t="shared" si="6"/>
        <v>916</v>
      </c>
      <c r="P69" s="52">
        <f t="shared" si="6"/>
        <v>888</v>
      </c>
      <c r="Q69" s="52">
        <f t="shared" si="6"/>
        <v>1297</v>
      </c>
      <c r="R69" s="52">
        <f t="shared" ref="R69:V69" si="7">R41-R55</f>
        <v>1387</v>
      </c>
      <c r="S69" s="52">
        <f t="shared" si="7"/>
        <v>2004</v>
      </c>
      <c r="T69" s="52">
        <f t="shared" si="7"/>
        <v>2930</v>
      </c>
      <c r="U69" s="52">
        <f t="shared" si="7"/>
        <v>4168</v>
      </c>
      <c r="V69" s="52">
        <f t="shared" si="7"/>
        <v>4866</v>
      </c>
      <c r="W69" s="52">
        <f t="shared" ref="W69" si="8">W41-W55</f>
        <v>5539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12</v>
      </c>
      <c r="D70" s="52">
        <f t="shared" si="9"/>
        <v>3</v>
      </c>
      <c r="E70" s="52">
        <f t="shared" si="9"/>
        <v>1</v>
      </c>
      <c r="F70" s="52">
        <f t="shared" si="9"/>
        <v>0</v>
      </c>
      <c r="G70" s="52">
        <f t="shared" si="9"/>
        <v>2</v>
      </c>
      <c r="H70" s="52">
        <f t="shared" si="9"/>
        <v>2</v>
      </c>
      <c r="I70" s="52">
        <f t="shared" si="9"/>
        <v>12</v>
      </c>
      <c r="J70" s="52">
        <f t="shared" si="9"/>
        <v>33</v>
      </c>
      <c r="K70" s="52">
        <f t="shared" si="9"/>
        <v>24</v>
      </c>
      <c r="L70" s="52">
        <f t="shared" si="9"/>
        <v>18</v>
      </c>
      <c r="M70" s="52">
        <f t="shared" si="9"/>
        <v>28</v>
      </c>
      <c r="N70" s="52">
        <f t="shared" si="9"/>
        <v>71</v>
      </c>
      <c r="O70" s="52">
        <f t="shared" si="9"/>
        <v>50</v>
      </c>
      <c r="P70" s="52">
        <f t="shared" si="9"/>
        <v>75</v>
      </c>
      <c r="Q70" s="52">
        <f t="shared" si="9"/>
        <v>93</v>
      </c>
      <c r="R70" s="52">
        <f t="shared" ref="R70:V70" si="10">R42-R56</f>
        <v>114</v>
      </c>
      <c r="S70" s="52">
        <f t="shared" si="10"/>
        <v>161</v>
      </c>
      <c r="T70" s="52">
        <f t="shared" si="10"/>
        <v>302</v>
      </c>
      <c r="U70" s="52">
        <f t="shared" si="10"/>
        <v>464</v>
      </c>
      <c r="V70" s="52">
        <f t="shared" si="10"/>
        <v>628</v>
      </c>
      <c r="W70" s="52">
        <f t="shared" ref="W70" si="11">W42-W56</f>
        <v>701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186</v>
      </c>
      <c r="D72" s="52">
        <v>312</v>
      </c>
      <c r="E72" s="52">
        <v>296</v>
      </c>
      <c r="F72" s="52">
        <v>284</v>
      </c>
      <c r="G72" s="52">
        <v>187</v>
      </c>
      <c r="H72" s="52">
        <v>270</v>
      </c>
      <c r="I72" s="52">
        <v>206</v>
      </c>
      <c r="J72" s="52">
        <v>279</v>
      </c>
      <c r="K72" s="52">
        <v>250</v>
      </c>
      <c r="L72" s="52">
        <v>317</v>
      </c>
      <c r="M72" s="52">
        <v>254</v>
      </c>
      <c r="N72" s="52">
        <v>357</v>
      </c>
      <c r="O72" s="52">
        <v>680</v>
      </c>
      <c r="P72" s="52">
        <v>423</v>
      </c>
      <c r="Q72" s="52">
        <v>640</v>
      </c>
      <c r="R72" s="52">
        <v>768</v>
      </c>
      <c r="S72" s="52">
        <v>1489</v>
      </c>
      <c r="T72" s="52">
        <v>2004</v>
      </c>
      <c r="U72" s="52">
        <v>2629</v>
      </c>
      <c r="V72" s="52">
        <v>2573</v>
      </c>
      <c r="W72" s="52">
        <v>3290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27</v>
      </c>
      <c r="D73" s="36">
        <v>0</v>
      </c>
      <c r="E73" s="36">
        <v>0</v>
      </c>
      <c r="F73" s="36">
        <v>11</v>
      </c>
      <c r="G73" s="36">
        <v>74</v>
      </c>
      <c r="H73" s="36">
        <v>95</v>
      </c>
      <c r="I73" s="36">
        <v>79</v>
      </c>
      <c r="J73" s="36">
        <v>92</v>
      </c>
      <c r="K73" s="36">
        <v>161</v>
      </c>
      <c r="L73" s="36">
        <v>199</v>
      </c>
      <c r="M73" s="36">
        <v>201</v>
      </c>
      <c r="N73" s="36">
        <v>272</v>
      </c>
      <c r="O73" s="36">
        <v>334</v>
      </c>
      <c r="P73" s="36">
        <v>585</v>
      </c>
      <c r="Q73" s="36">
        <v>786</v>
      </c>
      <c r="R73" s="36">
        <v>817</v>
      </c>
      <c r="S73" s="36">
        <v>836</v>
      </c>
      <c r="T73" s="36">
        <v>1435</v>
      </c>
      <c r="U73" s="36">
        <v>2251</v>
      </c>
      <c r="V73" s="36">
        <v>3082</v>
      </c>
      <c r="W73" s="36">
        <v>3105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54</v>
      </c>
      <c r="I79" s="138">
        <f>RES_hhdet_numvin!I145</f>
        <v>77</v>
      </c>
      <c r="J79" s="138">
        <f>RES_hhdet_numvin!J145</f>
        <v>132</v>
      </c>
      <c r="K79" s="138">
        <f>RES_hhdet_numvin!K145</f>
        <v>124</v>
      </c>
      <c r="L79" s="138">
        <f>RES_hhdet_numvin!L145</f>
        <v>219</v>
      </c>
      <c r="M79" s="138">
        <f>RES_hhdet_numvin!M145</f>
        <v>207</v>
      </c>
      <c r="N79" s="138">
        <f>RES_hhdet_numvin!N145</f>
        <v>414</v>
      </c>
      <c r="O79" s="138">
        <f>RES_hhdet_numvin!O145</f>
        <v>969</v>
      </c>
      <c r="P79" s="138">
        <f>RES_hhdet_numvin!P145</f>
        <v>1552</v>
      </c>
      <c r="Q79" s="138">
        <f>RES_hhdet_numvin!Q145</f>
        <v>2151</v>
      </c>
      <c r="R79" s="138">
        <f>RES_hhdet_numvin!R145</f>
        <v>1896</v>
      </c>
      <c r="S79" s="138">
        <f>RES_hhdet_numvin!S145</f>
        <v>2619</v>
      </c>
      <c r="T79" s="138">
        <f>RES_hhdet_numvin!T145</f>
        <v>4069</v>
      </c>
      <c r="U79" s="138">
        <f>RES_hhdet_numvin!U145</f>
        <v>5814</v>
      </c>
      <c r="V79" s="138">
        <f>RES_hhdet_numvin!V145</f>
        <v>6288</v>
      </c>
      <c r="W79" s="138">
        <f>RES_hhdet_numvin!W145</f>
        <v>6714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158</v>
      </c>
      <c r="Q81" s="138">
        <f>RES_hhdet_numvin!Q147</f>
        <v>524</v>
      </c>
      <c r="R81" s="138">
        <f>RES_hhdet_numvin!R147</f>
        <v>842</v>
      </c>
      <c r="S81" s="138">
        <f>RES_hhdet_numvin!S147</f>
        <v>932</v>
      </c>
      <c r="T81" s="138">
        <f>RES_hhdet_numvin!T147</f>
        <v>1229</v>
      </c>
      <c r="U81" s="138">
        <f>RES_hhdet_numvin!U147</f>
        <v>1674</v>
      </c>
      <c r="V81" s="138">
        <f>RES_hhdet_numvin!V147</f>
        <v>2638</v>
      </c>
      <c r="W81" s="138">
        <f>RES_hhdet_numvin!W147</f>
        <v>4638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24</v>
      </c>
      <c r="Q83" s="138">
        <f>RES_hhdet_numvin!Q149</f>
        <v>48</v>
      </c>
      <c r="R83" s="138">
        <f>RES_hhdet_numvin!R149</f>
        <v>94</v>
      </c>
      <c r="S83" s="138">
        <f>RES_hhdet_numvin!S149</f>
        <v>183</v>
      </c>
      <c r="T83" s="138">
        <f>RES_hhdet_numvin!T149</f>
        <v>277</v>
      </c>
      <c r="U83" s="138">
        <f>RES_hhdet_numvin!U149</f>
        <v>317</v>
      </c>
      <c r="V83" s="138">
        <f>RES_hhdet_numvin!V149</f>
        <v>231</v>
      </c>
      <c r="W83" s="138">
        <f>RES_hhdet_numvin!W149</f>
        <v>195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0</v>
      </c>
      <c r="S84" s="138">
        <f>RES_hhdet_numvin!S150</f>
        <v>0</v>
      </c>
      <c r="T84" s="138">
        <f>RES_hhdet_numvin!T150</f>
        <v>0</v>
      </c>
      <c r="U84" s="138">
        <f>RES_hhdet_numvin!U150</f>
        <v>0</v>
      </c>
      <c r="V84" s="138">
        <f>RES_hhdet_numvin!V150</f>
        <v>0</v>
      </c>
      <c r="W84" s="138">
        <f>RES_hhdet_numvin!W150</f>
        <v>0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562</v>
      </c>
      <c r="Q87" s="138">
        <f>RES_hhdet_numvin!Q153</f>
        <v>1315</v>
      </c>
      <c r="R87" s="138">
        <f>RES_hhdet_numvin!R153</f>
        <v>1503</v>
      </c>
      <c r="S87" s="138">
        <f>RES_hhdet_numvin!S153</f>
        <v>2307</v>
      </c>
      <c r="T87" s="138">
        <f>RES_hhdet_numvin!T153</f>
        <v>3747</v>
      </c>
      <c r="U87" s="138">
        <f>RES_hhdet_numvin!U153</f>
        <v>5575</v>
      </c>
      <c r="V87" s="138">
        <f>RES_hhdet_numvin!V153</f>
        <v>6419</v>
      </c>
      <c r="W87" s="138">
        <f>RES_hhdet_numvin!W153</f>
        <v>7258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48</v>
      </c>
      <c r="Q88" s="138">
        <f>RES_hhdet_numvin!Q154</f>
        <v>102</v>
      </c>
      <c r="R88" s="138">
        <f>RES_hhdet_numvin!R154</f>
        <v>129</v>
      </c>
      <c r="S88" s="138">
        <f>RES_hhdet_numvin!S154</f>
        <v>191</v>
      </c>
      <c r="T88" s="138">
        <f>RES_hhdet_numvin!T154</f>
        <v>394</v>
      </c>
      <c r="U88" s="138">
        <f>RES_hhdet_numvin!U154</f>
        <v>625</v>
      </c>
      <c r="V88" s="138">
        <f>RES_hhdet_numvin!V154</f>
        <v>833</v>
      </c>
      <c r="W88" s="138">
        <f>RES_hhdet_numvin!W154</f>
        <v>922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271</v>
      </c>
      <c r="Q92" s="138">
        <f>RES_hhdet_numvin!Q158</f>
        <v>652</v>
      </c>
      <c r="R92" s="138">
        <f>RES_hhdet_numvin!R158</f>
        <v>840</v>
      </c>
      <c r="S92" s="138">
        <f>RES_hhdet_numvin!S158</f>
        <v>1715</v>
      </c>
      <c r="T92" s="138">
        <f>RES_hhdet_numvin!T158</f>
        <v>2570</v>
      </c>
      <c r="U92" s="138">
        <f>RES_hhdet_numvin!U158</f>
        <v>3510</v>
      </c>
      <c r="V92" s="138">
        <f>RES_hhdet_numvin!V158</f>
        <v>3405</v>
      </c>
      <c r="W92" s="138">
        <f>RES_hhdet_numvin!W158</f>
        <v>4308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371</v>
      </c>
      <c r="Q93" s="39">
        <f>RES_hhdet_numvin!Q159</f>
        <v>800</v>
      </c>
      <c r="R93" s="39">
        <f>RES_hhdet_numvin!R159</f>
        <v>885</v>
      </c>
      <c r="S93" s="39">
        <f>RES_hhdet_numvin!S159</f>
        <v>965</v>
      </c>
      <c r="T93" s="39">
        <f>RES_hhdet_numvin!T159</f>
        <v>1847</v>
      </c>
      <c r="U93" s="39">
        <f>RES_hhdet_numvin!U159</f>
        <v>3016</v>
      </c>
      <c r="V93" s="39">
        <f>RES_hhdet_numvin!V159</f>
        <v>4069</v>
      </c>
      <c r="W93" s="39">
        <f>RES_hhdet_numvin!W159</f>
        <v>4075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0.5570776937430999</v>
      </c>
      <c r="C97" s="117">
        <f t="shared" si="12"/>
        <v>0.67539961617239452</v>
      </c>
      <c r="D97" s="117">
        <f t="shared" si="12"/>
        <v>0.87176880711577076</v>
      </c>
      <c r="E97" s="117">
        <f t="shared" si="12"/>
        <v>1.1232707860112778</v>
      </c>
      <c r="F97" s="117">
        <f t="shared" si="12"/>
        <v>1.1968939524750966</v>
      </c>
      <c r="G97" s="117">
        <f t="shared" si="12"/>
        <v>1.3203924417473283</v>
      </c>
      <c r="H97" s="117">
        <f t="shared" si="12"/>
        <v>1.5213750340634922</v>
      </c>
      <c r="I97" s="117">
        <f t="shared" si="12"/>
        <v>1.4242486703527852</v>
      </c>
      <c r="J97" s="117">
        <f t="shared" si="12"/>
        <v>1.5250054485500399</v>
      </c>
      <c r="K97" s="117">
        <f t="shared" si="12"/>
        <v>1.5400826029761221</v>
      </c>
      <c r="L97" s="117">
        <f t="shared" si="12"/>
        <v>1.8338266871369733</v>
      </c>
      <c r="M97" s="117">
        <f t="shared" si="12"/>
        <v>1.7664195986509401</v>
      </c>
      <c r="N97" s="117">
        <f t="shared" si="12"/>
        <v>1.711010359193607</v>
      </c>
      <c r="O97" s="117">
        <f t="shared" si="12"/>
        <v>1.9333632850979365</v>
      </c>
      <c r="P97" s="117">
        <f t="shared" si="12"/>
        <v>2.3051573077294201</v>
      </c>
      <c r="Q97" s="117">
        <f t="shared" si="12"/>
        <v>3.8846460580632214</v>
      </c>
      <c r="R97" s="117">
        <f t="shared" ref="R97:V97" si="13">R98+R100+R102+R111</f>
        <v>4.2307168305262817</v>
      </c>
      <c r="S97" s="117">
        <f t="shared" si="13"/>
        <v>4.9238680793479723</v>
      </c>
      <c r="T97" s="117">
        <f t="shared" si="13"/>
        <v>6.4910656286581645</v>
      </c>
      <c r="U97" s="117">
        <f t="shared" si="13"/>
        <v>8.6519786792840225</v>
      </c>
      <c r="V97" s="117">
        <f t="shared" si="13"/>
        <v>11.637594963788361</v>
      </c>
      <c r="W97" s="117">
        <f t="shared" ref="W97" si="14">W98+W100+W102+W111</f>
        <v>15.912238627792915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0.35279875941383637</v>
      </c>
      <c r="C98" s="122">
        <f t="shared" si="15"/>
        <v>0.44088805122858271</v>
      </c>
      <c r="D98" s="122">
        <f t="shared" si="15"/>
        <v>0.56293712269581431</v>
      </c>
      <c r="E98" s="122">
        <f t="shared" si="15"/>
        <v>0.7373693803339596</v>
      </c>
      <c r="F98" s="122">
        <f t="shared" si="15"/>
        <v>0.77982690127270737</v>
      </c>
      <c r="G98" s="122">
        <f t="shared" si="15"/>
        <v>0.86987951134971964</v>
      </c>
      <c r="H98" s="122">
        <f t="shared" si="15"/>
        <v>0.98756465718883057</v>
      </c>
      <c r="I98" s="122">
        <f t="shared" si="15"/>
        <v>0.89158047880325364</v>
      </c>
      <c r="J98" s="122">
        <f t="shared" si="15"/>
        <v>0.94302157793413821</v>
      </c>
      <c r="K98" s="122">
        <f t="shared" si="15"/>
        <v>0.95469883582500392</v>
      </c>
      <c r="L98" s="122">
        <f t="shared" si="15"/>
        <v>1.1884848304652993</v>
      </c>
      <c r="M98" s="122">
        <f t="shared" si="15"/>
        <v>1.1115362345057442</v>
      </c>
      <c r="N98" s="122">
        <f t="shared" si="15"/>
        <v>1.0892064749988126</v>
      </c>
      <c r="O98" s="122">
        <f t="shared" si="15"/>
        <v>1.1326736713808794</v>
      </c>
      <c r="P98" s="122">
        <f t="shared" si="15"/>
        <v>1.2317727338589326</v>
      </c>
      <c r="Q98" s="122">
        <f t="shared" si="15"/>
        <v>2.2407275768103139</v>
      </c>
      <c r="R98" s="122">
        <f t="shared" si="15"/>
        <v>2.2955256181434236</v>
      </c>
      <c r="S98" s="122">
        <f t="shared" si="15"/>
        <v>2.4288227900920503</v>
      </c>
      <c r="T98" s="122">
        <f t="shared" si="15"/>
        <v>3.1708432289999098</v>
      </c>
      <c r="U98" s="122">
        <f t="shared" si="15"/>
        <v>4.1468951826915177</v>
      </c>
      <c r="V98" s="122">
        <f t="shared" si="15"/>
        <v>5.0960149364488663</v>
      </c>
      <c r="W98" s="122">
        <f t="shared" si="15"/>
        <v>8.460438083968409</v>
      </c>
      <c r="DA98" s="130" t="s">
        <v>1705</v>
      </c>
    </row>
    <row r="99" spans="1:105" ht="12" customHeight="1" x14ac:dyDescent="0.25">
      <c r="A99" s="97" t="s">
        <v>53</v>
      </c>
      <c r="B99" s="98">
        <v>0.35279875941383637</v>
      </c>
      <c r="C99" s="98">
        <v>0.44088805122858271</v>
      </c>
      <c r="D99" s="98">
        <v>0.56293712269581431</v>
      </c>
      <c r="E99" s="98">
        <v>0.7373693803339596</v>
      </c>
      <c r="F99" s="98">
        <v>0.77982690127270737</v>
      </c>
      <c r="G99" s="98">
        <v>0.86987951134971964</v>
      </c>
      <c r="H99" s="98">
        <v>0.98756465718883057</v>
      </c>
      <c r="I99" s="98">
        <v>0.89158047880325364</v>
      </c>
      <c r="J99" s="98">
        <v>0.94302157793413821</v>
      </c>
      <c r="K99" s="98">
        <v>0.95469883582500392</v>
      </c>
      <c r="L99" s="98">
        <v>1.1884848304652993</v>
      </c>
      <c r="M99" s="98">
        <v>1.1115362345057442</v>
      </c>
      <c r="N99" s="98">
        <v>1.0892064749988126</v>
      </c>
      <c r="O99" s="98">
        <v>1.1326736713808794</v>
      </c>
      <c r="P99" s="98">
        <v>1.2317727338589326</v>
      </c>
      <c r="Q99" s="98">
        <v>2.2407275768103139</v>
      </c>
      <c r="R99" s="98">
        <v>2.2955256181434236</v>
      </c>
      <c r="S99" s="98">
        <v>2.4288227900920503</v>
      </c>
      <c r="T99" s="98">
        <v>3.1708432289999098</v>
      </c>
      <c r="U99" s="98">
        <v>4.1468951826915177</v>
      </c>
      <c r="V99" s="98">
        <v>5.0960149364488663</v>
      </c>
      <c r="W99" s="98">
        <v>8.460438083968409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7.8928622826880484E-4</v>
      </c>
      <c r="C100" s="122">
        <f t="shared" si="16"/>
        <v>9.4110653720890717E-4</v>
      </c>
      <c r="D100" s="122">
        <f t="shared" si="16"/>
        <v>1.6679058669489951E-3</v>
      </c>
      <c r="E100" s="122">
        <f t="shared" si="16"/>
        <v>2.7969793481528948E-3</v>
      </c>
      <c r="F100" s="122">
        <f t="shared" si="16"/>
        <v>1.670876245973147E-3</v>
      </c>
      <c r="G100" s="122">
        <f t="shared" si="16"/>
        <v>1.9428744314415811E-3</v>
      </c>
      <c r="H100" s="122">
        <f t="shared" si="16"/>
        <v>3.3518662774507757E-3</v>
      </c>
      <c r="I100" s="122">
        <f t="shared" si="16"/>
        <v>4.9274314059524144E-3</v>
      </c>
      <c r="J100" s="122">
        <f t="shared" si="16"/>
        <v>3.4170955224310205E-3</v>
      </c>
      <c r="K100" s="122">
        <f t="shared" si="16"/>
        <v>3.6930447103423387E-3</v>
      </c>
      <c r="L100" s="122">
        <f t="shared" si="16"/>
        <v>4.9151997412660575E-3</v>
      </c>
      <c r="M100" s="122">
        <f t="shared" si="16"/>
        <v>5.2134781541212684E-3</v>
      </c>
      <c r="N100" s="122">
        <f t="shared" si="16"/>
        <v>1.1424732669101588E-2</v>
      </c>
      <c r="O100" s="122">
        <f t="shared" si="16"/>
        <v>9.7069496490686351E-3</v>
      </c>
      <c r="P100" s="122">
        <f t="shared" si="16"/>
        <v>1.2450661357624276E-2</v>
      </c>
      <c r="Q100" s="122">
        <f t="shared" si="16"/>
        <v>3.5338705138628107E-2</v>
      </c>
      <c r="R100" s="122">
        <f t="shared" si="16"/>
        <v>5.2856864885773749E-2</v>
      </c>
      <c r="S100" s="122">
        <f t="shared" si="16"/>
        <v>7.4296424072957487E-2</v>
      </c>
      <c r="T100" s="122">
        <f t="shared" si="16"/>
        <v>0.10961716717163947</v>
      </c>
      <c r="U100" s="122">
        <f t="shared" si="16"/>
        <v>0.17301618485419171</v>
      </c>
      <c r="V100" s="122">
        <f t="shared" si="16"/>
        <v>0.11291922601063176</v>
      </c>
      <c r="W100" s="122">
        <f t="shared" si="16"/>
        <v>0.37011651310700205</v>
      </c>
      <c r="DA100" s="130" t="s">
        <v>1707</v>
      </c>
    </row>
    <row r="101" spans="1:105" ht="12" customHeight="1" x14ac:dyDescent="0.25">
      <c r="A101" s="97" t="s">
        <v>53</v>
      </c>
      <c r="B101" s="98">
        <v>7.8928622826880484E-4</v>
      </c>
      <c r="C101" s="98">
        <v>9.4110653720890717E-4</v>
      </c>
      <c r="D101" s="98">
        <v>1.6679058669489951E-3</v>
      </c>
      <c r="E101" s="98">
        <v>2.7969793481528948E-3</v>
      </c>
      <c r="F101" s="98">
        <v>1.670876245973147E-3</v>
      </c>
      <c r="G101" s="98">
        <v>1.9428744314415811E-3</v>
      </c>
      <c r="H101" s="98">
        <v>3.3518662774507757E-3</v>
      </c>
      <c r="I101" s="98">
        <v>4.9274314059524144E-3</v>
      </c>
      <c r="J101" s="98">
        <v>3.4170955224310205E-3</v>
      </c>
      <c r="K101" s="98">
        <v>3.6930447103423387E-3</v>
      </c>
      <c r="L101" s="98">
        <v>4.9151997412660575E-3</v>
      </c>
      <c r="M101" s="98">
        <v>5.2134781541212684E-3</v>
      </c>
      <c r="N101" s="98">
        <v>1.1424732669101588E-2</v>
      </c>
      <c r="O101" s="98">
        <v>9.7069496490686351E-3</v>
      </c>
      <c r="P101" s="98">
        <v>1.2450661357624276E-2</v>
      </c>
      <c r="Q101" s="98">
        <v>3.5338705138628107E-2</v>
      </c>
      <c r="R101" s="98">
        <v>5.2856864885773749E-2</v>
      </c>
      <c r="S101" s="98">
        <v>7.4296424072957487E-2</v>
      </c>
      <c r="T101" s="98">
        <v>0.10961716717163947</v>
      </c>
      <c r="U101" s="98">
        <v>0.17301618485419171</v>
      </c>
      <c r="V101" s="98">
        <v>0.11291922601063176</v>
      </c>
      <c r="W101" s="98">
        <v>0.37011651310700205</v>
      </c>
      <c r="DA101" s="63" t="s">
        <v>1708</v>
      </c>
    </row>
    <row r="102" spans="1:105" ht="12" customHeight="1" x14ac:dyDescent="0.25">
      <c r="A102" s="121" t="s">
        <v>55</v>
      </c>
      <c r="B102" s="122">
        <v>0.14519022982102811</v>
      </c>
      <c r="C102" s="122">
        <v>0.16480605893891451</v>
      </c>
      <c r="D102" s="122">
        <v>0.21577917117127404</v>
      </c>
      <c r="E102" s="122">
        <v>0.27236636485143212</v>
      </c>
      <c r="F102" s="122">
        <v>0.29317331702208249</v>
      </c>
      <c r="G102" s="122">
        <v>0.31652246576386722</v>
      </c>
      <c r="H102" s="122">
        <v>0.38568767506292773</v>
      </c>
      <c r="I102" s="122">
        <v>0.3854356238968501</v>
      </c>
      <c r="J102" s="122">
        <v>0.43961044561492535</v>
      </c>
      <c r="K102" s="122">
        <v>0.44378380382868998</v>
      </c>
      <c r="L102" s="122">
        <v>0.48685026190385694</v>
      </c>
      <c r="M102" s="122">
        <v>0.51314980984718328</v>
      </c>
      <c r="N102" s="122">
        <v>0.48061253371534357</v>
      </c>
      <c r="O102" s="122">
        <v>0.62026398531700466</v>
      </c>
      <c r="P102" s="122">
        <v>0.84390961371178164</v>
      </c>
      <c r="Q102" s="122">
        <v>1.2993273165280574</v>
      </c>
      <c r="R102" s="122">
        <v>1.5325199636283753</v>
      </c>
      <c r="S102" s="122">
        <v>1.8812062910192715</v>
      </c>
      <c r="T102" s="122">
        <v>2.4590643269632548</v>
      </c>
      <c r="U102" s="122">
        <v>3.3047216076756754</v>
      </c>
      <c r="V102" s="122">
        <v>4.5112273511660952</v>
      </c>
      <c r="W102" s="122">
        <v>4.8994343859231728</v>
      </c>
      <c r="DA102" s="130" t="s">
        <v>1709</v>
      </c>
    </row>
    <row r="103" spans="1:105" ht="12" customHeight="1" x14ac:dyDescent="0.25">
      <c r="A103" s="97" t="s">
        <v>124</v>
      </c>
      <c r="B103" s="98">
        <v>4.6824388728478571E-2</v>
      </c>
      <c r="C103" s="98">
        <v>4.4012280300197874E-2</v>
      </c>
      <c r="D103" s="98">
        <v>5.6988523351182527E-2</v>
      </c>
      <c r="E103" s="98">
        <v>5.7225907542854254E-2</v>
      </c>
      <c r="F103" s="98">
        <v>4.8555185403785471E-2</v>
      </c>
      <c r="G103" s="98">
        <v>5.5650180114334348E-2</v>
      </c>
      <c r="H103" s="98">
        <v>5.5282560006313354E-2</v>
      </c>
      <c r="I103" s="98">
        <v>4.2241940020503091E-2</v>
      </c>
      <c r="J103" s="98">
        <v>3.6611142097925535E-2</v>
      </c>
      <c r="K103" s="98">
        <v>3.3468137674024456E-2</v>
      </c>
      <c r="L103" s="98">
        <v>3.8519226042528713E-2</v>
      </c>
      <c r="M103" s="98">
        <v>2.8388435756848719E-2</v>
      </c>
      <c r="N103" s="98">
        <v>2.1909409189567564E-2</v>
      </c>
      <c r="O103" s="98">
        <v>3.1612841391680788E-2</v>
      </c>
      <c r="P103" s="98">
        <v>3.7193810169317526E-2</v>
      </c>
      <c r="Q103" s="98">
        <v>4.5568173164170216E-2</v>
      </c>
      <c r="R103" s="98">
        <v>4.8592250283982903E-2</v>
      </c>
      <c r="S103" s="98">
        <v>8.957924539206516E-2</v>
      </c>
      <c r="T103" s="98">
        <v>0.13316466182492759</v>
      </c>
      <c r="U103" s="98">
        <v>0.18027203767085276</v>
      </c>
      <c r="V103" s="98">
        <v>0.16085665947519512</v>
      </c>
      <c r="W103" s="98">
        <v>0.18201452798692169</v>
      </c>
      <c r="DA103" s="63" t="s">
        <v>1710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DA104" s="63" t="s">
        <v>1711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DA105" s="131" t="s">
        <v>1712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DA106" s="132" t="s">
        <v>1713</v>
      </c>
    </row>
    <row r="107" spans="1:105" ht="12" customHeight="1" x14ac:dyDescent="0.25">
      <c r="A107" s="106" t="s">
        <v>122</v>
      </c>
      <c r="B107" s="101">
        <v>9.8365841092549547E-2</v>
      </c>
      <c r="C107" s="101">
        <v>0.11918947211632241</v>
      </c>
      <c r="D107" s="101">
        <v>0.15675588963585391</v>
      </c>
      <c r="E107" s="101">
        <v>0.21270406598362326</v>
      </c>
      <c r="F107" s="101">
        <v>0.24234607787296047</v>
      </c>
      <c r="G107" s="101">
        <v>0.25851728720484679</v>
      </c>
      <c r="H107" s="101">
        <v>0.32766200663504597</v>
      </c>
      <c r="I107" s="101">
        <v>0.33932362679545447</v>
      </c>
      <c r="J107" s="101">
        <v>0.3944570775333085</v>
      </c>
      <c r="K107" s="101">
        <v>0.39972659144395745</v>
      </c>
      <c r="L107" s="101">
        <v>0.43550721184967378</v>
      </c>
      <c r="M107" s="101">
        <v>0.46743809203104408</v>
      </c>
      <c r="N107" s="101">
        <v>0.43681698753857851</v>
      </c>
      <c r="O107" s="101">
        <v>0.56050856972886187</v>
      </c>
      <c r="P107" s="101">
        <v>0.76492189409985711</v>
      </c>
      <c r="Q107" s="101">
        <v>1.1860084276691771</v>
      </c>
      <c r="R107" s="101">
        <v>1.4021977008623721</v>
      </c>
      <c r="S107" s="101">
        <v>1.6911098613858224</v>
      </c>
      <c r="T107" s="101">
        <v>2.182303121726465</v>
      </c>
      <c r="U107" s="101">
        <v>2.912956692227493</v>
      </c>
      <c r="V107" s="101">
        <v>4.0221298602525026</v>
      </c>
      <c r="W107" s="101">
        <v>4.3423069225169417</v>
      </c>
      <c r="DA107" s="131" t="s">
        <v>1714</v>
      </c>
    </row>
    <row r="108" spans="1:105" ht="12" customHeight="1" x14ac:dyDescent="0.25">
      <c r="A108" s="107" t="s">
        <v>121</v>
      </c>
      <c r="B108" s="104">
        <v>0</v>
      </c>
      <c r="C108" s="104">
        <v>1.6043065223942093E-3</v>
      </c>
      <c r="D108" s="104">
        <v>2.0347581842375864E-3</v>
      </c>
      <c r="E108" s="104">
        <v>2.4363913249545992E-3</v>
      </c>
      <c r="F108" s="104">
        <v>2.2720537453365611E-3</v>
      </c>
      <c r="G108" s="104">
        <v>2.3549984446860593E-3</v>
      </c>
      <c r="H108" s="104">
        <v>2.7431084215684058E-3</v>
      </c>
      <c r="I108" s="104">
        <v>3.8700570808925501E-3</v>
      </c>
      <c r="J108" s="104">
        <v>8.5422259836913216E-3</v>
      </c>
      <c r="K108" s="104">
        <v>1.0589074710708081E-2</v>
      </c>
      <c r="L108" s="104">
        <v>1.2823824011654428E-2</v>
      </c>
      <c r="M108" s="104">
        <v>1.7323282059290492E-2</v>
      </c>
      <c r="N108" s="104">
        <v>2.1886136987197467E-2</v>
      </c>
      <c r="O108" s="104">
        <v>2.8142574196461989E-2</v>
      </c>
      <c r="P108" s="104">
        <v>4.1793909442607004E-2</v>
      </c>
      <c r="Q108" s="104">
        <v>6.7750715694710237E-2</v>
      </c>
      <c r="R108" s="104">
        <v>8.1730012482020456E-2</v>
      </c>
      <c r="S108" s="104">
        <v>0.10051718424138395</v>
      </c>
      <c r="T108" s="104">
        <v>0.14359654341186234</v>
      </c>
      <c r="U108" s="104">
        <v>0.21149287777732978</v>
      </c>
      <c r="V108" s="104">
        <v>0.32824083143839755</v>
      </c>
      <c r="W108" s="104">
        <v>0.37511293541930973</v>
      </c>
      <c r="DA108" s="132" t="s">
        <v>1715</v>
      </c>
    </row>
    <row r="109" spans="1:105" ht="12" customHeight="1" x14ac:dyDescent="0.25">
      <c r="A109" s="108" t="s">
        <v>53</v>
      </c>
      <c r="B109" s="98">
        <v>0</v>
      </c>
      <c r="C109" s="98">
        <v>5.4153788001634281E-4</v>
      </c>
      <c r="D109" s="98">
        <v>6.7248012704955549E-4</v>
      </c>
      <c r="E109" s="98">
        <v>9.5387384884418986E-4</v>
      </c>
      <c r="F109" s="98">
        <v>7.7375997797188084E-4</v>
      </c>
      <c r="G109" s="98">
        <v>7.0198836021916251E-4</v>
      </c>
      <c r="H109" s="98">
        <v>1.0560477084413673E-3</v>
      </c>
      <c r="I109" s="98">
        <v>1.2510814303326688E-3</v>
      </c>
      <c r="J109" s="98">
        <v>3.0988776695761102E-3</v>
      </c>
      <c r="K109" s="98">
        <v>3.5865982849699143E-3</v>
      </c>
      <c r="L109" s="98">
        <v>4.2351387048030174E-3</v>
      </c>
      <c r="M109" s="98">
        <v>6.5703582312734059E-3</v>
      </c>
      <c r="N109" s="98">
        <v>5.7842691959726841E-3</v>
      </c>
      <c r="O109" s="98">
        <v>7.9145042231734079E-3</v>
      </c>
      <c r="P109" s="98">
        <v>1.1569799716563941E-2</v>
      </c>
      <c r="Q109" s="98">
        <v>2.4917888624443375E-2</v>
      </c>
      <c r="R109" s="98">
        <v>2.8290746193122204E-2</v>
      </c>
      <c r="S109" s="98">
        <v>3.2252722828829523E-2</v>
      </c>
      <c r="T109" s="98">
        <v>4.6349930875171537E-2</v>
      </c>
      <c r="U109" s="98">
        <v>6.6230128173919448E-2</v>
      </c>
      <c r="V109" s="98">
        <v>0.10795483935569428</v>
      </c>
      <c r="W109" s="98">
        <v>9.6366511121398934E-2</v>
      </c>
      <c r="DA109" s="63" t="s">
        <v>1716</v>
      </c>
    </row>
    <row r="110" spans="1:105" ht="12" customHeight="1" x14ac:dyDescent="0.25">
      <c r="A110" s="108" t="s">
        <v>52</v>
      </c>
      <c r="B110" s="98">
        <v>0</v>
      </c>
      <c r="C110" s="98">
        <v>1.0627686423778664E-3</v>
      </c>
      <c r="D110" s="98">
        <v>1.3622780571880308E-3</v>
      </c>
      <c r="E110" s="98">
        <v>1.4825174761104092E-3</v>
      </c>
      <c r="F110" s="98">
        <v>1.4982937673646804E-3</v>
      </c>
      <c r="G110" s="98">
        <v>1.6530100844668967E-3</v>
      </c>
      <c r="H110" s="98">
        <v>1.6870607131270385E-3</v>
      </c>
      <c r="I110" s="98">
        <v>2.6189756505598815E-3</v>
      </c>
      <c r="J110" s="98">
        <v>5.4433483141152119E-3</v>
      </c>
      <c r="K110" s="98">
        <v>7.0024764257381675E-3</v>
      </c>
      <c r="L110" s="98">
        <v>8.588685306851411E-3</v>
      </c>
      <c r="M110" s="98">
        <v>1.0752923828017086E-2</v>
      </c>
      <c r="N110" s="98">
        <v>1.6101867791224782E-2</v>
      </c>
      <c r="O110" s="98">
        <v>2.0228069973288583E-2</v>
      </c>
      <c r="P110" s="98">
        <v>3.0224109726043065E-2</v>
      </c>
      <c r="Q110" s="98">
        <v>4.2832827070266859E-2</v>
      </c>
      <c r="R110" s="98">
        <v>5.3439266288898252E-2</v>
      </c>
      <c r="S110" s="98">
        <v>6.826446141255442E-2</v>
      </c>
      <c r="T110" s="98">
        <v>9.7246612536690813E-2</v>
      </c>
      <c r="U110" s="98">
        <v>0.14526274960341032</v>
      </c>
      <c r="V110" s="98">
        <v>0.22028599208270327</v>
      </c>
      <c r="W110" s="98">
        <v>0.2787464242979108</v>
      </c>
      <c r="DA110" s="63" t="s">
        <v>1717</v>
      </c>
    </row>
    <row r="111" spans="1:105" ht="12" customHeight="1" x14ac:dyDescent="0.25">
      <c r="A111" s="121" t="s">
        <v>54</v>
      </c>
      <c r="B111" s="122">
        <v>5.8299418279966625E-2</v>
      </c>
      <c r="C111" s="122">
        <v>6.8764399467688392E-2</v>
      </c>
      <c r="D111" s="122">
        <v>9.1384607381733457E-2</v>
      </c>
      <c r="E111" s="122">
        <v>0.11073806147773306</v>
      </c>
      <c r="F111" s="122">
        <v>0.12222285793433338</v>
      </c>
      <c r="G111" s="122">
        <v>0.13204759020229981</v>
      </c>
      <c r="H111" s="122">
        <v>0.1447708355342831</v>
      </c>
      <c r="I111" s="122">
        <v>0.14230513624672925</v>
      </c>
      <c r="J111" s="122">
        <v>0.13895632947854533</v>
      </c>
      <c r="K111" s="122">
        <v>0.13790691861208584</v>
      </c>
      <c r="L111" s="122">
        <v>0.15357639502655113</v>
      </c>
      <c r="M111" s="122">
        <v>0.13652007614389133</v>
      </c>
      <c r="N111" s="122">
        <v>0.12976661781034932</v>
      </c>
      <c r="O111" s="122">
        <v>0.17071867875098379</v>
      </c>
      <c r="P111" s="122">
        <v>0.21702429880108148</v>
      </c>
      <c r="Q111" s="122">
        <v>0.30925245958622183</v>
      </c>
      <c r="R111" s="122">
        <v>0.349814383868709</v>
      </c>
      <c r="S111" s="122">
        <v>0.53954257416369389</v>
      </c>
      <c r="T111" s="122">
        <v>0.75154090552336017</v>
      </c>
      <c r="U111" s="122">
        <v>1.0273457040626379</v>
      </c>
      <c r="V111" s="122">
        <v>1.9174334501627681</v>
      </c>
      <c r="W111" s="122">
        <v>2.18224964479433</v>
      </c>
      <c r="DA111" s="130" t="s">
        <v>1718</v>
      </c>
    </row>
    <row r="112" spans="1:105" ht="12" customHeight="1" x14ac:dyDescent="0.25">
      <c r="A112" s="97" t="s">
        <v>50</v>
      </c>
      <c r="B112" s="98">
        <v>5.3865974976783651E-2</v>
      </c>
      <c r="C112" s="98">
        <v>6.2047561703273801E-2</v>
      </c>
      <c r="D112" s="98">
        <v>8.7198185525484848E-2</v>
      </c>
      <c r="E112" s="98">
        <v>0.10741034929558055</v>
      </c>
      <c r="F112" s="98">
        <v>0.11743813450346177</v>
      </c>
      <c r="G112" s="98">
        <v>0.12368227939203034</v>
      </c>
      <c r="H112" s="98">
        <v>0.13210588266594783</v>
      </c>
      <c r="I112" s="98">
        <v>0.12514743838026571</v>
      </c>
      <c r="J112" s="98">
        <v>0.11694510662416731</v>
      </c>
      <c r="K112" s="98">
        <v>0.11460181107409065</v>
      </c>
      <c r="L112" s="98">
        <v>0.12101606536452883</v>
      </c>
      <c r="M112" s="98">
        <v>9.7166915752187819E-2</v>
      </c>
      <c r="N112" s="98">
        <v>8.6271634586190749E-2</v>
      </c>
      <c r="O112" s="98">
        <v>0.1204189185149615</v>
      </c>
      <c r="P112" s="98">
        <v>0.13534021025702098</v>
      </c>
      <c r="Q112" s="98">
        <v>0.18135707302422535</v>
      </c>
      <c r="R112" s="98">
        <v>0.19048520822469639</v>
      </c>
      <c r="S112" s="98">
        <v>0.33085526200205412</v>
      </c>
      <c r="T112" s="98">
        <v>0.47696490300267075</v>
      </c>
      <c r="U112" s="98">
        <v>0.65495996643363097</v>
      </c>
      <c r="V112" s="98">
        <v>1.1132953910912127</v>
      </c>
      <c r="W112" s="98">
        <v>1.3215650836663668</v>
      </c>
      <c r="DA112" s="63" t="s">
        <v>1719</v>
      </c>
    </row>
    <row r="113" spans="1:105" ht="12" customHeight="1" x14ac:dyDescent="0.25">
      <c r="A113" s="109" t="s">
        <v>120</v>
      </c>
      <c r="B113" s="33">
        <v>4.4334433031829748E-3</v>
      </c>
      <c r="C113" s="33">
        <v>6.7168377644145965E-3</v>
      </c>
      <c r="D113" s="33">
        <v>4.1864218562486042E-3</v>
      </c>
      <c r="E113" s="33">
        <v>3.3277121821525075E-3</v>
      </c>
      <c r="F113" s="33">
        <v>4.7847234308716026E-3</v>
      </c>
      <c r="G113" s="33">
        <v>8.3653108102694704E-3</v>
      </c>
      <c r="H113" s="33">
        <v>1.2664952868335277E-2</v>
      </c>
      <c r="I113" s="33">
        <v>1.7157697866463525E-2</v>
      </c>
      <c r="J113" s="33">
        <v>2.2011222854378027E-2</v>
      </c>
      <c r="K113" s="33">
        <v>2.3305107537995202E-2</v>
      </c>
      <c r="L113" s="33">
        <v>3.2560329662022311E-2</v>
      </c>
      <c r="M113" s="33">
        <v>3.9353160391703529E-2</v>
      </c>
      <c r="N113" s="33">
        <v>4.3494983224158568E-2</v>
      </c>
      <c r="O113" s="33">
        <v>5.0299760236022284E-2</v>
      </c>
      <c r="P113" s="33">
        <v>8.1684088544060507E-2</v>
      </c>
      <c r="Q113" s="33">
        <v>0.12789538656199648</v>
      </c>
      <c r="R113" s="33">
        <v>0.15932917564401261</v>
      </c>
      <c r="S113" s="33">
        <v>0.20868731216163983</v>
      </c>
      <c r="T113" s="33">
        <v>0.27457600252068942</v>
      </c>
      <c r="U113" s="33">
        <v>0.37238573762900706</v>
      </c>
      <c r="V113" s="33">
        <v>0.80413805907155544</v>
      </c>
      <c r="W113" s="33">
        <v>0.8606845611279631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0.56266178066721273</v>
      </c>
      <c r="C115" s="117">
        <f t="shared" si="17"/>
        <v>0.70112887955630177</v>
      </c>
      <c r="D115" s="117">
        <f t="shared" si="17"/>
        <v>0.92748499514304972</v>
      </c>
      <c r="E115" s="117">
        <f t="shared" si="17"/>
        <v>1.2417018697083742</v>
      </c>
      <c r="F115" s="117">
        <f t="shared" si="17"/>
        <v>1.3585562340290434</v>
      </c>
      <c r="G115" s="117">
        <f t="shared" si="17"/>
        <v>1.5456718775267833</v>
      </c>
      <c r="H115" s="117">
        <f t="shared" si="17"/>
        <v>1.8287733757159588</v>
      </c>
      <c r="I115" s="117">
        <f t="shared" si="17"/>
        <v>1.7308628185999912</v>
      </c>
      <c r="J115" s="117">
        <f t="shared" si="17"/>
        <v>1.899679794679606</v>
      </c>
      <c r="K115" s="117">
        <f t="shared" si="17"/>
        <v>1.9750811283418446</v>
      </c>
      <c r="L115" s="117">
        <f t="shared" si="17"/>
        <v>2.5065868127830515</v>
      </c>
      <c r="M115" s="117">
        <f t="shared" si="17"/>
        <v>2.4658395303462801</v>
      </c>
      <c r="N115" s="117">
        <f t="shared" si="17"/>
        <v>2.5639424132530118</v>
      </c>
      <c r="O115" s="117">
        <f t="shared" si="17"/>
        <v>3.0143035828448976</v>
      </c>
      <c r="P115" s="117">
        <f t="shared" si="17"/>
        <v>3.7178220614729622</v>
      </c>
      <c r="Q115" s="117">
        <f t="shared" si="17"/>
        <v>7.1344034219979875</v>
      </c>
      <c r="R115" s="117">
        <f t="shared" ref="R115:V115" si="18">R116+R118+R120+R129</f>
        <v>7.9120541326918978</v>
      </c>
      <c r="S115" s="117">
        <f t="shared" si="18"/>
        <v>9.1417023998857232</v>
      </c>
      <c r="T115" s="117">
        <f t="shared" si="18"/>
        <v>12.515672548273061</v>
      </c>
      <c r="U115" s="117">
        <f t="shared" si="18"/>
        <v>17.075905827931628</v>
      </c>
      <c r="V115" s="117">
        <f t="shared" si="18"/>
        <v>21.836192349075098</v>
      </c>
      <c r="W115" s="117">
        <f t="shared" ref="W115" si="19">W116+W118+W120+W129</f>
        <v>34.857044876526643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0.44769637212786323</v>
      </c>
      <c r="C116" s="122">
        <f t="shared" si="20"/>
        <v>0.56657575914762237</v>
      </c>
      <c r="D116" s="122">
        <f t="shared" si="20"/>
        <v>0.74876179187922765</v>
      </c>
      <c r="E116" s="122">
        <f t="shared" si="20"/>
        <v>1.0153821136509931</v>
      </c>
      <c r="F116" s="122">
        <f t="shared" si="20"/>
        <v>1.1137971579917125</v>
      </c>
      <c r="G116" s="122">
        <f t="shared" si="20"/>
        <v>1.2795646463230508</v>
      </c>
      <c r="H116" s="122">
        <f t="shared" si="20"/>
        <v>1.5090406133939636</v>
      </c>
      <c r="I116" s="122">
        <f t="shared" si="20"/>
        <v>1.4060380857679791</v>
      </c>
      <c r="J116" s="122">
        <f t="shared" si="20"/>
        <v>1.5451415380209479</v>
      </c>
      <c r="K116" s="122">
        <f t="shared" si="20"/>
        <v>1.6156199074152693</v>
      </c>
      <c r="L116" s="122">
        <f t="shared" si="20"/>
        <v>2.105327916162711</v>
      </c>
      <c r="M116" s="122">
        <f t="shared" si="20"/>
        <v>2.0535001451693202</v>
      </c>
      <c r="N116" s="122">
        <f t="shared" si="20"/>
        <v>2.1516370439481802</v>
      </c>
      <c r="O116" s="122">
        <f t="shared" si="20"/>
        <v>2.4881446718166065</v>
      </c>
      <c r="P116" s="122">
        <f t="shared" si="20"/>
        <v>2.9962980520166398</v>
      </c>
      <c r="Q116" s="122">
        <f t="shared" si="20"/>
        <v>5.965072890600057</v>
      </c>
      <c r="R116" s="122">
        <f t="shared" si="20"/>
        <v>6.480383471833008</v>
      </c>
      <c r="S116" s="122">
        <f t="shared" si="20"/>
        <v>7.2535003481316069</v>
      </c>
      <c r="T116" s="122">
        <f t="shared" si="20"/>
        <v>9.930172549722192</v>
      </c>
      <c r="U116" s="122">
        <f t="shared" si="20"/>
        <v>13.438038776844575</v>
      </c>
      <c r="V116" s="122">
        <f t="shared" si="20"/>
        <v>16.87107942484095</v>
      </c>
      <c r="W116" s="122">
        <f t="shared" si="20"/>
        <v>28.427935934355343</v>
      </c>
      <c r="DA116" s="130" t="s">
        <v>1873</v>
      </c>
    </row>
    <row r="117" spans="1:105" ht="12" customHeight="1" x14ac:dyDescent="0.25">
      <c r="A117" s="97" t="s">
        <v>53</v>
      </c>
      <c r="B117" s="98">
        <v>0.44769637212786323</v>
      </c>
      <c r="C117" s="98">
        <v>0.56657575914762237</v>
      </c>
      <c r="D117" s="98">
        <v>0.74876179187922765</v>
      </c>
      <c r="E117" s="98">
        <v>1.0153821136509931</v>
      </c>
      <c r="F117" s="98">
        <v>1.1137971579917125</v>
      </c>
      <c r="G117" s="98">
        <v>1.2795646463230508</v>
      </c>
      <c r="H117" s="98">
        <v>1.5090406133939636</v>
      </c>
      <c r="I117" s="98">
        <v>1.4060380857679791</v>
      </c>
      <c r="J117" s="98">
        <v>1.5451415380209479</v>
      </c>
      <c r="K117" s="98">
        <v>1.6156199074152693</v>
      </c>
      <c r="L117" s="98">
        <v>2.105327916162711</v>
      </c>
      <c r="M117" s="98">
        <v>2.0535001451693202</v>
      </c>
      <c r="N117" s="98">
        <v>2.1516370439481802</v>
      </c>
      <c r="O117" s="98">
        <v>2.4881446718166065</v>
      </c>
      <c r="P117" s="98">
        <v>2.9962980520166398</v>
      </c>
      <c r="Q117" s="98">
        <v>5.965072890600057</v>
      </c>
      <c r="R117" s="98">
        <v>6.480383471833008</v>
      </c>
      <c r="S117" s="98">
        <v>7.2535003481316069</v>
      </c>
      <c r="T117" s="98">
        <v>9.930172549722192</v>
      </c>
      <c r="U117" s="98">
        <v>13.438038776844575</v>
      </c>
      <c r="V117" s="98">
        <v>16.87107942484095</v>
      </c>
      <c r="W117" s="98">
        <v>28.427935934355343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1.3247802571575964E-3</v>
      </c>
      <c r="C118" s="122">
        <f t="shared" si="21"/>
        <v>1.8204563903972029E-3</v>
      </c>
      <c r="D118" s="122">
        <f t="shared" si="21"/>
        <v>3.4427594085180086E-3</v>
      </c>
      <c r="E118" s="122">
        <f t="shared" si="21"/>
        <v>5.9744327389265146E-3</v>
      </c>
      <c r="F118" s="122">
        <f t="shared" si="21"/>
        <v>3.7002089287262651E-3</v>
      </c>
      <c r="G118" s="122">
        <f t="shared" si="21"/>
        <v>4.4338545377101872E-3</v>
      </c>
      <c r="H118" s="122">
        <f t="shared" si="21"/>
        <v>7.8829017121380407E-3</v>
      </c>
      <c r="I118" s="122">
        <f t="shared" si="21"/>
        <v>1.1883616565314422E-2</v>
      </c>
      <c r="J118" s="122">
        <f t="shared" si="21"/>
        <v>8.4583167744920959E-3</v>
      </c>
      <c r="K118" s="122">
        <f t="shared" si="21"/>
        <v>9.4308586504067912E-3</v>
      </c>
      <c r="L118" s="122">
        <f t="shared" si="21"/>
        <v>1.2911042397958343E-2</v>
      </c>
      <c r="M118" s="122">
        <f t="shared" si="21"/>
        <v>1.4095658557316511E-2</v>
      </c>
      <c r="N118" s="122">
        <f t="shared" si="21"/>
        <v>3.1980028258870537E-2</v>
      </c>
      <c r="O118" s="122">
        <f t="shared" si="21"/>
        <v>2.8534646622191719E-2</v>
      </c>
      <c r="P118" s="122">
        <f t="shared" si="21"/>
        <v>3.9061536471276269E-2</v>
      </c>
      <c r="Q118" s="122">
        <f t="shared" si="21"/>
        <v>0.11610737407620082</v>
      </c>
      <c r="R118" s="122">
        <f t="shared" si="21"/>
        <v>0.17836183449094814</v>
      </c>
      <c r="S118" s="122">
        <f t="shared" si="21"/>
        <v>0.25499716126452027</v>
      </c>
      <c r="T118" s="122">
        <f t="shared" si="21"/>
        <v>0.38162454329215834</v>
      </c>
      <c r="U118" s="122">
        <f t="shared" si="21"/>
        <v>0.61096981906170833</v>
      </c>
      <c r="V118" s="122">
        <f t="shared" si="21"/>
        <v>0.40482817171356761</v>
      </c>
      <c r="W118" s="122">
        <f t="shared" si="21"/>
        <v>1.3498446872548666</v>
      </c>
      <c r="DA118" s="130" t="s">
        <v>1875</v>
      </c>
    </row>
    <row r="119" spans="1:105" ht="12" customHeight="1" x14ac:dyDescent="0.25">
      <c r="A119" s="97" t="s">
        <v>53</v>
      </c>
      <c r="B119" s="98">
        <v>1.3247802571575964E-3</v>
      </c>
      <c r="C119" s="98">
        <v>1.8204563903972029E-3</v>
      </c>
      <c r="D119" s="98">
        <v>3.4427594085180086E-3</v>
      </c>
      <c r="E119" s="98">
        <v>5.9744327389265146E-3</v>
      </c>
      <c r="F119" s="98">
        <v>3.7002089287262651E-3</v>
      </c>
      <c r="G119" s="98">
        <v>4.4338545377101872E-3</v>
      </c>
      <c r="H119" s="98">
        <v>7.8829017121380407E-3</v>
      </c>
      <c r="I119" s="98">
        <v>1.1883616565314422E-2</v>
      </c>
      <c r="J119" s="98">
        <v>8.4583167744920959E-3</v>
      </c>
      <c r="K119" s="98">
        <v>9.4308586504067912E-3</v>
      </c>
      <c r="L119" s="98">
        <v>1.2911042397958343E-2</v>
      </c>
      <c r="M119" s="98">
        <v>1.4095658557316511E-2</v>
      </c>
      <c r="N119" s="98">
        <v>3.1980028258870537E-2</v>
      </c>
      <c r="O119" s="98">
        <v>2.8534646622191719E-2</v>
      </c>
      <c r="P119" s="98">
        <v>3.9061536471276269E-2</v>
      </c>
      <c r="Q119" s="98">
        <v>0.11610737407620082</v>
      </c>
      <c r="R119" s="98">
        <v>0.17836183449094814</v>
      </c>
      <c r="S119" s="98">
        <v>0.25499716126452027</v>
      </c>
      <c r="T119" s="98">
        <v>0.38162454329215834</v>
      </c>
      <c r="U119" s="98">
        <v>0.61096981906170833</v>
      </c>
      <c r="V119" s="98">
        <v>0.40482817171356761</v>
      </c>
      <c r="W119" s="98">
        <v>1.3498446872548666</v>
      </c>
      <c r="DA119" s="63" t="s">
        <v>1876</v>
      </c>
    </row>
    <row r="120" spans="1:105" ht="12" customHeight="1" x14ac:dyDescent="0.25">
      <c r="A120" s="121" t="s">
        <v>55</v>
      </c>
      <c r="B120" s="122">
        <v>7.9211211847298429E-2</v>
      </c>
      <c r="C120" s="122">
        <v>9.1761213799590874E-2</v>
      </c>
      <c r="D120" s="122">
        <v>0.12141044991896852</v>
      </c>
      <c r="E120" s="122">
        <v>0.15520128809854067</v>
      </c>
      <c r="F120" s="122">
        <v>0.16885517422616647</v>
      </c>
      <c r="G120" s="122">
        <v>0.18301030254662659</v>
      </c>
      <c r="H120" s="122">
        <v>0.22488322641930542</v>
      </c>
      <c r="I120" s="122">
        <v>0.22658651841991001</v>
      </c>
      <c r="J120" s="122">
        <v>0.26080406143350104</v>
      </c>
      <c r="K120" s="122">
        <v>0.2650665405469661</v>
      </c>
      <c r="L120" s="122">
        <v>0.29249214506524224</v>
      </c>
      <c r="M120" s="122">
        <v>0.31114825024148735</v>
      </c>
      <c r="N120" s="122">
        <v>0.29635153225267497</v>
      </c>
      <c r="O120" s="122">
        <v>0.38815337210371731</v>
      </c>
      <c r="P120" s="122">
        <v>0.53964169926163508</v>
      </c>
      <c r="Q120" s="122">
        <v>0.84684469138541307</v>
      </c>
      <c r="R120" s="122">
        <v>1.0161701806025993</v>
      </c>
      <c r="S120" s="122">
        <v>1.2730058545442398</v>
      </c>
      <c r="T120" s="122">
        <v>1.7017150722475527</v>
      </c>
      <c r="U120" s="122">
        <v>2.3348441635214856</v>
      </c>
      <c r="V120" s="122">
        <v>3.2322164882633992</v>
      </c>
      <c r="W120" s="122">
        <v>3.5686385567608272</v>
      </c>
      <c r="DA120" s="130" t="s">
        <v>1877</v>
      </c>
    </row>
    <row r="121" spans="1:105" ht="12" customHeight="1" x14ac:dyDescent="0.25">
      <c r="A121" s="97" t="s">
        <v>124</v>
      </c>
      <c r="B121" s="98">
        <v>2.3620319205283801E-2</v>
      </c>
      <c r="C121" s="98">
        <v>2.2345494898182369E-2</v>
      </c>
      <c r="D121" s="98">
        <v>2.9225063333152852E-2</v>
      </c>
      <c r="E121" s="98">
        <v>2.954391662305134E-2</v>
      </c>
      <c r="F121" s="98">
        <v>2.523599128375863E-2</v>
      </c>
      <c r="G121" s="98">
        <v>2.9145203765389396E-2</v>
      </c>
      <c r="H121" s="98">
        <v>2.9261669229848446E-2</v>
      </c>
      <c r="I121" s="98">
        <v>2.2467336525728049E-2</v>
      </c>
      <c r="J121" s="98">
        <v>1.9522120635175499E-2</v>
      </c>
      <c r="K121" s="98">
        <v>1.8003363395807305E-2</v>
      </c>
      <c r="L121" s="98">
        <v>2.1014527842131221E-2</v>
      </c>
      <c r="M121" s="98">
        <v>1.569642463265138E-2</v>
      </c>
      <c r="N121" s="98">
        <v>1.2425697052642308E-2</v>
      </c>
      <c r="O121" s="98">
        <v>1.9012447634074368E-2</v>
      </c>
      <c r="P121" s="98">
        <v>2.3623665137105457E-2</v>
      </c>
      <c r="Q121" s="98">
        <v>3.0246096026231968E-2</v>
      </c>
      <c r="R121" s="98">
        <v>3.4063882167610443E-2</v>
      </c>
      <c r="S121" s="98">
        <v>6.6512472398948294E-2</v>
      </c>
      <c r="T121" s="98">
        <v>0.10400924401798464</v>
      </c>
      <c r="U121" s="98">
        <v>0.14590108809585658</v>
      </c>
      <c r="V121" s="98">
        <v>0.13330776690505003</v>
      </c>
      <c r="W121" s="98">
        <v>0.15367406844217688</v>
      </c>
      <c r="DA121" s="63" t="s">
        <v>1878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1879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DA123" s="131" t="s">
        <v>1880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DA124" s="132" t="s">
        <v>1881</v>
      </c>
    </row>
    <row r="125" spans="1:105" ht="12" customHeight="1" x14ac:dyDescent="0.25">
      <c r="A125" s="106" t="s">
        <v>122</v>
      </c>
      <c r="B125" s="101">
        <v>5.5590892642014632E-2</v>
      </c>
      <c r="C125" s="101">
        <v>6.8035688343608083E-2</v>
      </c>
      <c r="D125" s="101">
        <v>9.0428925906003266E-2</v>
      </c>
      <c r="E125" s="101">
        <v>0.12361559743329009</v>
      </c>
      <c r="F125" s="101">
        <v>0.14166723343347745</v>
      </c>
      <c r="G125" s="101">
        <v>0.15179993403966691</v>
      </c>
      <c r="H125" s="101">
        <v>0.19331329523563642</v>
      </c>
      <c r="I125" s="101">
        <v>0.20075964941981891</v>
      </c>
      <c r="J125" s="101">
        <v>0.23399092459878906</v>
      </c>
      <c r="K125" s="101">
        <v>0.23791400244032576</v>
      </c>
      <c r="L125" s="101">
        <v>0.26034879026870283</v>
      </c>
      <c r="M125" s="101">
        <v>0.28074346825933466</v>
      </c>
      <c r="N125" s="101">
        <v>0.26430549765413086</v>
      </c>
      <c r="O125" s="101">
        <v>0.34405350863583795</v>
      </c>
      <c r="P125" s="101">
        <v>0.4785450214843881</v>
      </c>
      <c r="Q125" s="101">
        <v>0.75785239499510459</v>
      </c>
      <c r="R125" s="101">
        <v>0.91029634215854727</v>
      </c>
      <c r="S125" s="101">
        <v>1.1169289699382188</v>
      </c>
      <c r="T125" s="101">
        <v>1.4691862807332792</v>
      </c>
      <c r="U125" s="101">
        <v>1.9980673008168297</v>
      </c>
      <c r="V125" s="101">
        <v>2.8029822925795917</v>
      </c>
      <c r="W125" s="101">
        <v>3.0678588911947018</v>
      </c>
      <c r="DA125" s="131" t="s">
        <v>1882</v>
      </c>
    </row>
    <row r="126" spans="1:105" ht="12" customHeight="1" x14ac:dyDescent="0.25">
      <c r="A126" s="107" t="s">
        <v>121</v>
      </c>
      <c r="B126" s="104">
        <v>0</v>
      </c>
      <c r="C126" s="104">
        <v>1.380030557800415E-3</v>
      </c>
      <c r="D126" s="104">
        <v>1.7564606798123987E-3</v>
      </c>
      <c r="E126" s="104">
        <v>2.0417740421992472E-3</v>
      </c>
      <c r="F126" s="104">
        <v>1.9519495089303693E-3</v>
      </c>
      <c r="G126" s="104">
        <v>2.0651647415702826E-3</v>
      </c>
      <c r="H126" s="104">
        <v>2.3082619538205423E-3</v>
      </c>
      <c r="I126" s="104">
        <v>3.3595324743630386E-3</v>
      </c>
      <c r="J126" s="104">
        <v>7.2910161995364819E-3</v>
      </c>
      <c r="K126" s="104">
        <v>9.1491747108330239E-3</v>
      </c>
      <c r="L126" s="104">
        <v>1.1128826954408172E-2</v>
      </c>
      <c r="M126" s="104">
        <v>1.4708357349501308E-2</v>
      </c>
      <c r="N126" s="104">
        <v>1.9620337545901791E-2</v>
      </c>
      <c r="O126" s="104">
        <v>2.5087415833804971E-2</v>
      </c>
      <c r="P126" s="104">
        <v>3.7473012640141426E-2</v>
      </c>
      <c r="Q126" s="104">
        <v>5.8746200364076497E-2</v>
      </c>
      <c r="R126" s="104">
        <v>7.1809956276441697E-2</v>
      </c>
      <c r="S126" s="104">
        <v>8.9564412207072633E-2</v>
      </c>
      <c r="T126" s="104">
        <v>0.12851954749628883</v>
      </c>
      <c r="U126" s="104">
        <v>0.19087577460879923</v>
      </c>
      <c r="V126" s="104">
        <v>0.29592642877875752</v>
      </c>
      <c r="W126" s="104">
        <v>0.34710559712394834</v>
      </c>
      <c r="DA126" s="132" t="s">
        <v>1883</v>
      </c>
    </row>
    <row r="127" spans="1:105" ht="12" customHeight="1" x14ac:dyDescent="0.25">
      <c r="A127" s="108" t="s">
        <v>53</v>
      </c>
      <c r="B127" s="98">
        <v>0</v>
      </c>
      <c r="C127" s="98">
        <v>3.1726191542254869E-4</v>
      </c>
      <c r="D127" s="98">
        <v>3.9418262262436805E-4</v>
      </c>
      <c r="E127" s="98">
        <v>5.5925656608883797E-4</v>
      </c>
      <c r="F127" s="98">
        <v>4.5365574156568897E-4</v>
      </c>
      <c r="G127" s="98">
        <v>4.1215465710338594E-4</v>
      </c>
      <c r="H127" s="98">
        <v>6.2120124069350358E-4</v>
      </c>
      <c r="I127" s="98">
        <v>7.4055682380315727E-4</v>
      </c>
      <c r="J127" s="98">
        <v>1.8476678854212696E-3</v>
      </c>
      <c r="K127" s="98">
        <v>2.1466982850948573E-3</v>
      </c>
      <c r="L127" s="98">
        <v>2.5401416475567605E-3</v>
      </c>
      <c r="M127" s="98">
        <v>3.9554335214842216E-3</v>
      </c>
      <c r="N127" s="98">
        <v>3.5184697546770081E-3</v>
      </c>
      <c r="O127" s="98">
        <v>4.8593458605163866E-3</v>
      </c>
      <c r="P127" s="98">
        <v>7.2489029140983575E-3</v>
      </c>
      <c r="Q127" s="98">
        <v>1.5913373293809638E-2</v>
      </c>
      <c r="R127" s="98">
        <v>1.8370689987543442E-2</v>
      </c>
      <c r="S127" s="98">
        <v>2.1299950794518213E-2</v>
      </c>
      <c r="T127" s="98">
        <v>3.1272934959598021E-2</v>
      </c>
      <c r="U127" s="98">
        <v>4.5613025005388899E-2</v>
      </c>
      <c r="V127" s="98">
        <v>7.5640436696054247E-2</v>
      </c>
      <c r="W127" s="98">
        <v>6.8359172826037526E-2</v>
      </c>
      <c r="DA127" s="63" t="s">
        <v>1884</v>
      </c>
    </row>
    <row r="128" spans="1:105" ht="12" customHeight="1" x14ac:dyDescent="0.25">
      <c r="A128" s="108" t="s">
        <v>52</v>
      </c>
      <c r="B128" s="98">
        <v>0</v>
      </c>
      <c r="C128" s="98">
        <v>1.0627686423778664E-3</v>
      </c>
      <c r="D128" s="98">
        <v>1.3622780571880308E-3</v>
      </c>
      <c r="E128" s="98">
        <v>1.4825174761104092E-3</v>
      </c>
      <c r="F128" s="98">
        <v>1.4982937673646804E-3</v>
      </c>
      <c r="G128" s="98">
        <v>1.6530100844668967E-3</v>
      </c>
      <c r="H128" s="98">
        <v>1.6870607131270385E-3</v>
      </c>
      <c r="I128" s="98">
        <v>2.6189756505598815E-3</v>
      </c>
      <c r="J128" s="98">
        <v>5.4433483141152119E-3</v>
      </c>
      <c r="K128" s="98">
        <v>7.0024764257381675E-3</v>
      </c>
      <c r="L128" s="98">
        <v>8.588685306851411E-3</v>
      </c>
      <c r="M128" s="98">
        <v>1.0752923828017086E-2</v>
      </c>
      <c r="N128" s="98">
        <v>1.6101867791224782E-2</v>
      </c>
      <c r="O128" s="98">
        <v>2.0228069973288583E-2</v>
      </c>
      <c r="P128" s="98">
        <v>3.0224109726043065E-2</v>
      </c>
      <c r="Q128" s="98">
        <v>4.2832827070266859E-2</v>
      </c>
      <c r="R128" s="98">
        <v>5.3439266288898252E-2</v>
      </c>
      <c r="S128" s="98">
        <v>6.826446141255442E-2</v>
      </c>
      <c r="T128" s="98">
        <v>9.7246612536690813E-2</v>
      </c>
      <c r="U128" s="98">
        <v>0.14526274960341032</v>
      </c>
      <c r="V128" s="98">
        <v>0.22028599208270327</v>
      </c>
      <c r="W128" s="98">
        <v>0.2787464242979108</v>
      </c>
      <c r="DA128" s="63" t="s">
        <v>1885</v>
      </c>
    </row>
    <row r="129" spans="1:105" ht="12" customHeight="1" x14ac:dyDescent="0.25">
      <c r="A129" s="121" t="s">
        <v>54</v>
      </c>
      <c r="B129" s="122">
        <v>3.4429416434893466E-2</v>
      </c>
      <c r="C129" s="122">
        <v>4.0971450218691301E-2</v>
      </c>
      <c r="D129" s="122">
        <v>5.3869993936335563E-2</v>
      </c>
      <c r="E129" s="122">
        <v>6.5144035219913646E-2</v>
      </c>
      <c r="F129" s="122">
        <v>7.2203692882438122E-2</v>
      </c>
      <c r="G129" s="122">
        <v>7.8663074119395618E-2</v>
      </c>
      <c r="H129" s="122">
        <v>8.6966634190551673E-2</v>
      </c>
      <c r="I129" s="122">
        <v>8.6354597846787701E-2</v>
      </c>
      <c r="J129" s="122">
        <v>8.5275878450665102E-2</v>
      </c>
      <c r="K129" s="122">
        <v>8.4963821729202332E-2</v>
      </c>
      <c r="L129" s="122">
        <v>9.5855709157140076E-2</v>
      </c>
      <c r="M129" s="122">
        <v>8.7095476378155984E-2</v>
      </c>
      <c r="N129" s="122">
        <v>8.3973808793286128E-2</v>
      </c>
      <c r="O129" s="122">
        <v>0.10947089230238216</v>
      </c>
      <c r="P129" s="122">
        <v>0.14282077372341165</v>
      </c>
      <c r="Q129" s="122">
        <v>0.20637846593631673</v>
      </c>
      <c r="R129" s="122">
        <v>0.23713864576534202</v>
      </c>
      <c r="S129" s="122">
        <v>0.36019903594535629</v>
      </c>
      <c r="T129" s="122">
        <v>0.50216038301115895</v>
      </c>
      <c r="U129" s="122">
        <v>0.69205306850386017</v>
      </c>
      <c r="V129" s="122">
        <v>1.3280682642571806</v>
      </c>
      <c r="W129" s="122">
        <v>1.5106256981556105</v>
      </c>
      <c r="DA129" s="130" t="s">
        <v>1886</v>
      </c>
    </row>
    <row r="130" spans="1:105" ht="12" customHeight="1" x14ac:dyDescent="0.25">
      <c r="A130" s="97" t="s">
        <v>50</v>
      </c>
      <c r="B130" s="98">
        <v>3.1173733318173073E-2</v>
      </c>
      <c r="C130" s="98">
        <v>3.6010473581098552E-2</v>
      </c>
      <c r="D130" s="98">
        <v>5.0775349252865094E-2</v>
      </c>
      <c r="E130" s="98">
        <v>6.2681455786343598E-2</v>
      </c>
      <c r="F130" s="98">
        <v>6.8648344825318966E-2</v>
      </c>
      <c r="G130" s="98">
        <v>7.2386738309267618E-2</v>
      </c>
      <c r="H130" s="98">
        <v>7.7422234021558414E-2</v>
      </c>
      <c r="I130" s="98">
        <v>7.3399660975824399E-2</v>
      </c>
      <c r="J130" s="98">
        <v>6.8632604050077678E-2</v>
      </c>
      <c r="K130" s="98">
        <v>6.7305945406741105E-2</v>
      </c>
      <c r="L130" s="98">
        <v>7.1137891367760234E-2</v>
      </c>
      <c r="M130" s="98">
        <v>5.715942058801006E-2</v>
      </c>
      <c r="N130" s="98">
        <v>5.0783925295633553E-2</v>
      </c>
      <c r="O130" s="98">
        <v>7.0923541604158744E-2</v>
      </c>
      <c r="P130" s="98">
        <v>7.9734018937869064E-2</v>
      </c>
      <c r="Q130" s="98">
        <v>0.10686146581738003</v>
      </c>
      <c r="R130" s="98">
        <v>0.11230942234362844</v>
      </c>
      <c r="S130" s="98">
        <v>0.1954179680609428</v>
      </c>
      <c r="T130" s="98">
        <v>0.28248598724924495</v>
      </c>
      <c r="U130" s="98">
        <v>0.38920057051603962</v>
      </c>
      <c r="V130" s="98">
        <v>0.66357413291151091</v>
      </c>
      <c r="W130" s="98">
        <v>0.79045757478263612</v>
      </c>
      <c r="DA130" s="63" t="s">
        <v>1887</v>
      </c>
    </row>
    <row r="131" spans="1:105" ht="12" customHeight="1" x14ac:dyDescent="0.25">
      <c r="A131" s="109" t="s">
        <v>120</v>
      </c>
      <c r="B131" s="33">
        <v>3.2556831167203934E-3</v>
      </c>
      <c r="C131" s="33">
        <v>4.9609766375927457E-3</v>
      </c>
      <c r="D131" s="33">
        <v>3.0946446834704692E-3</v>
      </c>
      <c r="E131" s="33">
        <v>2.4625794335700522E-3</v>
      </c>
      <c r="F131" s="33">
        <v>3.5553480571191569E-3</v>
      </c>
      <c r="G131" s="33">
        <v>6.2763358101280012E-3</v>
      </c>
      <c r="H131" s="33">
        <v>9.5444001689932549E-3</v>
      </c>
      <c r="I131" s="33">
        <v>1.2954936870963307E-2</v>
      </c>
      <c r="J131" s="33">
        <v>1.6643274400587424E-2</v>
      </c>
      <c r="K131" s="33">
        <v>1.7657876322461231E-2</v>
      </c>
      <c r="L131" s="33">
        <v>2.4717817789379846E-2</v>
      </c>
      <c r="M131" s="33">
        <v>2.9936055790145927E-2</v>
      </c>
      <c r="N131" s="33">
        <v>3.3189883497652575E-2</v>
      </c>
      <c r="O131" s="33">
        <v>3.8547350698223418E-2</v>
      </c>
      <c r="P131" s="33">
        <v>6.3086754785542584E-2</v>
      </c>
      <c r="Q131" s="33">
        <v>9.9517000118936702E-2</v>
      </c>
      <c r="R131" s="33">
        <v>0.12482922342171358</v>
      </c>
      <c r="S131" s="33">
        <v>0.16478106788441352</v>
      </c>
      <c r="T131" s="33">
        <v>0.21967439576191403</v>
      </c>
      <c r="U131" s="33">
        <v>0.30285249798782049</v>
      </c>
      <c r="V131" s="33">
        <v>0.66449413134566959</v>
      </c>
      <c r="W131" s="33">
        <v>0.72016812337297442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1.0100238925141525</v>
      </c>
      <c r="C133" s="154">
        <f t="shared" si="22"/>
        <v>1.038094874157198</v>
      </c>
      <c r="D133" s="154">
        <f t="shared" si="22"/>
        <v>1.0639116559029163</v>
      </c>
      <c r="E133" s="154">
        <f t="shared" si="22"/>
        <v>1.1054341350028729</v>
      </c>
      <c r="F133" s="154">
        <f t="shared" si="22"/>
        <v>1.1350681747699034</v>
      </c>
      <c r="G133" s="154">
        <f t="shared" si="22"/>
        <v>1.1706155144915353</v>
      </c>
      <c r="H133" s="154">
        <f t="shared" si="22"/>
        <v>1.2020529683804695</v>
      </c>
      <c r="I133" s="154">
        <f t="shared" si="22"/>
        <v>1.2152813301705649</v>
      </c>
      <c r="J133" s="154">
        <f t="shared" si="22"/>
        <v>1.2456872180265341</v>
      </c>
      <c r="K133" s="154">
        <f t="shared" si="22"/>
        <v>1.2824514246996315</v>
      </c>
      <c r="L133" s="154">
        <f t="shared" si="22"/>
        <v>1.3668613453850496</v>
      </c>
      <c r="M133" s="154">
        <f t="shared" si="22"/>
        <v>1.3959534485631302</v>
      </c>
      <c r="N133" s="154">
        <f t="shared" si="22"/>
        <v>1.4984961367863305</v>
      </c>
      <c r="O133" s="154">
        <f t="shared" si="22"/>
        <v>1.5590983888432561</v>
      </c>
      <c r="P133" s="154">
        <f t="shared" si="22"/>
        <v>1.6128279180803573</v>
      </c>
      <c r="Q133" s="154">
        <f t="shared" si="22"/>
        <v>1.8365645969700022</v>
      </c>
      <c r="R133" s="154">
        <f t="shared" ref="R133:V133" si="23">IF(R115=0,"",R115/R97)</f>
        <v>1.8701450486128788</v>
      </c>
      <c r="S133" s="154">
        <f t="shared" si="23"/>
        <v>1.8566099360436732</v>
      </c>
      <c r="T133" s="154">
        <f t="shared" si="23"/>
        <v>1.9281383465014057</v>
      </c>
      <c r="U133" s="154">
        <f t="shared" si="23"/>
        <v>1.9736416906363332</v>
      </c>
      <c r="V133" s="154">
        <f t="shared" si="23"/>
        <v>1.876349229975848</v>
      </c>
      <c r="W133" s="154">
        <f t="shared" ref="W133" si="24">IF(W115=0,"",W115/W97)</f>
        <v>2.1905808284978843</v>
      </c>
      <c r="DA133" s="129" t="s">
        <v>2040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1.2689851088810407</v>
      </c>
      <c r="C134" s="155">
        <f t="shared" si="25"/>
        <v>1.2850785081809251</v>
      </c>
      <c r="D134" s="155">
        <f t="shared" si="25"/>
        <v>1.33009844561952</v>
      </c>
      <c r="E134" s="155">
        <f t="shared" si="25"/>
        <v>1.3770331949383627</v>
      </c>
      <c r="F134" s="155">
        <f t="shared" si="25"/>
        <v>1.4282620363236418</v>
      </c>
      <c r="G134" s="155">
        <f t="shared" si="25"/>
        <v>1.4709676795785853</v>
      </c>
      <c r="H134" s="155">
        <f t="shared" si="25"/>
        <v>1.5280423437687103</v>
      </c>
      <c r="I134" s="155">
        <f t="shared" si="25"/>
        <v>1.5770175763104068</v>
      </c>
      <c r="J134" s="155">
        <f t="shared" si="25"/>
        <v>1.6385007238178622</v>
      </c>
      <c r="K134" s="155">
        <f t="shared" si="25"/>
        <v>1.6922822640913036</v>
      </c>
      <c r="L134" s="155">
        <f t="shared" si="25"/>
        <v>1.7714386100649362</v>
      </c>
      <c r="M134" s="155">
        <f t="shared" si="25"/>
        <v>1.8474432784302617</v>
      </c>
      <c r="N134" s="155">
        <f t="shared" si="25"/>
        <v>1.9754170520796122</v>
      </c>
      <c r="O134" s="155">
        <f t="shared" si="25"/>
        <v>2.1967003689449478</v>
      </c>
      <c r="P134" s="155">
        <f t="shared" si="25"/>
        <v>2.4325088302853985</v>
      </c>
      <c r="Q134" s="155">
        <f t="shared" si="25"/>
        <v>2.6621142848125099</v>
      </c>
      <c r="R134" s="155">
        <f t="shared" ref="R134:V134" si="26">IF(R116=0,"",R116/R98)</f>
        <v>2.8230499457785254</v>
      </c>
      <c r="S134" s="155">
        <f t="shared" si="26"/>
        <v>2.9864263369567219</v>
      </c>
      <c r="T134" s="155">
        <f t="shared" si="26"/>
        <v>3.1317135009712191</v>
      </c>
      <c r="U134" s="155">
        <f t="shared" si="26"/>
        <v>3.2405060134948229</v>
      </c>
      <c r="V134" s="155">
        <f t="shared" si="26"/>
        <v>3.3106416749628842</v>
      </c>
      <c r="W134" s="155">
        <f t="shared" ref="W134" si="27">IF(W116=0,"",W116/W98)</f>
        <v>3.3601021190880322</v>
      </c>
      <c r="DA134" s="130" t="s">
        <v>2041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1.2689851088810407</v>
      </c>
      <c r="C135" s="156">
        <f t="shared" si="28"/>
        <v>1.2850785081809251</v>
      </c>
      <c r="D135" s="156">
        <f t="shared" si="28"/>
        <v>1.33009844561952</v>
      </c>
      <c r="E135" s="156">
        <f t="shared" si="28"/>
        <v>1.3770331949383627</v>
      </c>
      <c r="F135" s="156">
        <f t="shared" si="28"/>
        <v>1.4282620363236418</v>
      </c>
      <c r="G135" s="156">
        <f t="shared" si="28"/>
        <v>1.4709676795785853</v>
      </c>
      <c r="H135" s="156">
        <f t="shared" si="28"/>
        <v>1.5280423437687103</v>
      </c>
      <c r="I135" s="156">
        <f t="shared" si="28"/>
        <v>1.5770175763104068</v>
      </c>
      <c r="J135" s="156">
        <f t="shared" si="28"/>
        <v>1.6385007238178622</v>
      </c>
      <c r="K135" s="156">
        <f t="shared" si="28"/>
        <v>1.6922822640913036</v>
      </c>
      <c r="L135" s="156">
        <f t="shared" si="28"/>
        <v>1.7714386100649362</v>
      </c>
      <c r="M135" s="156">
        <f t="shared" si="28"/>
        <v>1.8474432784302617</v>
      </c>
      <c r="N135" s="156">
        <f t="shared" si="28"/>
        <v>1.9754170520796122</v>
      </c>
      <c r="O135" s="156">
        <f t="shared" si="28"/>
        <v>2.1967003689449478</v>
      </c>
      <c r="P135" s="156">
        <f t="shared" si="28"/>
        <v>2.4325088302853985</v>
      </c>
      <c r="Q135" s="156">
        <f t="shared" si="28"/>
        <v>2.6621142848125099</v>
      </c>
      <c r="R135" s="156">
        <f t="shared" ref="R135:V135" si="29">IF(R117=0,"",R117/R99)</f>
        <v>2.8230499457785254</v>
      </c>
      <c r="S135" s="156">
        <f t="shared" si="29"/>
        <v>2.9864263369567219</v>
      </c>
      <c r="T135" s="156">
        <f t="shared" si="29"/>
        <v>3.1317135009712191</v>
      </c>
      <c r="U135" s="156">
        <f t="shared" si="29"/>
        <v>3.2405060134948229</v>
      </c>
      <c r="V135" s="156">
        <f t="shared" si="29"/>
        <v>3.3106416749628842</v>
      </c>
      <c r="W135" s="156">
        <f t="shared" ref="W135" si="30">IF(W117=0,"",W117/W99)</f>
        <v>3.3601021190880322</v>
      </c>
      <c r="DA135" s="63" t="s">
        <v>2042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1.6784535314436273</v>
      </c>
      <c r="C136" s="155">
        <f t="shared" si="31"/>
        <v>1.9343786472849644</v>
      </c>
      <c r="D136" s="155">
        <f t="shared" si="31"/>
        <v>2.0641209295675971</v>
      </c>
      <c r="E136" s="155">
        <f t="shared" si="31"/>
        <v>2.1360303367531075</v>
      </c>
      <c r="F136" s="155">
        <f t="shared" si="31"/>
        <v>2.2145320083661852</v>
      </c>
      <c r="G136" s="155">
        <f t="shared" si="31"/>
        <v>2.2821107046122067</v>
      </c>
      <c r="H136" s="155">
        <f t="shared" si="31"/>
        <v>2.3517948091095366</v>
      </c>
      <c r="I136" s="155">
        <f t="shared" si="31"/>
        <v>2.4117264323474554</v>
      </c>
      <c r="J136" s="155">
        <f t="shared" si="31"/>
        <v>2.4752942137463587</v>
      </c>
      <c r="K136" s="155">
        <f t="shared" si="31"/>
        <v>2.5536811466148124</v>
      </c>
      <c r="L136" s="155">
        <f t="shared" si="31"/>
        <v>2.6267584386372698</v>
      </c>
      <c r="M136" s="155">
        <f t="shared" si="31"/>
        <v>2.7036957172581331</v>
      </c>
      <c r="N136" s="155">
        <f t="shared" si="31"/>
        <v>2.799192697555291</v>
      </c>
      <c r="O136" s="155">
        <f t="shared" si="31"/>
        <v>2.9396100375290986</v>
      </c>
      <c r="P136" s="155">
        <f t="shared" si="31"/>
        <v>3.1373061518018543</v>
      </c>
      <c r="Q136" s="155">
        <f t="shared" si="31"/>
        <v>3.2855582461420165</v>
      </c>
      <c r="R136" s="155">
        <f t="shared" ref="R136:V136" si="32">IF(R118=0,"",R118/R100)</f>
        <v>3.3744308308182243</v>
      </c>
      <c r="S136" s="155">
        <f t="shared" si="32"/>
        <v>3.4321592788115689</v>
      </c>
      <c r="T136" s="155">
        <f t="shared" si="32"/>
        <v>3.4814304468807102</v>
      </c>
      <c r="U136" s="155">
        <f t="shared" si="32"/>
        <v>3.531287084942945</v>
      </c>
      <c r="V136" s="155">
        <f t="shared" si="32"/>
        <v>3.5851128812683464</v>
      </c>
      <c r="W136" s="155">
        <f t="shared" ref="W136" si="33">IF(W118=0,"",W118/W100)</f>
        <v>3.6470804177943323</v>
      </c>
      <c r="DA136" s="130" t="s">
        <v>2043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1.6784535314436273</v>
      </c>
      <c r="C137" s="156">
        <f t="shared" si="34"/>
        <v>1.9343786472849644</v>
      </c>
      <c r="D137" s="156">
        <f t="shared" si="34"/>
        <v>2.0641209295675971</v>
      </c>
      <c r="E137" s="156">
        <f t="shared" si="34"/>
        <v>2.1360303367531075</v>
      </c>
      <c r="F137" s="156">
        <f t="shared" si="34"/>
        <v>2.2145320083661852</v>
      </c>
      <c r="G137" s="156">
        <f t="shared" si="34"/>
        <v>2.2821107046122067</v>
      </c>
      <c r="H137" s="156">
        <f t="shared" si="34"/>
        <v>2.3517948091095366</v>
      </c>
      <c r="I137" s="156">
        <f t="shared" si="34"/>
        <v>2.4117264323474554</v>
      </c>
      <c r="J137" s="156">
        <f t="shared" si="34"/>
        <v>2.4752942137463587</v>
      </c>
      <c r="K137" s="156">
        <f t="shared" si="34"/>
        <v>2.5536811466148124</v>
      </c>
      <c r="L137" s="156">
        <f t="shared" si="34"/>
        <v>2.6267584386372698</v>
      </c>
      <c r="M137" s="156">
        <f t="shared" si="34"/>
        <v>2.7036957172581331</v>
      </c>
      <c r="N137" s="156">
        <f t="shared" si="34"/>
        <v>2.799192697555291</v>
      </c>
      <c r="O137" s="156">
        <f t="shared" si="34"/>
        <v>2.9396100375290986</v>
      </c>
      <c r="P137" s="156">
        <f t="shared" si="34"/>
        <v>3.1373061518018543</v>
      </c>
      <c r="Q137" s="156">
        <f t="shared" si="34"/>
        <v>3.2855582461420165</v>
      </c>
      <c r="R137" s="156">
        <f t="shared" ref="R137:V137" si="35">IF(R119=0,"",R119/R101)</f>
        <v>3.3744308308182243</v>
      </c>
      <c r="S137" s="156">
        <f t="shared" si="35"/>
        <v>3.4321592788115689</v>
      </c>
      <c r="T137" s="156">
        <f t="shared" si="35"/>
        <v>3.4814304468807102</v>
      </c>
      <c r="U137" s="156">
        <f t="shared" si="35"/>
        <v>3.531287084942945</v>
      </c>
      <c r="V137" s="156">
        <f t="shared" si="35"/>
        <v>3.5851128812683464</v>
      </c>
      <c r="W137" s="156">
        <f t="shared" ref="W137" si="36">IF(W119=0,"",W119/W101)</f>
        <v>3.6470804177943323</v>
      </c>
      <c r="DA137" s="63" t="s">
        <v>2044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0.54556847209994674</v>
      </c>
      <c r="C138" s="155">
        <f t="shared" si="37"/>
        <v>0.55678301144014519</v>
      </c>
      <c r="D138" s="155">
        <f t="shared" si="37"/>
        <v>0.56266065561350842</v>
      </c>
      <c r="E138" s="155">
        <f t="shared" si="37"/>
        <v>0.56982545617627356</v>
      </c>
      <c r="F138" s="155">
        <f t="shared" si="37"/>
        <v>0.57595682970509865</v>
      </c>
      <c r="G138" s="155">
        <f t="shared" si="37"/>
        <v>0.57819056257180912</v>
      </c>
      <c r="H138" s="155">
        <f t="shared" si="37"/>
        <v>0.5830708134052095</v>
      </c>
      <c r="I138" s="155">
        <f t="shared" si="37"/>
        <v>0.58787124067325147</v>
      </c>
      <c r="J138" s="155">
        <f t="shared" si="37"/>
        <v>0.59326174806581167</v>
      </c>
      <c r="K138" s="155">
        <f t="shared" si="37"/>
        <v>0.59728754916276183</v>
      </c>
      <c r="L138" s="155">
        <f t="shared" si="37"/>
        <v>0.60078461069618061</v>
      </c>
      <c r="M138" s="155">
        <f t="shared" si="37"/>
        <v>0.60634973310064699</v>
      </c>
      <c r="N138" s="155">
        <f t="shared" si="37"/>
        <v>0.616612159407806</v>
      </c>
      <c r="O138" s="155">
        <f t="shared" si="37"/>
        <v>0.62578737649154303</v>
      </c>
      <c r="P138" s="155">
        <f t="shared" si="37"/>
        <v>0.63945438053267345</v>
      </c>
      <c r="Q138" s="155">
        <f t="shared" si="37"/>
        <v>0.65175624387569508</v>
      </c>
      <c r="R138" s="155">
        <f t="shared" ref="R138:V138" si="38">IF(R120=0,"",R120/R102)</f>
        <v>0.66307141487196508</v>
      </c>
      <c r="S138" s="155">
        <f t="shared" si="38"/>
        <v>0.67669657528866878</v>
      </c>
      <c r="T138" s="155">
        <f t="shared" si="38"/>
        <v>0.69201730657816218</v>
      </c>
      <c r="U138" s="155">
        <f t="shared" si="38"/>
        <v>0.7065176558589642</v>
      </c>
      <c r="V138" s="155">
        <f t="shared" si="38"/>
        <v>0.71648273001091645</v>
      </c>
      <c r="W138" s="155">
        <f t="shared" ref="W138" si="39">IF(W120=0,"",W120/W102)</f>
        <v>0.72837766069774779</v>
      </c>
      <c r="DA138" s="130" t="s">
        <v>2045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0.50444479568652512</v>
      </c>
      <c r="C139" s="156">
        <f t="shared" si="40"/>
        <v>0.50771045594022324</v>
      </c>
      <c r="D139" s="156">
        <f t="shared" si="40"/>
        <v>0.51282366368853149</v>
      </c>
      <c r="E139" s="156">
        <f t="shared" si="40"/>
        <v>0.51626820598567269</v>
      </c>
      <c r="F139" s="156">
        <f t="shared" si="40"/>
        <v>0.51973833636708089</v>
      </c>
      <c r="G139" s="156">
        <f t="shared" si="40"/>
        <v>0.52372164304787561</v>
      </c>
      <c r="H139" s="156">
        <f t="shared" si="40"/>
        <v>0.52931103817382408</v>
      </c>
      <c r="I139" s="156">
        <f t="shared" si="40"/>
        <v>0.53187274341147717</v>
      </c>
      <c r="J139" s="156">
        <f t="shared" si="40"/>
        <v>0.53322894388158582</v>
      </c>
      <c r="K139" s="156">
        <f t="shared" si="40"/>
        <v>0.53792546125983609</v>
      </c>
      <c r="L139" s="156">
        <f t="shared" si="40"/>
        <v>0.54555945176388743</v>
      </c>
      <c r="M139" s="156">
        <f t="shared" si="40"/>
        <v>0.55291615103747349</v>
      </c>
      <c r="N139" s="156">
        <f t="shared" si="40"/>
        <v>0.56713975922997306</v>
      </c>
      <c r="O139" s="156">
        <f t="shared" si="40"/>
        <v>0.6014153362082052</v>
      </c>
      <c r="P139" s="156">
        <f t="shared" si="40"/>
        <v>0.63515044652761721</v>
      </c>
      <c r="Q139" s="156">
        <f t="shared" si="40"/>
        <v>0.66375485181868477</v>
      </c>
      <c r="R139" s="156">
        <f t="shared" ref="R139:V139" si="41">IF(R121=0,"",R121/R103)</f>
        <v>0.70101470848816938</v>
      </c>
      <c r="S139" s="156">
        <f t="shared" si="41"/>
        <v>0.74249869049287509</v>
      </c>
      <c r="T139" s="156">
        <f t="shared" si="41"/>
        <v>0.78105739610352665</v>
      </c>
      <c r="U139" s="156">
        <f t="shared" si="41"/>
        <v>0.80933843085663737</v>
      </c>
      <c r="V139" s="156">
        <f t="shared" si="41"/>
        <v>0.82873638766324587</v>
      </c>
      <c r="W139" s="156">
        <f t="shared" ref="W139" si="42">IF(W121=0,"",W121/W103)</f>
        <v>0.84429561827734345</v>
      </c>
      <c r="DA139" s="63" t="s">
        <v>2046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" si="45">IF(W122=0,"",W122/W104)</f>
        <v/>
      </c>
      <c r="DA140" s="63" t="s">
        <v>2047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" si="48">IF(W123=0,"",W123/W105)</f>
        <v/>
      </c>
      <c r="DA141" s="131" t="s">
        <v>2048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" si="51">IF(W124=0,"",W124/W106)</f>
        <v/>
      </c>
      <c r="DA142" s="132" t="s">
        <v>2049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0.56514428204513378</v>
      </c>
      <c r="C143" s="157">
        <f t="shared" si="52"/>
        <v>0.57081961297058992</v>
      </c>
      <c r="D143" s="157">
        <f t="shared" si="52"/>
        <v>0.57687737357793001</v>
      </c>
      <c r="E143" s="157">
        <f t="shared" si="52"/>
        <v>0.58116236218449924</v>
      </c>
      <c r="F143" s="157">
        <f t="shared" si="52"/>
        <v>0.58456581875337965</v>
      </c>
      <c r="G143" s="157">
        <f t="shared" si="52"/>
        <v>0.58719451871464978</v>
      </c>
      <c r="H143" s="157">
        <f t="shared" si="52"/>
        <v>0.58997775549531806</v>
      </c>
      <c r="I143" s="157">
        <f t="shared" si="52"/>
        <v>0.59164653907473874</v>
      </c>
      <c r="J143" s="157">
        <f t="shared" si="52"/>
        <v>0.59319742990041935</v>
      </c>
      <c r="K143" s="157">
        <f t="shared" si="52"/>
        <v>0.59519183244951024</v>
      </c>
      <c r="L143" s="157">
        <f t="shared" si="52"/>
        <v>0.5978059218880829</v>
      </c>
      <c r="M143" s="157">
        <f t="shared" si="52"/>
        <v>0.60060032129493113</v>
      </c>
      <c r="N143" s="157">
        <f t="shared" si="52"/>
        <v>0.60507147202187994</v>
      </c>
      <c r="O143" s="157">
        <f t="shared" si="52"/>
        <v>0.6138238150440215</v>
      </c>
      <c r="P143" s="157">
        <f t="shared" si="52"/>
        <v>0.62561292228081555</v>
      </c>
      <c r="Q143" s="157">
        <f t="shared" si="52"/>
        <v>0.63899410604061779</v>
      </c>
      <c r="R143" s="157">
        <f t="shared" ref="R143:V143" si="53">IF(R125=0,"",R125/R107)</f>
        <v>0.64919257933364294</v>
      </c>
      <c r="S143" s="157">
        <f t="shared" si="53"/>
        <v>0.66047096965239338</v>
      </c>
      <c r="T143" s="157">
        <f t="shared" si="53"/>
        <v>0.67322741103489581</v>
      </c>
      <c r="U143" s="157">
        <f t="shared" si="53"/>
        <v>0.685924135483435</v>
      </c>
      <c r="V143" s="157">
        <f t="shared" si="53"/>
        <v>0.696890053272329</v>
      </c>
      <c r="W143" s="157">
        <f t="shared" ref="W143" si="54">IF(W125=0,"",W125/W107)</f>
        <v>0.70650438716949826</v>
      </c>
      <c r="DA143" s="131" t="s">
        <v>2050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>
        <f t="shared" si="55"/>
        <v>0.86020379431039595</v>
      </c>
      <c r="D144" s="158">
        <f t="shared" si="55"/>
        <v>0.86322821719994003</v>
      </c>
      <c r="E144" s="158">
        <f t="shared" si="55"/>
        <v>0.83803206048490364</v>
      </c>
      <c r="F144" s="158">
        <f t="shared" si="55"/>
        <v>0.85911238364708031</v>
      </c>
      <c r="G144" s="158">
        <f t="shared" si="55"/>
        <v>0.87692828257709787</v>
      </c>
      <c r="H144" s="158">
        <f t="shared" si="55"/>
        <v>0.84147674793720528</v>
      </c>
      <c r="I144" s="158">
        <f t="shared" si="55"/>
        <v>0.86808344273522464</v>
      </c>
      <c r="J144" s="158">
        <f t="shared" si="55"/>
        <v>0.8535264945526343</v>
      </c>
      <c r="K144" s="158">
        <f t="shared" si="55"/>
        <v>0.86402022469262829</v>
      </c>
      <c r="L144" s="158">
        <f t="shared" si="55"/>
        <v>0.86782436692005249</v>
      </c>
      <c r="M144" s="158">
        <f t="shared" si="55"/>
        <v>0.84905142681165335</v>
      </c>
      <c r="N144" s="158">
        <f t="shared" si="55"/>
        <v>0.89647330442000428</v>
      </c>
      <c r="O144" s="158">
        <f t="shared" si="55"/>
        <v>0.89143998195299756</v>
      </c>
      <c r="P144" s="158">
        <f t="shared" si="55"/>
        <v>0.89661419905215622</v>
      </c>
      <c r="Q144" s="158">
        <f t="shared" si="55"/>
        <v>0.8670934286331563</v>
      </c>
      <c r="R144" s="158">
        <f t="shared" ref="R144:V144" si="56">IF(R126=0,"",R126/R108)</f>
        <v>0.87862407083614424</v>
      </c>
      <c r="S144" s="158">
        <f t="shared" si="56"/>
        <v>0.89103582519771829</v>
      </c>
      <c r="T144" s="158">
        <f t="shared" si="56"/>
        <v>0.89500446488931273</v>
      </c>
      <c r="U144" s="158">
        <f t="shared" si="56"/>
        <v>0.90251632402374671</v>
      </c>
      <c r="V144" s="158">
        <f t="shared" si="56"/>
        <v>0.90155276381054195</v>
      </c>
      <c r="W144" s="158">
        <f t="shared" ref="W144" si="57">IF(W126=0,"",W126/W108)</f>
        <v>0.92533625036402933</v>
      </c>
      <c r="DA144" s="132" t="s">
        <v>2051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>
        <f t="shared" si="58"/>
        <v>0.58585359792924219</v>
      </c>
      <c r="D145" s="156">
        <f t="shared" si="58"/>
        <v>0.58616248535671667</v>
      </c>
      <c r="E145" s="156">
        <f t="shared" si="58"/>
        <v>0.58630034439720713</v>
      </c>
      <c r="F145" s="156">
        <f t="shared" si="58"/>
        <v>0.58630034439720691</v>
      </c>
      <c r="G145" s="156">
        <f t="shared" si="58"/>
        <v>0.58712463120429836</v>
      </c>
      <c r="H145" s="156">
        <f t="shared" si="58"/>
        <v>0.58823217523983029</v>
      </c>
      <c r="I145" s="156">
        <f t="shared" si="58"/>
        <v>0.59193335129771651</v>
      </c>
      <c r="J145" s="156">
        <f t="shared" si="58"/>
        <v>0.59623776167776532</v>
      </c>
      <c r="K145" s="156">
        <f t="shared" si="58"/>
        <v>0.59853323805201797</v>
      </c>
      <c r="L145" s="156">
        <f t="shared" si="58"/>
        <v>0.59977767544567495</v>
      </c>
      <c r="M145" s="156">
        <f t="shared" si="58"/>
        <v>0.60201185114340661</v>
      </c>
      <c r="N145" s="156">
        <f t="shared" si="58"/>
        <v>0.60828250475042789</v>
      </c>
      <c r="O145" s="156">
        <f t="shared" si="58"/>
        <v>0.61397981774883403</v>
      </c>
      <c r="P145" s="156">
        <f t="shared" si="58"/>
        <v>0.62653659455491206</v>
      </c>
      <c r="Q145" s="156">
        <f t="shared" si="58"/>
        <v>0.63863249144629797</v>
      </c>
      <c r="R145" s="156">
        <f t="shared" ref="R145:V145" si="59">IF(R127=0,"",R127/R109)</f>
        <v>0.64935332076923302</v>
      </c>
      <c r="S145" s="156">
        <f t="shared" si="59"/>
        <v>0.66040783308623385</v>
      </c>
      <c r="T145" s="156">
        <f t="shared" si="59"/>
        <v>0.67471373460774942</v>
      </c>
      <c r="U145" s="156">
        <f t="shared" si="59"/>
        <v>0.68870506917349905</v>
      </c>
      <c r="V145" s="156">
        <f t="shared" si="59"/>
        <v>0.7006674008085072</v>
      </c>
      <c r="W145" s="156">
        <f t="shared" ref="W145" si="60">IF(W127=0,"",W127/W109)</f>
        <v>0.70936648043552386</v>
      </c>
      <c r="DA145" s="63" t="s">
        <v>2052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2053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0.59056192069628954</v>
      </c>
      <c r="C147" s="155">
        <f t="shared" si="64"/>
        <v>0.59582357347486647</v>
      </c>
      <c r="D147" s="155">
        <f t="shared" si="64"/>
        <v>0.58948651725677215</v>
      </c>
      <c r="E147" s="155">
        <f t="shared" si="64"/>
        <v>0.58827140687317026</v>
      </c>
      <c r="F147" s="155">
        <f t="shared" si="64"/>
        <v>0.59075441454028976</v>
      </c>
      <c r="G147" s="155">
        <f t="shared" si="64"/>
        <v>0.59571760453092748</v>
      </c>
      <c r="H147" s="155">
        <f t="shared" si="64"/>
        <v>0.60071929452916051</v>
      </c>
      <c r="I147" s="155">
        <f t="shared" si="64"/>
        <v>0.60682699250619976</v>
      </c>
      <c r="J147" s="155">
        <f t="shared" si="64"/>
        <v>0.61368833482199592</v>
      </c>
      <c r="K147" s="155">
        <f t="shared" si="64"/>
        <v>0.61609542569937681</v>
      </c>
      <c r="L147" s="155">
        <f t="shared" si="64"/>
        <v>0.62415652575103109</v>
      </c>
      <c r="M147" s="155">
        <f t="shared" si="64"/>
        <v>0.63796826692623498</v>
      </c>
      <c r="N147" s="155">
        <f t="shared" si="64"/>
        <v>0.64711410538580705</v>
      </c>
      <c r="O147" s="155">
        <f t="shared" si="64"/>
        <v>0.64123558771246247</v>
      </c>
      <c r="P147" s="155">
        <f t="shared" si="64"/>
        <v>0.65808655764540569</v>
      </c>
      <c r="Q147" s="155">
        <f t="shared" si="64"/>
        <v>0.66734623942021365</v>
      </c>
      <c r="R147" s="155">
        <f t="shared" ref="R147:V147" si="65">IF(R129=0,"",R129/R111)</f>
        <v>0.67789849903468802</v>
      </c>
      <c r="S147" s="155">
        <f t="shared" si="65"/>
        <v>0.66760076626700848</v>
      </c>
      <c r="T147" s="155">
        <f t="shared" si="65"/>
        <v>0.66817438587918654</v>
      </c>
      <c r="U147" s="155">
        <f t="shared" si="65"/>
        <v>0.67363212379935666</v>
      </c>
      <c r="V147" s="155">
        <f t="shared" si="65"/>
        <v>0.6926280878976232</v>
      </c>
      <c r="W147" s="155">
        <f t="shared" ref="W147" si="66">IF(W129=0,"",W129/W111)</f>
        <v>0.69223321986059116</v>
      </c>
      <c r="DA147" s="130" t="s">
        <v>2054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0.57872772806226969</v>
      </c>
      <c r="C148" s="156">
        <f t="shared" si="67"/>
        <v>0.58036887498189216</v>
      </c>
      <c r="D148" s="156">
        <f t="shared" si="67"/>
        <v>0.58229823185971352</v>
      </c>
      <c r="E148" s="156">
        <f t="shared" si="67"/>
        <v>0.58356998368799329</v>
      </c>
      <c r="F148" s="156">
        <f t="shared" si="67"/>
        <v>0.58454900629654838</v>
      </c>
      <c r="G148" s="156">
        <f t="shared" si="67"/>
        <v>0.58526361791753945</v>
      </c>
      <c r="H148" s="156">
        <f t="shared" si="67"/>
        <v>0.58606197134561888</v>
      </c>
      <c r="I148" s="156">
        <f t="shared" si="67"/>
        <v>0.58650550043858241</v>
      </c>
      <c r="J148" s="156">
        <f t="shared" si="67"/>
        <v>0.58687880178386531</v>
      </c>
      <c r="K148" s="156">
        <f t="shared" si="67"/>
        <v>0.58730263314274744</v>
      </c>
      <c r="L148" s="156">
        <f t="shared" si="67"/>
        <v>0.58783840933413412</v>
      </c>
      <c r="M148" s="156">
        <f t="shared" si="67"/>
        <v>0.58826011040412229</v>
      </c>
      <c r="N148" s="156">
        <f t="shared" si="67"/>
        <v>0.58865147900840153</v>
      </c>
      <c r="O148" s="156">
        <f t="shared" si="67"/>
        <v>0.58897341446682083</v>
      </c>
      <c r="P148" s="156">
        <f t="shared" si="67"/>
        <v>0.58913769076055311</v>
      </c>
      <c r="Q148" s="156">
        <f t="shared" si="67"/>
        <v>0.58923241335674659</v>
      </c>
      <c r="R148" s="156">
        <f t="shared" ref="R148:V148" si="68">IF(R130=0,"",R130/R112)</f>
        <v>0.5895965539284721</v>
      </c>
      <c r="S148" s="156">
        <f t="shared" si="68"/>
        <v>0.59064488464967968</v>
      </c>
      <c r="T148" s="156">
        <f t="shared" si="68"/>
        <v>0.5922573872226049</v>
      </c>
      <c r="U148" s="156">
        <f t="shared" si="68"/>
        <v>0.59423566395256688</v>
      </c>
      <c r="V148" s="156">
        <f t="shared" si="68"/>
        <v>0.59604498340831091</v>
      </c>
      <c r="W148" s="156">
        <f t="shared" ref="W148" si="69">IF(W130=0,"",W130/W112)</f>
        <v>0.5981223206879076</v>
      </c>
      <c r="DA148" s="63" t="s">
        <v>2055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0.73434639716334871</v>
      </c>
      <c r="C149" s="159">
        <f t="shared" si="70"/>
        <v>0.73858812905616122</v>
      </c>
      <c r="D149" s="159">
        <f t="shared" si="70"/>
        <v>0.73920994819273622</v>
      </c>
      <c r="E149" s="159">
        <f t="shared" si="70"/>
        <v>0.74002176233196637</v>
      </c>
      <c r="F149" s="159">
        <f t="shared" si="70"/>
        <v>0.74306239607907743</v>
      </c>
      <c r="G149" s="159">
        <f t="shared" si="70"/>
        <v>0.75028124507017846</v>
      </c>
      <c r="H149" s="159">
        <f t="shared" si="70"/>
        <v>0.75360723945969188</v>
      </c>
      <c r="I149" s="159">
        <f t="shared" si="70"/>
        <v>0.75505099645594387</v>
      </c>
      <c r="J149" s="159">
        <f t="shared" si="70"/>
        <v>0.75612675000821594</v>
      </c>
      <c r="K149" s="159">
        <f t="shared" si="70"/>
        <v>0.7576826793728767</v>
      </c>
      <c r="L149" s="159">
        <f t="shared" si="70"/>
        <v>0.75913905190616648</v>
      </c>
      <c r="M149" s="159">
        <f t="shared" si="70"/>
        <v>0.76070271084141627</v>
      </c>
      <c r="N149" s="159">
        <f t="shared" si="70"/>
        <v>0.76307383144863028</v>
      </c>
      <c r="O149" s="159">
        <f t="shared" si="70"/>
        <v>0.76635257339890162</v>
      </c>
      <c r="P149" s="159">
        <f t="shared" si="70"/>
        <v>0.77232611528147865</v>
      </c>
      <c r="Q149" s="159">
        <f t="shared" si="70"/>
        <v>0.77811250893476491</v>
      </c>
      <c r="R149" s="159">
        <f t="shared" ref="R149:V149" si="71">IF(R131=0,"",R131/R113)</f>
        <v>0.78346745294545495</v>
      </c>
      <c r="S149" s="159">
        <f t="shared" si="71"/>
        <v>0.78960750501583676</v>
      </c>
      <c r="T149" s="159">
        <f t="shared" si="71"/>
        <v>0.80004950813340459</v>
      </c>
      <c r="U149" s="159">
        <f t="shared" si="71"/>
        <v>0.81327630836801879</v>
      </c>
      <c r="V149" s="159">
        <f t="shared" si="71"/>
        <v>0.82634334222768113</v>
      </c>
      <c r="W149" s="159">
        <f t="shared" ref="W149" si="72">IF(W131=0,"",W131/W113)</f>
        <v>0.83673874947769944</v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0.26601093171431212</v>
      </c>
      <c r="C151" s="117">
        <f t="shared" si="73"/>
        <v>0.28019639964158538</v>
      </c>
      <c r="D151" s="117">
        <f t="shared" si="73"/>
        <v>0.38092265592936836</v>
      </c>
      <c r="E151" s="117">
        <f t="shared" si="73"/>
        <v>0.43494771956276124</v>
      </c>
      <c r="F151" s="117">
        <f t="shared" si="73"/>
        <v>0.43853290485801527</v>
      </c>
      <c r="G151" s="117">
        <f t="shared" si="73"/>
        <v>0.4737731882620474</v>
      </c>
      <c r="H151" s="117">
        <f t="shared" si="73"/>
        <v>0.49505605495332089</v>
      </c>
      <c r="I151" s="117">
        <f t="shared" si="73"/>
        <v>0.44222111102714179</v>
      </c>
      <c r="J151" s="117">
        <f t="shared" si="73"/>
        <v>0.40567576965643448</v>
      </c>
      <c r="K151" s="117">
        <f t="shared" si="73"/>
        <v>0.39118167395514197</v>
      </c>
      <c r="L151" s="117">
        <f t="shared" si="73"/>
        <v>0.4214716279377963</v>
      </c>
      <c r="M151" s="117">
        <f t="shared" si="73"/>
        <v>0.33170101693545961</v>
      </c>
      <c r="N151" s="117">
        <f t="shared" si="73"/>
        <v>0.28580034066469767</v>
      </c>
      <c r="O151" s="117">
        <f t="shared" si="73"/>
        <v>0.4016482671699691</v>
      </c>
      <c r="P151" s="117">
        <f t="shared" si="73"/>
        <v>0.45581259057094736</v>
      </c>
      <c r="Q151" s="117">
        <f t="shared" si="73"/>
        <v>0.5995071816879336</v>
      </c>
      <c r="R151" s="117">
        <f t="shared" ref="R151:V151" si="74">R152+R154+R156+R165</f>
        <v>0.63161175657229141</v>
      </c>
      <c r="S151" s="117">
        <f t="shared" si="74"/>
        <v>1.1107336483969079</v>
      </c>
      <c r="T151" s="117">
        <f t="shared" si="74"/>
        <v>1.6118834815347394</v>
      </c>
      <c r="U151" s="117">
        <f t="shared" si="74"/>
        <v>2.2065750428691162</v>
      </c>
      <c r="V151" s="117">
        <f t="shared" si="74"/>
        <v>3.366145097151517</v>
      </c>
      <c r="W151" s="117">
        <f t="shared" ref="W151" si="75">W152+W154+W156+W165</f>
        <v>3.9722630715021632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0.12370398530961668</v>
      </c>
      <c r="C156" s="122">
        <v>0.11627475816650802</v>
      </c>
      <c r="D156" s="122">
        <v>0.15055631577660727</v>
      </c>
      <c r="E156" s="122">
        <v>0.15118345414096643</v>
      </c>
      <c r="F156" s="122">
        <v>0.12827652650684707</v>
      </c>
      <c r="G156" s="122">
        <v>0.1470205858588006</v>
      </c>
      <c r="H156" s="122">
        <v>0.14604938102992709</v>
      </c>
      <c r="I156" s="122">
        <v>0.11159774787551852</v>
      </c>
      <c r="J156" s="122">
        <v>9.6721907263160239E-2</v>
      </c>
      <c r="K156" s="122">
        <v>8.8418495651385154E-2</v>
      </c>
      <c r="L156" s="122">
        <v>0.10176281852035618</v>
      </c>
      <c r="M156" s="122">
        <v>7.4998579483694539E-2</v>
      </c>
      <c r="N156" s="122">
        <v>5.7881828383170221E-2</v>
      </c>
      <c r="O156" s="122">
        <v>8.3517042577712849E-2</v>
      </c>
      <c r="P156" s="122">
        <v>9.8261241027063045E-2</v>
      </c>
      <c r="Q156" s="122">
        <v>0.12038522609176491</v>
      </c>
      <c r="R156" s="122">
        <v>0.12837444713154617</v>
      </c>
      <c r="S156" s="122">
        <v>0.23665679268733153</v>
      </c>
      <c r="T156" s="122">
        <v>0.35180383166715096</v>
      </c>
      <c r="U156" s="122">
        <v>0.47625543237912599</v>
      </c>
      <c r="V156" s="122">
        <v>0.42496251165306137</v>
      </c>
      <c r="W156" s="122">
        <v>0.48085886666443128</v>
      </c>
      <c r="DA156" s="130" t="s">
        <v>2213</v>
      </c>
    </row>
    <row r="157" spans="1:105" ht="12" customHeight="1" x14ac:dyDescent="0.25">
      <c r="A157" s="97" t="s">
        <v>124</v>
      </c>
      <c r="B157" s="98">
        <v>0.12370398530961668</v>
      </c>
      <c r="C157" s="98">
        <v>0.11627475816650802</v>
      </c>
      <c r="D157" s="98">
        <v>0.15055631577660727</v>
      </c>
      <c r="E157" s="98">
        <v>0.15118345414096643</v>
      </c>
      <c r="F157" s="98">
        <v>0.12827652650684707</v>
      </c>
      <c r="G157" s="98">
        <v>0.1470205858588006</v>
      </c>
      <c r="H157" s="98">
        <v>0.14604938102992709</v>
      </c>
      <c r="I157" s="98">
        <v>0.11159774787551852</v>
      </c>
      <c r="J157" s="98">
        <v>9.6721907263160239E-2</v>
      </c>
      <c r="K157" s="98">
        <v>8.8418495651385154E-2</v>
      </c>
      <c r="L157" s="98">
        <v>0.10176281852035618</v>
      </c>
      <c r="M157" s="98">
        <v>7.4998579483694539E-2</v>
      </c>
      <c r="N157" s="98">
        <v>5.7881828383170221E-2</v>
      </c>
      <c r="O157" s="98">
        <v>8.3517042577712849E-2</v>
      </c>
      <c r="P157" s="98">
        <v>9.8261241027063045E-2</v>
      </c>
      <c r="Q157" s="98">
        <v>0.12038522609176491</v>
      </c>
      <c r="R157" s="98">
        <v>0.12837444713154617</v>
      </c>
      <c r="S157" s="98">
        <v>0.23665679268733153</v>
      </c>
      <c r="T157" s="98">
        <v>0.35180383166715096</v>
      </c>
      <c r="U157" s="98">
        <v>0.47625543237912599</v>
      </c>
      <c r="V157" s="98">
        <v>0.42496251165306137</v>
      </c>
      <c r="W157" s="98">
        <v>0.48085886666443128</v>
      </c>
      <c r="DA157" s="63" t="s">
        <v>2214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2215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0.14230694640469543</v>
      </c>
      <c r="C165" s="122">
        <v>0.16392164147507735</v>
      </c>
      <c r="D165" s="122">
        <v>0.23036634015276111</v>
      </c>
      <c r="E165" s="122">
        <v>0.28376426542179484</v>
      </c>
      <c r="F165" s="122">
        <v>0.3102563783511682</v>
      </c>
      <c r="G165" s="122">
        <v>0.32675260240324677</v>
      </c>
      <c r="H165" s="122">
        <v>0.3490066739233938</v>
      </c>
      <c r="I165" s="122">
        <v>0.33062336315162327</v>
      </c>
      <c r="J165" s="122">
        <v>0.30895386239327427</v>
      </c>
      <c r="K165" s="122">
        <v>0.30276317830375682</v>
      </c>
      <c r="L165" s="122">
        <v>0.31970880941744012</v>
      </c>
      <c r="M165" s="122">
        <v>0.25670243745176508</v>
      </c>
      <c r="N165" s="122">
        <v>0.22791851228152746</v>
      </c>
      <c r="O165" s="122">
        <v>0.31813122459225623</v>
      </c>
      <c r="P165" s="122">
        <v>0.35755134954388429</v>
      </c>
      <c r="Q165" s="122">
        <v>0.47912195559616871</v>
      </c>
      <c r="R165" s="122">
        <v>0.5032373094407453</v>
      </c>
      <c r="S165" s="122">
        <v>0.87407685570957649</v>
      </c>
      <c r="T165" s="122">
        <v>1.2600796498675884</v>
      </c>
      <c r="U165" s="122">
        <v>1.7303196104899901</v>
      </c>
      <c r="V165" s="122">
        <v>2.9411825854984555</v>
      </c>
      <c r="W165" s="122">
        <v>3.4914042048377318</v>
      </c>
      <c r="DA165" s="130" t="s">
        <v>2222</v>
      </c>
    </row>
    <row r="166" spans="1:105" ht="12" customHeight="1" x14ac:dyDescent="0.25">
      <c r="A166" s="97" t="s">
        <v>50</v>
      </c>
      <c r="B166" s="98">
        <v>0.14230694640469543</v>
      </c>
      <c r="C166" s="98">
        <v>0.16392164147507735</v>
      </c>
      <c r="D166" s="98">
        <v>0.23036634015276111</v>
      </c>
      <c r="E166" s="98">
        <v>0.28376426542179484</v>
      </c>
      <c r="F166" s="98">
        <v>0.3102563783511682</v>
      </c>
      <c r="G166" s="98">
        <v>0.32675260240324677</v>
      </c>
      <c r="H166" s="98">
        <v>0.3490066739233938</v>
      </c>
      <c r="I166" s="98">
        <v>0.33062336315162327</v>
      </c>
      <c r="J166" s="98">
        <v>0.30895386239327427</v>
      </c>
      <c r="K166" s="98">
        <v>0.30276317830375682</v>
      </c>
      <c r="L166" s="98">
        <v>0.31970880941744012</v>
      </c>
      <c r="M166" s="98">
        <v>0.25670243745176508</v>
      </c>
      <c r="N166" s="98">
        <v>0.22791851228152746</v>
      </c>
      <c r="O166" s="98">
        <v>0.31813122459225623</v>
      </c>
      <c r="P166" s="98">
        <v>0.35755134954388429</v>
      </c>
      <c r="Q166" s="98">
        <v>0.47912195559616871</v>
      </c>
      <c r="R166" s="98">
        <v>0.5032373094407453</v>
      </c>
      <c r="S166" s="98">
        <v>0.87407685570957649</v>
      </c>
      <c r="T166" s="98">
        <v>1.2600796498675884</v>
      </c>
      <c r="U166" s="98">
        <v>1.7303196104899901</v>
      </c>
      <c r="V166" s="98">
        <v>2.9411825854984555</v>
      </c>
      <c r="W166" s="98">
        <v>3.4914042048377318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6921.8093784532603</v>
      </c>
      <c r="C169" s="117">
        <f t="shared" si="78"/>
        <v>7293.312475473489</v>
      </c>
      <c r="D169" s="117">
        <f t="shared" si="78"/>
        <v>7438.496864824956</v>
      </c>
      <c r="E169" s="117">
        <f t="shared" si="78"/>
        <v>8119.1045626545429</v>
      </c>
      <c r="F169" s="117">
        <f t="shared" si="78"/>
        <v>7508.0240923869314</v>
      </c>
      <c r="G169" s="117">
        <f t="shared" si="78"/>
        <v>7647.4920804389585</v>
      </c>
      <c r="H169" s="117">
        <f t="shared" si="78"/>
        <v>7923.686361915994</v>
      </c>
      <c r="I169" s="117">
        <f t="shared" si="78"/>
        <v>6962.5943825989461</v>
      </c>
      <c r="J169" s="117">
        <f t="shared" si="78"/>
        <v>6903.7809912950433</v>
      </c>
      <c r="K169" s="117">
        <f t="shared" si="78"/>
        <v>6690.7585627987673</v>
      </c>
      <c r="L169" s="117">
        <f t="shared" si="78"/>
        <v>7410.4949170962482</v>
      </c>
      <c r="M169" s="117">
        <f t="shared" si="78"/>
        <v>6831.8789266080585</v>
      </c>
      <c r="N169" s="117">
        <f t="shared" si="78"/>
        <v>5947.1161020387481</v>
      </c>
      <c r="O169" s="117">
        <f t="shared" si="78"/>
        <v>5265.8114767421548</v>
      </c>
      <c r="P169" s="117">
        <f t="shared" si="78"/>
        <v>4611.9008238247297</v>
      </c>
      <c r="Q169" s="117">
        <f t="shared" si="78"/>
        <v>5724.5861195229672</v>
      </c>
      <c r="R169" s="117">
        <f t="shared" ref="R169:V169" si="79">R170+R172+R174+R183</f>
        <v>5119.471099679602</v>
      </c>
      <c r="S169" s="117">
        <f t="shared" si="79"/>
        <v>4785.2081359419171</v>
      </c>
      <c r="T169" s="117">
        <f t="shared" si="79"/>
        <v>4801.0107645188546</v>
      </c>
      <c r="U169" s="117">
        <f t="shared" si="79"/>
        <v>4749.7055482687374</v>
      </c>
      <c r="V169" s="117">
        <f t="shared" si="79"/>
        <v>4999.2697310552439</v>
      </c>
      <c r="W169" s="117">
        <f t="shared" ref="W169" si="80">W170+W172+W174+W183</f>
        <v>5557.5042866521999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4383.5999700672191</v>
      </c>
      <c r="C170" s="122">
        <f t="shared" si="81"/>
        <v>4760.9359663773603</v>
      </c>
      <c r="D170" s="122">
        <f t="shared" si="81"/>
        <v>4803.3446345945122</v>
      </c>
      <c r="E170" s="122">
        <f t="shared" si="81"/>
        <v>5329.7737062050655</v>
      </c>
      <c r="F170" s="122">
        <f t="shared" si="81"/>
        <v>4891.794423841201</v>
      </c>
      <c r="G170" s="122">
        <f t="shared" si="81"/>
        <v>5038.1965722097812</v>
      </c>
      <c r="H170" s="122">
        <f t="shared" si="81"/>
        <v>5143.4737855378862</v>
      </c>
      <c r="I170" s="122">
        <f t="shared" si="81"/>
        <v>4358.5880489625215</v>
      </c>
      <c r="J170" s="122">
        <f t="shared" si="81"/>
        <v>4269.1089728976367</v>
      </c>
      <c r="K170" s="122">
        <f t="shared" si="81"/>
        <v>4147.6083155191609</v>
      </c>
      <c r="L170" s="122">
        <f t="shared" si="81"/>
        <v>4802.6680258205115</v>
      </c>
      <c r="M170" s="122">
        <f t="shared" si="81"/>
        <v>4299.0244121389442</v>
      </c>
      <c r="N170" s="122">
        <f t="shared" si="81"/>
        <v>3785.8551417322747</v>
      </c>
      <c r="O170" s="122">
        <f t="shared" si="81"/>
        <v>3085.010491372278</v>
      </c>
      <c r="P170" s="122">
        <f t="shared" si="81"/>
        <v>2464.393066364938</v>
      </c>
      <c r="Q170" s="122">
        <f t="shared" si="81"/>
        <v>3302.0351898509816</v>
      </c>
      <c r="R170" s="122">
        <f t="shared" si="81"/>
        <v>2777.7508000216435</v>
      </c>
      <c r="S170" s="122">
        <f t="shared" si="81"/>
        <v>2360.4252568538936</v>
      </c>
      <c r="T170" s="122">
        <f t="shared" si="81"/>
        <v>2345.2624493302565</v>
      </c>
      <c r="U170" s="122">
        <f t="shared" si="81"/>
        <v>2276.5348583763207</v>
      </c>
      <c r="V170" s="122">
        <f t="shared" si="81"/>
        <v>2189.14245598568</v>
      </c>
      <c r="W170" s="122">
        <f t="shared" si="81"/>
        <v>2954.8903845927084</v>
      </c>
      <c r="DA170" s="130" t="s">
        <v>2377</v>
      </c>
    </row>
    <row r="171" spans="1:105" ht="12" customHeight="1" x14ac:dyDescent="0.25">
      <c r="A171" s="97" t="s">
        <v>53</v>
      </c>
      <c r="B171" s="98">
        <v>4383.5999700672191</v>
      </c>
      <c r="C171" s="98">
        <v>4760.9359663773603</v>
      </c>
      <c r="D171" s="98">
        <v>4803.3446345945122</v>
      </c>
      <c r="E171" s="98">
        <v>5329.7737062050655</v>
      </c>
      <c r="F171" s="98">
        <v>4891.794423841201</v>
      </c>
      <c r="G171" s="98">
        <v>5038.1965722097812</v>
      </c>
      <c r="H171" s="98">
        <v>5143.4737855378862</v>
      </c>
      <c r="I171" s="98">
        <v>4358.5880489625215</v>
      </c>
      <c r="J171" s="98">
        <v>4269.1089728976367</v>
      </c>
      <c r="K171" s="98">
        <v>4147.6083155191609</v>
      </c>
      <c r="L171" s="98">
        <v>4802.6680258205115</v>
      </c>
      <c r="M171" s="98">
        <v>4299.0244121389442</v>
      </c>
      <c r="N171" s="98">
        <v>3785.8551417322747</v>
      </c>
      <c r="O171" s="98">
        <v>3085.010491372278</v>
      </c>
      <c r="P171" s="98">
        <v>2464.393066364938</v>
      </c>
      <c r="Q171" s="98">
        <v>3302.0351898509816</v>
      </c>
      <c r="R171" s="98">
        <v>2777.7508000216435</v>
      </c>
      <c r="S171" s="98">
        <v>2360.4252568538936</v>
      </c>
      <c r="T171" s="98">
        <v>2345.2624493302565</v>
      </c>
      <c r="U171" s="98">
        <v>2276.5348583763207</v>
      </c>
      <c r="V171" s="98">
        <v>2189.14245598568</v>
      </c>
      <c r="W171" s="98">
        <v>2954.8903845927084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9.8070500371433766</v>
      </c>
      <c r="C172" s="122">
        <f t="shared" si="82"/>
        <v>10.162552486294883</v>
      </c>
      <c r="D172" s="122">
        <f t="shared" si="82"/>
        <v>14.231654609403385</v>
      </c>
      <c r="E172" s="122">
        <f t="shared" si="82"/>
        <v>20.216824001875803</v>
      </c>
      <c r="F172" s="122">
        <f t="shared" si="82"/>
        <v>10.481278716649244</v>
      </c>
      <c r="G172" s="122">
        <f t="shared" si="82"/>
        <v>11.252803604415133</v>
      </c>
      <c r="H172" s="122">
        <f t="shared" si="82"/>
        <v>17.457324140955002</v>
      </c>
      <c r="I172" s="122">
        <f t="shared" si="82"/>
        <v>24.088283838262537</v>
      </c>
      <c r="J172" s="122">
        <f t="shared" si="82"/>
        <v>15.469373657404736</v>
      </c>
      <c r="K172" s="122">
        <f t="shared" si="82"/>
        <v>16.04412027690751</v>
      </c>
      <c r="L172" s="122">
        <f t="shared" si="82"/>
        <v>19.86232557016131</v>
      </c>
      <c r="M172" s="122">
        <f t="shared" si="82"/>
        <v>20.163867952254854</v>
      </c>
      <c r="N172" s="122">
        <f t="shared" si="82"/>
        <v>39.709994304139713</v>
      </c>
      <c r="O172" s="122">
        <f t="shared" si="82"/>
        <v>26.438366374395368</v>
      </c>
      <c r="P172" s="122">
        <f t="shared" si="82"/>
        <v>24.909890175326048</v>
      </c>
      <c r="Q172" s="122">
        <f t="shared" si="82"/>
        <v>52.076677744835891</v>
      </c>
      <c r="R172" s="122">
        <f t="shared" si="82"/>
        <v>63.960601250811436</v>
      </c>
      <c r="S172" s="122">
        <f t="shared" si="82"/>
        <v>72.20417915672229</v>
      </c>
      <c r="T172" s="122">
        <f t="shared" si="82"/>
        <v>81.076548855645314</v>
      </c>
      <c r="U172" s="122">
        <f t="shared" si="82"/>
        <v>94.981271175560522</v>
      </c>
      <c r="V172" s="122">
        <f t="shared" si="82"/>
        <v>48.507760444119505</v>
      </c>
      <c r="W172" s="122">
        <f t="shared" si="82"/>
        <v>129.26679622314288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9.8070500371433766</v>
      </c>
      <c r="C173" s="98">
        <f>RES_hhdet_fech!C147</f>
        <v>10.162552486294883</v>
      </c>
      <c r="D173" s="98">
        <f>RES_hhdet_fech!D147</f>
        <v>14.231654609403385</v>
      </c>
      <c r="E173" s="98">
        <f>RES_hhdet_fech!E147</f>
        <v>20.216824001875803</v>
      </c>
      <c r="F173" s="98">
        <f>RES_hhdet_fech!F147</f>
        <v>10.481278716649244</v>
      </c>
      <c r="G173" s="98">
        <f>RES_hhdet_fech!G147</f>
        <v>11.252803604415133</v>
      </c>
      <c r="H173" s="98">
        <f>RES_hhdet_fech!H147</f>
        <v>17.457324140955002</v>
      </c>
      <c r="I173" s="98">
        <f>RES_hhdet_fech!I147</f>
        <v>24.088283838262537</v>
      </c>
      <c r="J173" s="98">
        <f>RES_hhdet_fech!J147</f>
        <v>15.469373657404736</v>
      </c>
      <c r="K173" s="98">
        <f>RES_hhdet_fech!K147</f>
        <v>16.04412027690751</v>
      </c>
      <c r="L173" s="98">
        <f>RES_hhdet_fech!L147</f>
        <v>19.86232557016131</v>
      </c>
      <c r="M173" s="98">
        <f>RES_hhdet_fech!M147</f>
        <v>20.163867952254854</v>
      </c>
      <c r="N173" s="98">
        <f>RES_hhdet_fech!N147</f>
        <v>39.709994304139713</v>
      </c>
      <c r="O173" s="98">
        <f>RES_hhdet_fech!O147</f>
        <v>26.438366374395368</v>
      </c>
      <c r="P173" s="98">
        <f>RES_hhdet_fech!P147</f>
        <v>24.909890175326048</v>
      </c>
      <c r="Q173" s="98">
        <f>RES_hhdet_fech!Q147</f>
        <v>52.076677744835891</v>
      </c>
      <c r="R173" s="98">
        <f>RES_hhdet_fech!R147</f>
        <v>63.960601250811436</v>
      </c>
      <c r="S173" s="98">
        <f>RES_hhdet_fech!S147</f>
        <v>72.20417915672229</v>
      </c>
      <c r="T173" s="98">
        <f>RES_hhdet_fech!T147</f>
        <v>81.076548855645314</v>
      </c>
      <c r="U173" s="98">
        <f>RES_hhdet_fech!U147</f>
        <v>94.981271175560522</v>
      </c>
      <c r="V173" s="98">
        <f>RES_hhdet_fech!V147</f>
        <v>48.507760444119505</v>
      </c>
      <c r="W173" s="98">
        <f>RES_hhdet_fech!W147</f>
        <v>129.26679622314288</v>
      </c>
      <c r="DA173" s="63" t="s">
        <v>2380</v>
      </c>
    </row>
    <row r="174" spans="1:105" ht="12" customHeight="1" x14ac:dyDescent="0.25">
      <c r="A174" s="121" t="s">
        <v>55</v>
      </c>
      <c r="B174" s="122">
        <v>1804.0196290796548</v>
      </c>
      <c r="C174" s="122">
        <v>1779.6605993125122</v>
      </c>
      <c r="D174" s="122">
        <v>1841.167836186293</v>
      </c>
      <c r="E174" s="122">
        <v>1968.6891381119674</v>
      </c>
      <c r="F174" s="122">
        <v>1839.0537631967743</v>
      </c>
      <c r="G174" s="122">
        <v>1833.2451577857451</v>
      </c>
      <c r="H174" s="122">
        <v>2008.753990587483</v>
      </c>
      <c r="I174" s="122">
        <v>1884.2439285079304</v>
      </c>
      <c r="J174" s="122">
        <v>1990.1399309075837</v>
      </c>
      <c r="K174" s="122">
        <v>1927.9811873469048</v>
      </c>
      <c r="L174" s="122">
        <v>1967.3622466788938</v>
      </c>
      <c r="M174" s="122">
        <v>1984.6798432067644</v>
      </c>
      <c r="N174" s="122">
        <v>1670.5091951911074</v>
      </c>
      <c r="O174" s="122">
        <v>1689.3841098915138</v>
      </c>
      <c r="P174" s="122">
        <v>1688.3999324734252</v>
      </c>
      <c r="Q174" s="122">
        <v>1914.7461595566785</v>
      </c>
      <c r="R174" s="122">
        <v>1854.4591797937785</v>
      </c>
      <c r="S174" s="122">
        <v>1828.230063052906</v>
      </c>
      <c r="T174" s="122">
        <v>1818.8067999607388</v>
      </c>
      <c r="U174" s="122">
        <v>1814.2040263048434</v>
      </c>
      <c r="V174" s="122">
        <v>1937.9298228516118</v>
      </c>
      <c r="W174" s="122">
        <v>1711.1751676712965</v>
      </c>
      <c r="DA174" s="130" t="s">
        <v>2381</v>
      </c>
    </row>
    <row r="175" spans="1:105" ht="12" customHeight="1" x14ac:dyDescent="0.25">
      <c r="A175" s="97" t="s">
        <v>124</v>
      </c>
      <c r="B175" s="98">
        <v>2062.7562155765372</v>
      </c>
      <c r="C175" s="98">
        <v>1881.8486025415489</v>
      </c>
      <c r="D175" s="98">
        <v>2117.4968900135873</v>
      </c>
      <c r="E175" s="98">
        <v>2106.1307111499841</v>
      </c>
      <c r="F175" s="98">
        <v>1833.4311891104708</v>
      </c>
      <c r="G175" s="98">
        <v>2201.3999820738386</v>
      </c>
      <c r="H175" s="98">
        <v>2263.8597636388181</v>
      </c>
      <c r="I175" s="98">
        <v>1941.7935274247072</v>
      </c>
      <c r="J175" s="98">
        <v>1935.3981027221546</v>
      </c>
      <c r="K175" s="98">
        <v>2027.2627143172103</v>
      </c>
      <c r="L175" s="98">
        <v>2650.7609400864435</v>
      </c>
      <c r="M175" s="98">
        <v>2143.8799211178612</v>
      </c>
      <c r="N175" s="98">
        <v>1721.6650599639918</v>
      </c>
      <c r="O175" s="98">
        <v>1904.960338783666</v>
      </c>
      <c r="P175" s="98">
        <v>1709.7391789294975</v>
      </c>
      <c r="Q175" s="98">
        <v>1671.7913372217654</v>
      </c>
      <c r="R175" s="98">
        <v>1385.1173303988267</v>
      </c>
      <c r="S175" s="98">
        <v>1777.8270032589039</v>
      </c>
      <c r="T175" s="98">
        <v>1850.304679837405</v>
      </c>
      <c r="U175" s="98">
        <v>1887.0961279136072</v>
      </c>
      <c r="V175" s="98">
        <v>1471.8827298949798</v>
      </c>
      <c r="W175" s="98">
        <v>1546.259284505405</v>
      </c>
      <c r="DA175" s="63" t="s">
        <v>2382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2383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DA177" s="131" t="s">
        <v>2384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DA178" s="132" t="s">
        <v>2385</v>
      </c>
    </row>
    <row r="179" spans="1:105" ht="12" customHeight="1" x14ac:dyDescent="0.25">
      <c r="A179" s="106" t="s">
        <v>122</v>
      </c>
      <c r="B179" s="101">
        <v>1702.3731129558796</v>
      </c>
      <c r="C179" s="101">
        <v>1756.8739679503544</v>
      </c>
      <c r="D179" s="101">
        <v>1769.9718412281368</v>
      </c>
      <c r="E179" s="101">
        <v>1944.7706661867442</v>
      </c>
      <c r="F179" s="101">
        <v>1848.1868102705118</v>
      </c>
      <c r="G179" s="101">
        <v>1777.9751923077281</v>
      </c>
      <c r="H179" s="101">
        <v>1978.5613380922039</v>
      </c>
      <c r="I179" s="101">
        <v>1887.2949687379889</v>
      </c>
      <c r="J179" s="101">
        <v>2013.8436399088575</v>
      </c>
      <c r="K179" s="101">
        <v>1942.6745752165587</v>
      </c>
      <c r="L179" s="101">
        <v>1949.5569183262917</v>
      </c>
      <c r="M179" s="101">
        <v>2005.276654489503</v>
      </c>
      <c r="N179" s="101">
        <v>1706.4768441631402</v>
      </c>
      <c r="O179" s="101">
        <v>1715.4512278807008</v>
      </c>
      <c r="P179" s="101">
        <v>1725.3765764897862</v>
      </c>
      <c r="Q179" s="101">
        <v>1962.0594614214124</v>
      </c>
      <c r="R179" s="101">
        <v>1911.7888934383807</v>
      </c>
      <c r="S179" s="101">
        <v>1866.70536141962</v>
      </c>
      <c r="T179" s="101">
        <v>1854.0569293358747</v>
      </c>
      <c r="U179" s="101">
        <v>1848.9159160948395</v>
      </c>
      <c r="V179" s="101">
        <v>2004.3435716315282</v>
      </c>
      <c r="W179" s="101">
        <v>1760.4765219574717</v>
      </c>
      <c r="DA179" s="131" t="s">
        <v>2386</v>
      </c>
    </row>
    <row r="180" spans="1:105" ht="12" customHeight="1" x14ac:dyDescent="0.25">
      <c r="A180" s="107" t="s">
        <v>121</v>
      </c>
      <c r="B180" s="104">
        <v>0</v>
      </c>
      <c r="C180" s="104">
        <v>1166.1303034652908</v>
      </c>
      <c r="D180" s="104">
        <v>1183.2118841341564</v>
      </c>
      <c r="E180" s="104">
        <v>1349.2967194867615</v>
      </c>
      <c r="F180" s="104">
        <v>1258.285002774486</v>
      </c>
      <c r="G180" s="104">
        <v>1190.8100831173422</v>
      </c>
      <c r="H180" s="104">
        <v>1387.0587366452417</v>
      </c>
      <c r="I180" s="104">
        <v>1285.9646814508674</v>
      </c>
      <c r="J180" s="104">
        <v>1399.240678737043</v>
      </c>
      <c r="K180" s="104">
        <v>1338.5971617992932</v>
      </c>
      <c r="L180" s="104">
        <v>1343.6132725724415</v>
      </c>
      <c r="M180" s="104">
        <v>1418.8011996447071</v>
      </c>
      <c r="N180" s="104">
        <v>1151.7455799145093</v>
      </c>
      <c r="O180" s="104">
        <v>1181.5817252882778</v>
      </c>
      <c r="P180" s="104">
        <v>1203.1266505384144</v>
      </c>
      <c r="Q180" s="104">
        <v>1445.7629789531745</v>
      </c>
      <c r="R180" s="104">
        <v>1412.3626228319433</v>
      </c>
      <c r="S180" s="104">
        <v>1383.4495298547874</v>
      </c>
      <c r="T180" s="104">
        <v>1394.013188547545</v>
      </c>
      <c r="U180" s="104">
        <v>1404.7185428614196</v>
      </c>
      <c r="V180" s="104">
        <v>1549.2860672193844</v>
      </c>
      <c r="W180" s="104">
        <v>1344.8099380168223</v>
      </c>
      <c r="DA180" s="132" t="s">
        <v>2387</v>
      </c>
    </row>
    <row r="181" spans="1:105" ht="12" customHeight="1" x14ac:dyDescent="0.25">
      <c r="A181" s="108" t="s">
        <v>53</v>
      </c>
      <c r="B181" s="98">
        <v>0</v>
      </c>
      <c r="C181" s="98">
        <v>393.63034653687919</v>
      </c>
      <c r="D181" s="98">
        <v>391.04719387931652</v>
      </c>
      <c r="E181" s="98">
        <v>528.26442200275847</v>
      </c>
      <c r="F181" s="98">
        <v>428.51564494347502</v>
      </c>
      <c r="G181" s="98">
        <v>354.96194040647219</v>
      </c>
      <c r="H181" s="98">
        <v>533.99281952926526</v>
      </c>
      <c r="I181" s="98">
        <v>415.71648670768394</v>
      </c>
      <c r="J181" s="98">
        <v>507.60489150943891</v>
      </c>
      <c r="K181" s="98">
        <v>453.3928049369577</v>
      </c>
      <c r="L181" s="98">
        <v>443.73570393566752</v>
      </c>
      <c r="M181" s="98">
        <v>538.12159316696977</v>
      </c>
      <c r="N181" s="98">
        <v>304.39389479258966</v>
      </c>
      <c r="O181" s="98">
        <v>332.29488850363441</v>
      </c>
      <c r="P181" s="98">
        <v>333.06131362286783</v>
      </c>
      <c r="Q181" s="98">
        <v>531.73402697665404</v>
      </c>
      <c r="R181" s="98">
        <v>488.88763480833762</v>
      </c>
      <c r="S181" s="98">
        <v>443.90433905241105</v>
      </c>
      <c r="T181" s="98">
        <v>449.95801008200755</v>
      </c>
      <c r="U181" s="98">
        <v>439.89514029850551</v>
      </c>
      <c r="V181" s="98">
        <v>509.54333673162523</v>
      </c>
      <c r="W181" s="98">
        <v>345.48166595002141</v>
      </c>
      <c r="DA181" s="63" t="s">
        <v>2388</v>
      </c>
    </row>
    <row r="182" spans="1:105" ht="12" customHeight="1" x14ac:dyDescent="0.25">
      <c r="A182" s="108" t="s">
        <v>52</v>
      </c>
      <c r="B182" s="98">
        <v>0</v>
      </c>
      <c r="C182" s="98">
        <v>772.49995692841151</v>
      </c>
      <c r="D182" s="98">
        <v>792.1646902548398</v>
      </c>
      <c r="E182" s="98">
        <v>821.03229748400292</v>
      </c>
      <c r="F182" s="98">
        <v>829.76935783101123</v>
      </c>
      <c r="G182" s="98">
        <v>835.84814271086998</v>
      </c>
      <c r="H182" s="98">
        <v>853.0659171159765</v>
      </c>
      <c r="I182" s="98">
        <v>870.24819474318349</v>
      </c>
      <c r="J182" s="98">
        <v>891.6357872276044</v>
      </c>
      <c r="K182" s="98">
        <v>885.20435686233566</v>
      </c>
      <c r="L182" s="98">
        <v>899.87756863677384</v>
      </c>
      <c r="M182" s="98">
        <v>880.67960647773748</v>
      </c>
      <c r="N182" s="98">
        <v>847.35168512191967</v>
      </c>
      <c r="O182" s="98">
        <v>849.28683678464336</v>
      </c>
      <c r="P182" s="98">
        <v>870.06533691554671</v>
      </c>
      <c r="Q182" s="98">
        <v>914.02895197652026</v>
      </c>
      <c r="R182" s="98">
        <v>923.47498802360565</v>
      </c>
      <c r="S182" s="98">
        <v>939.54519080237617</v>
      </c>
      <c r="T182" s="98">
        <v>944.05517846553755</v>
      </c>
      <c r="U182" s="98">
        <v>964.82340256291377</v>
      </c>
      <c r="V182" s="98">
        <v>1039.7427304877594</v>
      </c>
      <c r="W182" s="98">
        <v>999.32827206680111</v>
      </c>
      <c r="DA182" s="63" t="s">
        <v>2389</v>
      </c>
    </row>
    <row r="183" spans="1:105" ht="12" customHeight="1" x14ac:dyDescent="0.25">
      <c r="A183" s="121" t="s">
        <v>54</v>
      </c>
      <c r="B183" s="122">
        <v>724.38272926924344</v>
      </c>
      <c r="C183" s="122">
        <v>742.55335729732224</v>
      </c>
      <c r="D183" s="122">
        <v>779.75273943474701</v>
      </c>
      <c r="E183" s="122">
        <v>800.42489433563424</v>
      </c>
      <c r="F183" s="122">
        <v>766.69462663230706</v>
      </c>
      <c r="G183" s="122">
        <v>764.79754683901729</v>
      </c>
      <c r="H183" s="122">
        <v>754.0012616496698</v>
      </c>
      <c r="I183" s="122">
        <v>695.67412129023171</v>
      </c>
      <c r="J183" s="122">
        <v>629.06271383241813</v>
      </c>
      <c r="K183" s="122">
        <v>599.12493965579313</v>
      </c>
      <c r="L183" s="122">
        <v>620.60231902668158</v>
      </c>
      <c r="M183" s="122">
        <v>528.01080331009518</v>
      </c>
      <c r="N183" s="122">
        <v>451.04177081122612</v>
      </c>
      <c r="O183" s="122">
        <v>464.97850910396755</v>
      </c>
      <c r="P183" s="122">
        <v>434.19793481104034</v>
      </c>
      <c r="Q183" s="122">
        <v>455.72809237047136</v>
      </c>
      <c r="R183" s="122">
        <v>423.30051861336858</v>
      </c>
      <c r="S183" s="122">
        <v>524.34863687839561</v>
      </c>
      <c r="T183" s="122">
        <v>555.86496637221308</v>
      </c>
      <c r="U183" s="122">
        <v>563.98539241201229</v>
      </c>
      <c r="V183" s="122">
        <v>823.68969177383349</v>
      </c>
      <c r="W183" s="122">
        <v>762.17193816505164</v>
      </c>
      <c r="DA183" s="130" t="s">
        <v>2390</v>
      </c>
    </row>
    <row r="184" spans="1:105" ht="12" customHeight="1" x14ac:dyDescent="0.25">
      <c r="A184" s="97" t="s">
        <v>50</v>
      </c>
      <c r="B184" s="98">
        <v>746.67614896304383</v>
      </c>
      <c r="C184" s="98">
        <v>752.4641737320901</v>
      </c>
      <c r="D184" s="98">
        <v>804.85309338205468</v>
      </c>
      <c r="E184" s="98">
        <v>817.52772402329958</v>
      </c>
      <c r="F184" s="98">
        <v>771.64152783913005</v>
      </c>
      <c r="G184" s="98">
        <v>780.48014613636076</v>
      </c>
      <c r="H184" s="98">
        <v>780.68669481960023</v>
      </c>
      <c r="I184" s="98">
        <v>716.27200214689481</v>
      </c>
      <c r="J184" s="98">
        <v>640.03368943014857</v>
      </c>
      <c r="K184" s="98">
        <v>642.63214213677634</v>
      </c>
      <c r="L184" s="98">
        <v>681.22789941407086</v>
      </c>
      <c r="M184" s="98">
        <v>562.77451703084876</v>
      </c>
      <c r="N184" s="98">
        <v>476.41933059705525</v>
      </c>
      <c r="O184" s="98">
        <v>517.16101267688418</v>
      </c>
      <c r="P184" s="98">
        <v>485.50482581405123</v>
      </c>
      <c r="Q184" s="98">
        <v>517.33695346375794</v>
      </c>
      <c r="R184" s="98">
        <v>458.37843402715072</v>
      </c>
      <c r="S184" s="98">
        <v>601.9785195688188</v>
      </c>
      <c r="T184" s="98">
        <v>644.48725710712915</v>
      </c>
      <c r="U184" s="98">
        <v>659.89642290766074</v>
      </c>
      <c r="V184" s="98">
        <v>918.33643509403532</v>
      </c>
      <c r="W184" s="98">
        <v>889.91962961263653</v>
      </c>
      <c r="DA184" s="63" t="s">
        <v>2391</v>
      </c>
    </row>
    <row r="185" spans="1:105" ht="12" customHeight="1" x14ac:dyDescent="0.25">
      <c r="A185" s="109" t="s">
        <v>120</v>
      </c>
      <c r="B185" s="33">
        <v>531.55614037131954</v>
      </c>
      <c r="C185" s="33">
        <v>662.00697627238776</v>
      </c>
      <c r="D185" s="33">
        <v>472.69986590457546</v>
      </c>
      <c r="E185" s="33">
        <v>477.79373677078593</v>
      </c>
      <c r="F185" s="33">
        <v>662.45635120281827</v>
      </c>
      <c r="G185" s="33">
        <v>589.62766499050872</v>
      </c>
      <c r="H185" s="33">
        <v>555.8241579575066</v>
      </c>
      <c r="I185" s="33">
        <v>575.05483051000226</v>
      </c>
      <c r="J185" s="33">
        <v>576.5552292712083</v>
      </c>
      <c r="K185" s="33">
        <v>449.48325152053764</v>
      </c>
      <c r="L185" s="33">
        <v>466.3505344449747</v>
      </c>
      <c r="M185" s="33">
        <v>458.13539074625828</v>
      </c>
      <c r="N185" s="33">
        <v>407.94085072335815</v>
      </c>
      <c r="O185" s="33">
        <v>374.51101891481375</v>
      </c>
      <c r="P185" s="33">
        <v>369.50056389242462</v>
      </c>
      <c r="Q185" s="33">
        <v>389.88816401468387</v>
      </c>
      <c r="R185" s="33">
        <v>387.81881807029436</v>
      </c>
      <c r="S185" s="33">
        <v>435.3423211551339</v>
      </c>
      <c r="T185" s="33">
        <v>448.68890112626354</v>
      </c>
      <c r="U185" s="33">
        <v>449.16470946124787</v>
      </c>
      <c r="V185" s="33">
        <v>720.8359509019723</v>
      </c>
      <c r="W185" s="33">
        <v>624.51718529562095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6991.1928516663293</v>
      </c>
      <c r="C187" s="117">
        <f t="shared" si="83"/>
        <v>7571.1502964157735</v>
      </c>
      <c r="D187" s="117">
        <f t="shared" si="83"/>
        <v>7913.9035168845694</v>
      </c>
      <c r="E187" s="117">
        <f t="shared" si="83"/>
        <v>8975.1353292159038</v>
      </c>
      <c r="F187" s="117">
        <f t="shared" si="83"/>
        <v>8522.1192026740955</v>
      </c>
      <c r="G187" s="117">
        <f t="shared" si="83"/>
        <v>8952.2728763129926</v>
      </c>
      <c r="H187" s="117">
        <f t="shared" si="83"/>
        <v>9524.6907118569634</v>
      </c>
      <c r="I187" s="117">
        <f t="shared" si="83"/>
        <v>8461.5109627229485</v>
      </c>
      <c r="J187" s="117">
        <f t="shared" si="83"/>
        <v>8599.9517369107907</v>
      </c>
      <c r="K187" s="117">
        <f t="shared" si="83"/>
        <v>8580.5728511825364</v>
      </c>
      <c r="L187" s="117">
        <f t="shared" si="83"/>
        <v>10129.119052351247</v>
      </c>
      <c r="M187" s="117">
        <f t="shared" si="83"/>
        <v>9536.9849477642965</v>
      </c>
      <c r="N187" s="117">
        <f t="shared" si="83"/>
        <v>8911.730503924844</v>
      </c>
      <c r="O187" s="117">
        <f t="shared" si="83"/>
        <v>8209.9181893410223</v>
      </c>
      <c r="P187" s="117">
        <f t="shared" si="83"/>
        <v>7438.2024040823244</v>
      </c>
      <c r="Q187" s="117">
        <f t="shared" si="83"/>
        <v>10513.572199421767</v>
      </c>
      <c r="R187" s="117">
        <f t="shared" ref="R187:V187" si="84">R188+R190+R192+R201</f>
        <v>9574.1535285825375</v>
      </c>
      <c r="S187" s="117">
        <f t="shared" si="84"/>
        <v>8884.2649712267867</v>
      </c>
      <c r="T187" s="117">
        <f t="shared" si="84"/>
        <v>9257.0129570348327</v>
      </c>
      <c r="U187" s="117">
        <f t="shared" si="84"/>
        <v>9374.2168883098802</v>
      </c>
      <c r="V187" s="117">
        <f t="shared" si="84"/>
        <v>9380.3759103070734</v>
      </c>
      <c r="W187" s="117">
        <f t="shared" ref="W187" si="85">W188+W190+W192+W201</f>
        <v>12174.16234463512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5562.7230853066776</v>
      </c>
      <c r="C188" s="122">
        <f t="shared" si="86"/>
        <v>6118.1764892171286</v>
      </c>
      <c r="D188" s="122">
        <f t="shared" si="86"/>
        <v>6388.9212322490221</v>
      </c>
      <c r="E188" s="122">
        <f t="shared" si="86"/>
        <v>7339.2753149540395</v>
      </c>
      <c r="F188" s="122">
        <f t="shared" si="86"/>
        <v>6986.7642650720691</v>
      </c>
      <c r="G188" s="122">
        <f t="shared" si="86"/>
        <v>7411.0243210842027</v>
      </c>
      <c r="H188" s="122">
        <f t="shared" si="86"/>
        <v>7859.4457383662329</v>
      </c>
      <c r="I188" s="122">
        <f t="shared" si="86"/>
        <v>6873.5699611103801</v>
      </c>
      <c r="J188" s="122">
        <f t="shared" si="86"/>
        <v>6994.9381421501066</v>
      </c>
      <c r="K188" s="122">
        <f t="shared" si="86"/>
        <v>7018.9239907506844</v>
      </c>
      <c r="L188" s="122">
        <f t="shared" si="86"/>
        <v>8507.6315722627969</v>
      </c>
      <c r="M188" s="122">
        <f t="shared" si="86"/>
        <v>7942.2037540136998</v>
      </c>
      <c r="N188" s="122">
        <f t="shared" si="86"/>
        <v>7478.6428036812131</v>
      </c>
      <c r="O188" s="122">
        <f t="shared" si="86"/>
        <v>6776.8436845965189</v>
      </c>
      <c r="P188" s="122">
        <f t="shared" si="86"/>
        <v>5994.6578952268219</v>
      </c>
      <c r="Q188" s="122">
        <f t="shared" si="86"/>
        <v>8790.3950478558872</v>
      </c>
      <c r="R188" s="122">
        <f t="shared" si="86"/>
        <v>7841.7292453873561</v>
      </c>
      <c r="S188" s="122">
        <f t="shared" si="86"/>
        <v>7049.236153486303</v>
      </c>
      <c r="T188" s="122">
        <f t="shared" si="86"/>
        <v>7344.690075888393</v>
      </c>
      <c r="U188" s="122">
        <f t="shared" si="86"/>
        <v>7377.1248984990507</v>
      </c>
      <c r="V188" s="122">
        <f t="shared" si="86"/>
        <v>7247.4662472167938</v>
      </c>
      <c r="W188" s="122">
        <f t="shared" si="86"/>
        <v>9928.7334429428101</v>
      </c>
      <c r="DA188" s="130" t="s">
        <v>2545</v>
      </c>
    </row>
    <row r="189" spans="1:105" ht="12" customHeight="1" x14ac:dyDescent="0.25">
      <c r="A189" s="97" t="s">
        <v>53</v>
      </c>
      <c r="B189" s="98">
        <v>5562.7230853066776</v>
      </c>
      <c r="C189" s="98">
        <v>6118.1764892171286</v>
      </c>
      <c r="D189" s="98">
        <v>6388.9212322490221</v>
      </c>
      <c r="E189" s="98">
        <v>7339.2753149540395</v>
      </c>
      <c r="F189" s="98">
        <v>6986.7642650720691</v>
      </c>
      <c r="G189" s="98">
        <v>7411.0243210842027</v>
      </c>
      <c r="H189" s="98">
        <v>7859.4457383662329</v>
      </c>
      <c r="I189" s="98">
        <v>6873.5699611103801</v>
      </c>
      <c r="J189" s="98">
        <v>6994.9381421501066</v>
      </c>
      <c r="K189" s="98">
        <v>7018.9239907506844</v>
      </c>
      <c r="L189" s="98">
        <v>8507.6315722627969</v>
      </c>
      <c r="M189" s="98">
        <v>7942.2037540136998</v>
      </c>
      <c r="N189" s="98">
        <v>7478.6428036812131</v>
      </c>
      <c r="O189" s="98">
        <v>6776.8436845965189</v>
      </c>
      <c r="P189" s="98">
        <v>5994.6578952268219</v>
      </c>
      <c r="Q189" s="98">
        <v>8790.3950478558872</v>
      </c>
      <c r="R189" s="98">
        <v>7841.7292453873561</v>
      </c>
      <c r="S189" s="98">
        <v>7049.236153486303</v>
      </c>
      <c r="T189" s="98">
        <v>7344.690075888393</v>
      </c>
      <c r="U189" s="98">
        <v>7377.1248984990507</v>
      </c>
      <c r="V189" s="98">
        <v>7247.4662472167938</v>
      </c>
      <c r="W189" s="98">
        <v>9928.7334429428101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16.460677767887656</v>
      </c>
      <c r="C190" s="122">
        <f t="shared" si="87"/>
        <v>19.658224531401551</v>
      </c>
      <c r="D190" s="122">
        <f t="shared" si="87"/>
        <v>29.37585614164669</v>
      </c>
      <c r="E190" s="122">
        <f t="shared" si="87"/>
        <v>43.183749380805082</v>
      </c>
      <c r="F190" s="122">
        <f t="shared" si="87"/>
        <v>23.211127206627005</v>
      </c>
      <c r="G190" s="122">
        <f t="shared" si="87"/>
        <v>25.680143562534603</v>
      </c>
      <c r="H190" s="122">
        <f t="shared" si="87"/>
        <v>41.056044295640575</v>
      </c>
      <c r="I190" s="122">
        <f t="shared" si="87"/>
        <v>58.094350842625779</v>
      </c>
      <c r="J190" s="122">
        <f t="shared" si="87"/>
        <v>38.29125110445429</v>
      </c>
      <c r="K190" s="122">
        <f t="shared" si="87"/>
        <v>40.971567465159126</v>
      </c>
      <c r="L190" s="122">
        <f t="shared" si="87"/>
        <v>52.173531302382038</v>
      </c>
      <c r="M190" s="122">
        <f t="shared" si="87"/>
        <v>54.516963425869974</v>
      </c>
      <c r="N190" s="122">
        <f t="shared" si="87"/>
        <v>111.15592607611008</v>
      </c>
      <c r="O190" s="122">
        <f t="shared" si="87"/>
        <v>77.718487170044426</v>
      </c>
      <c r="P190" s="122">
        <f t="shared" si="87"/>
        <v>78.149951687758985</v>
      </c>
      <c r="Q190" s="122">
        <f t="shared" si="87"/>
        <v>171.10095799622599</v>
      </c>
      <c r="R190" s="122">
        <f t="shared" si="87"/>
        <v>215.83062481840878</v>
      </c>
      <c r="S190" s="122">
        <f t="shared" si="87"/>
        <v>247.81624346171728</v>
      </c>
      <c r="T190" s="122">
        <f t="shared" si="87"/>
        <v>282.26236571405508</v>
      </c>
      <c r="U190" s="122">
        <f t="shared" si="87"/>
        <v>335.40613621372046</v>
      </c>
      <c r="V190" s="122">
        <f t="shared" si="87"/>
        <v>173.90579680969199</v>
      </c>
      <c r="W190" s="122">
        <f t="shared" si="87"/>
        <v>471.44640117643468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16.460677767887656</v>
      </c>
      <c r="C191" s="98">
        <f>RES_hhdet_tesh!C147</f>
        <v>19.658224531401551</v>
      </c>
      <c r="D191" s="98">
        <f>RES_hhdet_tesh!D147</f>
        <v>29.37585614164669</v>
      </c>
      <c r="E191" s="98">
        <f>RES_hhdet_tesh!E147</f>
        <v>43.183749380805082</v>
      </c>
      <c r="F191" s="98">
        <f>RES_hhdet_tesh!F147</f>
        <v>23.211127206627005</v>
      </c>
      <c r="G191" s="98">
        <f>RES_hhdet_tesh!G147</f>
        <v>25.680143562534603</v>
      </c>
      <c r="H191" s="98">
        <f>RES_hhdet_tesh!H147</f>
        <v>41.056044295640575</v>
      </c>
      <c r="I191" s="98">
        <f>RES_hhdet_tesh!I147</f>
        <v>58.094350842625779</v>
      </c>
      <c r="J191" s="98">
        <f>RES_hhdet_tesh!J147</f>
        <v>38.29125110445429</v>
      </c>
      <c r="K191" s="98">
        <f>RES_hhdet_tesh!K147</f>
        <v>40.971567465159126</v>
      </c>
      <c r="L191" s="98">
        <f>RES_hhdet_tesh!L147</f>
        <v>52.173531302382038</v>
      </c>
      <c r="M191" s="98">
        <f>RES_hhdet_tesh!M147</f>
        <v>54.516963425869974</v>
      </c>
      <c r="N191" s="98">
        <f>RES_hhdet_tesh!N147</f>
        <v>111.15592607611008</v>
      </c>
      <c r="O191" s="98">
        <f>RES_hhdet_tesh!O147</f>
        <v>77.718487170044426</v>
      </c>
      <c r="P191" s="98">
        <f>RES_hhdet_tesh!P147</f>
        <v>78.149951687758985</v>
      </c>
      <c r="Q191" s="98">
        <f>RES_hhdet_tesh!Q147</f>
        <v>171.10095799622599</v>
      </c>
      <c r="R191" s="98">
        <f>RES_hhdet_tesh!R147</f>
        <v>215.83062481840878</v>
      </c>
      <c r="S191" s="98">
        <f>RES_hhdet_tesh!S147</f>
        <v>247.81624346171728</v>
      </c>
      <c r="T191" s="98">
        <f>RES_hhdet_tesh!T147</f>
        <v>282.26236571405508</v>
      </c>
      <c r="U191" s="98">
        <f>RES_hhdet_tesh!U147</f>
        <v>335.40613621372046</v>
      </c>
      <c r="V191" s="98">
        <f>RES_hhdet_tesh!V147</f>
        <v>173.90579680969199</v>
      </c>
      <c r="W191" s="98">
        <f>RES_hhdet_tesh!W147</f>
        <v>471.44640117643468</v>
      </c>
      <c r="DA191" s="63" t="s">
        <v>2548</v>
      </c>
    </row>
    <row r="192" spans="1:105" ht="12" customHeight="1" x14ac:dyDescent="0.25">
      <c r="A192" s="121" t="s">
        <v>55</v>
      </c>
      <c r="B192" s="122">
        <v>984.21623267529992</v>
      </c>
      <c r="C192" s="122">
        <v>990.88478782659411</v>
      </c>
      <c r="D192" s="122">
        <v>1035.9527018030842</v>
      </c>
      <c r="E192" s="122">
        <v>1121.8091861939267</v>
      </c>
      <c r="F192" s="122">
        <v>1059.2155751080454</v>
      </c>
      <c r="G192" s="122">
        <v>1059.9650491121849</v>
      </c>
      <c r="H192" s="122">
        <v>1171.2458232228043</v>
      </c>
      <c r="I192" s="122">
        <v>1107.6928159829986</v>
      </c>
      <c r="J192" s="122">
        <v>1180.6738943058067</v>
      </c>
      <c r="K192" s="122">
        <v>1151.5591582223444</v>
      </c>
      <c r="L192" s="122">
        <v>1181.9609614693422</v>
      </c>
      <c r="M192" s="122">
        <v>1203.4100932186557</v>
      </c>
      <c r="N192" s="122">
        <v>1030.0562821573849</v>
      </c>
      <c r="O192" s="122">
        <v>1057.195250015511</v>
      </c>
      <c r="P192" s="122">
        <v>1079.6547329112018</v>
      </c>
      <c r="Q192" s="122">
        <v>1247.9477649280732</v>
      </c>
      <c r="R192" s="122">
        <v>1229.6388721681647</v>
      </c>
      <c r="S192" s="122">
        <v>1237.1570225076885</v>
      </c>
      <c r="T192" s="122">
        <v>1258.6457828948764</v>
      </c>
      <c r="U192" s="122">
        <v>1281.7671759147925</v>
      </c>
      <c r="V192" s="122">
        <v>1388.4932500462946</v>
      </c>
      <c r="W192" s="122">
        <v>1246.3817656724952</v>
      </c>
      <c r="DA192" s="130" t="s">
        <v>2549</v>
      </c>
    </row>
    <row r="193" spans="1:105" ht="12" customHeight="1" x14ac:dyDescent="0.25">
      <c r="A193" s="97" t="s">
        <v>124</v>
      </c>
      <c r="B193" s="98">
        <v>1040.546637717616</v>
      </c>
      <c r="C193" s="98">
        <v>955.43421200684179</v>
      </c>
      <c r="D193" s="98">
        <v>1085.9025129858392</v>
      </c>
      <c r="E193" s="98">
        <v>1087.3283238167312</v>
      </c>
      <c r="F193" s="98">
        <v>952.90447607179499</v>
      </c>
      <c r="G193" s="98">
        <v>1152.9208156172745</v>
      </c>
      <c r="H193" s="98">
        <v>1198.2859617716108</v>
      </c>
      <c r="I193" s="98">
        <v>1032.7870505700284</v>
      </c>
      <c r="J193" s="98">
        <v>1032.0102863049594</v>
      </c>
      <c r="K193" s="98">
        <v>1090.5162306939528</v>
      </c>
      <c r="L193" s="98">
        <v>1446.1476852306869</v>
      </c>
      <c r="M193" s="98">
        <v>1185.38583427101</v>
      </c>
      <c r="N193" s="98">
        <v>976.42470758263539</v>
      </c>
      <c r="O193" s="98">
        <v>1145.6723626128751</v>
      </c>
      <c r="P193" s="98">
        <v>1085.9416029428319</v>
      </c>
      <c r="Q193" s="98">
        <v>1109.6596113093938</v>
      </c>
      <c r="R193" s="98">
        <v>970.98762159144485</v>
      </c>
      <c r="S193" s="98">
        <v>1320.0342218426088</v>
      </c>
      <c r="T193" s="98">
        <v>1445.1941552319731</v>
      </c>
      <c r="U193" s="98">
        <v>1527.2994190412351</v>
      </c>
      <c r="V193" s="98">
        <v>1219.8027766370824</v>
      </c>
      <c r="W193" s="98">
        <v>1305.4999386285735</v>
      </c>
      <c r="DA193" s="63" t="s">
        <v>2550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DA194" s="63" t="s">
        <v>2551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DA195" s="131" t="s">
        <v>2552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DA196" s="132" t="s">
        <v>2553</v>
      </c>
    </row>
    <row r="197" spans="1:105" ht="12" customHeight="1" x14ac:dyDescent="0.25">
      <c r="A197" s="106" t="s">
        <v>122</v>
      </c>
      <c r="B197" s="101">
        <v>962.08643069439006</v>
      </c>
      <c r="C197" s="101">
        <v>1002.8581184235261</v>
      </c>
      <c r="D197" s="101">
        <v>1021.0567070745807</v>
      </c>
      <c r="E197" s="101">
        <v>1130.2275142682104</v>
      </c>
      <c r="F197" s="101">
        <v>1080.386835954979</v>
      </c>
      <c r="G197" s="101">
        <v>1044.0172873337233</v>
      </c>
      <c r="H197" s="101">
        <v>1167.3071773574516</v>
      </c>
      <c r="I197" s="101">
        <v>1116.6115364669986</v>
      </c>
      <c r="J197" s="101">
        <v>1194.60687141524</v>
      </c>
      <c r="K197" s="101">
        <v>1156.2640402762174</v>
      </c>
      <c r="L197" s="101">
        <v>1165.4566708333386</v>
      </c>
      <c r="M197" s="101">
        <v>1204.3698029716202</v>
      </c>
      <c r="N197" s="101">
        <v>1032.5404560690433</v>
      </c>
      <c r="O197" s="101">
        <v>1052.984817219683</v>
      </c>
      <c r="P197" s="101">
        <v>1079.4178820526442</v>
      </c>
      <c r="Q197" s="101">
        <v>1253.7444315495115</v>
      </c>
      <c r="R197" s="101">
        <v>1241.1191628726733</v>
      </c>
      <c r="S197" s="101">
        <v>1232.9047001121378</v>
      </c>
      <c r="T197" s="101">
        <v>1248.2019464480998</v>
      </c>
      <c r="U197" s="101">
        <v>1268.2160513289159</v>
      </c>
      <c r="V197" s="101">
        <v>1396.8070984103458</v>
      </c>
      <c r="W197" s="101">
        <v>1243.7843862718532</v>
      </c>
      <c r="DA197" s="131" t="s">
        <v>2554</v>
      </c>
    </row>
    <row r="198" spans="1:105" ht="12" customHeight="1" x14ac:dyDescent="0.25">
      <c r="A198" s="107" t="s">
        <v>121</v>
      </c>
      <c r="B198" s="104">
        <v>0</v>
      </c>
      <c r="C198" s="104">
        <v>1003.1097117011767</v>
      </c>
      <c r="D198" s="104">
        <v>1021.3818853109099</v>
      </c>
      <c r="E198" s="104">
        <v>1130.7539100370118</v>
      </c>
      <c r="F198" s="104">
        <v>1081.0082280409617</v>
      </c>
      <c r="G198" s="104">
        <v>1044.255041063582</v>
      </c>
      <c r="H198" s="104">
        <v>1167.1776749101264</v>
      </c>
      <c r="I198" s="104">
        <v>1116.3246479097756</v>
      </c>
      <c r="J198" s="104">
        <v>1194.2889915578774</v>
      </c>
      <c r="K198" s="104">
        <v>1156.5750205107399</v>
      </c>
      <c r="L198" s="104">
        <v>1166.0203376555589</v>
      </c>
      <c r="M198" s="104">
        <v>1204.6351829204243</v>
      </c>
      <c r="N198" s="104">
        <v>1032.5091658770943</v>
      </c>
      <c r="O198" s="104">
        <v>1053.3091918669738</v>
      </c>
      <c r="P198" s="104">
        <v>1078.740438130804</v>
      </c>
      <c r="Q198" s="104">
        <v>1253.6115784113938</v>
      </c>
      <c r="R198" s="104">
        <v>1240.935797169416</v>
      </c>
      <c r="S198" s="104">
        <v>1232.703093453556</v>
      </c>
      <c r="T198" s="104">
        <v>1247.6480278646402</v>
      </c>
      <c r="U198" s="104">
        <v>1267.7814155912824</v>
      </c>
      <c r="V198" s="104">
        <v>1396.7631358348012</v>
      </c>
      <c r="W198" s="104">
        <v>1244.4013854967691</v>
      </c>
      <c r="DA198" s="132" t="s">
        <v>2555</v>
      </c>
    </row>
    <row r="199" spans="1:105" ht="12" customHeight="1" x14ac:dyDescent="0.25">
      <c r="A199" s="108" t="s">
        <v>53</v>
      </c>
      <c r="B199" s="98">
        <v>0</v>
      </c>
      <c r="C199" s="98">
        <v>230.60975477276509</v>
      </c>
      <c r="D199" s="98">
        <v>229.21719505607001</v>
      </c>
      <c r="E199" s="98">
        <v>309.72161255300887</v>
      </c>
      <c r="F199" s="98">
        <v>251.23887020995056</v>
      </c>
      <c r="G199" s="98">
        <v>208.40689835271212</v>
      </c>
      <c r="H199" s="98">
        <v>314.11175779414987</v>
      </c>
      <c r="I199" s="98">
        <v>246.07645316659196</v>
      </c>
      <c r="J199" s="98">
        <v>302.65320433027273</v>
      </c>
      <c r="K199" s="98">
        <v>271.37066364840427</v>
      </c>
      <c r="L199" s="98">
        <v>266.14276901878492</v>
      </c>
      <c r="M199" s="98">
        <v>323.95557644268661</v>
      </c>
      <c r="N199" s="98">
        <v>185.1574807551747</v>
      </c>
      <c r="O199" s="98">
        <v>204.02235508233062</v>
      </c>
      <c r="P199" s="98">
        <v>208.6751012152572</v>
      </c>
      <c r="Q199" s="98">
        <v>339.58262643487353</v>
      </c>
      <c r="R199" s="98">
        <v>317.46080914581012</v>
      </c>
      <c r="S199" s="98">
        <v>293.15790265117965</v>
      </c>
      <c r="T199" s="98">
        <v>303.59284939910265</v>
      </c>
      <c r="U199" s="98">
        <v>302.95801302836827</v>
      </c>
      <c r="V199" s="98">
        <v>357.02040534704179</v>
      </c>
      <c r="W199" s="98">
        <v>245.07311342996809</v>
      </c>
      <c r="DA199" s="63" t="s">
        <v>2556</v>
      </c>
    </row>
    <row r="200" spans="1:105" ht="12" customHeight="1" x14ac:dyDescent="0.25">
      <c r="A200" s="108" t="s">
        <v>52</v>
      </c>
      <c r="B200" s="98">
        <v>0</v>
      </c>
      <c r="C200" s="98">
        <v>772.49995692841151</v>
      </c>
      <c r="D200" s="98">
        <v>792.1646902548398</v>
      </c>
      <c r="E200" s="98">
        <v>821.03229748400292</v>
      </c>
      <c r="F200" s="98">
        <v>829.76935783101123</v>
      </c>
      <c r="G200" s="98">
        <v>835.84814271086998</v>
      </c>
      <c r="H200" s="98">
        <v>853.0659171159765</v>
      </c>
      <c r="I200" s="98">
        <v>870.24819474318349</v>
      </c>
      <c r="J200" s="98">
        <v>891.6357872276044</v>
      </c>
      <c r="K200" s="98">
        <v>885.20435686233566</v>
      </c>
      <c r="L200" s="98">
        <v>899.87756863677384</v>
      </c>
      <c r="M200" s="98">
        <v>880.67960647773748</v>
      </c>
      <c r="N200" s="98">
        <v>847.35168512191967</v>
      </c>
      <c r="O200" s="98">
        <v>849.28683678464336</v>
      </c>
      <c r="P200" s="98">
        <v>870.06533691554671</v>
      </c>
      <c r="Q200" s="98">
        <v>914.02895197652026</v>
      </c>
      <c r="R200" s="98">
        <v>923.47498802360565</v>
      </c>
      <c r="S200" s="98">
        <v>939.54519080237617</v>
      </c>
      <c r="T200" s="98">
        <v>944.05517846553755</v>
      </c>
      <c r="U200" s="98">
        <v>964.82340256291377</v>
      </c>
      <c r="V200" s="98">
        <v>1039.7427304877594</v>
      </c>
      <c r="W200" s="98">
        <v>999.32827206680111</v>
      </c>
      <c r="DA200" s="63" t="s">
        <v>2557</v>
      </c>
    </row>
    <row r="201" spans="1:105" ht="12" customHeight="1" x14ac:dyDescent="0.25">
      <c r="A201" s="121" t="s">
        <v>54</v>
      </c>
      <c r="B201" s="122">
        <v>427.79285591646476</v>
      </c>
      <c r="C201" s="122">
        <v>442.43079484064981</v>
      </c>
      <c r="D201" s="122">
        <v>459.65372669081626</v>
      </c>
      <c r="E201" s="122">
        <v>470.86707868713222</v>
      </c>
      <c r="F201" s="122">
        <v>452.92823528735454</v>
      </c>
      <c r="G201" s="122">
        <v>455.60336255406929</v>
      </c>
      <c r="H201" s="122">
        <v>452.94310597228662</v>
      </c>
      <c r="I201" s="122">
        <v>422.15383478694451</v>
      </c>
      <c r="J201" s="122">
        <v>386.0484493504224</v>
      </c>
      <c r="K201" s="122">
        <v>369.11813474434928</v>
      </c>
      <c r="L201" s="122">
        <v>387.35298731672663</v>
      </c>
      <c r="M201" s="122">
        <v>336.85413710607054</v>
      </c>
      <c r="N201" s="122">
        <v>291.87549201013678</v>
      </c>
      <c r="O201" s="122">
        <v>298.16076755894721</v>
      </c>
      <c r="P201" s="122">
        <v>285.73982425654179</v>
      </c>
      <c r="Q201" s="122">
        <v>304.12842864158188</v>
      </c>
      <c r="R201" s="122">
        <v>286.95478620860763</v>
      </c>
      <c r="S201" s="122">
        <v>350.05555177107823</v>
      </c>
      <c r="T201" s="122">
        <v>371.41473253750814</v>
      </c>
      <c r="U201" s="122">
        <v>379.91867768231742</v>
      </c>
      <c r="V201" s="122">
        <v>570.5106162342928</v>
      </c>
      <c r="W201" s="122">
        <v>527.60073484338125</v>
      </c>
      <c r="DA201" s="130" t="s">
        <v>2558</v>
      </c>
    </row>
    <row r="202" spans="1:105" ht="12" customHeight="1" x14ac:dyDescent="0.25">
      <c r="A202" s="97" t="s">
        <v>50</v>
      </c>
      <c r="B202" s="98">
        <v>432.12219128766725</v>
      </c>
      <c r="C202" s="98">
        <v>436.7067859730721</v>
      </c>
      <c r="D202" s="98">
        <v>468.66453318319134</v>
      </c>
      <c r="E202" s="98">
        <v>477.08464057275921</v>
      </c>
      <c r="F202" s="98">
        <v>451.06228831551391</v>
      </c>
      <c r="G202" s="98">
        <v>456.78663404057642</v>
      </c>
      <c r="H202" s="98">
        <v>457.53078336927047</v>
      </c>
      <c r="I202" s="98">
        <v>420.09746906930997</v>
      </c>
      <c r="J202" s="98">
        <v>375.62220475407219</v>
      </c>
      <c r="K202" s="98">
        <v>377.41954921909314</v>
      </c>
      <c r="L202" s="98">
        <v>400.45192478560091</v>
      </c>
      <c r="M202" s="98">
        <v>331.05779952119372</v>
      </c>
      <c r="N202" s="98">
        <v>280.4449435841492</v>
      </c>
      <c r="O202" s="98">
        <v>304.59408746542329</v>
      </c>
      <c r="P202" s="98">
        <v>286.02919193319474</v>
      </c>
      <c r="Q202" s="98">
        <v>304.83170160807697</v>
      </c>
      <c r="R202" s="98">
        <v>270.25834509753753</v>
      </c>
      <c r="S202" s="98">
        <v>355.55553325230989</v>
      </c>
      <c r="T202" s="98">
        <v>381.70233899253151</v>
      </c>
      <c r="U202" s="98">
        <v>392.13398900645768</v>
      </c>
      <c r="V202" s="98">
        <v>547.36982521887171</v>
      </c>
      <c r="W202" s="98">
        <v>532.28079408963345</v>
      </c>
      <c r="DA202" s="63" t="s">
        <v>2559</v>
      </c>
    </row>
    <row r="203" spans="1:105" ht="12" customHeight="1" x14ac:dyDescent="0.25">
      <c r="A203" s="109" t="s">
        <v>120</v>
      </c>
      <c r="B203" s="33">
        <v>390.34633657173379</v>
      </c>
      <c r="C203" s="33">
        <v>488.95049402714943</v>
      </c>
      <c r="D203" s="33">
        <v>349.42444338603451</v>
      </c>
      <c r="E203" s="33">
        <v>353.57776311629266</v>
      </c>
      <c r="F203" s="33">
        <v>492.24640362256901</v>
      </c>
      <c r="G203" s="33">
        <v>442.38657861690092</v>
      </c>
      <c r="H203" s="33">
        <v>418.87310930336434</v>
      </c>
      <c r="I203" s="33">
        <v>434.19572279338115</v>
      </c>
      <c r="J203" s="33">
        <v>435.94883170908048</v>
      </c>
      <c r="K203" s="33">
        <v>340.56567434531365</v>
      </c>
      <c r="L203" s="33">
        <v>354.0249025744921</v>
      </c>
      <c r="M203" s="33">
        <v>348.50483367307021</v>
      </c>
      <c r="N203" s="33">
        <v>311.28898796588663</v>
      </c>
      <c r="O203" s="33">
        <v>287.00748311161226</v>
      </c>
      <c r="P203" s="33">
        <v>285.37493510535211</v>
      </c>
      <c r="Q203" s="33">
        <v>303.37685750543483</v>
      </c>
      <c r="R203" s="33">
        <v>303.84342159785035</v>
      </c>
      <c r="S203" s="33">
        <v>343.74956403510839</v>
      </c>
      <c r="T203" s="33">
        <v>358.97333465098501</v>
      </c>
      <c r="U203" s="33">
        <v>365.29501675983738</v>
      </c>
      <c r="V203" s="33">
        <v>595.65798886620451</v>
      </c>
      <c r="W203" s="33">
        <v>522.55772865159054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284.19971336999157</v>
      </c>
      <c r="C205" s="117">
        <f t="shared" si="88"/>
        <v>260.16378796804582</v>
      </c>
      <c r="D205" s="117">
        <f t="shared" si="88"/>
        <v>279.4737020758389</v>
      </c>
      <c r="E205" s="117">
        <f t="shared" si="88"/>
        <v>270.32176479972736</v>
      </c>
      <c r="F205" s="117">
        <f t="shared" si="88"/>
        <v>236.53338989105461</v>
      </c>
      <c r="G205" s="117">
        <f t="shared" si="88"/>
        <v>235.94282283966504</v>
      </c>
      <c r="H205" s="117">
        <f t="shared" si="88"/>
        <v>221.69997982683424</v>
      </c>
      <c r="I205" s="117">
        <f t="shared" si="88"/>
        <v>185.88529257130801</v>
      </c>
      <c r="J205" s="117">
        <f t="shared" si="88"/>
        <v>157.91193836373472</v>
      </c>
      <c r="K205" s="117">
        <f t="shared" si="88"/>
        <v>146.1268860497355</v>
      </c>
      <c r="L205" s="117">
        <f t="shared" si="88"/>
        <v>146.44601387692714</v>
      </c>
      <c r="M205" s="117">
        <f t="shared" si="88"/>
        <v>110.30961653989345</v>
      </c>
      <c r="N205" s="117">
        <f t="shared" si="88"/>
        <v>85.415523211206718</v>
      </c>
      <c r="O205" s="117">
        <f t="shared" si="88"/>
        <v>94.06282603512156</v>
      </c>
      <c r="P205" s="117">
        <f t="shared" si="88"/>
        <v>78.412625248743737</v>
      </c>
      <c r="Q205" s="117">
        <f t="shared" si="88"/>
        <v>75.963910502779228</v>
      </c>
      <c r="R205" s="117">
        <f t="shared" ref="R205:V205" si="89">R206+R208+R210+R219</f>
        <v>65.717589904514767</v>
      </c>
      <c r="S205" s="117">
        <f t="shared" si="89"/>
        <v>92.816382418058652</v>
      </c>
      <c r="T205" s="117">
        <f t="shared" si="89"/>
        <v>102.51103291368224</v>
      </c>
      <c r="U205" s="117">
        <f t="shared" si="89"/>
        <v>104.15742472830381</v>
      </c>
      <c r="V205" s="117">
        <f t="shared" si="89"/>
        <v>124.33587327416676</v>
      </c>
      <c r="W205" s="117">
        <f t="shared" ref="W205" si="90">W206+W208+W210+W219</f>
        <v>119.29076162954333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132.16237746753919</v>
      </c>
      <c r="C210" s="122">
        <v>107.9617067469898</v>
      </c>
      <c r="D210" s="122">
        <v>110.45951267542721</v>
      </c>
      <c r="E210" s="122">
        <v>93.961127495939365</v>
      </c>
      <c r="F210" s="122">
        <v>69.189064998299386</v>
      </c>
      <c r="G210" s="122">
        <v>73.217423236454479</v>
      </c>
      <c r="H210" s="122">
        <v>65.405007178650735</v>
      </c>
      <c r="I210" s="122">
        <v>46.909519914047294</v>
      </c>
      <c r="J210" s="122">
        <v>37.649633033538436</v>
      </c>
      <c r="K210" s="122">
        <v>33.028948693083734</v>
      </c>
      <c r="L210" s="122">
        <v>35.358866754814514</v>
      </c>
      <c r="M210" s="122">
        <v>24.941330057763398</v>
      </c>
      <c r="N210" s="122">
        <v>17.29881302545434</v>
      </c>
      <c r="O210" s="122">
        <v>19.559026364803948</v>
      </c>
      <c r="P210" s="122">
        <v>16.903705664383804</v>
      </c>
      <c r="Q210" s="122">
        <v>15.254083387197785</v>
      </c>
      <c r="R210" s="122">
        <v>13.357033308869646</v>
      </c>
      <c r="S210" s="122">
        <v>19.775782793292514</v>
      </c>
      <c r="T210" s="122">
        <v>22.373685555021048</v>
      </c>
      <c r="U210" s="122">
        <v>22.480785101681661</v>
      </c>
      <c r="V210" s="122">
        <v>15.696912483029637</v>
      </c>
      <c r="W210" s="122">
        <v>14.440639858987696</v>
      </c>
      <c r="DA210" s="130" t="s">
        <v>2717</v>
      </c>
    </row>
    <row r="211" spans="1:105" ht="12" customHeight="1" x14ac:dyDescent="0.25">
      <c r="A211" s="97" t="s">
        <v>124</v>
      </c>
      <c r="B211" s="98">
        <v>468.57570193036622</v>
      </c>
      <c r="C211" s="98">
        <v>427.48072855333834</v>
      </c>
      <c r="D211" s="98">
        <v>481.01059353548652</v>
      </c>
      <c r="E211" s="98">
        <v>478.42865234483048</v>
      </c>
      <c r="F211" s="98">
        <v>416.48222891833461</v>
      </c>
      <c r="G211" s="98">
        <v>500.07001992789316</v>
      </c>
      <c r="H211" s="98">
        <v>514.25838390819399</v>
      </c>
      <c r="I211" s="98">
        <v>441.0978176897965</v>
      </c>
      <c r="J211" s="98">
        <v>439.64503301436474</v>
      </c>
      <c r="K211" s="98">
        <v>460.51299818429766</v>
      </c>
      <c r="L211" s="98">
        <v>602.14685515003657</v>
      </c>
      <c r="M211" s="98">
        <v>487.00376288113341</v>
      </c>
      <c r="N211" s="98">
        <v>391.09343502142042</v>
      </c>
      <c r="O211" s="98">
        <v>432.73079055809768</v>
      </c>
      <c r="P211" s="98">
        <v>388.38435188562471</v>
      </c>
      <c r="Q211" s="98">
        <v>379.76412016329624</v>
      </c>
      <c r="R211" s="98">
        <v>314.64325277339748</v>
      </c>
      <c r="S211" s="98">
        <v>403.85118206029273</v>
      </c>
      <c r="T211" s="98">
        <v>420.31521107186495</v>
      </c>
      <c r="U211" s="98">
        <v>428.67275641685507</v>
      </c>
      <c r="V211" s="98">
        <v>334.35288092294365</v>
      </c>
      <c r="W211" s="98">
        <v>351.24825906824782</v>
      </c>
      <c r="DA211" s="63" t="s">
        <v>2718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2719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152.03733590245238</v>
      </c>
      <c r="C219" s="122">
        <v>152.20208122105603</v>
      </c>
      <c r="D219" s="122">
        <v>169.01418940041168</v>
      </c>
      <c r="E219" s="122">
        <v>176.36063730378797</v>
      </c>
      <c r="F219" s="122">
        <v>167.34432489275522</v>
      </c>
      <c r="G219" s="122">
        <v>162.72539960321055</v>
      </c>
      <c r="H219" s="122">
        <v>156.29497264818352</v>
      </c>
      <c r="I219" s="122">
        <v>138.97577265726073</v>
      </c>
      <c r="J219" s="122">
        <v>120.26230533019628</v>
      </c>
      <c r="K219" s="122">
        <v>113.09793735665178</v>
      </c>
      <c r="L219" s="122">
        <v>111.08714712211263</v>
      </c>
      <c r="M219" s="122">
        <v>85.36828648213006</v>
      </c>
      <c r="N219" s="122">
        <v>68.116710185752382</v>
      </c>
      <c r="O219" s="122">
        <v>74.503799670317619</v>
      </c>
      <c r="P219" s="122">
        <v>61.50891958435993</v>
      </c>
      <c r="Q219" s="122">
        <v>60.70982711558144</v>
      </c>
      <c r="R219" s="122">
        <v>52.360556595645122</v>
      </c>
      <c r="S219" s="122">
        <v>73.040599624766145</v>
      </c>
      <c r="T219" s="122">
        <v>80.137347358661188</v>
      </c>
      <c r="U219" s="122">
        <v>81.676639626622148</v>
      </c>
      <c r="V219" s="122">
        <v>108.63896079113712</v>
      </c>
      <c r="W219" s="122">
        <v>104.85012177055563</v>
      </c>
      <c r="DA219" s="130" t="s">
        <v>2726</v>
      </c>
    </row>
    <row r="220" spans="1:105" ht="12" customHeight="1" x14ac:dyDescent="0.25">
      <c r="A220" s="97" t="s">
        <v>50</v>
      </c>
      <c r="B220" s="98">
        <v>169.61495399844509</v>
      </c>
      <c r="C220" s="98">
        <v>170.92976170498159</v>
      </c>
      <c r="D220" s="98">
        <v>182.83042869266754</v>
      </c>
      <c r="E220" s="98">
        <v>185.70959778913274</v>
      </c>
      <c r="F220" s="98">
        <v>175.28608946393683</v>
      </c>
      <c r="G220" s="98">
        <v>177.29386999633576</v>
      </c>
      <c r="H220" s="98">
        <v>177.3407895952204</v>
      </c>
      <c r="I220" s="98">
        <v>162.70834800768861</v>
      </c>
      <c r="J220" s="98">
        <v>145.3900528909526</v>
      </c>
      <c r="K220" s="98">
        <v>145.98031740779018</v>
      </c>
      <c r="L220" s="98">
        <v>154.74772963090035</v>
      </c>
      <c r="M220" s="98">
        <v>127.83985928872764</v>
      </c>
      <c r="N220" s="98">
        <v>108.22341513842709</v>
      </c>
      <c r="O220" s="98">
        <v>117.47829563968104</v>
      </c>
      <c r="P220" s="98">
        <v>110.28727623191989</v>
      </c>
      <c r="Q220" s="98">
        <v>117.51826234882725</v>
      </c>
      <c r="R220" s="98">
        <v>104.12524507360754</v>
      </c>
      <c r="S220" s="98">
        <v>136.7454405052529</v>
      </c>
      <c r="T220" s="98">
        <v>146.4017253244555</v>
      </c>
      <c r="U220" s="98">
        <v>149.90207142770424</v>
      </c>
      <c r="V220" s="98">
        <v>208.60930459596111</v>
      </c>
      <c r="W220" s="98">
        <v>202.15414306280655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91.152206579931374</v>
      </c>
      <c r="C223" s="118">
        <f t="shared" si="93"/>
        <v>95.409525202164019</v>
      </c>
      <c r="D223" s="118">
        <f t="shared" si="93"/>
        <v>96.556952445825246</v>
      </c>
      <c r="E223" s="118">
        <f t="shared" si="93"/>
        <v>104.60343347481829</v>
      </c>
      <c r="F223" s="118">
        <f t="shared" si="93"/>
        <v>96.12335610715563</v>
      </c>
      <c r="G223" s="118">
        <f t="shared" si="93"/>
        <v>97.465462907915722</v>
      </c>
      <c r="H223" s="118">
        <f t="shared" si="93"/>
        <v>100.74571403248147</v>
      </c>
      <c r="I223" s="118">
        <f t="shared" si="93"/>
        <v>88.420906891600481</v>
      </c>
      <c r="J223" s="118">
        <f t="shared" si="93"/>
        <v>87.60788417617006</v>
      </c>
      <c r="K223" s="118">
        <f t="shared" si="93"/>
        <v>84.837180998019122</v>
      </c>
      <c r="L223" s="118">
        <f t="shared" si="93"/>
        <v>93.840252695854247</v>
      </c>
      <c r="M223" s="118">
        <f t="shared" si="93"/>
        <v>86.306518043314639</v>
      </c>
      <c r="N223" s="118">
        <f t="shared" si="93"/>
        <v>74.797751099030592</v>
      </c>
      <c r="O223" s="118">
        <f t="shared" si="93"/>
        <v>65.825493957872297</v>
      </c>
      <c r="P223" s="118">
        <f t="shared" si="93"/>
        <v>57.264348595603813</v>
      </c>
      <c r="Q223" s="118">
        <f t="shared" si="93"/>
        <v>70.657360829779492</v>
      </c>
      <c r="R223" s="118">
        <f t="shared" ref="R223:V223" si="94">R224+R226+R228+R237</f>
        <v>62.923419897316997</v>
      </c>
      <c r="S223" s="118">
        <f t="shared" si="94"/>
        <v>58.677310488400771</v>
      </c>
      <c r="T223" s="118">
        <f t="shared" si="94"/>
        <v>58.780529371981643</v>
      </c>
      <c r="U223" s="118">
        <f t="shared" si="94"/>
        <v>58.092901349901496</v>
      </c>
      <c r="V223" s="118">
        <f t="shared" si="94"/>
        <v>61.099087756622176</v>
      </c>
      <c r="W223" s="118">
        <f t="shared" ref="W223" si="95">W224+W226+W228+W237</f>
        <v>67.881404124255141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57.726930660525738</v>
      </c>
      <c r="C224" s="123">
        <f t="shared" si="96"/>
        <v>62.281527302925568</v>
      </c>
      <c r="D224" s="123">
        <f t="shared" si="96"/>
        <v>62.350811984158348</v>
      </c>
      <c r="E224" s="123">
        <f t="shared" si="96"/>
        <v>68.666763066120495</v>
      </c>
      <c r="F224" s="123">
        <f t="shared" si="96"/>
        <v>62.628421488774983</v>
      </c>
      <c r="G224" s="123">
        <f t="shared" si="96"/>
        <v>64.210613880533074</v>
      </c>
      <c r="H224" s="123">
        <f t="shared" si="96"/>
        <v>65.396699902451104</v>
      </c>
      <c r="I224" s="123">
        <f t="shared" si="96"/>
        <v>55.351538073125845</v>
      </c>
      <c r="J224" s="123">
        <f t="shared" si="96"/>
        <v>54.174314756602151</v>
      </c>
      <c r="K224" s="123">
        <f t="shared" si="96"/>
        <v>52.59065830428041</v>
      </c>
      <c r="L224" s="123">
        <f t="shared" si="96"/>
        <v>60.816934118334643</v>
      </c>
      <c r="M224" s="123">
        <f t="shared" si="96"/>
        <v>54.309192534114985</v>
      </c>
      <c r="N224" s="123">
        <f t="shared" si="96"/>
        <v>47.61525514714608</v>
      </c>
      <c r="O224" s="123">
        <f t="shared" si="96"/>
        <v>38.564301125613987</v>
      </c>
      <c r="P224" s="123">
        <f t="shared" si="96"/>
        <v>30.599500947610576</v>
      </c>
      <c r="Q224" s="123">
        <f t="shared" si="96"/>
        <v>40.756324913384709</v>
      </c>
      <c r="R224" s="123">
        <f t="shared" si="96"/>
        <v>34.141335414669868</v>
      </c>
      <c r="S224" s="123">
        <f t="shared" si="96"/>
        <v>28.944071343683806</v>
      </c>
      <c r="T224" s="123">
        <f t="shared" si="96"/>
        <v>28.713905269003984</v>
      </c>
      <c r="U224" s="123">
        <f t="shared" si="96"/>
        <v>27.843939714425613</v>
      </c>
      <c r="V224" s="123">
        <f t="shared" si="96"/>
        <v>26.754829050158804</v>
      </c>
      <c r="W224" s="123">
        <f t="shared" si="96"/>
        <v>36.092119410715298</v>
      </c>
      <c r="DA224" s="130" t="s">
        <v>2881</v>
      </c>
    </row>
    <row r="225" spans="1:105" ht="12" customHeight="1" x14ac:dyDescent="0.25">
      <c r="A225" s="97" t="s">
        <v>53</v>
      </c>
      <c r="B225" s="99">
        <v>57.726930660525738</v>
      </c>
      <c r="C225" s="99">
        <v>62.281527302925568</v>
      </c>
      <c r="D225" s="99">
        <v>62.350811984158348</v>
      </c>
      <c r="E225" s="99">
        <v>68.666763066120495</v>
      </c>
      <c r="F225" s="99">
        <v>62.628421488774983</v>
      </c>
      <c r="G225" s="99">
        <v>64.210613880533074</v>
      </c>
      <c r="H225" s="99">
        <v>65.396699902451104</v>
      </c>
      <c r="I225" s="99">
        <v>55.351538073125845</v>
      </c>
      <c r="J225" s="99">
        <v>54.174314756602151</v>
      </c>
      <c r="K225" s="99">
        <v>52.59065830428041</v>
      </c>
      <c r="L225" s="99">
        <v>60.816934118334643</v>
      </c>
      <c r="M225" s="99">
        <v>54.309192534114985</v>
      </c>
      <c r="N225" s="99">
        <v>47.61525514714608</v>
      </c>
      <c r="O225" s="99">
        <v>38.564301125613987</v>
      </c>
      <c r="P225" s="99">
        <v>30.599500947610576</v>
      </c>
      <c r="Q225" s="99">
        <v>40.756324913384709</v>
      </c>
      <c r="R225" s="99">
        <v>34.141335414669868</v>
      </c>
      <c r="S225" s="99">
        <v>28.944071343683806</v>
      </c>
      <c r="T225" s="99">
        <v>28.713905269003984</v>
      </c>
      <c r="U225" s="99">
        <v>27.843939714425613</v>
      </c>
      <c r="V225" s="99">
        <v>26.754829050158804</v>
      </c>
      <c r="W225" s="99">
        <v>36.092119410715298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0.12914748182868541</v>
      </c>
      <c r="C226" s="123">
        <f t="shared" si="97"/>
        <v>0.13294429805662733</v>
      </c>
      <c r="D226" s="123">
        <f t="shared" si="97"/>
        <v>0.18473694649838499</v>
      </c>
      <c r="E226" s="123">
        <f t="shared" si="97"/>
        <v>0.26046581716406764</v>
      </c>
      <c r="F226" s="123">
        <f t="shared" si="97"/>
        <v>0.13418919200864288</v>
      </c>
      <c r="G226" s="123">
        <f t="shared" si="97"/>
        <v>0.14341429854128471</v>
      </c>
      <c r="H226" s="123">
        <f t="shared" si="97"/>
        <v>0.22196115612679448</v>
      </c>
      <c r="I226" s="123">
        <f t="shared" si="97"/>
        <v>0.30590722156163003</v>
      </c>
      <c r="J226" s="123">
        <f t="shared" si="97"/>
        <v>0.19630389454193684</v>
      </c>
      <c r="K226" s="123">
        <f t="shared" si="97"/>
        <v>0.20343551827651399</v>
      </c>
      <c r="L226" s="123">
        <f t="shared" si="97"/>
        <v>0.25151972594046601</v>
      </c>
      <c r="M226" s="123">
        <f t="shared" si="97"/>
        <v>0.25472834807807709</v>
      </c>
      <c r="N226" s="123">
        <f t="shared" si="97"/>
        <v>0.49943842009183836</v>
      </c>
      <c r="O226" s="123">
        <f t="shared" si="97"/>
        <v>0.33049389134425955</v>
      </c>
      <c r="P226" s="123">
        <f t="shared" si="97"/>
        <v>0.30929733508343282</v>
      </c>
      <c r="Q226" s="123">
        <f t="shared" si="97"/>
        <v>0.6427714656408452</v>
      </c>
      <c r="R226" s="123">
        <f t="shared" si="97"/>
        <v>0.78613975760924681</v>
      </c>
      <c r="S226" s="123">
        <f t="shared" si="97"/>
        <v>0.88538406660239244</v>
      </c>
      <c r="T226" s="123">
        <f t="shared" si="97"/>
        <v>0.99264981795261076</v>
      </c>
      <c r="U226" s="123">
        <f t="shared" si="97"/>
        <v>1.1617009855487337</v>
      </c>
      <c r="V226" s="123">
        <f t="shared" si="97"/>
        <v>0.59284256935399826</v>
      </c>
      <c r="W226" s="123">
        <f t="shared" si="97"/>
        <v>1.5789122565943683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0.12914748182868541</v>
      </c>
      <c r="C227" s="99">
        <f>RES_hhdet_fecs!C147</f>
        <v>0.13294429805662733</v>
      </c>
      <c r="D227" s="99">
        <f>RES_hhdet_fecs!D147</f>
        <v>0.18473694649838499</v>
      </c>
      <c r="E227" s="99">
        <f>RES_hhdet_fecs!E147</f>
        <v>0.26046581716406764</v>
      </c>
      <c r="F227" s="99">
        <f>RES_hhdet_fecs!F147</f>
        <v>0.13418919200864288</v>
      </c>
      <c r="G227" s="99">
        <f>RES_hhdet_fecs!G147</f>
        <v>0.14341429854128471</v>
      </c>
      <c r="H227" s="99">
        <f>RES_hhdet_fecs!H147</f>
        <v>0.22196115612679448</v>
      </c>
      <c r="I227" s="99">
        <f>RES_hhdet_fecs!I147</f>
        <v>0.30590722156163003</v>
      </c>
      <c r="J227" s="99">
        <f>RES_hhdet_fecs!J147</f>
        <v>0.19630389454193684</v>
      </c>
      <c r="K227" s="99">
        <f>RES_hhdet_fecs!K147</f>
        <v>0.20343551827651399</v>
      </c>
      <c r="L227" s="99">
        <f>RES_hhdet_fecs!L147</f>
        <v>0.25151972594046601</v>
      </c>
      <c r="M227" s="99">
        <f>RES_hhdet_fecs!M147</f>
        <v>0.25472834807807709</v>
      </c>
      <c r="N227" s="99">
        <f>RES_hhdet_fecs!N147</f>
        <v>0.49943842009183836</v>
      </c>
      <c r="O227" s="99">
        <f>RES_hhdet_fecs!O147</f>
        <v>0.33049389134425955</v>
      </c>
      <c r="P227" s="99">
        <f>RES_hhdet_fecs!P147</f>
        <v>0.30929733508343282</v>
      </c>
      <c r="Q227" s="99">
        <f>RES_hhdet_fecs!Q147</f>
        <v>0.6427714656408452</v>
      </c>
      <c r="R227" s="99">
        <f>RES_hhdet_fecs!R147</f>
        <v>0.78613975760924681</v>
      </c>
      <c r="S227" s="99">
        <f>RES_hhdet_fecs!S147</f>
        <v>0.88538406660239244</v>
      </c>
      <c r="T227" s="99">
        <f>RES_hhdet_fecs!T147</f>
        <v>0.99264981795261076</v>
      </c>
      <c r="U227" s="99">
        <f>RES_hhdet_fecs!U147</f>
        <v>1.1617009855487337</v>
      </c>
      <c r="V227" s="99">
        <f>RES_hhdet_fecs!V147</f>
        <v>0.59284256935399826</v>
      </c>
      <c r="W227" s="99">
        <f>RES_hhdet_fecs!W147</f>
        <v>1.5789122565943683</v>
      </c>
      <c r="DA227" s="63" t="s">
        <v>2884</v>
      </c>
    </row>
    <row r="228" spans="1:105" ht="12" customHeight="1" x14ac:dyDescent="0.25">
      <c r="A228" s="121" t="s">
        <v>55</v>
      </c>
      <c r="B228" s="123">
        <v>23.756847510999432</v>
      </c>
      <c r="C228" s="123">
        <v>23.281132321206634</v>
      </c>
      <c r="D228" s="123">
        <v>23.899661239906479</v>
      </c>
      <c r="E228" s="123">
        <v>25.363836824853401</v>
      </c>
      <c r="F228" s="123">
        <v>23.544945728026832</v>
      </c>
      <c r="G228" s="123">
        <v>23.364272371633064</v>
      </c>
      <c r="H228" s="123">
        <v>25.540303572590862</v>
      </c>
      <c r="I228" s="123">
        <v>23.92880409349274</v>
      </c>
      <c r="J228" s="123">
        <v>25.254559607432874</v>
      </c>
      <c r="K228" s="123">
        <v>24.446329577808829</v>
      </c>
      <c r="L228" s="123">
        <v>24.913014911691235</v>
      </c>
      <c r="M228" s="123">
        <v>25.072283706727102</v>
      </c>
      <c r="N228" s="123">
        <v>21.010239054810409</v>
      </c>
      <c r="O228" s="123">
        <v>21.118215874106681</v>
      </c>
      <c r="P228" s="123">
        <v>20.964267445319759</v>
      </c>
      <c r="Q228" s="123">
        <v>23.633308586596058</v>
      </c>
      <c r="R228" s="123">
        <v>22.793158000227969</v>
      </c>
      <c r="S228" s="123">
        <v>22.41817283729662</v>
      </c>
      <c r="T228" s="123">
        <v>22.268316354788777</v>
      </c>
      <c r="U228" s="123">
        <v>22.189244040009338</v>
      </c>
      <c r="V228" s="123">
        <v>23.684608089268437</v>
      </c>
      <c r="W228" s="123">
        <v>20.900923704740396</v>
      </c>
      <c r="DA228" s="130" t="s">
        <v>2885</v>
      </c>
    </row>
    <row r="229" spans="1:105" ht="12" customHeight="1" x14ac:dyDescent="0.25">
      <c r="A229" s="97" t="s">
        <v>124</v>
      </c>
      <c r="B229" s="99">
        <v>27.164108458630473</v>
      </c>
      <c r="C229" s="99">
        <v>24.617933521241138</v>
      </c>
      <c r="D229" s="99">
        <v>27.486607876393339</v>
      </c>
      <c r="E229" s="99">
        <v>27.134581410172061</v>
      </c>
      <c r="F229" s="99">
        <v>23.472961317150386</v>
      </c>
      <c r="G229" s="99">
        <v>28.05631781523708</v>
      </c>
      <c r="H229" s="99">
        <v>28.783846045876025</v>
      </c>
      <c r="I229" s="99">
        <v>24.659650592347646</v>
      </c>
      <c r="J229" s="99">
        <v>24.559894503005619</v>
      </c>
      <c r="K229" s="99">
        <v>25.705195040414349</v>
      </c>
      <c r="L229" s="99">
        <v>33.566999132560269</v>
      </c>
      <c r="M229" s="99">
        <v>27.083444112866339</v>
      </c>
      <c r="N229" s="99">
        <v>21.653633865822449</v>
      </c>
      <c r="O229" s="99">
        <v>23.813035431372821</v>
      </c>
      <c r="P229" s="99">
        <v>21.229229354629556</v>
      </c>
      <c r="Q229" s="99">
        <v>20.634568382739467</v>
      </c>
      <c r="R229" s="99">
        <v>17.024477273285271</v>
      </c>
      <c r="S229" s="99">
        <v>21.800119054665085</v>
      </c>
      <c r="T229" s="99">
        <v>22.653956409364053</v>
      </c>
      <c r="U229" s="99">
        <v>23.080775867595658</v>
      </c>
      <c r="V229" s="99">
        <v>17.98876574365741</v>
      </c>
      <c r="W229" s="99">
        <v>18.886580371064635</v>
      </c>
      <c r="DA229" s="63" t="s">
        <v>2886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DA230" s="63" t="s">
        <v>2887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DA231" s="131" t="s">
        <v>2888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DA232" s="132" t="s">
        <v>2889</v>
      </c>
    </row>
    <row r="233" spans="1:105" ht="12" customHeight="1" x14ac:dyDescent="0.25">
      <c r="A233" s="106" t="s">
        <v>122</v>
      </c>
      <c r="B233" s="102">
        <v>22.418280710144376</v>
      </c>
      <c r="C233" s="102">
        <v>22.9830425730255</v>
      </c>
      <c r="D233" s="102">
        <v>22.975486850317665</v>
      </c>
      <c r="E233" s="102">
        <v>25.055680393618651</v>
      </c>
      <c r="F233" s="102">
        <v>23.661873847250966</v>
      </c>
      <c r="G233" s="102">
        <v>22.659869841554176</v>
      </c>
      <c r="H233" s="102">
        <v>25.156419078021347</v>
      </c>
      <c r="I233" s="102">
        <v>23.967550533293796</v>
      </c>
      <c r="J233" s="102">
        <v>25.555355909538584</v>
      </c>
      <c r="K233" s="102">
        <v>24.632638139756171</v>
      </c>
      <c r="L233" s="102">
        <v>24.687543262276009</v>
      </c>
      <c r="M233" s="102">
        <v>25.332481389341918</v>
      </c>
      <c r="N233" s="102">
        <v>21.462609449009566</v>
      </c>
      <c r="O233" s="102">
        <v>21.444068959670989</v>
      </c>
      <c r="P233" s="102">
        <v>21.423393413924696</v>
      </c>
      <c r="Q233" s="102">
        <v>24.217286706953754</v>
      </c>
      <c r="R233" s="102">
        <v>23.497797517477714</v>
      </c>
      <c r="S233" s="102">
        <v>22.889965696512167</v>
      </c>
      <c r="T233" s="102">
        <v>22.699896571274497</v>
      </c>
      <c r="U233" s="102">
        <v>22.613799703249121</v>
      </c>
      <c r="V233" s="102">
        <v>24.496290531554632</v>
      </c>
      <c r="W233" s="102">
        <v>21.503108603132791</v>
      </c>
      <c r="DA233" s="131" t="s">
        <v>2890</v>
      </c>
    </row>
    <row r="234" spans="1:105" ht="12" customHeight="1" x14ac:dyDescent="0.25">
      <c r="A234" s="107" t="s">
        <v>121</v>
      </c>
      <c r="B234" s="105">
        <v>0</v>
      </c>
      <c r="C234" s="105">
        <v>15.25506262780215</v>
      </c>
      <c r="D234" s="105">
        <v>15.358927442710634</v>
      </c>
      <c r="E234" s="105">
        <v>17.383822137706023</v>
      </c>
      <c r="F234" s="105">
        <v>16.109508429605071</v>
      </c>
      <c r="G234" s="105">
        <v>15.176590543103046</v>
      </c>
      <c r="H234" s="105">
        <v>17.635758969456049</v>
      </c>
      <c r="I234" s="105">
        <v>16.33100495536987</v>
      </c>
      <c r="J234" s="105">
        <v>17.756141956407205</v>
      </c>
      <c r="K234" s="105">
        <v>16.973084386936481</v>
      </c>
      <c r="L234" s="105">
        <v>17.014384387852349</v>
      </c>
      <c r="M234" s="105">
        <v>17.923589198880624</v>
      </c>
      <c r="N234" s="105">
        <v>14.485673011549492</v>
      </c>
      <c r="O234" s="105">
        <v>14.770411182060695</v>
      </c>
      <c r="P234" s="105">
        <v>14.938799977046362</v>
      </c>
      <c r="Q234" s="105">
        <v>17.844747960005162</v>
      </c>
      <c r="R234" s="105">
        <v>17.359349165833208</v>
      </c>
      <c r="S234" s="105">
        <v>16.964172780405629</v>
      </c>
      <c r="T234" s="105">
        <v>17.067412924778285</v>
      </c>
      <c r="U234" s="105">
        <v>17.180891511173879</v>
      </c>
      <c r="V234" s="105">
        <v>18.934758569461785</v>
      </c>
      <c r="W234" s="105">
        <v>16.426003861496866</v>
      </c>
      <c r="DA234" s="132" t="s">
        <v>2891</v>
      </c>
    </row>
    <row r="235" spans="1:105" ht="12" customHeight="1" x14ac:dyDescent="0.25">
      <c r="A235" s="108" t="s">
        <v>53</v>
      </c>
      <c r="B235" s="99">
        <v>0</v>
      </c>
      <c r="C235" s="99">
        <v>5.1493864543091226</v>
      </c>
      <c r="D235" s="99">
        <v>5.0760692636746985</v>
      </c>
      <c r="E235" s="99">
        <v>6.8059564817345057</v>
      </c>
      <c r="F235" s="99">
        <v>5.4861787108749116</v>
      </c>
      <c r="G235" s="99">
        <v>4.5239052845704935</v>
      </c>
      <c r="H235" s="99">
        <v>6.7894519589093507</v>
      </c>
      <c r="I235" s="99">
        <v>5.2793580588795725</v>
      </c>
      <c r="J235" s="99">
        <v>6.4414254447944721</v>
      </c>
      <c r="K235" s="99">
        <v>5.7489097976876335</v>
      </c>
      <c r="L235" s="99">
        <v>5.619094413172105</v>
      </c>
      <c r="M235" s="99">
        <v>6.7980421622051272</v>
      </c>
      <c r="N235" s="99">
        <v>3.82840664081797</v>
      </c>
      <c r="O235" s="99">
        <v>4.1538659847656545</v>
      </c>
      <c r="P235" s="99">
        <v>4.1355050543329863</v>
      </c>
      <c r="Q235" s="99">
        <v>6.5630811075459805</v>
      </c>
      <c r="R235" s="99">
        <v>6.0089179777919721</v>
      </c>
      <c r="S235" s="99">
        <v>5.4432559649988042</v>
      </c>
      <c r="T235" s="99">
        <v>5.5090003595179393</v>
      </c>
      <c r="U235" s="99">
        <v>5.3802882578640805</v>
      </c>
      <c r="V235" s="99">
        <v>6.2274361499986881</v>
      </c>
      <c r="W235" s="99">
        <v>4.2198403049728466</v>
      </c>
      <c r="DA235" s="63" t="s">
        <v>2892</v>
      </c>
    </row>
    <row r="236" spans="1:105" ht="12" customHeight="1" x14ac:dyDescent="0.25">
      <c r="A236" s="108" t="s">
        <v>52</v>
      </c>
      <c r="B236" s="99">
        <v>0</v>
      </c>
      <c r="C236" s="99">
        <v>10.105676173493027</v>
      </c>
      <c r="D236" s="99">
        <v>10.282858179035934</v>
      </c>
      <c r="E236" s="99">
        <v>10.577865655971516</v>
      </c>
      <c r="F236" s="99">
        <v>10.623329718730162</v>
      </c>
      <c r="G236" s="99">
        <v>10.652685258532552</v>
      </c>
      <c r="H236" s="99">
        <v>10.846307010546699</v>
      </c>
      <c r="I236" s="99">
        <v>11.051646896490299</v>
      </c>
      <c r="J236" s="99">
        <v>11.314716511612737</v>
      </c>
      <c r="K236" s="99">
        <v>11.22417458924885</v>
      </c>
      <c r="L236" s="99">
        <v>11.395289974680244</v>
      </c>
      <c r="M236" s="99">
        <v>11.125547036675499</v>
      </c>
      <c r="N236" s="99">
        <v>10.657266370731522</v>
      </c>
      <c r="O236" s="99">
        <v>10.616545197295039</v>
      </c>
      <c r="P236" s="99">
        <v>10.803294922713377</v>
      </c>
      <c r="Q236" s="99">
        <v>11.281666852459178</v>
      </c>
      <c r="R236" s="99">
        <v>11.350431188041236</v>
      </c>
      <c r="S236" s="99">
        <v>11.520916815406821</v>
      </c>
      <c r="T236" s="99">
        <v>11.558412565260348</v>
      </c>
      <c r="U236" s="99">
        <v>11.800603253309797</v>
      </c>
      <c r="V236" s="99">
        <v>12.707322419463098</v>
      </c>
      <c r="W236" s="99">
        <v>12.206163556524023</v>
      </c>
      <c r="DA236" s="63" t="s">
        <v>2893</v>
      </c>
    </row>
    <row r="237" spans="1:105" ht="12" customHeight="1" x14ac:dyDescent="0.25">
      <c r="A237" s="121" t="s">
        <v>54</v>
      </c>
      <c r="B237" s="123">
        <v>9.5392809265775185</v>
      </c>
      <c r="C237" s="123">
        <v>9.7139212799751764</v>
      </c>
      <c r="D237" s="123">
        <v>10.121742275262031</v>
      </c>
      <c r="E237" s="123">
        <v>10.312367766680339</v>
      </c>
      <c r="F237" s="123">
        <v>9.8157996983451792</v>
      </c>
      <c r="G237" s="123">
        <v>9.7471623572082944</v>
      </c>
      <c r="H237" s="123">
        <v>9.5867494013127139</v>
      </c>
      <c r="I237" s="123">
        <v>8.8346575034202637</v>
      </c>
      <c r="J237" s="123">
        <v>7.9827059175931003</v>
      </c>
      <c r="K237" s="123">
        <v>7.5967575976533599</v>
      </c>
      <c r="L237" s="123">
        <v>7.858783939887906</v>
      </c>
      <c r="M237" s="123">
        <v>6.6703134543944698</v>
      </c>
      <c r="N237" s="123">
        <v>5.6728184769822541</v>
      </c>
      <c r="O237" s="123">
        <v>5.8124830668073706</v>
      </c>
      <c r="P237" s="123">
        <v>5.3912828675900437</v>
      </c>
      <c r="Q237" s="123">
        <v>5.6249558641578714</v>
      </c>
      <c r="R237" s="123">
        <v>5.2027867248099131</v>
      </c>
      <c r="S237" s="123">
        <v>6.4296822408179528</v>
      </c>
      <c r="T237" s="123">
        <v>6.8056579302362756</v>
      </c>
      <c r="U237" s="123">
        <v>6.8980166099178071</v>
      </c>
      <c r="V237" s="123">
        <v>10.066808047840935</v>
      </c>
      <c r="W237" s="123">
        <v>9.3094487522050748</v>
      </c>
      <c r="DA237" s="130" t="s">
        <v>2894</v>
      </c>
    </row>
    <row r="238" spans="1:105" ht="12" customHeight="1" x14ac:dyDescent="0.25">
      <c r="A238" s="97" t="s">
        <v>50</v>
      </c>
      <c r="B238" s="99">
        <v>9.8328594240767497</v>
      </c>
      <c r="C238" s="99">
        <v>9.8435724218379299</v>
      </c>
      <c r="D238" s="99">
        <v>10.447562629361299</v>
      </c>
      <c r="E238" s="99">
        <v>10.532714073795754</v>
      </c>
      <c r="F238" s="99">
        <v>9.8791336382046069</v>
      </c>
      <c r="G238" s="99">
        <v>9.9470333455058331</v>
      </c>
      <c r="H238" s="99">
        <v>9.9260413540952364</v>
      </c>
      <c r="I238" s="99">
        <v>9.0962386332851715</v>
      </c>
      <c r="J238" s="99">
        <v>8.1219258552877438</v>
      </c>
      <c r="K238" s="99">
        <v>8.1484182766261597</v>
      </c>
      <c r="L238" s="99">
        <v>8.6264951180253409</v>
      </c>
      <c r="M238" s="99">
        <v>7.1094803538264051</v>
      </c>
      <c r="N238" s="99">
        <v>5.9919957669145107</v>
      </c>
      <c r="O238" s="99">
        <v>6.4647926089960697</v>
      </c>
      <c r="P238" s="99">
        <v>6.0283424670886481</v>
      </c>
      <c r="Q238" s="99">
        <v>6.3853810613148072</v>
      </c>
      <c r="R238" s="99">
        <v>5.6339293873482594</v>
      </c>
      <c r="S238" s="99">
        <v>7.3815975181473608</v>
      </c>
      <c r="T238" s="99">
        <v>7.8906930236908295</v>
      </c>
      <c r="U238" s="99">
        <v>8.0710893354432862</v>
      </c>
      <c r="V238" s="99">
        <v>11.223542928552975</v>
      </c>
      <c r="W238" s="99">
        <v>10.869806103601366</v>
      </c>
      <c r="DA238" s="63" t="s">
        <v>2895</v>
      </c>
    </row>
    <row r="239" spans="1:105" ht="12" customHeight="1" x14ac:dyDescent="0.25">
      <c r="A239" s="109" t="s">
        <v>120</v>
      </c>
      <c r="B239" s="110">
        <v>6.9999782523315686</v>
      </c>
      <c r="C239" s="110">
        <v>8.6602310677177226</v>
      </c>
      <c r="D239" s="110">
        <v>6.1359787202612646</v>
      </c>
      <c r="E239" s="110">
        <v>6.1557115040586634</v>
      </c>
      <c r="F239" s="110">
        <v>8.4812631084500509</v>
      </c>
      <c r="G239" s="110">
        <v>7.5146639848909462</v>
      </c>
      <c r="H239" s="110">
        <v>7.067026521780627</v>
      </c>
      <c r="I239" s="110">
        <v>7.3028625296868519</v>
      </c>
      <c r="J239" s="110">
        <v>7.3163942788518472</v>
      </c>
      <c r="K239" s="110">
        <v>5.699337617239455</v>
      </c>
      <c r="L239" s="110">
        <v>5.9054695383707418</v>
      </c>
      <c r="M239" s="110">
        <v>5.787583590471221</v>
      </c>
      <c r="N239" s="110">
        <v>5.1307318861779514</v>
      </c>
      <c r="O239" s="110">
        <v>4.6815904674174869</v>
      </c>
      <c r="P239" s="110">
        <v>4.5879583940099309</v>
      </c>
      <c r="Q239" s="110">
        <v>4.8123074948763964</v>
      </c>
      <c r="R239" s="110">
        <v>4.7666811391992336</v>
      </c>
      <c r="S239" s="110">
        <v>5.3382665542368652</v>
      </c>
      <c r="T239" s="110">
        <v>5.4934621947629942</v>
      </c>
      <c r="U239" s="110">
        <v>5.4936629000297534</v>
      </c>
      <c r="V239" s="110">
        <v>8.8097705048195767</v>
      </c>
      <c r="W239" s="110">
        <v>7.6280829039417037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92.065906501116444</v>
      </c>
      <c r="C241" s="118">
        <f t="shared" si="98"/>
        <v>99.044139058138441</v>
      </c>
      <c r="D241" s="118">
        <f t="shared" si="98"/>
        <v>102.72806716557707</v>
      </c>
      <c r="E241" s="118">
        <f t="shared" si="98"/>
        <v>115.63220600156633</v>
      </c>
      <c r="F241" s="118">
        <f t="shared" si="98"/>
        <v>109.1065623693066</v>
      </c>
      <c r="G241" s="118">
        <f t="shared" si="98"/>
        <v>114.09458300710536</v>
      </c>
      <c r="H241" s="118">
        <f t="shared" si="98"/>
        <v>121.10168460435429</v>
      </c>
      <c r="I241" s="118">
        <f t="shared" si="98"/>
        <v>107.45627734211189</v>
      </c>
      <c r="J241" s="118">
        <f t="shared" si="98"/>
        <v>109.1320215166041</v>
      </c>
      <c r="K241" s="118">
        <f t="shared" si="98"/>
        <v>108.79956363841013</v>
      </c>
      <c r="L241" s="118">
        <f t="shared" si="98"/>
        <v>128.26661405112836</v>
      </c>
      <c r="M241" s="118">
        <f t="shared" si="98"/>
        <v>120.47988149604109</v>
      </c>
      <c r="N241" s="118">
        <f t="shared" si="98"/>
        <v>112.08414106220286</v>
      </c>
      <c r="O241" s="118">
        <f t="shared" si="98"/>
        <v>102.62842157453021</v>
      </c>
      <c r="P241" s="118">
        <f t="shared" si="98"/>
        <v>92.357540125675527</v>
      </c>
      <c r="Q241" s="118">
        <f t="shared" si="98"/>
        <v>129.76680741530797</v>
      </c>
      <c r="R241" s="118">
        <f t="shared" ref="R241:V241" si="99">R242+R244+R246+R255</f>
        <v>117.67592216275648</v>
      </c>
      <c r="S241" s="118">
        <f t="shared" si="99"/>
        <v>108.94087767308449</v>
      </c>
      <c r="T241" s="118">
        <f t="shared" si="99"/>
        <v>113.33699270977003</v>
      </c>
      <c r="U241" s="118">
        <f t="shared" si="99"/>
        <v>114.6545720341893</v>
      </c>
      <c r="V241" s="118">
        <f t="shared" si="99"/>
        <v>114.64322626436478</v>
      </c>
      <c r="W241" s="118">
        <f t="shared" ref="W241" si="100">W242+W244+W246+W255</f>
        <v>148.69970248611057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73.254615389615552</v>
      </c>
      <c r="C242" s="123">
        <f t="shared" si="101"/>
        <v>80.036652193673135</v>
      </c>
      <c r="D242" s="123">
        <f t="shared" si="101"/>
        <v>82.932718103243957</v>
      </c>
      <c r="E242" s="123">
        <f t="shared" si="101"/>
        <v>94.556412131015463</v>
      </c>
      <c r="F242" s="123">
        <f t="shared" si="101"/>
        <v>89.449796807293069</v>
      </c>
      <c r="G242" s="123">
        <f t="shared" si="101"/>
        <v>94.451737704164202</v>
      </c>
      <c r="H242" s="123">
        <f t="shared" si="101"/>
        <v>99.928926593680387</v>
      </c>
      <c r="I242" s="123">
        <f t="shared" si="101"/>
        <v>87.290348417134126</v>
      </c>
      <c r="J242" s="123">
        <f t="shared" si="101"/>
        <v>88.764653941029295</v>
      </c>
      <c r="K242" s="123">
        <f t="shared" si="101"/>
        <v>88.998238305219786</v>
      </c>
      <c r="L242" s="123">
        <f t="shared" si="101"/>
        <v>107.7334652429935</v>
      </c>
      <c r="M242" s="123">
        <f t="shared" si="101"/>
        <v>100.33315270412568</v>
      </c>
      <c r="N242" s="123">
        <f t="shared" si="101"/>
        <v>94.059986956793907</v>
      </c>
      <c r="O242" s="123">
        <f t="shared" si="101"/>
        <v>84.714214510740334</v>
      </c>
      <c r="P242" s="123">
        <f t="shared" si="101"/>
        <v>74.433556257389142</v>
      </c>
      <c r="Q242" s="123">
        <f t="shared" si="101"/>
        <v>108.49799474838142</v>
      </c>
      <c r="R242" s="123">
        <f t="shared" si="101"/>
        <v>96.382695091190214</v>
      </c>
      <c r="S242" s="123">
        <f t="shared" si="101"/>
        <v>86.439336959531644</v>
      </c>
      <c r="T242" s="123">
        <f t="shared" si="101"/>
        <v>89.923724796548399</v>
      </c>
      <c r="U242" s="123">
        <f t="shared" si="101"/>
        <v>90.228454083983507</v>
      </c>
      <c r="V242" s="123">
        <f t="shared" si="101"/>
        <v>88.575652059963375</v>
      </c>
      <c r="W242" s="123">
        <f t="shared" si="101"/>
        <v>121.27320691432278</v>
      </c>
      <c r="DA242" s="130" t="s">
        <v>3049</v>
      </c>
    </row>
    <row r="243" spans="1:105" ht="12" customHeight="1" x14ac:dyDescent="0.25">
      <c r="A243" s="97" t="s">
        <v>53</v>
      </c>
      <c r="B243" s="99">
        <v>73.254615389615552</v>
      </c>
      <c r="C243" s="99">
        <v>80.036652193673135</v>
      </c>
      <c r="D243" s="99">
        <v>82.932718103243957</v>
      </c>
      <c r="E243" s="99">
        <v>94.556412131015463</v>
      </c>
      <c r="F243" s="99">
        <v>89.449796807293069</v>
      </c>
      <c r="G243" s="99">
        <v>94.451737704164202</v>
      </c>
      <c r="H243" s="99">
        <v>99.928926593680387</v>
      </c>
      <c r="I243" s="99">
        <v>87.290348417134126</v>
      </c>
      <c r="J243" s="99">
        <v>88.764653941029295</v>
      </c>
      <c r="K243" s="99">
        <v>88.998238305219786</v>
      </c>
      <c r="L243" s="99">
        <v>107.7334652429935</v>
      </c>
      <c r="M243" s="99">
        <v>100.33315270412568</v>
      </c>
      <c r="N243" s="99">
        <v>94.059986956793907</v>
      </c>
      <c r="O243" s="99">
        <v>84.714214510740334</v>
      </c>
      <c r="P243" s="99">
        <v>74.433556257389142</v>
      </c>
      <c r="Q243" s="99">
        <v>108.49799474838142</v>
      </c>
      <c r="R243" s="99">
        <v>96.382695091190214</v>
      </c>
      <c r="S243" s="99">
        <v>86.439336959531644</v>
      </c>
      <c r="T243" s="99">
        <v>89.923724796548399</v>
      </c>
      <c r="U243" s="99">
        <v>90.228454083983507</v>
      </c>
      <c r="V243" s="99">
        <v>88.575652059963375</v>
      </c>
      <c r="W243" s="99">
        <v>121.27320691432278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0.2167680469524087</v>
      </c>
      <c r="C244" s="123">
        <f t="shared" si="102"/>
        <v>0.25716461143902791</v>
      </c>
      <c r="D244" s="123">
        <f t="shared" si="102"/>
        <v>0.3813193977317258</v>
      </c>
      <c r="E244" s="123">
        <f t="shared" si="102"/>
        <v>0.55636288714963678</v>
      </c>
      <c r="F244" s="123">
        <f t="shared" si="102"/>
        <v>0.29716626087993553</v>
      </c>
      <c r="G244" s="123">
        <f t="shared" si="102"/>
        <v>0.32728730589551669</v>
      </c>
      <c r="H244" s="123">
        <f t="shared" si="102"/>
        <v>0.52200709480294671</v>
      </c>
      <c r="I244" s="123">
        <f t="shared" si="102"/>
        <v>0.73776453208615256</v>
      </c>
      <c r="J244" s="123">
        <f t="shared" si="102"/>
        <v>0.48590989429553166</v>
      </c>
      <c r="K244" s="123">
        <f t="shared" si="102"/>
        <v>0.51950944757454687</v>
      </c>
      <c r="L244" s="123">
        <f t="shared" si="102"/>
        <v>0.66068156259785238</v>
      </c>
      <c r="M244" s="123">
        <f t="shared" si="102"/>
        <v>0.68870794376293609</v>
      </c>
      <c r="N244" s="123">
        <f t="shared" si="102"/>
        <v>1.3980243783996256</v>
      </c>
      <c r="O244" s="123">
        <f t="shared" si="102"/>
        <v>0.97152316033763664</v>
      </c>
      <c r="P244" s="123">
        <f t="shared" si="102"/>
        <v>0.97036043209317335</v>
      </c>
      <c r="Q244" s="123">
        <f t="shared" si="102"/>
        <v>2.1118630893210688</v>
      </c>
      <c r="R244" s="123">
        <f t="shared" si="102"/>
        <v>2.6527742354086081</v>
      </c>
      <c r="S244" s="123">
        <f t="shared" si="102"/>
        <v>3.0387791395013211</v>
      </c>
      <c r="T244" s="123">
        <f t="shared" si="102"/>
        <v>3.4558412993108143</v>
      </c>
      <c r="U244" s="123">
        <f t="shared" si="102"/>
        <v>4.1022996868337334</v>
      </c>
      <c r="V244" s="123">
        <f t="shared" si="102"/>
        <v>2.1254075319552421</v>
      </c>
      <c r="W244" s="123">
        <f t="shared" si="102"/>
        <v>5.7584199724407803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0.2167680469524087</v>
      </c>
      <c r="C245" s="99">
        <f>RES_hhdet_tess!C147</f>
        <v>0.25716461143902791</v>
      </c>
      <c r="D245" s="99">
        <f>RES_hhdet_tess!D147</f>
        <v>0.3813193977317258</v>
      </c>
      <c r="E245" s="99">
        <f>RES_hhdet_tess!E147</f>
        <v>0.55636288714963678</v>
      </c>
      <c r="F245" s="99">
        <f>RES_hhdet_tess!F147</f>
        <v>0.29716626087993553</v>
      </c>
      <c r="G245" s="99">
        <f>RES_hhdet_tess!G147</f>
        <v>0.32728730589551669</v>
      </c>
      <c r="H245" s="99">
        <f>RES_hhdet_tess!H147</f>
        <v>0.52200709480294671</v>
      </c>
      <c r="I245" s="99">
        <f>RES_hhdet_tess!I147</f>
        <v>0.73776453208615256</v>
      </c>
      <c r="J245" s="99">
        <f>RES_hhdet_tess!J147</f>
        <v>0.48590989429553166</v>
      </c>
      <c r="K245" s="99">
        <f>RES_hhdet_tess!K147</f>
        <v>0.51950944757454687</v>
      </c>
      <c r="L245" s="99">
        <f>RES_hhdet_tess!L147</f>
        <v>0.66068156259785238</v>
      </c>
      <c r="M245" s="99">
        <f>RES_hhdet_tess!M147</f>
        <v>0.68870794376293609</v>
      </c>
      <c r="N245" s="99">
        <f>RES_hhdet_tess!N147</f>
        <v>1.3980243783996256</v>
      </c>
      <c r="O245" s="99">
        <f>RES_hhdet_tess!O147</f>
        <v>0.97152316033763664</v>
      </c>
      <c r="P245" s="99">
        <f>RES_hhdet_tess!P147</f>
        <v>0.97036043209317335</v>
      </c>
      <c r="Q245" s="99">
        <f>RES_hhdet_tess!Q147</f>
        <v>2.1118630893210688</v>
      </c>
      <c r="R245" s="99">
        <f>RES_hhdet_tess!R147</f>
        <v>2.6527742354086081</v>
      </c>
      <c r="S245" s="99">
        <f>RES_hhdet_tess!S147</f>
        <v>3.0387791395013211</v>
      </c>
      <c r="T245" s="99">
        <f>RES_hhdet_tess!T147</f>
        <v>3.4558412993108143</v>
      </c>
      <c r="U245" s="99">
        <f>RES_hhdet_tess!U147</f>
        <v>4.1022996868337334</v>
      </c>
      <c r="V245" s="99">
        <f>RES_hhdet_tess!V147</f>
        <v>2.1254075319552421</v>
      </c>
      <c r="W245" s="99">
        <f>RES_hhdet_tess!W147</f>
        <v>5.7584199724407803</v>
      </c>
      <c r="DA245" s="63" t="s">
        <v>3052</v>
      </c>
    </row>
    <row r="246" spans="1:105" ht="12" customHeight="1" x14ac:dyDescent="0.25">
      <c r="A246" s="121" t="s">
        <v>55</v>
      </c>
      <c r="B246" s="123">
        <v>12.960986998487382</v>
      </c>
      <c r="C246" s="123">
        <v>12.962538963537927</v>
      </c>
      <c r="D246" s="123">
        <v>13.447399062186534</v>
      </c>
      <c r="E246" s="123">
        <v>14.452959889102656</v>
      </c>
      <c r="F246" s="123">
        <v>13.56087229709294</v>
      </c>
      <c r="G246" s="123">
        <v>13.509001786635498</v>
      </c>
      <c r="H246" s="123">
        <v>14.891805578686533</v>
      </c>
      <c r="I246" s="123">
        <v>14.067055750268759</v>
      </c>
      <c r="J246" s="123">
        <v>14.982564179337864</v>
      </c>
      <c r="K246" s="123">
        <v>14.60148827955457</v>
      </c>
      <c r="L246" s="123">
        <v>14.967355964988558</v>
      </c>
      <c r="M246" s="123">
        <v>15.20257253379768</v>
      </c>
      <c r="N246" s="123">
        <v>12.955168873260869</v>
      </c>
      <c r="O246" s="123">
        <v>13.215512908039278</v>
      </c>
      <c r="P246" s="123">
        <v>13.40569265256824</v>
      </c>
      <c r="Q246" s="123">
        <v>15.40315643475506</v>
      </c>
      <c r="R246" s="123">
        <v>15.11349152461141</v>
      </c>
      <c r="S246" s="123">
        <v>15.170300783228081</v>
      </c>
      <c r="T246" s="123">
        <v>15.410060305871365</v>
      </c>
      <c r="U246" s="123">
        <v>15.677092684429889</v>
      </c>
      <c r="V246" s="123">
        <v>16.969612663037687</v>
      </c>
      <c r="W246" s="123">
        <v>15.223765914480914</v>
      </c>
      <c r="DA246" s="130" t="s">
        <v>3053</v>
      </c>
    </row>
    <row r="247" spans="1:105" ht="12" customHeight="1" x14ac:dyDescent="0.25">
      <c r="A247" s="97" t="s">
        <v>124</v>
      </c>
      <c r="B247" s="99">
        <v>13.702793141420457</v>
      </c>
      <c r="C247" s="99">
        <v>12.498782252375445</v>
      </c>
      <c r="D247" s="99">
        <v>14.095782953542077</v>
      </c>
      <c r="E247" s="99">
        <v>14.008721664801712</v>
      </c>
      <c r="F247" s="99">
        <v>12.199797864584587</v>
      </c>
      <c r="G247" s="99">
        <v>14.693700864069344</v>
      </c>
      <c r="H247" s="99">
        <v>15.23560743317816</v>
      </c>
      <c r="I247" s="99">
        <v>13.1157960121204</v>
      </c>
      <c r="J247" s="99">
        <v>13.096046607680851</v>
      </c>
      <c r="K247" s="99">
        <v>13.827478898888941</v>
      </c>
      <c r="L247" s="99">
        <v>18.312793644118461</v>
      </c>
      <c r="M247" s="99">
        <v>14.974873675724576</v>
      </c>
      <c r="N247" s="99">
        <v>12.280636697116533</v>
      </c>
      <c r="O247" s="99">
        <v>14.321524710096991</v>
      </c>
      <c r="P247" s="99">
        <v>13.483754504030161</v>
      </c>
      <c r="Q247" s="99">
        <v>13.696294879227752</v>
      </c>
      <c r="R247" s="99">
        <v>11.934408972895538</v>
      </c>
      <c r="S247" s="99">
        <v>16.186559850677604</v>
      </c>
      <c r="T247" s="99">
        <v>17.694040204540684</v>
      </c>
      <c r="U247" s="99">
        <v>18.680158923633613</v>
      </c>
      <c r="V247" s="99">
        <v>14.907944740918982</v>
      </c>
      <c r="W247" s="99">
        <v>15.945857051532755</v>
      </c>
      <c r="DA247" s="63" t="s">
        <v>3054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DA248" s="63" t="s">
        <v>3055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DA249" s="131" t="s">
        <v>3056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DA250" s="132" t="s">
        <v>3057</v>
      </c>
    </row>
    <row r="251" spans="1:105" ht="12" customHeight="1" x14ac:dyDescent="0.25">
      <c r="A251" s="106" t="s">
        <v>122</v>
      </c>
      <c r="B251" s="102">
        <v>12.669563156620816</v>
      </c>
      <c r="C251" s="102">
        <v>13.11917146642101</v>
      </c>
      <c r="D251" s="102">
        <v>13.254038510885525</v>
      </c>
      <c r="E251" s="102">
        <v>14.561418403695257</v>
      </c>
      <c r="F251" s="102">
        <v>13.831922658757444</v>
      </c>
      <c r="G251" s="102">
        <v>13.305751365748012</v>
      </c>
      <c r="H251" s="102">
        <v>14.841727663950634</v>
      </c>
      <c r="I251" s="102">
        <v>14.180318323122185</v>
      </c>
      <c r="J251" s="102">
        <v>15.159371445728782</v>
      </c>
      <c r="K251" s="102">
        <v>14.661145032467171</v>
      </c>
      <c r="L251" s="102">
        <v>14.758359559056839</v>
      </c>
      <c r="M251" s="102">
        <v>15.21469646163662</v>
      </c>
      <c r="N251" s="102">
        <v>12.986412692742926</v>
      </c>
      <c r="O251" s="102">
        <v>13.16288021889233</v>
      </c>
      <c r="P251" s="102">
        <v>13.402751758857008</v>
      </c>
      <c r="Q251" s="102">
        <v>15.474703470039252</v>
      </c>
      <c r="R251" s="102">
        <v>15.254595779031026</v>
      </c>
      <c r="S251" s="102">
        <v>15.118157838885411</v>
      </c>
      <c r="T251" s="102">
        <v>15.282192599439041</v>
      </c>
      <c r="U251" s="102">
        <v>15.51135101144671</v>
      </c>
      <c r="V251" s="102">
        <v>17.071221213509556</v>
      </c>
      <c r="W251" s="102">
        <v>15.192040565895496</v>
      </c>
      <c r="DA251" s="131" t="s">
        <v>3058</v>
      </c>
    </row>
    <row r="252" spans="1:105" ht="12" customHeight="1" x14ac:dyDescent="0.25">
      <c r="A252" s="107" t="s">
        <v>121</v>
      </c>
      <c r="B252" s="105">
        <v>0</v>
      </c>
      <c r="C252" s="105">
        <v>13.12246275487813</v>
      </c>
      <c r="D252" s="105">
        <v>13.258259554474336</v>
      </c>
      <c r="E252" s="105">
        <v>14.568200285164862</v>
      </c>
      <c r="F252" s="105">
        <v>13.839878186340746</v>
      </c>
      <c r="G252" s="105">
        <v>13.308781480339178</v>
      </c>
      <c r="H252" s="105">
        <v>14.840081105022273</v>
      </c>
      <c r="I252" s="105">
        <v>14.176675004983494</v>
      </c>
      <c r="J252" s="105">
        <v>15.155337600831199</v>
      </c>
      <c r="K252" s="105">
        <v>14.665088185727802</v>
      </c>
      <c r="L252" s="105">
        <v>14.76549735992239</v>
      </c>
      <c r="M252" s="105">
        <v>15.218048982895537</v>
      </c>
      <c r="N252" s="105">
        <v>12.986019151411449</v>
      </c>
      <c r="O252" s="105">
        <v>13.166935077574536</v>
      </c>
      <c r="P252" s="105">
        <v>13.394340176219796</v>
      </c>
      <c r="Q252" s="105">
        <v>15.473063691735396</v>
      </c>
      <c r="R252" s="105">
        <v>15.252342031150402</v>
      </c>
      <c r="S252" s="105">
        <v>15.115685692185401</v>
      </c>
      <c r="T252" s="105">
        <v>15.275410771786131</v>
      </c>
      <c r="U252" s="105">
        <v>15.506035050115447</v>
      </c>
      <c r="V252" s="105">
        <v>17.070683920383619</v>
      </c>
      <c r="W252" s="105">
        <v>15.199576821662578</v>
      </c>
      <c r="DA252" s="132" t="s">
        <v>3059</v>
      </c>
    </row>
    <row r="253" spans="1:105" ht="12" customHeight="1" x14ac:dyDescent="0.25">
      <c r="A253" s="108" t="s">
        <v>53</v>
      </c>
      <c r="B253" s="99">
        <v>0</v>
      </c>
      <c r="C253" s="99">
        <v>3.0167865813851029</v>
      </c>
      <c r="D253" s="99">
        <v>2.9754013754384001</v>
      </c>
      <c r="E253" s="99">
        <v>3.9903346291933448</v>
      </c>
      <c r="F253" s="99">
        <v>3.2165484676105844</v>
      </c>
      <c r="G253" s="99">
        <v>2.6560962218066275</v>
      </c>
      <c r="H253" s="99">
        <v>3.9937740944755746</v>
      </c>
      <c r="I253" s="99">
        <v>3.1250281084931926</v>
      </c>
      <c r="J253" s="99">
        <v>3.8406210892184593</v>
      </c>
      <c r="K253" s="99">
        <v>3.4409135964789508</v>
      </c>
      <c r="L253" s="99">
        <v>3.3702073852421441</v>
      </c>
      <c r="M253" s="99">
        <v>4.0925019462200352</v>
      </c>
      <c r="N253" s="99">
        <v>2.3287527806799271</v>
      </c>
      <c r="O253" s="99">
        <v>2.5503898802794982</v>
      </c>
      <c r="P253" s="99">
        <v>2.5910452535064161</v>
      </c>
      <c r="Q253" s="99">
        <v>4.1913968392762175</v>
      </c>
      <c r="R253" s="99">
        <v>3.9019108431091616</v>
      </c>
      <c r="S253" s="99">
        <v>3.594768876778577</v>
      </c>
      <c r="T253" s="99">
        <v>3.7169982065257825</v>
      </c>
      <c r="U253" s="99">
        <v>3.7054317968056454</v>
      </c>
      <c r="V253" s="99">
        <v>4.3633615009205178</v>
      </c>
      <c r="W253" s="99">
        <v>2.9934132651385563</v>
      </c>
      <c r="DA253" s="63" t="s">
        <v>3060</v>
      </c>
    </row>
    <row r="254" spans="1:105" ht="12" customHeight="1" x14ac:dyDescent="0.25">
      <c r="A254" s="108" t="s">
        <v>52</v>
      </c>
      <c r="B254" s="99">
        <v>0</v>
      </c>
      <c r="C254" s="99">
        <v>10.105676173493027</v>
      </c>
      <c r="D254" s="99">
        <v>10.282858179035934</v>
      </c>
      <c r="E254" s="99">
        <v>10.577865655971516</v>
      </c>
      <c r="F254" s="99">
        <v>10.623329718730162</v>
      </c>
      <c r="G254" s="99">
        <v>10.652685258532552</v>
      </c>
      <c r="H254" s="99">
        <v>10.846307010546699</v>
      </c>
      <c r="I254" s="99">
        <v>11.051646896490299</v>
      </c>
      <c r="J254" s="99">
        <v>11.314716511612737</v>
      </c>
      <c r="K254" s="99">
        <v>11.22417458924885</v>
      </c>
      <c r="L254" s="99">
        <v>11.395289974680244</v>
      </c>
      <c r="M254" s="99">
        <v>11.125547036675499</v>
      </c>
      <c r="N254" s="99">
        <v>10.657266370731522</v>
      </c>
      <c r="O254" s="99">
        <v>10.616545197295039</v>
      </c>
      <c r="P254" s="99">
        <v>10.803294922713377</v>
      </c>
      <c r="Q254" s="99">
        <v>11.281666852459178</v>
      </c>
      <c r="R254" s="99">
        <v>11.350431188041236</v>
      </c>
      <c r="S254" s="99">
        <v>11.520916815406821</v>
      </c>
      <c r="T254" s="99">
        <v>11.558412565260348</v>
      </c>
      <c r="U254" s="99">
        <v>11.800603253309797</v>
      </c>
      <c r="V254" s="99">
        <v>12.707322419463098</v>
      </c>
      <c r="W254" s="99">
        <v>12.206163556524023</v>
      </c>
      <c r="DA254" s="63" t="s">
        <v>3061</v>
      </c>
    </row>
    <row r="255" spans="1:105" ht="12" customHeight="1" x14ac:dyDescent="0.25">
      <c r="A255" s="121" t="s">
        <v>54</v>
      </c>
      <c r="B255" s="123">
        <v>5.6335360660611</v>
      </c>
      <c r="C255" s="123">
        <v>5.7877832894883579</v>
      </c>
      <c r="D255" s="123">
        <v>5.9666306024148499</v>
      </c>
      <c r="E255" s="123">
        <v>6.066471094298576</v>
      </c>
      <c r="F255" s="123">
        <v>5.7987270040406589</v>
      </c>
      <c r="G255" s="123">
        <v>5.8065562104101556</v>
      </c>
      <c r="H255" s="123">
        <v>5.7589453371844259</v>
      </c>
      <c r="I255" s="123">
        <v>5.3611086426228498</v>
      </c>
      <c r="J255" s="123">
        <v>4.8988935019414024</v>
      </c>
      <c r="K255" s="123">
        <v>4.6803276060612209</v>
      </c>
      <c r="L255" s="123">
        <v>4.9051112805484358</v>
      </c>
      <c r="M255" s="123">
        <v>4.255448314354787</v>
      </c>
      <c r="N255" s="123">
        <v>3.6709608537484475</v>
      </c>
      <c r="O255" s="123">
        <v>3.7271709954129602</v>
      </c>
      <c r="P255" s="123">
        <v>3.5479307836249832</v>
      </c>
      <c r="Q255" s="123">
        <v>3.7537931428504341</v>
      </c>
      <c r="R255" s="123">
        <v>3.5269613115462413</v>
      </c>
      <c r="S255" s="123">
        <v>4.2924607908234407</v>
      </c>
      <c r="T255" s="123">
        <v>4.5473663080394395</v>
      </c>
      <c r="U255" s="123">
        <v>4.6467255789421706</v>
      </c>
      <c r="V255" s="123">
        <v>6.9725540094084701</v>
      </c>
      <c r="W255" s="123">
        <v>6.4443096848660835</v>
      </c>
      <c r="DA255" s="130" t="s">
        <v>3062</v>
      </c>
    </row>
    <row r="256" spans="1:105" ht="12" customHeight="1" x14ac:dyDescent="0.25">
      <c r="A256" s="97" t="s">
        <v>50</v>
      </c>
      <c r="B256" s="99">
        <v>5.690548394851616</v>
      </c>
      <c r="C256" s="99">
        <v>5.7129030522648581</v>
      </c>
      <c r="D256" s="99">
        <v>6.0835972463207044</v>
      </c>
      <c r="E256" s="99">
        <v>6.1465757802352856</v>
      </c>
      <c r="F256" s="99">
        <v>5.7748377512833082</v>
      </c>
      <c r="G256" s="99">
        <v>5.8216367233371509</v>
      </c>
      <c r="H256" s="99">
        <v>5.8172753636391903</v>
      </c>
      <c r="I256" s="99">
        <v>5.334993991723687</v>
      </c>
      <c r="J256" s="99">
        <v>4.7665861141286658</v>
      </c>
      <c r="K256" s="99">
        <v>4.7855875098110321</v>
      </c>
      <c r="L256" s="99">
        <v>5.0709851683086899</v>
      </c>
      <c r="M256" s="99">
        <v>4.18222369785786</v>
      </c>
      <c r="N256" s="99">
        <v>3.5271971704063083</v>
      </c>
      <c r="O256" s="99">
        <v>3.8075909767402818</v>
      </c>
      <c r="P256" s="99">
        <v>3.5515237601743816</v>
      </c>
      <c r="Q256" s="99">
        <v>3.7624734929609875</v>
      </c>
      <c r="R256" s="99">
        <v>3.3217453518568818</v>
      </c>
      <c r="S256" s="99">
        <v>4.3599028146365093</v>
      </c>
      <c r="T256" s="99">
        <v>4.6733212335867664</v>
      </c>
      <c r="U256" s="99">
        <v>4.7961291300676239</v>
      </c>
      <c r="V256" s="99">
        <v>6.689736458631824</v>
      </c>
      <c r="W256" s="99">
        <v>6.5014736521136332</v>
      </c>
      <c r="DA256" s="63" t="s">
        <v>3063</v>
      </c>
    </row>
    <row r="257" spans="1:105" ht="12" customHeight="1" x14ac:dyDescent="0.25">
      <c r="A257" s="109" t="s">
        <v>120</v>
      </c>
      <c r="B257" s="110">
        <v>5.1404088098214817</v>
      </c>
      <c r="C257" s="110">
        <v>6.396343861499675</v>
      </c>
      <c r="D257" s="110">
        <v>4.53577651191606</v>
      </c>
      <c r="E257" s="110">
        <v>4.5553604756406516</v>
      </c>
      <c r="F257" s="110">
        <v>6.3021076871419801</v>
      </c>
      <c r="G257" s="110">
        <v>5.6381114508680072</v>
      </c>
      <c r="H257" s="110">
        <v>5.3257623482675269</v>
      </c>
      <c r="I257" s="110">
        <v>5.5140336300208332</v>
      </c>
      <c r="J257" s="110">
        <v>5.5321214278469517</v>
      </c>
      <c r="K257" s="110">
        <v>4.3182893964806173</v>
      </c>
      <c r="L257" s="110">
        <v>4.4830725464195114</v>
      </c>
      <c r="M257" s="110">
        <v>4.4026305264927554</v>
      </c>
      <c r="N257" s="110">
        <v>3.915127238521467</v>
      </c>
      <c r="O257" s="110">
        <v>3.5877489023051581</v>
      </c>
      <c r="P257" s="110">
        <v>3.5434000835187414</v>
      </c>
      <c r="Q257" s="110">
        <v>3.7445166586038465</v>
      </c>
      <c r="R257" s="110">
        <v>3.7345395311315643</v>
      </c>
      <c r="S257" s="110">
        <v>4.2151353350004594</v>
      </c>
      <c r="T257" s="110">
        <v>4.3950417268695876</v>
      </c>
      <c r="U257" s="110">
        <v>4.4678658827545421</v>
      </c>
      <c r="V257" s="110">
        <v>7.2798952032114563</v>
      </c>
      <c r="W257" s="110">
        <v>6.3827125499563984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3.7425808147359803</v>
      </c>
      <c r="C259" s="118">
        <f t="shared" si="103"/>
        <v>3.4034060062970557</v>
      </c>
      <c r="D259" s="118">
        <f t="shared" si="103"/>
        <v>3.6277663957623414</v>
      </c>
      <c r="E259" s="118">
        <f t="shared" si="103"/>
        <v>3.4827220813348809</v>
      </c>
      <c r="F259" s="118">
        <f t="shared" si="103"/>
        <v>3.0282778781683737</v>
      </c>
      <c r="G259" s="118">
        <f t="shared" si="103"/>
        <v>3.007035013045523</v>
      </c>
      <c r="H259" s="118">
        <f t="shared" si="103"/>
        <v>2.8188044993795467</v>
      </c>
      <c r="I259" s="118">
        <f t="shared" si="103"/>
        <v>2.360635309740732</v>
      </c>
      <c r="J259" s="118">
        <f t="shared" si="103"/>
        <v>2.0038774149481631</v>
      </c>
      <c r="K259" s="118">
        <f t="shared" si="103"/>
        <v>1.8528531502252599</v>
      </c>
      <c r="L259" s="118">
        <f t="shared" si="103"/>
        <v>1.8544687098842703</v>
      </c>
      <c r="M259" s="118">
        <f t="shared" si="103"/>
        <v>1.3935315617453734</v>
      </c>
      <c r="N259" s="118">
        <f t="shared" si="103"/>
        <v>1.0742835578668317</v>
      </c>
      <c r="O259" s="118">
        <f t="shared" si="103"/>
        <v>1.1758362436981851</v>
      </c>
      <c r="P259" s="118">
        <f t="shared" si="103"/>
        <v>0.97362195720780165</v>
      </c>
      <c r="Q259" s="118">
        <f t="shared" si="103"/>
        <v>0.93760654873041127</v>
      </c>
      <c r="R259" s="118">
        <f t="shared" ref="R259:V259" si="104">R260+R262+R264+R273</f>
        <v>0.80773490536166126</v>
      </c>
      <c r="S259" s="118">
        <f t="shared" si="104"/>
        <v>1.1381355909365352</v>
      </c>
      <c r="T259" s="118">
        <f t="shared" si="104"/>
        <v>1.2550800397421633</v>
      </c>
      <c r="U259" s="118">
        <f t="shared" si="104"/>
        <v>1.2739330760844021</v>
      </c>
      <c r="V259" s="118">
        <f t="shared" si="104"/>
        <v>1.5195836274413295</v>
      </c>
      <c r="W259" s="118">
        <f t="shared" ref="W259" si="105">W260+W262+W264+W273</f>
        <v>1.4570612960054359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1.7404253244124996</v>
      </c>
      <c r="C264" s="123">
        <v>1.4123315318499141</v>
      </c>
      <c r="D264" s="123">
        <v>1.4338426306295473</v>
      </c>
      <c r="E264" s="123">
        <v>1.2105591784652336</v>
      </c>
      <c r="F264" s="123">
        <v>0.88581030797389215</v>
      </c>
      <c r="G264" s="123">
        <v>0.93313859937416377</v>
      </c>
      <c r="H264" s="123">
        <v>0.83159199500665493</v>
      </c>
      <c r="I264" s="123">
        <v>0.59572367205762755</v>
      </c>
      <c r="J264" s="123">
        <v>0.47776786289085504</v>
      </c>
      <c r="K264" s="123">
        <v>0.41879898551851363</v>
      </c>
      <c r="L264" s="123">
        <v>0.44775484342562683</v>
      </c>
      <c r="M264" s="123">
        <v>0.31508160138361241</v>
      </c>
      <c r="N264" s="123">
        <v>0.21756970753320792</v>
      </c>
      <c r="O264" s="123">
        <v>0.24449841728758687</v>
      </c>
      <c r="P264" s="123">
        <v>0.20988736113366688</v>
      </c>
      <c r="Q264" s="123">
        <v>0.18827793861656383</v>
      </c>
      <c r="R264" s="123">
        <v>0.16417129799386002</v>
      </c>
      <c r="S264" s="123">
        <v>0.24249514632340813</v>
      </c>
      <c r="T264" s="123">
        <v>0.27392920895860484</v>
      </c>
      <c r="U264" s="123">
        <v>0.27495894596168269</v>
      </c>
      <c r="V264" s="123">
        <v>0.19184142582884925</v>
      </c>
      <c r="W264" s="123">
        <v>0.17638329356490098</v>
      </c>
      <c r="DA264" s="130" t="s">
        <v>3221</v>
      </c>
    </row>
    <row r="265" spans="1:105" ht="12" customHeight="1" x14ac:dyDescent="0.25">
      <c r="A265" s="97" t="s">
        <v>124</v>
      </c>
      <c r="B265" s="99">
        <v>6.1705988774624991</v>
      </c>
      <c r="C265" s="99">
        <v>5.5922097786851381</v>
      </c>
      <c r="D265" s="99">
        <v>6.2438578452015117</v>
      </c>
      <c r="E265" s="99">
        <v>6.1638915131346863</v>
      </c>
      <c r="F265" s="99">
        <v>5.3321178928038826</v>
      </c>
      <c r="G265" s="99">
        <v>6.3732731549092545</v>
      </c>
      <c r="H265" s="99">
        <v>6.5385384677811995</v>
      </c>
      <c r="I265" s="99">
        <v>5.6016862285576918</v>
      </c>
      <c r="J265" s="99">
        <v>5.5790256353027576</v>
      </c>
      <c r="K265" s="99">
        <v>5.8391921053805254</v>
      </c>
      <c r="L265" s="99">
        <v>7.6250795229523911</v>
      </c>
      <c r="M265" s="99">
        <v>6.1522751646787182</v>
      </c>
      <c r="N265" s="99">
        <v>4.9188394689602282</v>
      </c>
      <c r="O265" s="99">
        <v>5.4093691285906518</v>
      </c>
      <c r="P265" s="99">
        <v>4.8224317401976506</v>
      </c>
      <c r="Q265" s="99">
        <v>4.6873485538230968</v>
      </c>
      <c r="R265" s="99">
        <v>3.8672802573994822</v>
      </c>
      <c r="S265" s="99">
        <v>4.952115044457722</v>
      </c>
      <c r="T265" s="99">
        <v>5.1460727379511377</v>
      </c>
      <c r="U265" s="99">
        <v>5.2430290460830307</v>
      </c>
      <c r="V265" s="99">
        <v>4.0863280263292179</v>
      </c>
      <c r="W265" s="99">
        <v>4.2902755970910427</v>
      </c>
      <c r="DA265" s="63" t="s">
        <v>3222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3223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2.0021554903234806</v>
      </c>
      <c r="C273" s="123">
        <v>1.9910744744471414</v>
      </c>
      <c r="D273" s="123">
        <v>2.1939237651327943</v>
      </c>
      <c r="E273" s="123">
        <v>2.2721629028696473</v>
      </c>
      <c r="F273" s="123">
        <v>2.1424675701944818</v>
      </c>
      <c r="G273" s="123">
        <v>2.0738964136713594</v>
      </c>
      <c r="H273" s="123">
        <v>1.9872125043728919</v>
      </c>
      <c r="I273" s="123">
        <v>1.7649116376831042</v>
      </c>
      <c r="J273" s="123">
        <v>1.5261095520573078</v>
      </c>
      <c r="K273" s="123">
        <v>1.4340541647067462</v>
      </c>
      <c r="L273" s="123">
        <v>1.4067138664586434</v>
      </c>
      <c r="M273" s="123">
        <v>1.078449960361761</v>
      </c>
      <c r="N273" s="123">
        <v>0.85671385033362379</v>
      </c>
      <c r="O273" s="123">
        <v>0.93133782641059826</v>
      </c>
      <c r="P273" s="123">
        <v>0.76373459607413474</v>
      </c>
      <c r="Q273" s="123">
        <v>0.74932861011384744</v>
      </c>
      <c r="R273" s="123">
        <v>0.64356360736780127</v>
      </c>
      <c r="S273" s="123">
        <v>0.89564044461312697</v>
      </c>
      <c r="T273" s="123">
        <v>0.98115083078355836</v>
      </c>
      <c r="U273" s="123">
        <v>0.99897413012271941</v>
      </c>
      <c r="V273" s="123">
        <v>1.3277422016124802</v>
      </c>
      <c r="W273" s="123">
        <v>1.2806780024405349</v>
      </c>
      <c r="DA273" s="130" t="s">
        <v>3230</v>
      </c>
    </row>
    <row r="274" spans="1:105" ht="12" customHeight="1" x14ac:dyDescent="0.25">
      <c r="A274" s="97" t="s">
        <v>50</v>
      </c>
      <c r="B274" s="99">
        <v>2.2336323467732755</v>
      </c>
      <c r="C274" s="99">
        <v>2.2360659113447041</v>
      </c>
      <c r="D274" s="99">
        <v>2.3732683268857127</v>
      </c>
      <c r="E274" s="99">
        <v>2.3926113290034436</v>
      </c>
      <c r="F274" s="99">
        <v>2.2441439972545592</v>
      </c>
      <c r="G274" s="99">
        <v>2.2595680947651058</v>
      </c>
      <c r="H274" s="99">
        <v>2.254799553996274</v>
      </c>
      <c r="I274" s="99">
        <v>2.0663015679370593</v>
      </c>
      <c r="J274" s="99">
        <v>1.8449766772871643</v>
      </c>
      <c r="K274" s="99">
        <v>1.8509946957183991</v>
      </c>
      <c r="L274" s="99">
        <v>1.9595946310106367</v>
      </c>
      <c r="M274" s="99">
        <v>1.6149895571752066</v>
      </c>
      <c r="N274" s="99">
        <v>1.3611417584123005</v>
      </c>
      <c r="O274" s="99">
        <v>1.4685422890595474</v>
      </c>
      <c r="P274" s="99">
        <v>1.3693982748238573</v>
      </c>
      <c r="Q274" s="99">
        <v>1.4505031618882716</v>
      </c>
      <c r="R274" s="99">
        <v>1.2798033996300306</v>
      </c>
      <c r="S274" s="99">
        <v>1.6768036922223548</v>
      </c>
      <c r="T274" s="99">
        <v>1.7924498272616094</v>
      </c>
      <c r="U274" s="99">
        <v>1.8334286534392974</v>
      </c>
      <c r="V274" s="99">
        <v>2.5495400116500941</v>
      </c>
      <c r="W274" s="99">
        <v>2.4691851544940868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4.8869435135845692E-2</v>
      </c>
      <c r="D279" s="117">
        <f t="shared" si="108"/>
        <v>7.9141049768637936E-2</v>
      </c>
      <c r="E279" s="117">
        <f t="shared" si="108"/>
        <v>7.402746287308673E-2</v>
      </c>
      <c r="F279" s="117">
        <f t="shared" si="108"/>
        <v>6.5501771414175833E-2</v>
      </c>
      <c r="G279" s="117">
        <f t="shared" si="108"/>
        <v>4.6505794974113626E-2</v>
      </c>
      <c r="H279" s="117">
        <f t="shared" si="108"/>
        <v>5.330594589695456E-2</v>
      </c>
      <c r="I279" s="117">
        <f t="shared" si="108"/>
        <v>3.2533112146504437E-2</v>
      </c>
      <c r="J279" s="117">
        <f t="shared" si="108"/>
        <v>3.9612432328020204E-2</v>
      </c>
      <c r="K279" s="117">
        <f t="shared" si="108"/>
        <v>2.7322175377292021E-2</v>
      </c>
      <c r="L279" s="117">
        <f t="shared" si="108"/>
        <v>4.4376485633082156E-2</v>
      </c>
      <c r="M279" s="117">
        <f t="shared" si="108"/>
        <v>3.2594117436586661E-2</v>
      </c>
      <c r="N279" s="117">
        <f t="shared" si="108"/>
        <v>4.9653960700859243E-2</v>
      </c>
      <c r="O279" s="117">
        <f t="shared" si="108"/>
        <v>0.11592133862320954</v>
      </c>
      <c r="P279" s="117">
        <f t="shared" si="108"/>
        <v>0.30239964890942356</v>
      </c>
      <c r="Q279" s="117">
        <f t="shared" si="108"/>
        <v>0.43127474010165467</v>
      </c>
      <c r="R279" s="117">
        <f t="shared" ref="R279:V279" si="109">R280+R282+R284+R293</f>
        <v>0.24237792148053167</v>
      </c>
      <c r="S279" s="117">
        <f t="shared" si="109"/>
        <v>0.2404241277483691</v>
      </c>
      <c r="T279" s="117">
        <f t="shared" si="109"/>
        <v>0.39085000008553317</v>
      </c>
      <c r="U279" s="117">
        <f t="shared" si="109"/>
        <v>0.5423761979058459</v>
      </c>
      <c r="V279" s="117">
        <f t="shared" si="109"/>
        <v>0.58808435862715158</v>
      </c>
      <c r="W279" s="117">
        <f t="shared" ref="W279" si="110">W280+W282+W284+W293</f>
        <v>0.6465941026467259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3.3328531946006927E-2</v>
      </c>
      <c r="D280" s="122">
        <f t="shared" si="111"/>
        <v>5.2295726497628106E-2</v>
      </c>
      <c r="E280" s="122">
        <f t="shared" si="111"/>
        <v>4.8640470374744872E-2</v>
      </c>
      <c r="F280" s="122">
        <f t="shared" si="111"/>
        <v>4.1458827523816404E-2</v>
      </c>
      <c r="G280" s="122">
        <f t="shared" si="111"/>
        <v>2.9011534824874327E-2</v>
      </c>
      <c r="H280" s="122">
        <f t="shared" si="111"/>
        <v>3.1473926346083266E-2</v>
      </c>
      <c r="I280" s="122">
        <f t="shared" si="111"/>
        <v>1.7710003896943431E-2</v>
      </c>
      <c r="J280" s="122">
        <f t="shared" si="111"/>
        <v>2.0756338363700066E-2</v>
      </c>
      <c r="K280" s="122">
        <f t="shared" si="111"/>
        <v>1.4096799206318055E-2</v>
      </c>
      <c r="L280" s="122">
        <f t="shared" si="111"/>
        <v>2.3909134321558098E-2</v>
      </c>
      <c r="M280" s="122">
        <f t="shared" si="111"/>
        <v>1.6850998896380722E-2</v>
      </c>
      <c r="N280" s="122">
        <f t="shared" si="111"/>
        <v>2.636024205448536E-2</v>
      </c>
      <c r="O280" s="122">
        <f t="shared" si="111"/>
        <v>5.6580024626123292E-2</v>
      </c>
      <c r="P280" s="122">
        <f t="shared" si="111"/>
        <v>0.13680485229124348</v>
      </c>
      <c r="Q280" s="122">
        <f t="shared" si="111"/>
        <v>0.21161970948729963</v>
      </c>
      <c r="R280" s="122">
        <f t="shared" si="111"/>
        <v>0.10884238589351285</v>
      </c>
      <c r="S280" s="122">
        <f t="shared" si="111"/>
        <v>9.2843872580191181E-2</v>
      </c>
      <c r="T280" s="122">
        <f t="shared" si="111"/>
        <v>0.14541561279854748</v>
      </c>
      <c r="U280" s="122">
        <f t="shared" si="111"/>
        <v>0.19012857861695934</v>
      </c>
      <c r="V280" s="122">
        <f t="shared" si="111"/>
        <v>0.17585041854817896</v>
      </c>
      <c r="W280" s="122">
        <f t="shared" si="111"/>
        <v>0.22564651081989329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3.3328531946006927E-2</v>
      </c>
      <c r="D281" s="98">
        <v>5.2295726497628106E-2</v>
      </c>
      <c r="E281" s="98">
        <v>4.8640470374744872E-2</v>
      </c>
      <c r="F281" s="98">
        <v>4.1458827523816404E-2</v>
      </c>
      <c r="G281" s="98">
        <v>2.9011534824874327E-2</v>
      </c>
      <c r="H281" s="98">
        <v>3.1473926346083266E-2</v>
      </c>
      <c r="I281" s="98">
        <v>1.7710003896943431E-2</v>
      </c>
      <c r="J281" s="98">
        <v>2.0756338363700066E-2</v>
      </c>
      <c r="K281" s="98">
        <v>1.4096799206318055E-2</v>
      </c>
      <c r="L281" s="98">
        <v>2.3909134321558098E-2</v>
      </c>
      <c r="M281" s="98">
        <v>1.6850998896380722E-2</v>
      </c>
      <c r="N281" s="98">
        <v>2.636024205448536E-2</v>
      </c>
      <c r="O281" s="98">
        <v>5.6580024626123292E-2</v>
      </c>
      <c r="P281" s="98">
        <v>0.13680485229124348</v>
      </c>
      <c r="Q281" s="98">
        <v>0.21161970948729963</v>
      </c>
      <c r="R281" s="98">
        <v>0.10884238589351285</v>
      </c>
      <c r="S281" s="98">
        <v>9.2843872580191181E-2</v>
      </c>
      <c r="T281" s="98">
        <v>0.14541561279854748</v>
      </c>
      <c r="U281" s="98">
        <v>0.19012857861695934</v>
      </c>
      <c r="V281" s="98">
        <v>0.17585041854817896</v>
      </c>
      <c r="W281" s="98">
        <v>0.22564651081989329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5.1244076377566685E-5</v>
      </c>
      <c r="D282" s="122">
        <f t="shared" si="112"/>
        <v>1.2396716377272843E-4</v>
      </c>
      <c r="E282" s="122">
        <f t="shared" si="112"/>
        <v>2.0999315682383032E-4</v>
      </c>
      <c r="F282" s="122">
        <f t="shared" si="112"/>
        <v>1.3218084525448581E-4</v>
      </c>
      <c r="G282" s="122">
        <f t="shared" si="112"/>
        <v>1.02709354221632E-4</v>
      </c>
      <c r="H282" s="122">
        <f t="shared" si="112"/>
        <v>2.0673119630736642E-4</v>
      </c>
      <c r="I282" s="122">
        <f t="shared" si="112"/>
        <v>2.5138406596816372E-4</v>
      </c>
      <c r="J282" s="122">
        <f t="shared" si="112"/>
        <v>2.1248730192208943E-4</v>
      </c>
      <c r="K282" s="122">
        <f t="shared" si="112"/>
        <v>1.9582539109754416E-4</v>
      </c>
      <c r="L282" s="122">
        <f t="shared" si="112"/>
        <v>3.8089799527344395E-4</v>
      </c>
      <c r="M282" s="122">
        <f t="shared" si="112"/>
        <v>3.2738173291988441E-4</v>
      </c>
      <c r="N282" s="122">
        <f t="shared" si="112"/>
        <v>1.1957307275810415E-3</v>
      </c>
      <c r="O282" s="122">
        <f t="shared" si="112"/>
        <v>2.0687582676877261E-3</v>
      </c>
      <c r="P282" s="122">
        <f t="shared" si="112"/>
        <v>4.3375390800822105E-3</v>
      </c>
      <c r="Q282" s="122">
        <f t="shared" si="112"/>
        <v>7.7409204177610151E-3</v>
      </c>
      <c r="R282" s="122">
        <f t="shared" si="112"/>
        <v>4.7005716780900708E-3</v>
      </c>
      <c r="S282" s="122">
        <f t="shared" si="112"/>
        <v>5.3848194497001095E-3</v>
      </c>
      <c r="T282" s="122">
        <f t="shared" si="112"/>
        <v>1.1691375796529565E-2</v>
      </c>
      <c r="U282" s="122">
        <f t="shared" si="112"/>
        <v>2.231479362105029E-2</v>
      </c>
      <c r="V282" s="122">
        <f t="shared" si="112"/>
        <v>1.2841423059871711E-2</v>
      </c>
      <c r="W282" s="122">
        <f t="shared" si="112"/>
        <v>3.3005888336776437E-2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5.1244076377566685E-5</v>
      </c>
      <c r="D283" s="98">
        <v>1.2396716377272843E-4</v>
      </c>
      <c r="E283" s="98">
        <v>2.0999315682383032E-4</v>
      </c>
      <c r="F283" s="98">
        <v>1.3218084525448581E-4</v>
      </c>
      <c r="G283" s="98">
        <v>1.02709354221632E-4</v>
      </c>
      <c r="H283" s="98">
        <v>2.0673119630736642E-4</v>
      </c>
      <c r="I283" s="98">
        <v>2.5138406596816372E-4</v>
      </c>
      <c r="J283" s="98">
        <v>2.1248730192208943E-4</v>
      </c>
      <c r="K283" s="98">
        <v>1.9582539109754416E-4</v>
      </c>
      <c r="L283" s="98">
        <v>3.8089799527344395E-4</v>
      </c>
      <c r="M283" s="98">
        <v>3.2738173291988441E-4</v>
      </c>
      <c r="N283" s="98">
        <v>1.1957307275810415E-3</v>
      </c>
      <c r="O283" s="98">
        <v>2.0687582676877261E-3</v>
      </c>
      <c r="P283" s="98">
        <v>4.3375390800822105E-3</v>
      </c>
      <c r="Q283" s="98">
        <v>7.7409204177610151E-3</v>
      </c>
      <c r="R283" s="98">
        <v>4.7005716780900708E-3</v>
      </c>
      <c r="S283" s="98">
        <v>5.3848194497001095E-3</v>
      </c>
      <c r="T283" s="98">
        <v>1.1691375796529565E-2</v>
      </c>
      <c r="U283" s="98">
        <v>2.231479362105029E-2</v>
      </c>
      <c r="V283" s="98">
        <v>1.2841423059871711E-2</v>
      </c>
      <c r="W283" s="98">
        <v>3.3005888336776437E-2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1.081222019073376E-2</v>
      </c>
      <c r="D284" s="122">
        <v>1.8462516259848606E-2</v>
      </c>
      <c r="E284" s="122">
        <v>1.7686555051087488E-2</v>
      </c>
      <c r="F284" s="122">
        <v>1.6807974693955362E-2</v>
      </c>
      <c r="G284" s="122">
        <v>1.2350003738758374E-2</v>
      </c>
      <c r="H284" s="122">
        <v>1.5792898410636528E-2</v>
      </c>
      <c r="I284" s="122">
        <v>1.0611648200343103E-2</v>
      </c>
      <c r="J284" s="122">
        <v>1.4037442683568014E-2</v>
      </c>
      <c r="K284" s="122">
        <v>9.9721521047022917E-3</v>
      </c>
      <c r="L284" s="122">
        <v>1.5258995136677833E-2</v>
      </c>
      <c r="M284" s="122">
        <v>1.2103498015445566E-2</v>
      </c>
      <c r="N284" s="122">
        <v>1.7160362524225457E-2</v>
      </c>
      <c r="O284" s="122">
        <v>4.4168509759262869E-2</v>
      </c>
      <c r="P284" s="122">
        <v>0.12728517162873962</v>
      </c>
      <c r="Q284" s="122">
        <v>0.16933589833557872</v>
      </c>
      <c r="R284" s="122">
        <v>0.1032418627354348</v>
      </c>
      <c r="S284" s="122">
        <v>0.10741351198680163</v>
      </c>
      <c r="T284" s="122">
        <v>0.17465106099443392</v>
      </c>
      <c r="U284" s="122">
        <v>0.24632554639130844</v>
      </c>
      <c r="V284" s="122">
        <v>0.2738659469968473</v>
      </c>
      <c r="W284" s="122">
        <v>0.25993439332988855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2.0376322299841564E-3</v>
      </c>
      <c r="D285" s="98">
        <v>4.0666365140847307E-3</v>
      </c>
      <c r="E285" s="98">
        <v>2.1060605584990919E-3</v>
      </c>
      <c r="F285" s="98">
        <v>1.5242597950124235E-3</v>
      </c>
      <c r="G285" s="98">
        <v>1.4605926213075928E-3</v>
      </c>
      <c r="H285" s="98">
        <v>1.6892880211153642E-3</v>
      </c>
      <c r="I285" s="98">
        <v>3.1958885674850498E-4</v>
      </c>
      <c r="J285" s="98">
        <v>1.5742278285771382E-4</v>
      </c>
      <c r="K285" s="98">
        <v>4.9097592132556851E-4</v>
      </c>
      <c r="L285" s="98">
        <v>1.0653103008028408E-3</v>
      </c>
      <c r="M285" s="98">
        <v>5.0620540683877612E-4</v>
      </c>
      <c r="N285" s="98">
        <v>6.59617279555786E-4</v>
      </c>
      <c r="O285" s="98">
        <v>2.5994101994644388E-3</v>
      </c>
      <c r="P285" s="98">
        <v>4.9523064055473848E-3</v>
      </c>
      <c r="Q285" s="98">
        <v>4.2484909053886674E-3</v>
      </c>
      <c r="R285" s="98">
        <v>3.8547661879097623E-3</v>
      </c>
      <c r="S285" s="98">
        <v>6.8561510329298286E-3</v>
      </c>
      <c r="T285" s="98">
        <v>1.081986097595798E-2</v>
      </c>
      <c r="U285" s="98">
        <v>1.2181473489650912E-2</v>
      </c>
      <c r="V285" s="98">
        <v>6.3816883772928271E-3</v>
      </c>
      <c r="W285" s="98">
        <v>5.5294431423153715E-3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8.3741132460549011E-3</v>
      </c>
      <c r="D289" s="101">
        <v>1.4294584027647371E-2</v>
      </c>
      <c r="E289" s="101">
        <v>1.5580494492588396E-2</v>
      </c>
      <c r="F289" s="101">
        <v>1.5283714898942938E-2</v>
      </c>
      <c r="G289" s="101">
        <v>1.0788487438182996E-2</v>
      </c>
      <c r="H289" s="101">
        <v>1.3986539485114866E-2</v>
      </c>
      <c r="I289" s="101">
        <v>9.9667788343642469E-3</v>
      </c>
      <c r="J289" s="101">
        <v>1.2937667769062204E-2</v>
      </c>
      <c r="K289" s="101">
        <v>9.0322720043115815E-3</v>
      </c>
      <c r="L289" s="101">
        <v>1.3857604803950966E-2</v>
      </c>
      <c r="M289" s="101">
        <v>1.1009864240586588E-2</v>
      </c>
      <c r="N289" s="101">
        <v>1.5075716453678533E-2</v>
      </c>
      <c r="O289" s="101">
        <v>3.9925158434492757E-2</v>
      </c>
      <c r="P289" s="101">
        <v>0.11504362031948159</v>
      </c>
      <c r="Q289" s="101">
        <v>0.15639468884179969</v>
      </c>
      <c r="R289" s="101">
        <v>9.3451101754543325E-2</v>
      </c>
      <c r="S289" s="101">
        <v>9.4670512153356673E-2</v>
      </c>
      <c r="T289" s="101">
        <v>0.1514743396075067</v>
      </c>
      <c r="U289" s="101">
        <v>0.21528304660839323</v>
      </c>
      <c r="V289" s="101">
        <v>0.24242852284747504</v>
      </c>
      <c r="W289" s="101">
        <v>0.23119828488845096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4.0047471469470256E-4</v>
      </c>
      <c r="D290" s="104">
        <v>1.0129571811650419E-4</v>
      </c>
      <c r="E290" s="104">
        <v>0</v>
      </c>
      <c r="F290" s="104">
        <v>0</v>
      </c>
      <c r="G290" s="104">
        <v>1.0092367926778496E-4</v>
      </c>
      <c r="H290" s="104">
        <v>1.1707090440629672E-4</v>
      </c>
      <c r="I290" s="104">
        <v>3.2528050923035163E-4</v>
      </c>
      <c r="J290" s="104">
        <v>9.4235213164809502E-4</v>
      </c>
      <c r="K290" s="104">
        <v>4.4890417906514094E-4</v>
      </c>
      <c r="L290" s="104">
        <v>3.3608003192402646E-4</v>
      </c>
      <c r="M290" s="104">
        <v>5.8742836802020218E-4</v>
      </c>
      <c r="N290" s="104">
        <v>1.4250287909911381E-3</v>
      </c>
      <c r="O290" s="104">
        <v>1.6439411253056724E-3</v>
      </c>
      <c r="P290" s="104">
        <v>7.2892449037106431E-3</v>
      </c>
      <c r="Q290" s="104">
        <v>8.6927185883903645E-3</v>
      </c>
      <c r="R290" s="104">
        <v>5.9359947929817029E-3</v>
      </c>
      <c r="S290" s="104">
        <v>5.8868488005151326E-3</v>
      </c>
      <c r="T290" s="104">
        <v>1.2356860410969256E-2</v>
      </c>
      <c r="U290" s="104">
        <v>1.8861026293264291E-2</v>
      </c>
      <c r="V290" s="104">
        <v>2.5055735772079417E-2</v>
      </c>
      <c r="W290" s="104">
        <v>2.3206665299122194E-2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1.351812917099325E-4</v>
      </c>
      <c r="D291" s="98">
        <v>3.343053445524417E-5</v>
      </c>
      <c r="E291" s="98">
        <v>0</v>
      </c>
      <c r="F291" s="98">
        <v>0</v>
      </c>
      <c r="G291" s="98">
        <v>2.9890008628180347E-5</v>
      </c>
      <c r="H291" s="98">
        <v>4.4779501090648107E-5</v>
      </c>
      <c r="I291" s="98">
        <v>1.0461270587839985E-4</v>
      </c>
      <c r="J291" s="98">
        <v>3.4096056770748184E-4</v>
      </c>
      <c r="K291" s="98">
        <v>1.5159128496338215E-4</v>
      </c>
      <c r="L291" s="98">
        <v>1.1045308485796252E-4</v>
      </c>
      <c r="M291" s="98">
        <v>2.2111706759167041E-4</v>
      </c>
      <c r="N291" s="98">
        <v>3.7230730716611296E-4</v>
      </c>
      <c r="O291" s="98">
        <v>4.5345532245518849E-4</v>
      </c>
      <c r="P291" s="98">
        <v>1.9704926436824185E-3</v>
      </c>
      <c r="Q291" s="98">
        <v>3.1195259512711809E-3</v>
      </c>
      <c r="R291" s="98">
        <v>2.0020648482140654E-3</v>
      </c>
      <c r="S291" s="98">
        <v>1.8384316668841568E-3</v>
      </c>
      <c r="T291" s="98">
        <v>3.8960460927955354E-3</v>
      </c>
      <c r="U291" s="98">
        <v>5.7895748364129463E-3</v>
      </c>
      <c r="V291" s="98">
        <v>8.1033626342318383E-3</v>
      </c>
      <c r="W291" s="98">
        <v>5.8612374712767798E-3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2.6529342298477004E-4</v>
      </c>
      <c r="D292" s="98">
        <v>6.7865183661260017E-5</v>
      </c>
      <c r="E292" s="98">
        <v>0</v>
      </c>
      <c r="F292" s="98">
        <v>0</v>
      </c>
      <c r="G292" s="98">
        <v>7.1033670639604609E-5</v>
      </c>
      <c r="H292" s="98">
        <v>7.2291403315648622E-5</v>
      </c>
      <c r="I292" s="98">
        <v>2.2066780335195179E-4</v>
      </c>
      <c r="J292" s="98">
        <v>6.0139156394061312E-4</v>
      </c>
      <c r="K292" s="98">
        <v>2.9731289410175876E-4</v>
      </c>
      <c r="L292" s="98">
        <v>2.2562694706606396E-4</v>
      </c>
      <c r="M292" s="98">
        <v>3.6631130042853174E-4</v>
      </c>
      <c r="N292" s="98">
        <v>1.0527214838250251E-3</v>
      </c>
      <c r="O292" s="98">
        <v>1.1904858028504838E-3</v>
      </c>
      <c r="P292" s="98">
        <v>5.318752260028225E-3</v>
      </c>
      <c r="Q292" s="98">
        <v>5.5731926371191832E-3</v>
      </c>
      <c r="R292" s="98">
        <v>3.9339299447676375E-3</v>
      </c>
      <c r="S292" s="98">
        <v>4.0484171336309755E-3</v>
      </c>
      <c r="T292" s="98">
        <v>8.4608143181737205E-3</v>
      </c>
      <c r="U292" s="98">
        <v>1.3071451456851346E-2</v>
      </c>
      <c r="V292" s="98">
        <v>1.695237313784758E-2</v>
      </c>
      <c r="W292" s="98">
        <v>1.7345427827845414E-2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4.677438922727436E-3</v>
      </c>
      <c r="D293" s="122">
        <v>8.2588398473884932E-3</v>
      </c>
      <c r="E293" s="122">
        <v>7.4904442904305465E-3</v>
      </c>
      <c r="F293" s="122">
        <v>7.1027883511495856E-3</v>
      </c>
      <c r="G293" s="122">
        <v>5.0415470562592962E-3</v>
      </c>
      <c r="H293" s="122">
        <v>5.8323899439274036E-3</v>
      </c>
      <c r="I293" s="122">
        <v>3.9600759832497416E-3</v>
      </c>
      <c r="J293" s="122">
        <v>4.6061639788300317E-3</v>
      </c>
      <c r="K293" s="122">
        <v>3.0573986751741308E-3</v>
      </c>
      <c r="L293" s="122">
        <v>4.8274581795727774E-3</v>
      </c>
      <c r="M293" s="122">
        <v>3.3122387918404863E-3</v>
      </c>
      <c r="N293" s="122">
        <v>4.9376253945673815E-3</v>
      </c>
      <c r="O293" s="122">
        <v>1.3104045970135666E-2</v>
      </c>
      <c r="P293" s="122">
        <v>3.3972085909358254E-2</v>
      </c>
      <c r="Q293" s="122">
        <v>4.2578211861015278E-2</v>
      </c>
      <c r="R293" s="122">
        <v>2.5593101173493935E-2</v>
      </c>
      <c r="S293" s="122">
        <v>3.4781923731676184E-2</v>
      </c>
      <c r="T293" s="122">
        <v>5.9091950496022207E-2</v>
      </c>
      <c r="U293" s="122">
        <v>8.3607279276527807E-2</v>
      </c>
      <c r="V293" s="122">
        <v>0.12552657002225359</v>
      </c>
      <c r="W293" s="122">
        <v>0.12800731016016764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4.1718780331435248E-3</v>
      </c>
      <c r="D294" s="98">
        <v>8.2588398473884932E-3</v>
      </c>
      <c r="E294" s="98">
        <v>7.4904442904305465E-3</v>
      </c>
      <c r="F294" s="98">
        <v>6.8778362903090589E-3</v>
      </c>
      <c r="G294" s="98">
        <v>3.8813410963998689E-3</v>
      </c>
      <c r="H294" s="98">
        <v>4.6883669746577141E-3</v>
      </c>
      <c r="I294" s="98">
        <v>3.0724966661348657E-3</v>
      </c>
      <c r="J294" s="98">
        <v>3.5687266712912387E-3</v>
      </c>
      <c r="K294" s="98">
        <v>2.0948189814889231E-3</v>
      </c>
      <c r="L294" s="98">
        <v>3.3901593543345311E-3</v>
      </c>
      <c r="M294" s="98">
        <v>1.9804769498522998E-3</v>
      </c>
      <c r="N294" s="98">
        <v>2.987119421960048E-3</v>
      </c>
      <c r="O294" s="98">
        <v>9.6885787562251864E-3</v>
      </c>
      <c r="P294" s="98">
        <v>1.665196027803759E-2</v>
      </c>
      <c r="Q294" s="98">
        <v>2.2194368239094545E-2</v>
      </c>
      <c r="R294" s="98">
        <v>1.3769627039660717E-2</v>
      </c>
      <c r="S294" s="98">
        <v>2.490507101951522E-2</v>
      </c>
      <c r="T294" s="98">
        <v>3.9681026585602963E-2</v>
      </c>
      <c r="U294" s="98">
        <v>5.3093823943570713E-2</v>
      </c>
      <c r="V294" s="98">
        <v>6.5653842160539252E-2</v>
      </c>
      <c r="W294" s="98">
        <v>7.7257806003352358E-2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5.0556088958391137E-4</v>
      </c>
      <c r="D295" s="33">
        <v>0</v>
      </c>
      <c r="E295" s="33">
        <v>0</v>
      </c>
      <c r="F295" s="33">
        <v>2.2495206084052676E-4</v>
      </c>
      <c r="G295" s="33">
        <v>1.1602059598594273E-3</v>
      </c>
      <c r="H295" s="33">
        <v>1.1440229692696892E-3</v>
      </c>
      <c r="I295" s="33">
        <v>8.8757931711487559E-4</v>
      </c>
      <c r="J295" s="33">
        <v>1.0374373075387928E-3</v>
      </c>
      <c r="K295" s="33">
        <v>9.6257969368520756E-4</v>
      </c>
      <c r="L295" s="33">
        <v>1.4372988252382463E-3</v>
      </c>
      <c r="M295" s="33">
        <v>1.3317618419881865E-3</v>
      </c>
      <c r="N295" s="33">
        <v>1.9505059726073336E-3</v>
      </c>
      <c r="O295" s="33">
        <v>3.4154672139104793E-3</v>
      </c>
      <c r="P295" s="33">
        <v>1.7320125631320668E-2</v>
      </c>
      <c r="Q295" s="33">
        <v>2.0383843621920736E-2</v>
      </c>
      <c r="R295" s="33">
        <v>1.1823474133833216E-2</v>
      </c>
      <c r="S295" s="33">
        <v>9.8768527121609641E-3</v>
      </c>
      <c r="T295" s="33">
        <v>1.9410923910419244E-2</v>
      </c>
      <c r="U295" s="33">
        <v>3.0513455332957101E-2</v>
      </c>
      <c r="V295" s="33">
        <v>5.9872727861714339E-2</v>
      </c>
      <c r="W295" s="33">
        <v>5.074950415681527E-2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5.425083298894174E-2</v>
      </c>
      <c r="D297" s="117">
        <f t="shared" si="113"/>
        <v>9.2237536473317783E-2</v>
      </c>
      <c r="E297" s="117">
        <f t="shared" si="113"/>
        <v>9.1951426545551843E-2</v>
      </c>
      <c r="F297" s="117">
        <f t="shared" si="113"/>
        <v>8.4718424814071686E-2</v>
      </c>
      <c r="G297" s="117">
        <f t="shared" si="113"/>
        <v>6.3434493859156019E-2</v>
      </c>
      <c r="H297" s="117">
        <f t="shared" si="113"/>
        <v>7.4634337496295597E-2</v>
      </c>
      <c r="I297" s="117">
        <f t="shared" si="113"/>
        <v>4.6214462353144359E-2</v>
      </c>
      <c r="J297" s="117">
        <f t="shared" si="113"/>
        <v>5.7809233821907405E-2</v>
      </c>
      <c r="K297" s="117">
        <f t="shared" si="113"/>
        <v>4.1549092034976844E-2</v>
      </c>
      <c r="L297" s="117">
        <f t="shared" si="113"/>
        <v>7.2645110126032225E-2</v>
      </c>
      <c r="M297" s="117">
        <f t="shared" si="113"/>
        <v>5.4947846780561478E-2</v>
      </c>
      <c r="N297" s="117">
        <f t="shared" si="113"/>
        <v>9.1630089836997303E-2</v>
      </c>
      <c r="O297" s="117">
        <f t="shared" si="113"/>
        <v>0.21194048214163091</v>
      </c>
      <c r="P297" s="117">
        <f t="shared" si="113"/>
        <v>0.5553242395215241</v>
      </c>
      <c r="Q297" s="117">
        <f t="shared" si="113"/>
        <v>0.87225252961715904</v>
      </c>
      <c r="R297" s="117">
        <f t="shared" ref="R297:V297" si="114">R298+R300+R302+R311</f>
        <v>0.47275883114256334</v>
      </c>
      <c r="S297" s="117">
        <f t="shared" si="114"/>
        <v>0.43458369267587843</v>
      </c>
      <c r="T297" s="117">
        <f t="shared" si="114"/>
        <v>0.70733837399295862</v>
      </c>
      <c r="U297" s="117">
        <f t="shared" si="114"/>
        <v>0.97575826941067323</v>
      </c>
      <c r="V297" s="117">
        <f t="shared" si="114"/>
        <v>0.95162306236459171</v>
      </c>
      <c r="W297" s="117">
        <f t="shared" ref="W297" si="115">W298+W300+W302+W311</f>
        <v>1.1982113151614833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4.5003983288016719E-2</v>
      </c>
      <c r="D298" s="122">
        <f t="shared" si="116"/>
        <v>7.6500690493801884E-2</v>
      </c>
      <c r="E298" s="122">
        <f t="shared" si="116"/>
        <v>7.6784073478445083E-2</v>
      </c>
      <c r="F298" s="122">
        <f t="shared" si="116"/>
        <v>7.0359912881641784E-2</v>
      </c>
      <c r="G298" s="122">
        <f t="shared" si="116"/>
        <v>5.2764540232097971E-2</v>
      </c>
      <c r="H298" s="122">
        <f t="shared" si="116"/>
        <v>6.1167996729661028E-2</v>
      </c>
      <c r="I298" s="122">
        <f t="shared" si="116"/>
        <v>3.668261045723567E-2</v>
      </c>
      <c r="J298" s="122">
        <f t="shared" si="116"/>
        <v>4.5718440060323592E-2</v>
      </c>
      <c r="K298" s="122">
        <f t="shared" si="116"/>
        <v>3.2954188824686814E-2</v>
      </c>
      <c r="L298" s="122">
        <f t="shared" si="116"/>
        <v>5.9211872788947482E-2</v>
      </c>
      <c r="M298" s="122">
        <f t="shared" si="116"/>
        <v>4.4304525142343149E-2</v>
      </c>
      <c r="N298" s="122">
        <f t="shared" si="116"/>
        <v>7.3762073946054552E-2</v>
      </c>
      <c r="O298" s="122">
        <f t="shared" si="116"/>
        <v>0.16871865332691746</v>
      </c>
      <c r="P298" s="122">
        <f t="shared" si="116"/>
        <v>0.43317225631299511</v>
      </c>
      <c r="Q298" s="122">
        <f t="shared" si="116"/>
        <v>0.70205147043741745</v>
      </c>
      <c r="R298" s="122">
        <f t="shared" si="116"/>
        <v>0.36734915777759491</v>
      </c>
      <c r="S298" s="122">
        <f t="shared" si="116"/>
        <v>0.3167347932067987</v>
      </c>
      <c r="T298" s="122">
        <f t="shared" si="116"/>
        <v>0.49947894797909348</v>
      </c>
      <c r="U298" s="122">
        <f t="shared" si="116"/>
        <v>0.65659538003566609</v>
      </c>
      <c r="V298" s="122">
        <f t="shared" si="116"/>
        <v>0.61123315431384906</v>
      </c>
      <c r="W298" s="122">
        <f t="shared" si="116"/>
        <v>0.79010693708011626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4.5003983288016719E-2</v>
      </c>
      <c r="D299" s="98">
        <v>7.6500690493801884E-2</v>
      </c>
      <c r="E299" s="98">
        <v>7.6784073478445083E-2</v>
      </c>
      <c r="F299" s="98">
        <v>7.0359912881641784E-2</v>
      </c>
      <c r="G299" s="98">
        <v>5.2764540232097971E-2</v>
      </c>
      <c r="H299" s="98">
        <v>6.1167996729661028E-2</v>
      </c>
      <c r="I299" s="98">
        <v>3.668261045723567E-2</v>
      </c>
      <c r="J299" s="98">
        <v>4.5718440060323592E-2</v>
      </c>
      <c r="K299" s="98">
        <v>3.2954188824686814E-2</v>
      </c>
      <c r="L299" s="98">
        <v>5.9211872788947482E-2</v>
      </c>
      <c r="M299" s="98">
        <v>4.4304525142343149E-2</v>
      </c>
      <c r="N299" s="98">
        <v>7.3762073946054552E-2</v>
      </c>
      <c r="O299" s="98">
        <v>0.16871865332691746</v>
      </c>
      <c r="P299" s="98">
        <v>0.43317225631299511</v>
      </c>
      <c r="Q299" s="98">
        <v>0.70205147043741745</v>
      </c>
      <c r="R299" s="98">
        <v>0.36734915777759491</v>
      </c>
      <c r="S299" s="98">
        <v>0.3167347932067987</v>
      </c>
      <c r="T299" s="98">
        <v>0.49947894797909348</v>
      </c>
      <c r="U299" s="98">
        <v>0.65659538003566609</v>
      </c>
      <c r="V299" s="98">
        <v>0.61123315431384906</v>
      </c>
      <c r="W299" s="98">
        <v>0.79010693708011626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1.112751469772251E-4</v>
      </c>
      <c r="D300" s="122">
        <f t="shared" si="117"/>
        <v>2.7770609131624055E-4</v>
      </c>
      <c r="E300" s="122">
        <f t="shared" si="117"/>
        <v>4.8499364007047755E-4</v>
      </c>
      <c r="F300" s="122">
        <f t="shared" si="117"/>
        <v>3.1446532232073596E-4</v>
      </c>
      <c r="G300" s="122">
        <f t="shared" si="117"/>
        <v>2.5155562633823793E-4</v>
      </c>
      <c r="H300" s="122">
        <f t="shared" si="117"/>
        <v>5.2094787902393492E-4</v>
      </c>
      <c r="I300" s="122">
        <f t="shared" si="117"/>
        <v>6.5143259669164994E-4</v>
      </c>
      <c r="J300" s="122">
        <f t="shared" si="117"/>
        <v>5.6609760036962749E-4</v>
      </c>
      <c r="K300" s="122">
        <f t="shared" si="117"/>
        <v>5.3630934054467634E-4</v>
      </c>
      <c r="L300" s="122">
        <f t="shared" si="117"/>
        <v>1.0723030242379751E-3</v>
      </c>
      <c r="M300" s="122">
        <f t="shared" si="117"/>
        <v>9.5155200654449101E-4</v>
      </c>
      <c r="N300" s="122">
        <f t="shared" si="117"/>
        <v>3.6075351863390616E-3</v>
      </c>
      <c r="O300" s="122">
        <f t="shared" si="117"/>
        <v>6.514361005227837E-3</v>
      </c>
      <c r="P300" s="122">
        <f t="shared" si="117"/>
        <v>1.4279079061022718E-2</v>
      </c>
      <c r="Q300" s="122">
        <f t="shared" si="117"/>
        <v>2.6434586175844408E-2</v>
      </c>
      <c r="R300" s="122">
        <f t="shared" si="117"/>
        <v>1.6414590595185054E-2</v>
      </c>
      <c r="S300" s="122">
        <f t="shared" si="117"/>
        <v>1.9134579054463394E-2</v>
      </c>
      <c r="T300" s="122">
        <f t="shared" si="117"/>
        <v>4.2144166481186573E-2</v>
      </c>
      <c r="U300" s="122">
        <f t="shared" si="117"/>
        <v>8.1480636999830283E-2</v>
      </c>
      <c r="V300" s="122">
        <f t="shared" si="117"/>
        <v>4.7500794831331634E-2</v>
      </c>
      <c r="W300" s="122">
        <f t="shared" si="117"/>
        <v>0.12362819868215862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1.112751469772251E-4</v>
      </c>
      <c r="D301" s="98">
        <v>2.7770609131624055E-4</v>
      </c>
      <c r="E301" s="98">
        <v>4.8499364007047755E-4</v>
      </c>
      <c r="F301" s="98">
        <v>3.1446532232073596E-4</v>
      </c>
      <c r="G301" s="98">
        <v>2.5155562633823793E-4</v>
      </c>
      <c r="H301" s="98">
        <v>5.2094787902393492E-4</v>
      </c>
      <c r="I301" s="98">
        <v>6.5143259669164994E-4</v>
      </c>
      <c r="J301" s="98">
        <v>5.6609760036962749E-4</v>
      </c>
      <c r="K301" s="98">
        <v>5.3630934054467634E-4</v>
      </c>
      <c r="L301" s="98">
        <v>1.0723030242379751E-3</v>
      </c>
      <c r="M301" s="98">
        <v>9.5155200654449101E-4</v>
      </c>
      <c r="N301" s="98">
        <v>3.6075351863390616E-3</v>
      </c>
      <c r="O301" s="98">
        <v>6.514361005227837E-3</v>
      </c>
      <c r="P301" s="98">
        <v>1.4279079061022718E-2</v>
      </c>
      <c r="Q301" s="98">
        <v>2.6434586175844408E-2</v>
      </c>
      <c r="R301" s="98">
        <v>1.6414590595185054E-2</v>
      </c>
      <c r="S301" s="98">
        <v>1.9134579054463394E-2</v>
      </c>
      <c r="T301" s="98">
        <v>4.2144166481186573E-2</v>
      </c>
      <c r="U301" s="98">
        <v>8.1480636999830283E-2</v>
      </c>
      <c r="V301" s="98">
        <v>4.7500794831331634E-2</v>
      </c>
      <c r="W301" s="98">
        <v>0.12362819868215862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6.3164433815923321E-3</v>
      </c>
      <c r="D302" s="122">
        <v>1.062339234030775E-2</v>
      </c>
      <c r="E302" s="122">
        <v>1.0293016646186317E-2</v>
      </c>
      <c r="F302" s="122">
        <v>9.841169258492339E-3</v>
      </c>
      <c r="G302" s="122">
        <v>7.2654731440953699E-3</v>
      </c>
      <c r="H302" s="122">
        <v>9.3271547569889913E-3</v>
      </c>
      <c r="I302" s="122">
        <v>6.4023112627814155E-3</v>
      </c>
      <c r="J302" s="122">
        <v>8.6381640223573107E-3</v>
      </c>
      <c r="K302" s="122">
        <v>6.0933243315718097E-3</v>
      </c>
      <c r="L302" s="122">
        <v>9.2679757461875539E-3</v>
      </c>
      <c r="M302" s="122">
        <v>7.5058251669057113E-3</v>
      </c>
      <c r="N302" s="122">
        <v>1.1001266241342083E-2</v>
      </c>
      <c r="O302" s="122">
        <v>2.8357398010654584E-2</v>
      </c>
      <c r="P302" s="122">
        <v>8.4564059617042928E-2</v>
      </c>
      <c r="Q302" s="122">
        <v>0.1146445653110105</v>
      </c>
      <c r="R302" s="122">
        <v>7.1430345368152917E-2</v>
      </c>
      <c r="S302" s="122">
        <v>7.5937927085778775E-2</v>
      </c>
      <c r="T302" s="122">
        <v>0.12606497193521651</v>
      </c>
      <c r="U302" s="122">
        <v>0.18032149087015945</v>
      </c>
      <c r="V302" s="122">
        <v>0.20253830028162745</v>
      </c>
      <c r="W302" s="122">
        <v>0.19430052633168551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1.0659491378183872E-3</v>
      </c>
      <c r="D303" s="98">
        <v>2.1392227177357065E-3</v>
      </c>
      <c r="E303" s="98">
        <v>1.1150225409102237E-3</v>
      </c>
      <c r="F303" s="98">
        <v>8.1226857975055789E-4</v>
      </c>
      <c r="G303" s="98">
        <v>7.8404057773122696E-4</v>
      </c>
      <c r="H303" s="98">
        <v>9.1406724307258676E-4</v>
      </c>
      <c r="I303" s="98">
        <v>1.7445933205827586E-4</v>
      </c>
      <c r="J303" s="98">
        <v>8.6826495902159965E-5</v>
      </c>
      <c r="K303" s="98">
        <v>2.7416564122695585E-4</v>
      </c>
      <c r="L303" s="98">
        <v>6.0355474337058326E-4</v>
      </c>
      <c r="M303" s="98">
        <v>2.9546226650437979E-4</v>
      </c>
      <c r="N303" s="98">
        <v>4.0384172831236051E-4</v>
      </c>
      <c r="O303" s="98">
        <v>1.700692282783395E-3</v>
      </c>
      <c r="P303" s="98">
        <v>3.4936821515175113E-3</v>
      </c>
      <c r="Q303" s="98">
        <v>3.1946833255056392E-3</v>
      </c>
      <c r="R303" s="98">
        <v>3.0195667031115946E-3</v>
      </c>
      <c r="S303" s="98">
        <v>5.5779481205034554E-3</v>
      </c>
      <c r="T303" s="98">
        <v>9.0989752618907595E-3</v>
      </c>
      <c r="U303" s="98">
        <v>1.0521993749277727E-2</v>
      </c>
      <c r="V303" s="98">
        <v>5.617889342224746E-3</v>
      </c>
      <c r="W303" s="98">
        <v>4.910676028470267E-3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4.9060043746681891E-3</v>
      </c>
      <c r="D307" s="101">
        <v>8.3966672760427997E-3</v>
      </c>
      <c r="E307" s="101">
        <v>9.1779941052760935E-3</v>
      </c>
      <c r="F307" s="101">
        <v>9.028900678741781E-3</v>
      </c>
      <c r="G307" s="101">
        <v>6.3926876558232379E-3</v>
      </c>
      <c r="H307" s="101">
        <v>8.3141773238068189E-3</v>
      </c>
      <c r="I307" s="101">
        <v>5.9447868127833238E-3</v>
      </c>
      <c r="J307" s="101">
        <v>7.7458120700765049E-3</v>
      </c>
      <c r="K307" s="101">
        <v>5.4307007439643147E-3</v>
      </c>
      <c r="L307" s="101">
        <v>8.3720638887256459E-3</v>
      </c>
      <c r="M307" s="101">
        <v>6.7093049933579282E-3</v>
      </c>
      <c r="N307" s="101">
        <v>9.314669548060624E-3</v>
      </c>
      <c r="O307" s="101">
        <v>2.5180232074191428E-2</v>
      </c>
      <c r="P307" s="101">
        <v>7.4475984033381404E-2</v>
      </c>
      <c r="Q307" s="101">
        <v>0.10380612102639991</v>
      </c>
      <c r="R307" s="101">
        <v>6.3124490941681696E-2</v>
      </c>
      <c r="S307" s="101">
        <v>6.504837035605518E-2</v>
      </c>
      <c r="T307" s="101">
        <v>0.10578432155624604</v>
      </c>
      <c r="U307" s="101">
        <v>0.15262356296777216</v>
      </c>
      <c r="V307" s="101">
        <v>0.17414703713302493</v>
      </c>
      <c r="W307" s="101">
        <v>0.16779066710752338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3.4448986910575645E-4</v>
      </c>
      <c r="D308" s="104">
        <v>8.750234652924233E-5</v>
      </c>
      <c r="E308" s="104">
        <v>0</v>
      </c>
      <c r="F308" s="104">
        <v>0</v>
      </c>
      <c r="G308" s="104">
        <v>8.8744910540904424E-5</v>
      </c>
      <c r="H308" s="104">
        <v>9.8910190109585287E-5</v>
      </c>
      <c r="I308" s="104">
        <v>2.8306511793981594E-4</v>
      </c>
      <c r="J308" s="104">
        <v>8.0552545637864611E-4</v>
      </c>
      <c r="K308" s="104">
        <v>3.884579463805394E-4</v>
      </c>
      <c r="L308" s="104">
        <v>2.9235711409132426E-4</v>
      </c>
      <c r="M308" s="104">
        <v>5.010579070434028E-4</v>
      </c>
      <c r="N308" s="104">
        <v>1.2827549649690978E-3</v>
      </c>
      <c r="O308" s="104">
        <v>1.4764736536797606E-3</v>
      </c>
      <c r="P308" s="104">
        <v>6.5943934321440138E-3</v>
      </c>
      <c r="Q308" s="104">
        <v>7.6437609591049512E-3</v>
      </c>
      <c r="R308" s="104">
        <v>5.2862877233596263E-3</v>
      </c>
      <c r="S308" s="104">
        <v>5.3116086092201394E-3</v>
      </c>
      <c r="T308" s="104">
        <v>1.1181675117079716E-2</v>
      </c>
      <c r="U308" s="104">
        <v>1.717593415310956E-2</v>
      </c>
      <c r="V308" s="104">
        <v>2.277337380637777E-2</v>
      </c>
      <c r="W308" s="104">
        <v>2.1599183195691877E-2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7.919644612098639E-5</v>
      </c>
      <c r="D309" s="98">
        <v>1.9637162867982317E-5</v>
      </c>
      <c r="E309" s="98">
        <v>0</v>
      </c>
      <c r="F309" s="98">
        <v>0</v>
      </c>
      <c r="G309" s="98">
        <v>1.7711239901299821E-5</v>
      </c>
      <c r="H309" s="98">
        <v>2.6618786793936658E-5</v>
      </c>
      <c r="I309" s="98">
        <v>6.2397314587864147E-5</v>
      </c>
      <c r="J309" s="98">
        <v>2.0413389243803298E-4</v>
      </c>
      <c r="K309" s="98">
        <v>9.1145052278780638E-5</v>
      </c>
      <c r="L309" s="98">
        <v>6.6730167025260301E-5</v>
      </c>
      <c r="M309" s="98">
        <v>1.3474660661487103E-4</v>
      </c>
      <c r="N309" s="98">
        <v>2.3003348114407254E-4</v>
      </c>
      <c r="O309" s="98">
        <v>2.8598785082927669E-4</v>
      </c>
      <c r="P309" s="98">
        <v>1.275641172115789E-3</v>
      </c>
      <c r="Q309" s="98">
        <v>2.070568321985768E-3</v>
      </c>
      <c r="R309" s="98">
        <v>1.3523577785919886E-3</v>
      </c>
      <c r="S309" s="98">
        <v>1.2631914755891639E-3</v>
      </c>
      <c r="T309" s="98">
        <v>2.7208607989059963E-3</v>
      </c>
      <c r="U309" s="98">
        <v>4.1044826962582139E-3</v>
      </c>
      <c r="V309" s="98">
        <v>5.8210006685301902E-3</v>
      </c>
      <c r="W309" s="98">
        <v>4.2537553678464639E-3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2.6529342298477004E-4</v>
      </c>
      <c r="D310" s="98">
        <v>6.7865183661260017E-5</v>
      </c>
      <c r="E310" s="98">
        <v>0</v>
      </c>
      <c r="F310" s="98">
        <v>0</v>
      </c>
      <c r="G310" s="98">
        <v>7.1033670639604609E-5</v>
      </c>
      <c r="H310" s="98">
        <v>7.2291403315648622E-5</v>
      </c>
      <c r="I310" s="98">
        <v>2.2066780335195179E-4</v>
      </c>
      <c r="J310" s="98">
        <v>6.0139156394061312E-4</v>
      </c>
      <c r="K310" s="98">
        <v>2.9731289410175876E-4</v>
      </c>
      <c r="L310" s="98">
        <v>2.2562694706606396E-4</v>
      </c>
      <c r="M310" s="98">
        <v>3.6631130042853174E-4</v>
      </c>
      <c r="N310" s="98">
        <v>1.0527214838250251E-3</v>
      </c>
      <c r="O310" s="98">
        <v>1.1904858028504838E-3</v>
      </c>
      <c r="P310" s="98">
        <v>5.318752260028225E-3</v>
      </c>
      <c r="Q310" s="98">
        <v>5.5731926371191832E-3</v>
      </c>
      <c r="R310" s="98">
        <v>3.9339299447676375E-3</v>
      </c>
      <c r="S310" s="98">
        <v>4.0484171336309755E-3</v>
      </c>
      <c r="T310" s="98">
        <v>8.4608143181737205E-3</v>
      </c>
      <c r="U310" s="98">
        <v>1.3071451456851346E-2</v>
      </c>
      <c r="V310" s="98">
        <v>1.695237313784758E-2</v>
      </c>
      <c r="W310" s="98">
        <v>1.7345427827845414E-2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2.8191311723554631E-3</v>
      </c>
      <c r="D311" s="122">
        <v>4.835747547891912E-3</v>
      </c>
      <c r="E311" s="122">
        <v>4.3893427808499768E-3</v>
      </c>
      <c r="F311" s="122">
        <v>4.2028773516168301E-3</v>
      </c>
      <c r="G311" s="122">
        <v>3.1529248566244334E-3</v>
      </c>
      <c r="H311" s="122">
        <v>3.6182381306216409E-3</v>
      </c>
      <c r="I311" s="122">
        <v>2.4781080364356285E-3</v>
      </c>
      <c r="J311" s="122">
        <v>2.8865321388568685E-3</v>
      </c>
      <c r="K311" s="122">
        <v>1.9652695381735491E-3</v>
      </c>
      <c r="L311" s="122">
        <v>3.0929585666592072E-3</v>
      </c>
      <c r="M311" s="122">
        <v>2.1859444647681298E-3</v>
      </c>
      <c r="N311" s="122">
        <v>3.259214463261613E-3</v>
      </c>
      <c r="O311" s="122">
        <v>8.350069798831029E-3</v>
      </c>
      <c r="P311" s="122">
        <v>2.3308844530463307E-2</v>
      </c>
      <c r="Q311" s="122">
        <v>2.9121907692886737E-2</v>
      </c>
      <c r="R311" s="122">
        <v>1.7564737401630441E-2</v>
      </c>
      <c r="S311" s="122">
        <v>2.2776393328837515E-2</v>
      </c>
      <c r="T311" s="122">
        <v>3.9650287597461989E-2</v>
      </c>
      <c r="U311" s="122">
        <v>5.7360761505017302E-2</v>
      </c>
      <c r="V311" s="122">
        <v>9.0350812937783548E-2</v>
      </c>
      <c r="W311" s="122">
        <v>9.017565306752294E-2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2.4407515983017789E-3</v>
      </c>
      <c r="D312" s="98">
        <v>4.835747547891912E-3</v>
      </c>
      <c r="E312" s="98">
        <v>4.3893427808499768E-3</v>
      </c>
      <c r="F312" s="98">
        <v>4.0335750631825843E-3</v>
      </c>
      <c r="G312" s="98">
        <v>2.2780416830914395E-3</v>
      </c>
      <c r="H312" s="98">
        <v>2.7538396247505531E-3</v>
      </c>
      <c r="I312" s="98">
        <v>1.8060940200744194E-3</v>
      </c>
      <c r="J312" s="98">
        <v>2.0993502415317879E-3</v>
      </c>
      <c r="K312" s="98">
        <v>1.2331851135275614E-3</v>
      </c>
      <c r="L312" s="98">
        <v>1.997094723780297E-3</v>
      </c>
      <c r="M312" s="98">
        <v>1.1670997231615608E-3</v>
      </c>
      <c r="N312" s="98">
        <v>1.7603164988514975E-3</v>
      </c>
      <c r="O312" s="98">
        <v>5.7095022413983093E-3</v>
      </c>
      <c r="P312" s="98">
        <v>9.8130393449135395E-3</v>
      </c>
      <c r="Q312" s="98">
        <v>1.3079193387999179E-2</v>
      </c>
      <c r="R312" s="98">
        <v>8.1333121912414656E-3</v>
      </c>
      <c r="S312" s="98">
        <v>1.4766407786832825E-2</v>
      </c>
      <c r="T312" s="98">
        <v>2.3630755294464498E-2</v>
      </c>
      <c r="U312" s="98">
        <v>3.1761841585905788E-2</v>
      </c>
      <c r="V312" s="98">
        <v>3.9440749229012334E-2</v>
      </c>
      <c r="W312" s="98">
        <v>4.6591732449118448E-2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3.7837957405368401E-4</v>
      </c>
      <c r="D313" s="33">
        <v>0</v>
      </c>
      <c r="E313" s="33">
        <v>0</v>
      </c>
      <c r="F313" s="33">
        <v>1.6930228843424556E-4</v>
      </c>
      <c r="G313" s="33">
        <v>8.7488317353299409E-4</v>
      </c>
      <c r="H313" s="33">
        <v>8.643985058710877E-4</v>
      </c>
      <c r="I313" s="33">
        <v>6.7201401636120912E-4</v>
      </c>
      <c r="J313" s="33">
        <v>7.8718189732508075E-4</v>
      </c>
      <c r="K313" s="33">
        <v>7.3208442464598779E-4</v>
      </c>
      <c r="L313" s="33">
        <v>1.0958638428789102E-3</v>
      </c>
      <c r="M313" s="33">
        <v>1.0188447416065688E-3</v>
      </c>
      <c r="N313" s="33">
        <v>1.4988979644101153E-3</v>
      </c>
      <c r="O313" s="33">
        <v>2.6405675574327193E-3</v>
      </c>
      <c r="P313" s="33">
        <v>1.3495805185549768E-2</v>
      </c>
      <c r="Q313" s="33">
        <v>1.6042714304887559E-2</v>
      </c>
      <c r="R313" s="33">
        <v>9.4314252103889738E-3</v>
      </c>
      <c r="S313" s="33">
        <v>8.0099855420046901E-3</v>
      </c>
      <c r="T313" s="33">
        <v>1.6019532302997491E-2</v>
      </c>
      <c r="U313" s="33">
        <v>2.5598919919111517E-2</v>
      </c>
      <c r="V313" s="33">
        <v>5.0910063708771214E-2</v>
      </c>
      <c r="W313" s="33">
        <v>4.3583920618404492E-2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1.1101178648399967</v>
      </c>
      <c r="D315" s="154">
        <f t="shared" si="118"/>
        <v>1.1654828529943222</v>
      </c>
      <c r="E315" s="154">
        <f t="shared" si="118"/>
        <v>1.2421258675742284</v>
      </c>
      <c r="F315" s="154">
        <f t="shared" si="118"/>
        <v>1.2933760871654381</v>
      </c>
      <c r="G315" s="154">
        <f t="shared" si="118"/>
        <v>1.3640126761506897</v>
      </c>
      <c r="H315" s="154">
        <f t="shared" si="118"/>
        <v>1.400112806188091</v>
      </c>
      <c r="I315" s="154">
        <f t="shared" si="118"/>
        <v>1.4205361646629289</v>
      </c>
      <c r="J315" s="154">
        <f t="shared" si="118"/>
        <v>1.4593709707902873</v>
      </c>
      <c r="K315" s="154">
        <f t="shared" si="118"/>
        <v>1.5207095138372138</v>
      </c>
      <c r="L315" s="154">
        <f t="shared" si="118"/>
        <v>1.6370180984290503</v>
      </c>
      <c r="M315" s="154">
        <f t="shared" si="118"/>
        <v>1.6858209732926506</v>
      </c>
      <c r="N315" s="154">
        <f t="shared" si="118"/>
        <v>1.8453732299226571</v>
      </c>
      <c r="O315" s="154">
        <f t="shared" si="118"/>
        <v>1.8283129289122668</v>
      </c>
      <c r="P315" s="154">
        <f t="shared" si="118"/>
        <v>1.8363918130336783</v>
      </c>
      <c r="Q315" s="154">
        <f t="shared" si="118"/>
        <v>2.0224985340239554</v>
      </c>
      <c r="R315" s="154">
        <f t="shared" ref="R315:V315" si="119">IF(R297=0,"",R297/R279)</f>
        <v>1.9505028686391157</v>
      </c>
      <c r="S315" s="154">
        <f t="shared" si="119"/>
        <v>1.8075710484877756</v>
      </c>
      <c r="T315" s="154">
        <f t="shared" si="119"/>
        <v>1.809743824582744</v>
      </c>
      <c r="U315" s="154">
        <f t="shared" si="119"/>
        <v>1.7990433082759663</v>
      </c>
      <c r="V315" s="154">
        <f t="shared" si="119"/>
        <v>1.618174413932892</v>
      </c>
      <c r="W315" s="154">
        <f t="shared" ref="W315" si="120">IF(W297=0,"",W297/W279)</f>
        <v>1.8531120377634185</v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1.3503140000562976</v>
      </c>
      <c r="D316" s="155">
        <f t="shared" si="121"/>
        <v>1.4628478389581527</v>
      </c>
      <c r="E316" s="155">
        <f t="shared" si="121"/>
        <v>1.5786046657622979</v>
      </c>
      <c r="F316" s="155">
        <f t="shared" si="121"/>
        <v>1.6971032970293936</v>
      </c>
      <c r="G316" s="155">
        <f t="shared" si="121"/>
        <v>1.8187434946343464</v>
      </c>
      <c r="H316" s="155">
        <f t="shared" si="121"/>
        <v>1.9434498275514014</v>
      </c>
      <c r="I316" s="155">
        <f t="shared" si="121"/>
        <v>2.0712931894705409</v>
      </c>
      <c r="J316" s="155">
        <f t="shared" si="121"/>
        <v>2.202625494883951</v>
      </c>
      <c r="K316" s="155">
        <f t="shared" si="121"/>
        <v>2.3377071874526703</v>
      </c>
      <c r="L316" s="155">
        <f t="shared" si="121"/>
        <v>2.4765377111775244</v>
      </c>
      <c r="M316" s="155">
        <f t="shared" si="121"/>
        <v>2.6291928101579147</v>
      </c>
      <c r="N316" s="155">
        <f t="shared" si="121"/>
        <v>2.7982320417844369</v>
      </c>
      <c r="O316" s="155">
        <f t="shared" si="121"/>
        <v>2.9819473293233454</v>
      </c>
      <c r="P316" s="155">
        <f t="shared" si="121"/>
        <v>3.1663515515576588</v>
      </c>
      <c r="Q316" s="155">
        <f t="shared" si="121"/>
        <v>3.3175145743197003</v>
      </c>
      <c r="R316" s="155">
        <f t="shared" ref="R316:V316" si="122">IF(R298=0,"",R298/R280)</f>
        <v>3.3750560938364127</v>
      </c>
      <c r="S316" s="155">
        <f t="shared" si="122"/>
        <v>3.4114776172571677</v>
      </c>
      <c r="T316" s="155">
        <f t="shared" si="122"/>
        <v>3.4348371427698763</v>
      </c>
      <c r="U316" s="155">
        <f t="shared" si="122"/>
        <v>3.4534281211793494</v>
      </c>
      <c r="V316" s="155">
        <f t="shared" si="122"/>
        <v>3.4758697725043248</v>
      </c>
      <c r="W316" s="155">
        <f t="shared" ref="W316" si="123">IF(W298=0,"",W298/W280)</f>
        <v>3.5015251696524765</v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1.3503140000562976</v>
      </c>
      <c r="D317" s="156">
        <f t="shared" si="124"/>
        <v>1.4628478389581527</v>
      </c>
      <c r="E317" s="156">
        <f t="shared" si="124"/>
        <v>1.5786046657622979</v>
      </c>
      <c r="F317" s="156">
        <f t="shared" si="124"/>
        <v>1.6971032970293936</v>
      </c>
      <c r="G317" s="156">
        <f t="shared" si="124"/>
        <v>1.8187434946343464</v>
      </c>
      <c r="H317" s="156">
        <f t="shared" si="124"/>
        <v>1.9434498275514014</v>
      </c>
      <c r="I317" s="156">
        <f t="shared" si="124"/>
        <v>2.0712931894705409</v>
      </c>
      <c r="J317" s="156">
        <f t="shared" si="124"/>
        <v>2.202625494883951</v>
      </c>
      <c r="K317" s="156">
        <f t="shared" si="124"/>
        <v>2.3377071874526703</v>
      </c>
      <c r="L317" s="156">
        <f t="shared" si="124"/>
        <v>2.4765377111775244</v>
      </c>
      <c r="M317" s="156">
        <f t="shared" si="124"/>
        <v>2.6291928101579147</v>
      </c>
      <c r="N317" s="156">
        <f t="shared" si="124"/>
        <v>2.7982320417844369</v>
      </c>
      <c r="O317" s="156">
        <f t="shared" si="124"/>
        <v>2.9819473293233454</v>
      </c>
      <c r="P317" s="156">
        <f t="shared" si="124"/>
        <v>3.1663515515576588</v>
      </c>
      <c r="Q317" s="156">
        <f t="shared" si="124"/>
        <v>3.3175145743197003</v>
      </c>
      <c r="R317" s="156">
        <f t="shared" ref="R317:V317" si="125">IF(R299=0,"",R299/R281)</f>
        <v>3.3750560938364127</v>
      </c>
      <c r="S317" s="156">
        <f t="shared" si="125"/>
        <v>3.4114776172571677</v>
      </c>
      <c r="T317" s="156">
        <f t="shared" si="125"/>
        <v>3.4348371427698763</v>
      </c>
      <c r="U317" s="156">
        <f t="shared" si="125"/>
        <v>3.4534281211793494</v>
      </c>
      <c r="V317" s="156">
        <f t="shared" si="125"/>
        <v>3.4758697725043248</v>
      </c>
      <c r="W317" s="156">
        <f t="shared" ref="W317" si="126">IF(W299=0,"",W299/W281)</f>
        <v>3.5015251696524765</v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2.1714733651817451</v>
      </c>
      <c r="D318" s="155">
        <f t="shared" si="127"/>
        <v>2.2401584650703543</v>
      </c>
      <c r="E318" s="155">
        <f t="shared" si="127"/>
        <v>2.3095687850311881</v>
      </c>
      <c r="F318" s="155">
        <f t="shared" si="127"/>
        <v>2.3790536496819987</v>
      </c>
      <c r="G318" s="155">
        <f t="shared" si="127"/>
        <v>2.4491987925015777</v>
      </c>
      <c r="H318" s="155">
        <f t="shared" si="127"/>
        <v>2.5199287206242129</v>
      </c>
      <c r="I318" s="155">
        <f t="shared" si="127"/>
        <v>2.5913838022420639</v>
      </c>
      <c r="J318" s="155">
        <f t="shared" si="127"/>
        <v>2.6641479055402226</v>
      </c>
      <c r="K318" s="155">
        <f t="shared" si="127"/>
        <v>2.7387119593573592</v>
      </c>
      <c r="L318" s="155">
        <f t="shared" si="127"/>
        <v>2.8151973429741375</v>
      </c>
      <c r="M318" s="155">
        <f t="shared" si="127"/>
        <v>2.906551926577257</v>
      </c>
      <c r="N318" s="155">
        <f t="shared" si="127"/>
        <v>3.0170130307156118</v>
      </c>
      <c r="O318" s="155">
        <f t="shared" si="127"/>
        <v>3.1489232487800569</v>
      </c>
      <c r="P318" s="155">
        <f t="shared" si="127"/>
        <v>3.2919770398361652</v>
      </c>
      <c r="Q318" s="155">
        <f t="shared" si="127"/>
        <v>3.4149151198082399</v>
      </c>
      <c r="R318" s="155">
        <f t="shared" ref="R318:V318" si="128">IF(R300=0,"",R300/R282)</f>
        <v>3.4920413343967143</v>
      </c>
      <c r="S318" s="155">
        <f t="shared" si="128"/>
        <v>3.5534300143580553</v>
      </c>
      <c r="T318" s="155">
        <f t="shared" si="128"/>
        <v>3.604722593357792</v>
      </c>
      <c r="U318" s="155">
        <f t="shared" si="128"/>
        <v>3.6514179061448671</v>
      </c>
      <c r="V318" s="155">
        <f t="shared" si="128"/>
        <v>3.6990288856511033</v>
      </c>
      <c r="W318" s="155">
        <f t="shared" ref="W318" si="129">IF(W300=0,"",W300/W282)</f>
        <v>3.7456406996447145</v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2.1714733651817451</v>
      </c>
      <c r="D319" s="156">
        <f t="shared" si="130"/>
        <v>2.2401584650703543</v>
      </c>
      <c r="E319" s="156">
        <f t="shared" si="130"/>
        <v>2.3095687850311881</v>
      </c>
      <c r="F319" s="156">
        <f t="shared" si="130"/>
        <v>2.3790536496819987</v>
      </c>
      <c r="G319" s="156">
        <f t="shared" si="130"/>
        <v>2.4491987925015777</v>
      </c>
      <c r="H319" s="156">
        <f t="shared" si="130"/>
        <v>2.5199287206242129</v>
      </c>
      <c r="I319" s="156">
        <f t="shared" si="130"/>
        <v>2.5913838022420639</v>
      </c>
      <c r="J319" s="156">
        <f t="shared" si="130"/>
        <v>2.6641479055402226</v>
      </c>
      <c r="K319" s="156">
        <f t="shared" si="130"/>
        <v>2.7387119593573592</v>
      </c>
      <c r="L319" s="156">
        <f t="shared" si="130"/>
        <v>2.8151973429741375</v>
      </c>
      <c r="M319" s="156">
        <f t="shared" si="130"/>
        <v>2.906551926577257</v>
      </c>
      <c r="N319" s="156">
        <f t="shared" si="130"/>
        <v>3.0170130307156118</v>
      </c>
      <c r="O319" s="156">
        <f t="shared" si="130"/>
        <v>3.1489232487800569</v>
      </c>
      <c r="P319" s="156">
        <f t="shared" si="130"/>
        <v>3.2919770398361652</v>
      </c>
      <c r="Q319" s="156">
        <f t="shared" si="130"/>
        <v>3.4149151198082399</v>
      </c>
      <c r="R319" s="156">
        <f t="shared" ref="R319:V319" si="131">IF(R301=0,"",R301/R283)</f>
        <v>3.4920413343967143</v>
      </c>
      <c r="S319" s="156">
        <f t="shared" si="131"/>
        <v>3.5534300143580553</v>
      </c>
      <c r="T319" s="156">
        <f t="shared" si="131"/>
        <v>3.604722593357792</v>
      </c>
      <c r="U319" s="156">
        <f t="shared" si="131"/>
        <v>3.6514179061448671</v>
      </c>
      <c r="V319" s="156">
        <f t="shared" si="131"/>
        <v>3.6990288856511033</v>
      </c>
      <c r="W319" s="156">
        <f t="shared" ref="W319" si="132">IF(W301=0,"",W301/W283)</f>
        <v>3.7456406996447145</v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0.58419485269136695</v>
      </c>
      <c r="D320" s="155">
        <f t="shared" si="133"/>
        <v>0.57540327606432462</v>
      </c>
      <c r="E320" s="155">
        <f t="shared" si="133"/>
        <v>0.58196842836013074</v>
      </c>
      <c r="F320" s="155">
        <f t="shared" si="133"/>
        <v>0.58550595402975647</v>
      </c>
      <c r="G320" s="155">
        <f t="shared" si="133"/>
        <v>0.58829724247725734</v>
      </c>
      <c r="H320" s="155">
        <f t="shared" si="133"/>
        <v>0.59059170232534053</v>
      </c>
      <c r="I320" s="155">
        <f t="shared" si="133"/>
        <v>0.60332863867221043</v>
      </c>
      <c r="J320" s="155">
        <f t="shared" si="133"/>
        <v>0.61536593360192271</v>
      </c>
      <c r="K320" s="155">
        <f t="shared" si="133"/>
        <v>0.61103403433834003</v>
      </c>
      <c r="L320" s="155">
        <f t="shared" si="133"/>
        <v>0.6073778556957693</v>
      </c>
      <c r="M320" s="155">
        <f t="shared" si="133"/>
        <v>0.62013685277820896</v>
      </c>
      <c r="N320" s="155">
        <f t="shared" si="133"/>
        <v>0.64108588765601449</v>
      </c>
      <c r="O320" s="155">
        <f t="shared" si="133"/>
        <v>0.64202750251739171</v>
      </c>
      <c r="P320" s="155">
        <f t="shared" si="133"/>
        <v>0.66436693712992778</v>
      </c>
      <c r="Q320" s="155">
        <f t="shared" si="133"/>
        <v>0.67702457918176018</v>
      </c>
      <c r="R320" s="155">
        <f t="shared" ref="R320:V320" si="134">IF(R302=0,"",R302/R284)</f>
        <v>0.69187385306286719</v>
      </c>
      <c r="S320" s="155">
        <f t="shared" si="134"/>
        <v>0.70696810560583478</v>
      </c>
      <c r="T320" s="155">
        <f t="shared" si="134"/>
        <v>0.72181051301620303</v>
      </c>
      <c r="U320" s="155">
        <f t="shared" si="134"/>
        <v>0.7320454313890119</v>
      </c>
      <c r="V320" s="155">
        <f t="shared" si="134"/>
        <v>0.7395526990581236</v>
      </c>
      <c r="W320" s="155">
        <f t="shared" ref="W320" si="135">IF(W302=0,"",W302/W284)</f>
        <v>0.7474983354168695</v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0.52313127076257304</v>
      </c>
      <c r="D321" s="156">
        <f t="shared" si="136"/>
        <v>0.52604227359060562</v>
      </c>
      <c r="E321" s="156">
        <f t="shared" si="136"/>
        <v>0.52943517526621231</v>
      </c>
      <c r="F321" s="156">
        <f t="shared" si="136"/>
        <v>0.53289379042103346</v>
      </c>
      <c r="G321" s="156">
        <f t="shared" si="136"/>
        <v>0.53679620606964051</v>
      </c>
      <c r="H321" s="156">
        <f t="shared" si="136"/>
        <v>0.54109614917476745</v>
      </c>
      <c r="I321" s="156">
        <f t="shared" si="136"/>
        <v>0.5458867803878521</v>
      </c>
      <c r="J321" s="156">
        <f t="shared" si="136"/>
        <v>0.55154974601508522</v>
      </c>
      <c r="K321" s="156">
        <f t="shared" si="136"/>
        <v>0.55840954580164692</v>
      </c>
      <c r="L321" s="156">
        <f t="shared" si="136"/>
        <v>0.56655299673318782</v>
      </c>
      <c r="M321" s="156">
        <f t="shared" si="136"/>
        <v>0.58368058205763695</v>
      </c>
      <c r="N321" s="156">
        <f t="shared" si="136"/>
        <v>0.61223642986479143</v>
      </c>
      <c r="O321" s="156">
        <f t="shared" si="136"/>
        <v>0.65426083314353067</v>
      </c>
      <c r="P321" s="156">
        <f t="shared" si="136"/>
        <v>0.70546566900707552</v>
      </c>
      <c r="Q321" s="156">
        <f t="shared" si="136"/>
        <v>0.75195720001509048</v>
      </c>
      <c r="R321" s="156">
        <f t="shared" ref="R321:V321" si="137">IF(R303=0,"",R303/R285)</f>
        <v>0.78333329595509071</v>
      </c>
      <c r="S321" s="156">
        <f t="shared" si="137"/>
        <v>0.81356844295185249</v>
      </c>
      <c r="T321" s="156">
        <f t="shared" si="137"/>
        <v>0.84095121759040392</v>
      </c>
      <c r="U321" s="156">
        <f t="shared" si="137"/>
        <v>0.86377019645586894</v>
      </c>
      <c r="V321" s="156">
        <f t="shared" si="137"/>
        <v>0.88031395613333097</v>
      </c>
      <c r="W321" s="156">
        <f t="shared" ref="W321" si="138">IF(W303=0,"",W303/W285)</f>
        <v>0.88809594421726801</v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0.58585359792924219</v>
      </c>
      <c r="D325" s="157">
        <f t="shared" si="148"/>
        <v>0.58740200203116644</v>
      </c>
      <c r="E325" s="157">
        <f t="shared" si="148"/>
        <v>0.58906950030642757</v>
      </c>
      <c r="F325" s="157">
        <f t="shared" si="148"/>
        <v>0.59075301642575417</v>
      </c>
      <c r="G325" s="157">
        <f t="shared" si="148"/>
        <v>0.59254716589816026</v>
      </c>
      <c r="H325" s="157">
        <f t="shared" si="148"/>
        <v>0.59444134359718914</v>
      </c>
      <c r="I325" s="157">
        <f t="shared" si="148"/>
        <v>0.59646019156022789</v>
      </c>
      <c r="J325" s="157">
        <f t="shared" si="148"/>
        <v>0.59870234793005239</v>
      </c>
      <c r="K325" s="157">
        <f t="shared" si="148"/>
        <v>0.60125522585811786</v>
      </c>
      <c r="L325" s="157">
        <f t="shared" si="148"/>
        <v>0.60414941883309248</v>
      </c>
      <c r="M325" s="157">
        <f t="shared" si="148"/>
        <v>0.60939034730554198</v>
      </c>
      <c r="N325" s="157">
        <f t="shared" si="148"/>
        <v>0.61785916289157905</v>
      </c>
      <c r="O325" s="157">
        <f t="shared" si="148"/>
        <v>0.63068583974452896</v>
      </c>
      <c r="P325" s="157">
        <f t="shared" si="148"/>
        <v>0.6473716997653417</v>
      </c>
      <c r="Q325" s="157">
        <f t="shared" si="148"/>
        <v>0.66374454142368289</v>
      </c>
      <c r="R325" s="157">
        <f t="shared" ref="R325:V325" si="149">IF(R307=0,"",R307/R289)</f>
        <v>0.67548150590544287</v>
      </c>
      <c r="S325" s="157">
        <f t="shared" si="149"/>
        <v>0.68710276174151663</v>
      </c>
      <c r="T325" s="157">
        <f t="shared" si="149"/>
        <v>0.6983646327843348</v>
      </c>
      <c r="U325" s="157">
        <f t="shared" si="149"/>
        <v>0.70894371559781633</v>
      </c>
      <c r="V325" s="157">
        <f t="shared" si="149"/>
        <v>0.71834384455904265</v>
      </c>
      <c r="W325" s="157">
        <f t="shared" ref="W325" si="150">IF(W307=0,"",W307/W289)</f>
        <v>0.72574356331613521</v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0.86020379431039606</v>
      </c>
      <c r="D326" s="158">
        <f t="shared" si="151"/>
        <v>0.86383065499967571</v>
      </c>
      <c r="E326" s="158" t="str">
        <f t="shared" si="151"/>
        <v/>
      </c>
      <c r="F326" s="158" t="str">
        <f t="shared" si="151"/>
        <v/>
      </c>
      <c r="G326" s="158">
        <f t="shared" si="151"/>
        <v>0.8793269447245764</v>
      </c>
      <c r="H326" s="158">
        <f t="shared" si="151"/>
        <v>0.84487422909381182</v>
      </c>
      <c r="I326" s="158">
        <f t="shared" si="151"/>
        <v>0.87021850343747364</v>
      </c>
      <c r="J326" s="158">
        <f t="shared" si="151"/>
        <v>0.85480302885275961</v>
      </c>
      <c r="K326" s="158">
        <f t="shared" si="151"/>
        <v>0.86534713753281833</v>
      </c>
      <c r="L326" s="158">
        <f t="shared" si="151"/>
        <v>0.86990325613100961</v>
      </c>
      <c r="M326" s="158">
        <f t="shared" si="151"/>
        <v>0.85296852232742526</v>
      </c>
      <c r="N326" s="158">
        <f t="shared" si="151"/>
        <v>0.90016073575391709</v>
      </c>
      <c r="O326" s="158">
        <f t="shared" si="151"/>
        <v>0.89813049321047123</v>
      </c>
      <c r="P326" s="158">
        <f t="shared" si="151"/>
        <v>0.90467442365492345</v>
      </c>
      <c r="Q326" s="158">
        <f t="shared" si="151"/>
        <v>0.87932916283677265</v>
      </c>
      <c r="R326" s="158">
        <f t="shared" ref="R326:V326" si="152">IF(R308=0,"",R308/R290)</f>
        <v>0.89054790438996945</v>
      </c>
      <c r="S326" s="158">
        <f t="shared" si="152"/>
        <v>0.90228385154980428</v>
      </c>
      <c r="T326" s="158">
        <f t="shared" si="152"/>
        <v>0.90489612613521786</v>
      </c>
      <c r="U326" s="158">
        <f t="shared" si="152"/>
        <v>0.91065745235949769</v>
      </c>
      <c r="V326" s="158">
        <f t="shared" si="152"/>
        <v>0.90890860334482881</v>
      </c>
      <c r="W326" s="158">
        <f t="shared" ref="W326" si="153">IF(W308=0,"",W308/W290)</f>
        <v>0.9307318788498613</v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0.58585359792924219</v>
      </c>
      <c r="D327" s="156">
        <f t="shared" si="154"/>
        <v>0.58740200203116644</v>
      </c>
      <c r="E327" s="156" t="str">
        <f t="shared" si="154"/>
        <v/>
      </c>
      <c r="F327" s="156" t="str">
        <f t="shared" si="154"/>
        <v/>
      </c>
      <c r="G327" s="156">
        <f t="shared" si="154"/>
        <v>0.59254716589816026</v>
      </c>
      <c r="H327" s="156">
        <f t="shared" si="154"/>
        <v>0.59444134359718914</v>
      </c>
      <c r="I327" s="156">
        <f t="shared" si="154"/>
        <v>0.59646019156022789</v>
      </c>
      <c r="J327" s="156">
        <f t="shared" si="154"/>
        <v>0.59870234793005239</v>
      </c>
      <c r="K327" s="156">
        <f t="shared" si="154"/>
        <v>0.60125522585811786</v>
      </c>
      <c r="L327" s="156">
        <f t="shared" si="154"/>
        <v>0.60414941883309248</v>
      </c>
      <c r="M327" s="156">
        <f t="shared" si="154"/>
        <v>0.60939034730554198</v>
      </c>
      <c r="N327" s="156">
        <f t="shared" si="154"/>
        <v>0.61785916289157905</v>
      </c>
      <c r="O327" s="156">
        <f t="shared" si="154"/>
        <v>0.63068583974452885</v>
      </c>
      <c r="P327" s="156">
        <f t="shared" si="154"/>
        <v>0.6473716997653417</v>
      </c>
      <c r="Q327" s="156">
        <f t="shared" si="154"/>
        <v>0.66374454142368289</v>
      </c>
      <c r="R327" s="156">
        <f t="shared" ref="R327:V327" si="155">IF(R309=0,"",R309/R291)</f>
        <v>0.67548150590544276</v>
      </c>
      <c r="S327" s="156">
        <f t="shared" si="155"/>
        <v>0.68710276174151652</v>
      </c>
      <c r="T327" s="156">
        <f t="shared" si="155"/>
        <v>0.6983646327843348</v>
      </c>
      <c r="U327" s="156">
        <f t="shared" si="155"/>
        <v>0.70894371559781633</v>
      </c>
      <c r="V327" s="156">
        <f t="shared" si="155"/>
        <v>0.71834384455904265</v>
      </c>
      <c r="W327" s="156">
        <f t="shared" ref="W327" si="156">IF(W309=0,"",W309/W291)</f>
        <v>0.72574356331613521</v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 t="str">
        <f t="shared" si="157"/>
        <v/>
      </c>
      <c r="F328" s="156" t="str">
        <f t="shared" si="157"/>
        <v/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0.60270828094781725</v>
      </c>
      <c r="D329" s="155">
        <f t="shared" si="160"/>
        <v>0.58552383110092776</v>
      </c>
      <c r="E329" s="155">
        <f t="shared" si="160"/>
        <v>0.58599231376136163</v>
      </c>
      <c r="F329" s="155">
        <f t="shared" si="160"/>
        <v>0.59172217217152401</v>
      </c>
      <c r="G329" s="155">
        <f t="shared" si="160"/>
        <v>0.62538836223098271</v>
      </c>
      <c r="H329" s="155">
        <f t="shared" si="160"/>
        <v>0.62036972243066424</v>
      </c>
      <c r="I329" s="155">
        <f t="shared" si="160"/>
        <v>0.62577285055071807</v>
      </c>
      <c r="J329" s="155">
        <f t="shared" si="160"/>
        <v>0.6266672554697128</v>
      </c>
      <c r="K329" s="155">
        <f t="shared" si="160"/>
        <v>0.64279138802911251</v>
      </c>
      <c r="L329" s="155">
        <f t="shared" si="160"/>
        <v>0.64070126588500642</v>
      </c>
      <c r="M329" s="155">
        <f t="shared" si="160"/>
        <v>0.65995980427289269</v>
      </c>
      <c r="N329" s="155">
        <f t="shared" si="160"/>
        <v>0.66007730494248529</v>
      </c>
      <c r="O329" s="155">
        <f t="shared" si="160"/>
        <v>0.63721310333167125</v>
      </c>
      <c r="P329" s="155">
        <f t="shared" si="160"/>
        <v>0.68611755523797391</v>
      </c>
      <c r="Q329" s="155">
        <f t="shared" si="160"/>
        <v>0.6839626752750233</v>
      </c>
      <c r="R329" s="155">
        <f t="shared" ref="R329:V329" si="161">IF(R311=0,"",R311/R293)</f>
        <v>0.68630750461072509</v>
      </c>
      <c r="S329" s="155">
        <f t="shared" si="161"/>
        <v>0.65483420366697165</v>
      </c>
      <c r="T329" s="155">
        <f t="shared" si="161"/>
        <v>0.67099304160100559</v>
      </c>
      <c r="U329" s="155">
        <f t="shared" si="161"/>
        <v>0.68607377253957547</v>
      </c>
      <c r="V329" s="155">
        <f t="shared" si="161"/>
        <v>0.71977441048350144</v>
      </c>
      <c r="W329" s="155">
        <f t="shared" ref="W329" si="162">IF(W311=0,"",W311/W293)</f>
        <v>0.70445705760625477</v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0.58504864689504454</v>
      </c>
      <c r="D330" s="156">
        <f t="shared" si="163"/>
        <v>0.58552383110092776</v>
      </c>
      <c r="E330" s="156">
        <f t="shared" si="163"/>
        <v>0.58599231376136163</v>
      </c>
      <c r="F330" s="156">
        <f t="shared" si="163"/>
        <v>0.58645988257468884</v>
      </c>
      <c r="G330" s="156">
        <f t="shared" si="163"/>
        <v>0.58692127965883567</v>
      </c>
      <c r="H330" s="156">
        <f t="shared" si="163"/>
        <v>0.58737714851163159</v>
      </c>
      <c r="I330" s="156">
        <f t="shared" si="163"/>
        <v>0.58782619359077992</v>
      </c>
      <c r="J330" s="156">
        <f t="shared" si="163"/>
        <v>0.58826310751677713</v>
      </c>
      <c r="K330" s="156">
        <f t="shared" si="163"/>
        <v>0.58868337762103773</v>
      </c>
      <c r="L330" s="156">
        <f t="shared" si="163"/>
        <v>0.58908579657970539</v>
      </c>
      <c r="M330" s="156">
        <f t="shared" si="163"/>
        <v>0.5893023512586707</v>
      </c>
      <c r="N330" s="156">
        <f t="shared" si="163"/>
        <v>0.5893023512586707</v>
      </c>
      <c r="O330" s="156">
        <f t="shared" si="163"/>
        <v>0.5893023512586707</v>
      </c>
      <c r="P330" s="156">
        <f t="shared" si="163"/>
        <v>0.5893023512586707</v>
      </c>
      <c r="Q330" s="156">
        <f t="shared" si="163"/>
        <v>0.5893023512586707</v>
      </c>
      <c r="R330" s="156">
        <f t="shared" ref="R330:V330" si="164">IF(R312=0,"",R312/R294)</f>
        <v>0.59067047842436482</v>
      </c>
      <c r="S330" s="156">
        <f t="shared" si="164"/>
        <v>0.59290767632270958</v>
      </c>
      <c r="T330" s="156">
        <f t="shared" si="164"/>
        <v>0.59551774053744333</v>
      </c>
      <c r="U330" s="156">
        <f t="shared" si="164"/>
        <v>0.5982210213312753</v>
      </c>
      <c r="V330" s="156">
        <f t="shared" si="164"/>
        <v>0.60073786896691173</v>
      </c>
      <c r="W330" s="156">
        <f t="shared" ref="W330" si="165">IF(W312=0,"",W312/W294)</f>
        <v>0.60306828344435182</v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0.74843521690354531</v>
      </c>
      <c r="D331" s="159" t="str">
        <f t="shared" si="166"/>
        <v/>
      </c>
      <c r="E331" s="159" t="str">
        <f t="shared" si="166"/>
        <v/>
      </c>
      <c r="F331" s="159">
        <f t="shared" si="166"/>
        <v>0.75261496961464835</v>
      </c>
      <c r="G331" s="159">
        <f t="shared" si="166"/>
        <v>0.75407574499875574</v>
      </c>
      <c r="H331" s="159">
        <f t="shared" si="166"/>
        <v>0.75557792901911258</v>
      </c>
      <c r="I331" s="159">
        <f t="shared" si="166"/>
        <v>0.75713122579920733</v>
      </c>
      <c r="J331" s="159">
        <f t="shared" si="166"/>
        <v>0.75877538970772529</v>
      </c>
      <c r="K331" s="159">
        <f t="shared" si="166"/>
        <v>0.76054422241469111</v>
      </c>
      <c r="L331" s="159">
        <f t="shared" si="166"/>
        <v>0.76244676725263449</v>
      </c>
      <c r="M331" s="159">
        <f t="shared" si="166"/>
        <v>0.76503524089978137</v>
      </c>
      <c r="N331" s="159">
        <f t="shared" si="166"/>
        <v>0.76846622643583473</v>
      </c>
      <c r="O331" s="159">
        <f t="shared" si="166"/>
        <v>0.77312045235809712</v>
      </c>
      <c r="P331" s="159">
        <f t="shared" si="166"/>
        <v>0.77919788070963925</v>
      </c>
      <c r="Q331" s="159">
        <f t="shared" si="166"/>
        <v>0.78703087614130163</v>
      </c>
      <c r="R331" s="159">
        <f t="shared" ref="R331:V331" si="167">IF(R313=0,"",R313/R295)</f>
        <v>0.79768645861884835</v>
      </c>
      <c r="S331" s="159">
        <f t="shared" si="167"/>
        <v>0.81098562218532666</v>
      </c>
      <c r="T331" s="159">
        <f t="shared" si="167"/>
        <v>0.82528437991550996</v>
      </c>
      <c r="U331" s="159">
        <f t="shared" si="167"/>
        <v>0.83893874488421272</v>
      </c>
      <c r="V331" s="159">
        <f t="shared" si="167"/>
        <v>0.85030473016623132</v>
      </c>
      <c r="W331" s="159">
        <f t="shared" ref="W331" si="168">IF(W313=0,"",W313/W295)</f>
        <v>0.85880485617614666</v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1.6404723846457341E-2</v>
      </c>
      <c r="D333" s="117">
        <f t="shared" si="169"/>
        <v>3.2562316095466365E-2</v>
      </c>
      <c r="E333" s="117">
        <f t="shared" si="169"/>
        <v>2.5352725942445625E-2</v>
      </c>
      <c r="F333" s="117">
        <f t="shared" si="169"/>
        <v>2.2197252306605138E-2</v>
      </c>
      <c r="G333" s="117">
        <f t="shared" si="169"/>
        <v>1.4112698704346789E-2</v>
      </c>
      <c r="H333" s="117">
        <f t="shared" si="169"/>
        <v>1.6848940505807021E-2</v>
      </c>
      <c r="I333" s="117">
        <f t="shared" si="169"/>
        <v>8.9614516940083079E-3</v>
      </c>
      <c r="J333" s="117">
        <f t="shared" si="169"/>
        <v>9.8440054393520594E-3</v>
      </c>
      <c r="K333" s="117">
        <f t="shared" si="169"/>
        <v>6.8313360485344459E-3</v>
      </c>
      <c r="L333" s="117">
        <f t="shared" si="169"/>
        <v>1.1770775182193495E-2</v>
      </c>
      <c r="M333" s="117">
        <f t="shared" si="169"/>
        <v>6.5694935070173396E-3</v>
      </c>
      <c r="N333" s="117">
        <f t="shared" si="169"/>
        <v>9.6342072070229982E-3</v>
      </c>
      <c r="O333" s="117">
        <f t="shared" si="169"/>
        <v>3.2463279212758919E-2</v>
      </c>
      <c r="P333" s="117">
        <f t="shared" si="169"/>
        <v>5.7075681306775997E-2</v>
      </c>
      <c r="Q333" s="117">
        <f t="shared" si="169"/>
        <v>6.985861744232319E-2</v>
      </c>
      <c r="R333" s="117">
        <f t="shared" ref="R333:V333" si="170">R334+R336+R338+R347</f>
        <v>4.6561369835636204E-2</v>
      </c>
      <c r="S333" s="117">
        <f t="shared" si="170"/>
        <v>8.3909045112670652E-2</v>
      </c>
      <c r="T333" s="117">
        <f t="shared" si="170"/>
        <v>0.13341682022297108</v>
      </c>
      <c r="U333" s="117">
        <f t="shared" si="170"/>
        <v>0.1724489022501432</v>
      </c>
      <c r="V333" s="117">
        <f t="shared" si="170"/>
        <v>0.19030856469040688</v>
      </c>
      <c r="W333" s="117">
        <f t="shared" ref="W333" si="171">W334+W336+W338+W347</f>
        <v>0.21871321613026456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5.3831610895340278E-3</v>
      </c>
      <c r="D338" s="122">
        <v>1.0743528260774241E-2</v>
      </c>
      <c r="E338" s="122">
        <v>5.5639398925304432E-3</v>
      </c>
      <c r="F338" s="122">
        <v>4.0268974440573081E-3</v>
      </c>
      <c r="G338" s="122">
        <v>3.8586969969279876E-3</v>
      </c>
      <c r="H338" s="122">
        <v>4.4628806957744648E-3</v>
      </c>
      <c r="I338" s="122">
        <v>8.4431246864925824E-4</v>
      </c>
      <c r="J338" s="122">
        <v>4.1589065328653482E-4</v>
      </c>
      <c r="K338" s="122">
        <v>1.2970949500531171E-3</v>
      </c>
      <c r="L338" s="122">
        <v>2.8144121766302422E-3</v>
      </c>
      <c r="M338" s="122">
        <v>1.3373292831294831E-3</v>
      </c>
      <c r="N338" s="122">
        <v>1.7426236300338682E-3</v>
      </c>
      <c r="O338" s="122">
        <v>6.8673059031872773E-3</v>
      </c>
      <c r="P338" s="122">
        <v>1.3083353685468596E-2</v>
      </c>
      <c r="Q338" s="122">
        <v>1.1223964067011885E-2</v>
      </c>
      <c r="R338" s="122">
        <v>1.0183794232666115E-2</v>
      </c>
      <c r="S338" s="122">
        <v>1.8113065214287155E-2</v>
      </c>
      <c r="T338" s="122">
        <v>2.8584674772442895E-2</v>
      </c>
      <c r="U338" s="122">
        <v>3.2181879113282852E-2</v>
      </c>
      <c r="V338" s="122">
        <v>1.6859596178669306E-2</v>
      </c>
      <c r="W338" s="122">
        <v>1.4608074377943227E-2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5.3831610895340278E-3</v>
      </c>
      <c r="D339" s="98">
        <v>1.0743528260774241E-2</v>
      </c>
      <c r="E339" s="98">
        <v>5.5639398925304432E-3</v>
      </c>
      <c r="F339" s="98">
        <v>4.0268974440573081E-3</v>
      </c>
      <c r="G339" s="98">
        <v>3.8586969969279876E-3</v>
      </c>
      <c r="H339" s="98">
        <v>4.4628806957744648E-3</v>
      </c>
      <c r="I339" s="98">
        <v>8.4431246864925824E-4</v>
      </c>
      <c r="J339" s="98">
        <v>4.1589065328653482E-4</v>
      </c>
      <c r="K339" s="98">
        <v>1.2970949500531171E-3</v>
      </c>
      <c r="L339" s="98">
        <v>2.8144121766302422E-3</v>
      </c>
      <c r="M339" s="98">
        <v>1.3373292831294831E-3</v>
      </c>
      <c r="N339" s="98">
        <v>1.7426236300338682E-3</v>
      </c>
      <c r="O339" s="98">
        <v>6.8673059031872773E-3</v>
      </c>
      <c r="P339" s="98">
        <v>1.3083353685468596E-2</v>
      </c>
      <c r="Q339" s="98">
        <v>1.1223964067011885E-2</v>
      </c>
      <c r="R339" s="98">
        <v>1.0183794232666115E-2</v>
      </c>
      <c r="S339" s="98">
        <v>1.8113065214287155E-2</v>
      </c>
      <c r="T339" s="98">
        <v>2.8584674772442895E-2</v>
      </c>
      <c r="U339" s="98">
        <v>3.2181879113282852E-2</v>
      </c>
      <c r="V339" s="98">
        <v>1.6859596178669306E-2</v>
      </c>
      <c r="W339" s="98">
        <v>1.4608074377943227E-2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1.1021562756923313E-2</v>
      </c>
      <c r="D347" s="122">
        <v>2.181878783469212E-2</v>
      </c>
      <c r="E347" s="122">
        <v>1.9788786049915182E-2</v>
      </c>
      <c r="F347" s="122">
        <v>1.8170354862547828E-2</v>
      </c>
      <c r="G347" s="122">
        <v>1.0254001707418801E-2</v>
      </c>
      <c r="H347" s="122">
        <v>1.2386059810032556E-2</v>
      </c>
      <c r="I347" s="122">
        <v>8.1171392253590498E-3</v>
      </c>
      <c r="J347" s="122">
        <v>9.4281147860655248E-3</v>
      </c>
      <c r="K347" s="122">
        <v>5.5342410984813286E-3</v>
      </c>
      <c r="L347" s="122">
        <v>8.9563630055632532E-3</v>
      </c>
      <c r="M347" s="122">
        <v>5.2321642238878563E-3</v>
      </c>
      <c r="N347" s="122">
        <v>7.8915835769891307E-3</v>
      </c>
      <c r="O347" s="122">
        <v>2.5595973309571644E-2</v>
      </c>
      <c r="P347" s="122">
        <v>4.3992327621307399E-2</v>
      </c>
      <c r="Q347" s="122">
        <v>5.8634653375311305E-2</v>
      </c>
      <c r="R347" s="122">
        <v>3.6377575602970093E-2</v>
      </c>
      <c r="S347" s="122">
        <v>6.5795979898383497E-2</v>
      </c>
      <c r="T347" s="122">
        <v>0.10483214545052819</v>
      </c>
      <c r="U347" s="122">
        <v>0.14026702313686035</v>
      </c>
      <c r="V347" s="122">
        <v>0.17344896851173758</v>
      </c>
      <c r="W347" s="122">
        <v>0.20410514175232133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1.1021562756923313E-2</v>
      </c>
      <c r="D348" s="98">
        <v>2.181878783469212E-2</v>
      </c>
      <c r="E348" s="98">
        <v>1.9788786049915182E-2</v>
      </c>
      <c r="F348" s="98">
        <v>1.8170354862547828E-2</v>
      </c>
      <c r="G348" s="98">
        <v>1.0254001707418801E-2</v>
      </c>
      <c r="H348" s="98">
        <v>1.2386059810032556E-2</v>
      </c>
      <c r="I348" s="98">
        <v>8.1171392253590498E-3</v>
      </c>
      <c r="J348" s="98">
        <v>9.4281147860655248E-3</v>
      </c>
      <c r="K348" s="98">
        <v>5.5342410984813286E-3</v>
      </c>
      <c r="L348" s="98">
        <v>8.9563630055632532E-3</v>
      </c>
      <c r="M348" s="98">
        <v>5.2321642238878563E-3</v>
      </c>
      <c r="N348" s="98">
        <v>7.8915835769891307E-3</v>
      </c>
      <c r="O348" s="98">
        <v>2.5595973309571644E-2</v>
      </c>
      <c r="P348" s="98">
        <v>4.3992327621307399E-2</v>
      </c>
      <c r="Q348" s="98">
        <v>5.8634653375311305E-2</v>
      </c>
      <c r="R348" s="98">
        <v>3.6377575602970093E-2</v>
      </c>
      <c r="S348" s="98">
        <v>6.5795979898383497E-2</v>
      </c>
      <c r="T348" s="98">
        <v>0.10483214545052819</v>
      </c>
      <c r="U348" s="98">
        <v>0.14026702313686035</v>
      </c>
      <c r="V348" s="98">
        <v>0.17344896851173758</v>
      </c>
      <c r="W348" s="98">
        <v>0.20410514175232133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7680.4260895930465</v>
      </c>
      <c r="D351" s="117">
        <f t="shared" si="174"/>
        <v>7670.0867400771604</v>
      </c>
      <c r="E351" s="117">
        <f t="shared" si="174"/>
        <v>8046.1625534018567</v>
      </c>
      <c r="F351" s="117">
        <f t="shared" si="174"/>
        <v>7053.5703846931947</v>
      </c>
      <c r="G351" s="117">
        <f t="shared" si="174"/>
        <v>6677.3135252955744</v>
      </c>
      <c r="H351" s="117">
        <f t="shared" si="174"/>
        <v>6595.1930934210814</v>
      </c>
      <c r="I351" s="117">
        <f t="shared" si="174"/>
        <v>5564.1190332918623</v>
      </c>
      <c r="J351" s="117">
        <f t="shared" si="174"/>
        <v>5356.8905578473832</v>
      </c>
      <c r="K351" s="117">
        <f t="shared" si="174"/>
        <v>5043.7603117127965</v>
      </c>
      <c r="L351" s="117">
        <f t="shared" si="174"/>
        <v>5490.4098714121856</v>
      </c>
      <c r="M351" s="117">
        <f t="shared" si="174"/>
        <v>5054.2611438333715</v>
      </c>
      <c r="N351" s="117">
        <f t="shared" si="174"/>
        <v>4476.5547515580847</v>
      </c>
      <c r="O351" s="117">
        <f t="shared" si="174"/>
        <v>4148.2005175013146</v>
      </c>
      <c r="P351" s="117">
        <f t="shared" si="174"/>
        <v>3705.9092906391948</v>
      </c>
      <c r="Q351" s="117">
        <f t="shared" si="174"/>
        <v>4502.4463441492317</v>
      </c>
      <c r="R351" s="117">
        <f t="shared" ref="R351:V351" si="175">R352+R354+R356+R365</f>
        <v>3964.6346368756449</v>
      </c>
      <c r="S351" s="117">
        <f t="shared" si="175"/>
        <v>3708.3986813176825</v>
      </c>
      <c r="T351" s="117">
        <f t="shared" si="175"/>
        <v>3668.7534309884995</v>
      </c>
      <c r="U351" s="117">
        <f t="shared" si="175"/>
        <v>3590.1167795361343</v>
      </c>
      <c r="V351" s="117">
        <f t="shared" si="175"/>
        <v>3733.3084556952908</v>
      </c>
      <c r="W351" s="117">
        <f t="shared" ref="W351" si="176">W352+W354+W356+W365</f>
        <v>3782.6405501918625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5237.9841423251428</v>
      </c>
      <c r="D352" s="122">
        <f t="shared" si="177"/>
        <v>5068.3274930617908</v>
      </c>
      <c r="E352" s="122">
        <f t="shared" si="177"/>
        <v>5286.8100042830165</v>
      </c>
      <c r="F352" s="122">
        <f t="shared" si="177"/>
        <v>4464.5015194628222</v>
      </c>
      <c r="G352" s="122">
        <f t="shared" si="177"/>
        <v>4165.4833334973882</v>
      </c>
      <c r="H352" s="122">
        <f t="shared" si="177"/>
        <v>3894.0613128186001</v>
      </c>
      <c r="I352" s="122">
        <f t="shared" si="177"/>
        <v>3028.9315488448838</v>
      </c>
      <c r="J352" s="122">
        <f t="shared" si="177"/>
        <v>2806.9327345329275</v>
      </c>
      <c r="K352" s="122">
        <f t="shared" si="177"/>
        <v>2602.3138852298248</v>
      </c>
      <c r="L352" s="122">
        <f t="shared" si="177"/>
        <v>2958.1194910608583</v>
      </c>
      <c r="M352" s="122">
        <f t="shared" si="177"/>
        <v>2613.0282288654375</v>
      </c>
      <c r="N352" s="122">
        <f t="shared" si="177"/>
        <v>2376.5086441369358</v>
      </c>
      <c r="O352" s="122">
        <f t="shared" si="177"/>
        <v>2024.6944196978889</v>
      </c>
      <c r="P352" s="122">
        <f t="shared" si="177"/>
        <v>1676.5441856134473</v>
      </c>
      <c r="Q352" s="122">
        <f t="shared" si="177"/>
        <v>2209.2793728341962</v>
      </c>
      <c r="R352" s="122">
        <f t="shared" si="177"/>
        <v>1780.361389509922</v>
      </c>
      <c r="S352" s="122">
        <f t="shared" si="177"/>
        <v>1432.0613237501639</v>
      </c>
      <c r="T352" s="122">
        <f t="shared" si="177"/>
        <v>1364.9584962446386</v>
      </c>
      <c r="U352" s="122">
        <f t="shared" si="177"/>
        <v>1258.50618629211</v>
      </c>
      <c r="V352" s="122">
        <f t="shared" si="177"/>
        <v>1116.3429954777955</v>
      </c>
      <c r="W352" s="122">
        <f t="shared" si="177"/>
        <v>1320.054789152595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5237.9841423251428</v>
      </c>
      <c r="D353" s="98">
        <v>5068.3274930617908</v>
      </c>
      <c r="E353" s="98">
        <v>5286.8100042830165</v>
      </c>
      <c r="F353" s="98">
        <v>4464.5015194628222</v>
      </c>
      <c r="G353" s="98">
        <v>4165.4833334973882</v>
      </c>
      <c r="H353" s="98">
        <v>3894.0613128186001</v>
      </c>
      <c r="I353" s="98">
        <v>3028.9315488448838</v>
      </c>
      <c r="J353" s="98">
        <v>2806.9327345329275</v>
      </c>
      <c r="K353" s="98">
        <v>2602.3138852298248</v>
      </c>
      <c r="L353" s="98">
        <v>2958.1194910608583</v>
      </c>
      <c r="M353" s="98">
        <v>2613.0282288654375</v>
      </c>
      <c r="N353" s="98">
        <v>2376.5086441369358</v>
      </c>
      <c r="O353" s="98">
        <v>2024.6944196978889</v>
      </c>
      <c r="P353" s="98">
        <v>1676.5441856134473</v>
      </c>
      <c r="Q353" s="98">
        <v>2209.2793728341962</v>
      </c>
      <c r="R353" s="98">
        <v>1780.361389509922</v>
      </c>
      <c r="S353" s="98">
        <v>1432.0613237501639</v>
      </c>
      <c r="T353" s="98">
        <v>1364.9584962446386</v>
      </c>
      <c r="U353" s="98">
        <v>1258.50618629211</v>
      </c>
      <c r="V353" s="98">
        <v>1116.3429954777955</v>
      </c>
      <c r="W353" s="98">
        <v>1320.054789152595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8.0536298415013601</v>
      </c>
      <c r="D354" s="122">
        <f t="shared" si="178"/>
        <v>12.014484288973597</v>
      </c>
      <c r="E354" s="122">
        <f t="shared" si="178"/>
        <v>22.824489849169598</v>
      </c>
      <c r="F354" s="122">
        <f t="shared" si="178"/>
        <v>14.233918799163611</v>
      </c>
      <c r="G354" s="122">
        <f t="shared" si="178"/>
        <v>14.7470344394763</v>
      </c>
      <c r="H354" s="122">
        <f t="shared" si="178"/>
        <v>25.57748737292204</v>
      </c>
      <c r="I354" s="122">
        <f t="shared" si="178"/>
        <v>42.994068929555056</v>
      </c>
      <c r="J354" s="122">
        <f t="shared" si="178"/>
        <v>28.735201411091861</v>
      </c>
      <c r="K354" s="122">
        <f t="shared" si="178"/>
        <v>36.149988864514896</v>
      </c>
      <c r="L354" s="122">
        <f t="shared" si="178"/>
        <v>47.125996649256948</v>
      </c>
      <c r="M354" s="122">
        <f t="shared" si="178"/>
        <v>50.765994051443414</v>
      </c>
      <c r="N354" s="122">
        <f t="shared" si="178"/>
        <v>107.80115009122103</v>
      </c>
      <c r="O354" s="122">
        <f t="shared" si="178"/>
        <v>74.02971893294847</v>
      </c>
      <c r="P354" s="122">
        <f t="shared" si="178"/>
        <v>53.156564279616553</v>
      </c>
      <c r="Q354" s="122">
        <f t="shared" si="178"/>
        <v>80.814097359569658</v>
      </c>
      <c r="R354" s="122">
        <f t="shared" si="178"/>
        <v>76.888394678182181</v>
      </c>
      <c r="S354" s="122">
        <f t="shared" si="178"/>
        <v>83.057626259963229</v>
      </c>
      <c r="T354" s="122">
        <f t="shared" si="178"/>
        <v>109.74229258566493</v>
      </c>
      <c r="U354" s="122">
        <f t="shared" si="178"/>
        <v>147.70691508982065</v>
      </c>
      <c r="V354" s="122">
        <f t="shared" si="178"/>
        <v>81.520605996893011</v>
      </c>
      <c r="W354" s="122">
        <f t="shared" si="178"/>
        <v>193.08776728204725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8.0536298415013601</v>
      </c>
      <c r="D355" s="98">
        <f>RES_hhdet_in_fech!D147</f>
        <v>12.014484288973597</v>
      </c>
      <c r="E355" s="98">
        <f>RES_hhdet_in_fech!E147</f>
        <v>22.824489849169598</v>
      </c>
      <c r="F355" s="98">
        <f>RES_hhdet_in_fech!F147</f>
        <v>14.233918799163611</v>
      </c>
      <c r="G355" s="98">
        <f>RES_hhdet_in_fech!G147</f>
        <v>14.7470344394763</v>
      </c>
      <c r="H355" s="98">
        <f>RES_hhdet_in_fech!H147</f>
        <v>25.57748737292204</v>
      </c>
      <c r="I355" s="98">
        <f>RES_hhdet_in_fech!I147</f>
        <v>42.994068929555056</v>
      </c>
      <c r="J355" s="98">
        <f>RES_hhdet_in_fech!J147</f>
        <v>28.735201411091861</v>
      </c>
      <c r="K355" s="98">
        <f>RES_hhdet_in_fech!K147</f>
        <v>36.149988864514896</v>
      </c>
      <c r="L355" s="98">
        <f>RES_hhdet_in_fech!L147</f>
        <v>47.125996649256948</v>
      </c>
      <c r="M355" s="98">
        <f>RES_hhdet_in_fech!M147</f>
        <v>50.765994051443414</v>
      </c>
      <c r="N355" s="98">
        <f>RES_hhdet_in_fech!N147</f>
        <v>107.80115009122103</v>
      </c>
      <c r="O355" s="98">
        <f>RES_hhdet_in_fech!O147</f>
        <v>74.02971893294847</v>
      </c>
      <c r="P355" s="98">
        <f>RES_hhdet_in_fech!P147</f>
        <v>53.156564279616553</v>
      </c>
      <c r="Q355" s="98">
        <f>RES_hhdet_in_fech!Q147</f>
        <v>80.814097359569658</v>
      </c>
      <c r="R355" s="98">
        <f>RES_hhdet_in_fech!R147</f>
        <v>76.888394678182181</v>
      </c>
      <c r="S355" s="98">
        <f>RES_hhdet_in_fech!S147</f>
        <v>83.057626259963229</v>
      </c>
      <c r="T355" s="98">
        <f>RES_hhdet_in_fech!T147</f>
        <v>109.74229258566493</v>
      </c>
      <c r="U355" s="98">
        <f>RES_hhdet_in_fech!U147</f>
        <v>147.70691508982065</v>
      </c>
      <c r="V355" s="98">
        <f>RES_hhdet_in_fech!V147</f>
        <v>81.520605996893011</v>
      </c>
      <c r="W355" s="98">
        <f>RES_hhdet_in_fech!W147</f>
        <v>193.08776728204725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1699.2719029491032</v>
      </c>
      <c r="D356" s="122">
        <v>1789.3255341836607</v>
      </c>
      <c r="E356" s="122">
        <v>1922.3797686368925</v>
      </c>
      <c r="F356" s="122">
        <v>1809.9698675064894</v>
      </c>
      <c r="G356" s="122">
        <v>1773.2165861945666</v>
      </c>
      <c r="H356" s="122">
        <v>1953.9511544223703</v>
      </c>
      <c r="I356" s="122">
        <v>1814.9039495586808</v>
      </c>
      <c r="J356" s="122">
        <v>1898.3192838360001</v>
      </c>
      <c r="K356" s="122">
        <v>1840.8909361537721</v>
      </c>
      <c r="L356" s="122">
        <v>1887.8948238251407</v>
      </c>
      <c r="M356" s="122">
        <v>1876.8490922617591</v>
      </c>
      <c r="N356" s="122">
        <v>1547.0931485018764</v>
      </c>
      <c r="O356" s="122">
        <v>1580.5531338468529</v>
      </c>
      <c r="P356" s="122">
        <v>1559.8804489380839</v>
      </c>
      <c r="Q356" s="122">
        <v>1767.8424574890312</v>
      </c>
      <c r="R356" s="122">
        <v>1688.7522694980405</v>
      </c>
      <c r="S356" s="122">
        <v>1656.7893161889958</v>
      </c>
      <c r="T356" s="122">
        <v>1639.380015629755</v>
      </c>
      <c r="U356" s="122">
        <v>1630.4872535747963</v>
      </c>
      <c r="V356" s="122">
        <v>1738.5703949636102</v>
      </c>
      <c r="W356" s="122">
        <v>1520.6423513212294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1822.8971411319799</v>
      </c>
      <c r="D357" s="98">
        <v>2056.3035938611051</v>
      </c>
      <c r="E357" s="98">
        <v>2041.1236912787033</v>
      </c>
      <c r="F357" s="98">
        <v>1772.7141415994483</v>
      </c>
      <c r="G357" s="98">
        <v>2123.336523225913</v>
      </c>
      <c r="H357" s="98">
        <v>2182.9355206190762</v>
      </c>
      <c r="I357" s="98">
        <v>1858.4092019925565</v>
      </c>
      <c r="J357" s="98">
        <v>1830.8269646352119</v>
      </c>
      <c r="K357" s="98">
        <v>1903.3499883387874</v>
      </c>
      <c r="L357" s="98">
        <v>2477.9117596674078</v>
      </c>
      <c r="M357" s="98">
        <v>1962.3896271783224</v>
      </c>
      <c r="N357" s="98">
        <v>1534.2697922467582</v>
      </c>
      <c r="O357" s="98">
        <v>1679.5078122095235</v>
      </c>
      <c r="P357" s="98">
        <v>1476.8031665773356</v>
      </c>
      <c r="Q357" s="98">
        <v>1411.7128351334343</v>
      </c>
      <c r="R357" s="98">
        <v>1179.7613359313298</v>
      </c>
      <c r="S357" s="98">
        <v>1533.4045483264213</v>
      </c>
      <c r="T357" s="98">
        <v>1613.2690147486067</v>
      </c>
      <c r="U357" s="98">
        <v>1647.3318219144198</v>
      </c>
      <c r="V357" s="98">
        <v>1279.6385487571652</v>
      </c>
      <c r="W357" s="98">
        <v>1339.7379946901617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1708.6129307301492</v>
      </c>
      <c r="D361" s="101">
        <v>1731.7292941826972</v>
      </c>
      <c r="E361" s="101">
        <v>1907.3805363031902</v>
      </c>
      <c r="F361" s="101">
        <v>1813.7714721908812</v>
      </c>
      <c r="G361" s="101">
        <v>1742.64040147317</v>
      </c>
      <c r="H361" s="101">
        <v>1936.4696929986417</v>
      </c>
      <c r="I361" s="101">
        <v>1839.899013391368</v>
      </c>
      <c r="J361" s="101">
        <v>1954.0918981064083</v>
      </c>
      <c r="K361" s="101">
        <v>1875.8093466097089</v>
      </c>
      <c r="L361" s="101">
        <v>1873.9993473249967</v>
      </c>
      <c r="M361" s="101">
        <v>1911.1152405674925</v>
      </c>
      <c r="N361" s="101">
        <v>1608.5374528099205</v>
      </c>
      <c r="O361" s="101">
        <v>1601.1365261832786</v>
      </c>
      <c r="P361" s="101">
        <v>1600.4273975066637</v>
      </c>
      <c r="Q361" s="101">
        <v>1809.8211256021198</v>
      </c>
      <c r="R361" s="101">
        <v>1750.1389909908839</v>
      </c>
      <c r="S361" s="101">
        <v>1696.4839080794113</v>
      </c>
      <c r="T361" s="101">
        <v>1677.7586377479076</v>
      </c>
      <c r="U361" s="101">
        <v>1666.9386365217133</v>
      </c>
      <c r="V361" s="101">
        <v>1796.9685919159558</v>
      </c>
      <c r="W361" s="101">
        <v>1564.1861857200026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1164.3802329748476</v>
      </c>
      <c r="D362" s="104">
        <v>1178.0692016949436</v>
      </c>
      <c r="E362" s="104">
        <v>0</v>
      </c>
      <c r="F362" s="104">
        <v>0</v>
      </c>
      <c r="G362" s="104">
        <v>1173.742389884339</v>
      </c>
      <c r="H362" s="104">
        <v>1361.5346182452308</v>
      </c>
      <c r="I362" s="104">
        <v>1261.0041074496633</v>
      </c>
      <c r="J362" s="104">
        <v>1369.9444113834181</v>
      </c>
      <c r="K362" s="104">
        <v>1305.1889006318972</v>
      </c>
      <c r="L362" s="104">
        <v>1302.8702570921425</v>
      </c>
      <c r="M362" s="104">
        <v>1366.3583840149902</v>
      </c>
      <c r="N362" s="104">
        <v>1104.8723226151292</v>
      </c>
      <c r="O362" s="104">
        <v>1124.6491345473512</v>
      </c>
      <c r="P362" s="104">
        <v>1145.5934895966864</v>
      </c>
      <c r="Q362" s="104">
        <v>1366.1664484186479</v>
      </c>
      <c r="R362" s="104">
        <v>1327.6080661995618</v>
      </c>
      <c r="S362" s="104">
        <v>1291.7745575469999</v>
      </c>
      <c r="T362" s="104">
        <v>1294.6872664826346</v>
      </c>
      <c r="U362" s="104">
        <v>1297.9510993530398</v>
      </c>
      <c r="V362" s="104">
        <v>1421.4546684355298</v>
      </c>
      <c r="W362" s="104">
        <v>1221.2376354243941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393.03960564662879</v>
      </c>
      <c r="D363" s="98">
        <v>388.79711571448973</v>
      </c>
      <c r="E363" s="98">
        <v>0</v>
      </c>
      <c r="F363" s="98">
        <v>0</v>
      </c>
      <c r="G363" s="98">
        <v>347.62080034573745</v>
      </c>
      <c r="H363" s="98">
        <v>520.78559768423747</v>
      </c>
      <c r="I363" s="98">
        <v>405.5485897885967</v>
      </c>
      <c r="J363" s="98">
        <v>495.67142530475172</v>
      </c>
      <c r="K363" s="98">
        <v>440.75166103103356</v>
      </c>
      <c r="L363" s="98">
        <v>428.18979229936804</v>
      </c>
      <c r="M363" s="98">
        <v>514.31829921822532</v>
      </c>
      <c r="N363" s="98">
        <v>288.66226548945963</v>
      </c>
      <c r="O363" s="98">
        <v>310.21678824434366</v>
      </c>
      <c r="P363" s="98">
        <v>309.68688440576386</v>
      </c>
      <c r="Q363" s="98">
        <v>490.27144342275454</v>
      </c>
      <c r="R363" s="98">
        <v>447.76950355249198</v>
      </c>
      <c r="S363" s="98">
        <v>403.41434501627816</v>
      </c>
      <c r="T363" s="98">
        <v>408.20735188479352</v>
      </c>
      <c r="U363" s="98">
        <v>398.41867069516303</v>
      </c>
      <c r="V363" s="98">
        <v>459.71759724934776</v>
      </c>
      <c r="W363" s="98">
        <v>308.44430674637528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771.34062732821883</v>
      </c>
      <c r="D364" s="98">
        <v>789.27208598045399</v>
      </c>
      <c r="E364" s="98">
        <v>0</v>
      </c>
      <c r="F364" s="98">
        <v>0</v>
      </c>
      <c r="G364" s="98">
        <v>826.1215895386016</v>
      </c>
      <c r="H364" s="98">
        <v>840.74902056099347</v>
      </c>
      <c r="I364" s="98">
        <v>855.45551766106644</v>
      </c>
      <c r="J364" s="98">
        <v>874.27298607866635</v>
      </c>
      <c r="K364" s="98">
        <v>864.43723960086356</v>
      </c>
      <c r="L364" s="98">
        <v>874.68046479277461</v>
      </c>
      <c r="M364" s="98">
        <v>852.04008479676486</v>
      </c>
      <c r="N364" s="98">
        <v>816.21005712566944</v>
      </c>
      <c r="O364" s="98">
        <v>814.43234630300742</v>
      </c>
      <c r="P364" s="98">
        <v>835.90660519092239</v>
      </c>
      <c r="Q364" s="98">
        <v>875.89500499589326</v>
      </c>
      <c r="R364" s="98">
        <v>879.83856264706981</v>
      </c>
      <c r="S364" s="98">
        <v>888.36021253072158</v>
      </c>
      <c r="T364" s="98">
        <v>886.47991459784112</v>
      </c>
      <c r="U364" s="98">
        <v>899.53242865787661</v>
      </c>
      <c r="V364" s="98">
        <v>961.73707118618233</v>
      </c>
      <c r="W364" s="98">
        <v>912.79332867801895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735.11641447729835</v>
      </c>
      <c r="D365" s="122">
        <v>800.4192285427348</v>
      </c>
      <c r="E365" s="122">
        <v>814.14829063277818</v>
      </c>
      <c r="F365" s="122">
        <v>764.86507892471923</v>
      </c>
      <c r="G365" s="122">
        <v>723.86657116414335</v>
      </c>
      <c r="H365" s="122">
        <v>721.60313880718832</v>
      </c>
      <c r="I365" s="122">
        <v>677.28946595874265</v>
      </c>
      <c r="J365" s="122">
        <v>622.90333806736362</v>
      </c>
      <c r="K365" s="122">
        <v>564.4055014646849</v>
      </c>
      <c r="L365" s="122">
        <v>597.26955987692986</v>
      </c>
      <c r="M365" s="122">
        <v>513.61782865473151</v>
      </c>
      <c r="N365" s="122">
        <v>445.15180882805157</v>
      </c>
      <c r="O365" s="122">
        <v>468.92324502362402</v>
      </c>
      <c r="P365" s="122">
        <v>416.32809180804691</v>
      </c>
      <c r="Q365" s="122">
        <v>444.51041646643415</v>
      </c>
      <c r="R365" s="122">
        <v>418.63258318949994</v>
      </c>
      <c r="S365" s="122">
        <v>536.49041511855967</v>
      </c>
      <c r="T365" s="122">
        <v>554.6726265284409</v>
      </c>
      <c r="U365" s="122">
        <v>553.41642457940713</v>
      </c>
      <c r="V365" s="122">
        <v>796.87445925699183</v>
      </c>
      <c r="W365" s="122">
        <v>748.85564243599083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746.44525423783364</v>
      </c>
      <c r="D366" s="98">
        <v>800.4192285427348</v>
      </c>
      <c r="E366" s="98">
        <v>814.14829063277818</v>
      </c>
      <c r="F366" s="98">
        <v>769.12726977206125</v>
      </c>
      <c r="G366" s="98">
        <v>778.27580950224967</v>
      </c>
      <c r="H366" s="98">
        <v>778.93868450384593</v>
      </c>
      <c r="I366" s="98">
        <v>714.66272454296961</v>
      </c>
      <c r="J366" s="98">
        <v>638.52755672487854</v>
      </c>
      <c r="K366" s="98">
        <v>641.12486196621512</v>
      </c>
      <c r="L366" s="98">
        <v>679.78540156742406</v>
      </c>
      <c r="M366" s="98">
        <v>561.77919333615239</v>
      </c>
      <c r="N366" s="98">
        <v>475.89313530678572</v>
      </c>
      <c r="O366" s="98">
        <v>516.87234373806837</v>
      </c>
      <c r="P366" s="98">
        <v>485.36916800395284</v>
      </c>
      <c r="Q366" s="98">
        <v>517.27555635404724</v>
      </c>
      <c r="R366" s="98">
        <v>457.54503563215468</v>
      </c>
      <c r="S366" s="98">
        <v>599.68110964174321</v>
      </c>
      <c r="T366" s="98">
        <v>640.95880443133672</v>
      </c>
      <c r="U366" s="98">
        <v>655.50018308251322</v>
      </c>
      <c r="V366" s="98">
        <v>911.16251113015699</v>
      </c>
      <c r="W366" s="98">
        <v>882.62110394792523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653.29701620676542</v>
      </c>
      <c r="D367" s="33">
        <v>0</v>
      </c>
      <c r="E367" s="33">
        <v>0</v>
      </c>
      <c r="F367" s="33">
        <v>654.04811689383155</v>
      </c>
      <c r="G367" s="33">
        <v>586.6606657897886</v>
      </c>
      <c r="H367" s="33">
        <v>554.37446385860358</v>
      </c>
      <c r="I367" s="33">
        <v>573.47485878033353</v>
      </c>
      <c r="J367" s="33">
        <v>574.54266127029337</v>
      </c>
      <c r="K367" s="33">
        <v>447.79207350235856</v>
      </c>
      <c r="L367" s="33">
        <v>464.32737048668901</v>
      </c>
      <c r="M367" s="33">
        <v>455.5408888918414</v>
      </c>
      <c r="N367" s="33">
        <v>405.07829395398727</v>
      </c>
      <c r="O367" s="33">
        <v>371.23255792316706</v>
      </c>
      <c r="P367" s="33">
        <v>366.24192925865344</v>
      </c>
      <c r="Q367" s="33">
        <v>385.470083451932</v>
      </c>
      <c r="R367" s="33">
        <v>380.90582874371279</v>
      </c>
      <c r="S367" s="33">
        <v>423.86640975067166</v>
      </c>
      <c r="T367" s="33">
        <v>434.96925833945244</v>
      </c>
      <c r="U367" s="33">
        <v>435.42513561017313</v>
      </c>
      <c r="V367" s="33">
        <v>700.52296280858934</v>
      </c>
      <c r="W367" s="33">
        <v>608.47085911727993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8526.1782116404393</v>
      </c>
      <c r="D369" s="117">
        <f t="shared" si="179"/>
        <v>8939.35457653905</v>
      </c>
      <c r="E369" s="117">
        <f t="shared" si="179"/>
        <v>9994.3466422875499</v>
      </c>
      <c r="F369" s="117">
        <f t="shared" si="179"/>
        <v>9122.9192647004984</v>
      </c>
      <c r="G369" s="117">
        <f t="shared" si="179"/>
        <v>9107.9402911356101</v>
      </c>
      <c r="H369" s="117">
        <f t="shared" si="179"/>
        <v>9234.0143093821043</v>
      </c>
      <c r="I369" s="117">
        <f t="shared" si="179"/>
        <v>7904.0323112804253</v>
      </c>
      <c r="J369" s="117">
        <f t="shared" si="179"/>
        <v>7817.690573823058</v>
      </c>
      <c r="K369" s="117">
        <f t="shared" si="179"/>
        <v>7670.094291536202</v>
      </c>
      <c r="L369" s="117">
        <f t="shared" si="179"/>
        <v>8987.9003272952632</v>
      </c>
      <c r="M369" s="117">
        <f t="shared" si="179"/>
        <v>8520.5794407724006</v>
      </c>
      <c r="N369" s="117">
        <f t="shared" si="179"/>
        <v>8260.9143008083611</v>
      </c>
      <c r="O369" s="117">
        <f t="shared" si="179"/>
        <v>7584.208637868207</v>
      </c>
      <c r="P369" s="117">
        <f t="shared" si="179"/>
        <v>6805.5014811752644</v>
      </c>
      <c r="Q369" s="117">
        <f t="shared" si="179"/>
        <v>9106.1911305633384</v>
      </c>
      <c r="R369" s="117">
        <f t="shared" ref="R369:V369" si="180">R370+R372+R374+R383</f>
        <v>7733.0312323319431</v>
      </c>
      <c r="S369" s="117">
        <f t="shared" si="180"/>
        <v>6703.1940926000871</v>
      </c>
      <c r="T369" s="117">
        <f t="shared" si="180"/>
        <v>6639.5038656481893</v>
      </c>
      <c r="U369" s="117">
        <f t="shared" si="180"/>
        <v>6458.7755681537446</v>
      </c>
      <c r="V369" s="117">
        <f t="shared" si="180"/>
        <v>6041.1442223254371</v>
      </c>
      <c r="W369" s="117">
        <f t="shared" ref="W369" si="181">W370+W372+W374+W383</f>
        <v>7009.6567380925817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7072.9233194545195</v>
      </c>
      <c r="D370" s="122">
        <f t="shared" si="182"/>
        <v>7414.1919203576335</v>
      </c>
      <c r="E370" s="122">
        <f t="shared" si="182"/>
        <v>8345.7829397599653</v>
      </c>
      <c r="F370" s="122">
        <f t="shared" si="182"/>
        <v>7576.7202482730918</v>
      </c>
      <c r="G370" s="122">
        <f t="shared" si="182"/>
        <v>7575.9457148061647</v>
      </c>
      <c r="H370" s="122">
        <f t="shared" si="182"/>
        <v>7567.9127868718906</v>
      </c>
      <c r="I370" s="122">
        <f t="shared" si="182"/>
        <v>6273.8052884948647</v>
      </c>
      <c r="J370" s="122">
        <f t="shared" si="182"/>
        <v>6182.6216035065509</v>
      </c>
      <c r="K370" s="122">
        <f t="shared" si="182"/>
        <v>6083.4478735096454</v>
      </c>
      <c r="L370" s="122">
        <f t="shared" si="182"/>
        <v>7325.8944737814809</v>
      </c>
      <c r="M370" s="122">
        <f t="shared" si="182"/>
        <v>6870.1550320726774</v>
      </c>
      <c r="N370" s="122">
        <f t="shared" si="182"/>
        <v>6650.0226356016619</v>
      </c>
      <c r="O370" s="122">
        <f t="shared" si="182"/>
        <v>6037.5321175139998</v>
      </c>
      <c r="P370" s="122">
        <f t="shared" si="182"/>
        <v>5308.5282833721112</v>
      </c>
      <c r="Q370" s="122">
        <f t="shared" si="182"/>
        <v>7329.3165181213326</v>
      </c>
      <c r="R370" s="122">
        <f t="shared" si="182"/>
        <v>6008.8195568965248</v>
      </c>
      <c r="S370" s="122">
        <f t="shared" si="182"/>
        <v>4885.4451525133545</v>
      </c>
      <c r="T370" s="122">
        <f t="shared" si="182"/>
        <v>4688.4101412404007</v>
      </c>
      <c r="U370" s="122">
        <f t="shared" si="182"/>
        <v>4346.1606544193492</v>
      </c>
      <c r="V370" s="122">
        <f t="shared" si="182"/>
        <v>3880.2628737282016</v>
      </c>
      <c r="W370" s="122">
        <f t="shared" si="182"/>
        <v>4622.2050695381049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7072.9233194545195</v>
      </c>
      <c r="D371" s="98">
        <v>7414.1919203576335</v>
      </c>
      <c r="E371" s="98">
        <v>8345.7829397599653</v>
      </c>
      <c r="F371" s="98">
        <v>7576.7202482730918</v>
      </c>
      <c r="G371" s="98">
        <v>7575.9457148061647</v>
      </c>
      <c r="H371" s="98">
        <v>7567.9127868718906</v>
      </c>
      <c r="I371" s="98">
        <v>6273.8052884948647</v>
      </c>
      <c r="J371" s="98">
        <v>6182.6216035065509</v>
      </c>
      <c r="K371" s="98">
        <v>6083.4478735096454</v>
      </c>
      <c r="L371" s="98">
        <v>7325.8944737814809</v>
      </c>
      <c r="M371" s="98">
        <v>6870.1550320726774</v>
      </c>
      <c r="N371" s="98">
        <v>6650.0226356016619</v>
      </c>
      <c r="O371" s="98">
        <v>6037.5321175139998</v>
      </c>
      <c r="P371" s="98">
        <v>5308.5282833721112</v>
      </c>
      <c r="Q371" s="98">
        <v>7329.3165181213326</v>
      </c>
      <c r="R371" s="98">
        <v>6008.8195568965248</v>
      </c>
      <c r="S371" s="98">
        <v>4885.4451525133545</v>
      </c>
      <c r="T371" s="98">
        <v>4688.4101412404007</v>
      </c>
      <c r="U371" s="98">
        <v>4346.1606544193492</v>
      </c>
      <c r="V371" s="98">
        <v>3880.2628737282016</v>
      </c>
      <c r="W371" s="98">
        <v>4622.2050695381049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17.488242693853078</v>
      </c>
      <c r="D372" s="122">
        <f t="shared" si="183"/>
        <v>26.914348683398984</v>
      </c>
      <c r="E372" s="122">
        <f t="shared" si="183"/>
        <v>52.71472928990331</v>
      </c>
      <c r="F372" s="122">
        <f t="shared" si="183"/>
        <v>33.863256468427402</v>
      </c>
      <c r="G372" s="122">
        <f t="shared" si="183"/>
        <v>36.11841894214453</v>
      </c>
      <c r="H372" s="122">
        <f t="shared" si="183"/>
        <v>64.4534450324294</v>
      </c>
      <c r="I372" s="122">
        <f t="shared" si="183"/>
        <v>111.41413381652779</v>
      </c>
      <c r="J372" s="122">
        <f t="shared" si="183"/>
        <v>76.554826654636841</v>
      </c>
      <c r="K372" s="122">
        <f t="shared" si="183"/>
        <v>99.004406833882314</v>
      </c>
      <c r="L372" s="122">
        <f t="shared" si="183"/>
        <v>132.66898055199627</v>
      </c>
      <c r="M372" s="122">
        <f t="shared" si="183"/>
        <v>147.5539978148324</v>
      </c>
      <c r="N372" s="122">
        <f t="shared" si="183"/>
        <v>325.23747455134327</v>
      </c>
      <c r="O372" s="122">
        <f t="shared" si="183"/>
        <v>233.11390304861462</v>
      </c>
      <c r="P372" s="122">
        <f t="shared" si="183"/>
        <v>174.99018912507293</v>
      </c>
      <c r="Q372" s="122">
        <f t="shared" si="183"/>
        <v>275.97328296684964</v>
      </c>
      <c r="R372" s="122">
        <f t="shared" si="183"/>
        <v>268.4974523516205</v>
      </c>
      <c r="S372" s="122">
        <f t="shared" si="183"/>
        <v>295.1394620734871</v>
      </c>
      <c r="T372" s="122">
        <f t="shared" si="183"/>
        <v>395.59052153042762</v>
      </c>
      <c r="U372" s="122">
        <f t="shared" si="183"/>
        <v>539.3396746203905</v>
      </c>
      <c r="V372" s="122">
        <f t="shared" si="183"/>
        <v>301.54707635828976</v>
      </c>
      <c r="W372" s="122">
        <f t="shared" si="183"/>
        <v>723.23739973516331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17.488242693853078</v>
      </c>
      <c r="D373" s="98">
        <f>RES_hhdet_in_tesh!D147</f>
        <v>26.914348683398984</v>
      </c>
      <c r="E373" s="98">
        <f>RES_hhdet_in_tesh!E147</f>
        <v>52.71472928990331</v>
      </c>
      <c r="F373" s="98">
        <f>RES_hhdet_in_tesh!F147</f>
        <v>33.863256468427402</v>
      </c>
      <c r="G373" s="98">
        <f>RES_hhdet_in_tesh!G147</f>
        <v>36.11841894214453</v>
      </c>
      <c r="H373" s="98">
        <f>RES_hhdet_in_tesh!H147</f>
        <v>64.4534450324294</v>
      </c>
      <c r="I373" s="98">
        <f>RES_hhdet_in_tesh!I147</f>
        <v>111.41413381652779</v>
      </c>
      <c r="J373" s="98">
        <f>RES_hhdet_in_tesh!J147</f>
        <v>76.554826654636841</v>
      </c>
      <c r="K373" s="98">
        <f>RES_hhdet_in_tesh!K147</f>
        <v>99.004406833882314</v>
      </c>
      <c r="L373" s="98">
        <f>RES_hhdet_in_tesh!L147</f>
        <v>132.66898055199627</v>
      </c>
      <c r="M373" s="98">
        <f>RES_hhdet_in_tesh!M147</f>
        <v>147.5539978148324</v>
      </c>
      <c r="N373" s="98">
        <f>RES_hhdet_in_tesh!N147</f>
        <v>325.23747455134327</v>
      </c>
      <c r="O373" s="98">
        <f>RES_hhdet_in_tesh!O147</f>
        <v>233.11390304861462</v>
      </c>
      <c r="P373" s="98">
        <f>RES_hhdet_in_tesh!P147</f>
        <v>174.99018912507293</v>
      </c>
      <c r="Q373" s="98">
        <f>RES_hhdet_in_tesh!Q147</f>
        <v>275.97328296684964</v>
      </c>
      <c r="R373" s="98">
        <f>RES_hhdet_in_tesh!R147</f>
        <v>268.4974523516205</v>
      </c>
      <c r="S373" s="98">
        <f>RES_hhdet_in_tesh!S147</f>
        <v>295.1394620734871</v>
      </c>
      <c r="T373" s="98">
        <f>RES_hhdet_in_tesh!T147</f>
        <v>395.59052153042762</v>
      </c>
      <c r="U373" s="98">
        <f>RES_hhdet_in_tesh!U147</f>
        <v>539.3396746203905</v>
      </c>
      <c r="V373" s="98">
        <f>RES_hhdet_in_tesh!V147</f>
        <v>301.54707635828976</v>
      </c>
      <c r="W373" s="98">
        <f>RES_hhdet_in_tesh!W147</f>
        <v>723.23739973516331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992.70589902593008</v>
      </c>
      <c r="D374" s="122">
        <v>1029.5837743148261</v>
      </c>
      <c r="E374" s="122">
        <v>1118.7643326649238</v>
      </c>
      <c r="F374" s="122">
        <v>1059.7481340394991</v>
      </c>
      <c r="G374" s="122">
        <v>1043.1784279731994</v>
      </c>
      <c r="H374" s="122">
        <v>1153.987338550872</v>
      </c>
      <c r="I374" s="122">
        <v>1094.9835292080568</v>
      </c>
      <c r="J374" s="122">
        <v>1168.1610183722735</v>
      </c>
      <c r="K374" s="122">
        <v>1124.847015494923</v>
      </c>
      <c r="L374" s="122">
        <v>1146.6655098740559</v>
      </c>
      <c r="M374" s="122">
        <v>1163.9032892148457</v>
      </c>
      <c r="N374" s="122">
        <v>991.81958439386381</v>
      </c>
      <c r="O374" s="122">
        <v>1014.7585811197317</v>
      </c>
      <c r="P374" s="122">
        <v>1036.3329961498519</v>
      </c>
      <c r="Q374" s="122">
        <v>1196.87279584116</v>
      </c>
      <c r="R374" s="122">
        <v>1168.4035395662706</v>
      </c>
      <c r="S374" s="122">
        <v>1171.2972042541207</v>
      </c>
      <c r="T374" s="122">
        <v>1183.3217301102243</v>
      </c>
      <c r="U374" s="122">
        <v>1193.5907449174472</v>
      </c>
      <c r="V374" s="122">
        <v>1285.7644280978859</v>
      </c>
      <c r="W374" s="122">
        <v>1136.6776263770132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953.61449790983409</v>
      </c>
      <c r="D375" s="98">
        <v>1081.7026177072291</v>
      </c>
      <c r="E375" s="98">
        <v>1080.6426792321583</v>
      </c>
      <c r="F375" s="98">
        <v>944.6683582498988</v>
      </c>
      <c r="G375" s="98">
        <v>1139.798989876771</v>
      </c>
      <c r="H375" s="98">
        <v>1181.1780041037982</v>
      </c>
      <c r="I375" s="98">
        <v>1014.4810159188742</v>
      </c>
      <c r="J375" s="98">
        <v>1009.7921473421203</v>
      </c>
      <c r="K375" s="98">
        <v>1062.8488024898322</v>
      </c>
      <c r="L375" s="98">
        <v>1403.8683330799768</v>
      </c>
      <c r="M375" s="98">
        <v>1145.4087198153122</v>
      </c>
      <c r="N375" s="98">
        <v>939.33586005455049</v>
      </c>
      <c r="O375" s="98">
        <v>1098.8361804872713</v>
      </c>
      <c r="P375" s="98">
        <v>1041.8339339012475</v>
      </c>
      <c r="Q375" s="98">
        <v>1061.5476307323024</v>
      </c>
      <c r="R375" s="98">
        <v>924.14633571546949</v>
      </c>
      <c r="S375" s="98">
        <v>1247.5295507972151</v>
      </c>
      <c r="T375" s="98">
        <v>1356.680542253712</v>
      </c>
      <c r="U375" s="98">
        <v>1422.916131443023</v>
      </c>
      <c r="V375" s="98">
        <v>1126.4836732771346</v>
      </c>
      <c r="W375" s="98">
        <v>1189.8158793981083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1000.9970329366849</v>
      </c>
      <c r="D379" s="101">
        <v>1017.221254378935</v>
      </c>
      <c r="E379" s="101">
        <v>1123.5796994143259</v>
      </c>
      <c r="F379" s="101">
        <v>1071.490968303744</v>
      </c>
      <c r="G379" s="101">
        <v>1032.5966310725591</v>
      </c>
      <c r="H379" s="101">
        <v>1151.1176461413488</v>
      </c>
      <c r="I379" s="101">
        <v>1097.4265179788899</v>
      </c>
      <c r="J379" s="101">
        <v>1169.9194074673994</v>
      </c>
      <c r="K379" s="101">
        <v>1127.8401723625889</v>
      </c>
      <c r="L379" s="101">
        <v>1132.1756165799914</v>
      </c>
      <c r="M379" s="101">
        <v>1164.6151801903388</v>
      </c>
      <c r="N379" s="101">
        <v>993.84960407289043</v>
      </c>
      <c r="O379" s="101">
        <v>1009.814134561539</v>
      </c>
      <c r="P379" s="101">
        <v>1036.0714046749113</v>
      </c>
      <c r="Q379" s="101">
        <v>1201.2588930716724</v>
      </c>
      <c r="R379" s="101">
        <v>1182.1865211783545</v>
      </c>
      <c r="S379" s="101">
        <v>1165.658778491405</v>
      </c>
      <c r="T379" s="101">
        <v>1171.6872949515632</v>
      </c>
      <c r="U379" s="101">
        <v>1181.765670649261</v>
      </c>
      <c r="V379" s="101">
        <v>1290.8413268687573</v>
      </c>
      <c r="W379" s="101">
        <v>1135.1980561143089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1001.604294424987</v>
      </c>
      <c r="D380" s="104">
        <v>1017.6522901350884</v>
      </c>
      <c r="E380" s="104">
        <v>0</v>
      </c>
      <c r="F380" s="104">
        <v>0</v>
      </c>
      <c r="G380" s="104">
        <v>1032.1033095907185</v>
      </c>
      <c r="H380" s="104">
        <v>1150.3255109744771</v>
      </c>
      <c r="I380" s="104">
        <v>1097.3491072133531</v>
      </c>
      <c r="J380" s="104">
        <v>1171.0326322104568</v>
      </c>
      <c r="K380" s="104">
        <v>1129.4414791014183</v>
      </c>
      <c r="L380" s="104">
        <v>1133.3710789607005</v>
      </c>
      <c r="M380" s="104">
        <v>1165.4606917829549</v>
      </c>
      <c r="N380" s="104">
        <v>994.56268283937391</v>
      </c>
      <c r="O380" s="104">
        <v>1010.081681899742</v>
      </c>
      <c r="P380" s="104">
        <v>1036.3891299437146</v>
      </c>
      <c r="Q380" s="104">
        <v>1201.3099993836563</v>
      </c>
      <c r="R380" s="104">
        <v>1182.2985812052395</v>
      </c>
      <c r="S380" s="104">
        <v>1165.5473231175515</v>
      </c>
      <c r="T380" s="104">
        <v>1171.5574919967305</v>
      </c>
      <c r="U380" s="104">
        <v>1181.9888414240484</v>
      </c>
      <c r="V380" s="104">
        <v>1291.9723774057243</v>
      </c>
      <c r="W380" s="104">
        <v>1136.6447989407081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230.26366709676793</v>
      </c>
      <c r="D381" s="98">
        <v>228.38020415463433</v>
      </c>
      <c r="E381" s="98">
        <v>0</v>
      </c>
      <c r="F381" s="98">
        <v>0</v>
      </c>
      <c r="G381" s="98">
        <v>205.98172005211694</v>
      </c>
      <c r="H381" s="98">
        <v>309.57649041348333</v>
      </c>
      <c r="I381" s="98">
        <v>241.8935895522867</v>
      </c>
      <c r="J381" s="98">
        <v>296.75964613179048</v>
      </c>
      <c r="K381" s="98">
        <v>265.00423950055466</v>
      </c>
      <c r="L381" s="98">
        <v>258.69061416792573</v>
      </c>
      <c r="M381" s="98">
        <v>313.42060698619002</v>
      </c>
      <c r="N381" s="98">
        <v>178.35262571370424</v>
      </c>
      <c r="O381" s="98">
        <v>195.64933559673457</v>
      </c>
      <c r="P381" s="98">
        <v>200.48252475279224</v>
      </c>
      <c r="Q381" s="98">
        <v>325.41499438776327</v>
      </c>
      <c r="R381" s="98">
        <v>302.46001855816974</v>
      </c>
      <c r="S381" s="98">
        <v>277.18711058682976</v>
      </c>
      <c r="T381" s="98">
        <v>285.07757739888956</v>
      </c>
      <c r="U381" s="98">
        <v>282.45641276617175</v>
      </c>
      <c r="V381" s="98">
        <v>330.235306219542</v>
      </c>
      <c r="W381" s="98">
        <v>223.85147026268947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771.34062732821883</v>
      </c>
      <c r="D382" s="98">
        <v>789.27208598045399</v>
      </c>
      <c r="E382" s="98">
        <v>0</v>
      </c>
      <c r="F382" s="98">
        <v>0</v>
      </c>
      <c r="G382" s="98">
        <v>826.1215895386016</v>
      </c>
      <c r="H382" s="98">
        <v>840.74902056099347</v>
      </c>
      <c r="I382" s="98">
        <v>855.45551766106644</v>
      </c>
      <c r="J382" s="98">
        <v>874.27298607866635</v>
      </c>
      <c r="K382" s="98">
        <v>864.43723960086356</v>
      </c>
      <c r="L382" s="98">
        <v>874.68046479277461</v>
      </c>
      <c r="M382" s="98">
        <v>852.04008479676486</v>
      </c>
      <c r="N382" s="98">
        <v>816.21005712566944</v>
      </c>
      <c r="O382" s="98">
        <v>814.43234630300742</v>
      </c>
      <c r="P382" s="98">
        <v>835.90660519092239</v>
      </c>
      <c r="Q382" s="98">
        <v>875.89500499589326</v>
      </c>
      <c r="R382" s="98">
        <v>879.83856264706981</v>
      </c>
      <c r="S382" s="98">
        <v>888.36021253072158</v>
      </c>
      <c r="T382" s="98">
        <v>886.47991459784112</v>
      </c>
      <c r="U382" s="98">
        <v>899.53242865787661</v>
      </c>
      <c r="V382" s="98">
        <v>961.73707118618233</v>
      </c>
      <c r="W382" s="98">
        <v>912.79332867801895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443.06075046613569</v>
      </c>
      <c r="D383" s="122">
        <v>468.66453318319117</v>
      </c>
      <c r="E383" s="122">
        <v>477.08464057275916</v>
      </c>
      <c r="F383" s="122">
        <v>452.58762591947897</v>
      </c>
      <c r="G383" s="122">
        <v>452.69772941410076</v>
      </c>
      <c r="H383" s="122">
        <v>447.66073892691145</v>
      </c>
      <c r="I383" s="122">
        <v>423.82935976097588</v>
      </c>
      <c r="J383" s="122">
        <v>390.35312528959753</v>
      </c>
      <c r="K383" s="122">
        <v>362.79499569775203</v>
      </c>
      <c r="L383" s="122">
        <v>382.6713630877295</v>
      </c>
      <c r="M383" s="122">
        <v>338.96712167004466</v>
      </c>
      <c r="N383" s="122">
        <v>293.8346062614927</v>
      </c>
      <c r="O383" s="122">
        <v>298.80403618586115</v>
      </c>
      <c r="P383" s="122">
        <v>285.65001252822793</v>
      </c>
      <c r="Q383" s="122">
        <v>304.02853363399709</v>
      </c>
      <c r="R383" s="122">
        <v>287.31068351752748</v>
      </c>
      <c r="S383" s="122">
        <v>351.31227375912505</v>
      </c>
      <c r="T383" s="122">
        <v>372.18147276713717</v>
      </c>
      <c r="U383" s="122">
        <v>379.68449419655735</v>
      </c>
      <c r="V383" s="122">
        <v>573.56984414106034</v>
      </c>
      <c r="W383" s="122">
        <v>527.53664244229969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436.70678597307216</v>
      </c>
      <c r="D384" s="98">
        <v>468.66453318319117</v>
      </c>
      <c r="E384" s="98">
        <v>477.08464057275916</v>
      </c>
      <c r="F384" s="98">
        <v>451.06228831551402</v>
      </c>
      <c r="G384" s="98">
        <v>456.78663404057664</v>
      </c>
      <c r="H384" s="98">
        <v>457.53078336927047</v>
      </c>
      <c r="I384" s="98">
        <v>420.09746906930997</v>
      </c>
      <c r="J384" s="98">
        <v>375.62220475407224</v>
      </c>
      <c r="K384" s="98">
        <v>377.41954921909314</v>
      </c>
      <c r="L384" s="98">
        <v>400.45192478560097</v>
      </c>
      <c r="M384" s="98">
        <v>331.05779952119394</v>
      </c>
      <c r="N384" s="98">
        <v>280.44494358414954</v>
      </c>
      <c r="O384" s="98">
        <v>304.59408746542357</v>
      </c>
      <c r="P384" s="98">
        <v>286.02919193319417</v>
      </c>
      <c r="Q384" s="98">
        <v>304.83170160807703</v>
      </c>
      <c r="R384" s="98">
        <v>270.25834509753787</v>
      </c>
      <c r="S384" s="98">
        <v>355.55553325231006</v>
      </c>
      <c r="T384" s="98">
        <v>381.70233899253071</v>
      </c>
      <c r="U384" s="98">
        <v>392.13398900645893</v>
      </c>
      <c r="V384" s="98">
        <v>547.36982521887046</v>
      </c>
      <c r="W384" s="98">
        <v>532.28079408963413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488.95049402714943</v>
      </c>
      <c r="D385" s="33">
        <v>0</v>
      </c>
      <c r="E385" s="33">
        <v>0</v>
      </c>
      <c r="F385" s="33">
        <v>492.24640362256901</v>
      </c>
      <c r="G385" s="33">
        <v>442.38657861690098</v>
      </c>
      <c r="H385" s="33">
        <v>418.87310930336457</v>
      </c>
      <c r="I385" s="33">
        <v>434.19572279338121</v>
      </c>
      <c r="J385" s="33">
        <v>435.94883170908042</v>
      </c>
      <c r="K385" s="33">
        <v>340.56567434531354</v>
      </c>
      <c r="L385" s="33">
        <v>354.02490257449239</v>
      </c>
      <c r="M385" s="33">
        <v>348.50483367307044</v>
      </c>
      <c r="N385" s="33">
        <v>311.28898796588641</v>
      </c>
      <c r="O385" s="33">
        <v>287.00748311161237</v>
      </c>
      <c r="P385" s="33">
        <v>285.37493510535239</v>
      </c>
      <c r="Q385" s="33">
        <v>303.37685750543466</v>
      </c>
      <c r="R385" s="33">
        <v>303.84342159784978</v>
      </c>
      <c r="S385" s="33">
        <v>343.74956403510907</v>
      </c>
      <c r="T385" s="33">
        <v>358.97333465098427</v>
      </c>
      <c r="U385" s="33">
        <v>365.29501675983676</v>
      </c>
      <c r="V385" s="33">
        <v>595.65798886620644</v>
      </c>
      <c r="W385" s="33">
        <v>522.55772865159202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221.68545738455867</v>
      </c>
      <c r="D387" s="117">
        <f t="shared" si="184"/>
        <v>271.35263412888634</v>
      </c>
      <c r="E387" s="117">
        <f t="shared" si="184"/>
        <v>236.94136394808996</v>
      </c>
      <c r="F387" s="117">
        <f t="shared" si="184"/>
        <v>205.53011395004756</v>
      </c>
      <c r="G387" s="117">
        <f t="shared" si="184"/>
        <v>174.23084820181222</v>
      </c>
      <c r="H387" s="117">
        <f t="shared" si="184"/>
        <v>179.24404793411725</v>
      </c>
      <c r="I387" s="117">
        <f t="shared" si="184"/>
        <v>131.7860543236516</v>
      </c>
      <c r="J387" s="117">
        <f t="shared" si="184"/>
        <v>114.46517952734953</v>
      </c>
      <c r="K387" s="117">
        <f t="shared" si="184"/>
        <v>108.4339055322928</v>
      </c>
      <c r="L387" s="117">
        <f t="shared" si="184"/>
        <v>125.22101257652653</v>
      </c>
      <c r="M387" s="117">
        <f t="shared" si="184"/>
        <v>87.593246760231196</v>
      </c>
      <c r="N387" s="117">
        <f t="shared" si="184"/>
        <v>74.683776798627903</v>
      </c>
      <c r="O387" s="117">
        <f t="shared" si="184"/>
        <v>99.887012962335149</v>
      </c>
      <c r="P387" s="117">
        <f t="shared" si="184"/>
        <v>60.142972926002102</v>
      </c>
      <c r="Q387" s="117">
        <f t="shared" si="184"/>
        <v>62.709710450918479</v>
      </c>
      <c r="R387" s="117">
        <f t="shared" ref="R387:V387" si="185">R388+R390+R392+R401</f>
        <v>65.487158699910282</v>
      </c>
      <c r="S387" s="117">
        <f t="shared" si="185"/>
        <v>111.28520571972234</v>
      </c>
      <c r="T387" s="117">
        <f t="shared" si="185"/>
        <v>107.68104941321315</v>
      </c>
      <c r="U387" s="117">
        <f t="shared" si="185"/>
        <v>98.149631331897083</v>
      </c>
      <c r="V387" s="117">
        <f t="shared" si="185"/>
        <v>103.88022090087712</v>
      </c>
      <c r="W387" s="117">
        <f t="shared" ref="W387" si="186">W388+W390+W392+W401</f>
        <v>110.01670831502241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72.745420128838219</v>
      </c>
      <c r="D392" s="122">
        <v>89.529402173118669</v>
      </c>
      <c r="E392" s="122">
        <v>51.999438247948063</v>
      </c>
      <c r="F392" s="122">
        <v>37.286087444975074</v>
      </c>
      <c r="G392" s="122">
        <v>47.638234529975158</v>
      </c>
      <c r="H392" s="122">
        <v>47.477454210366645</v>
      </c>
      <c r="I392" s="122">
        <v>12.416359833077326</v>
      </c>
      <c r="J392" s="122">
        <v>4.8359378289131953</v>
      </c>
      <c r="K392" s="122">
        <v>20.588808731001858</v>
      </c>
      <c r="L392" s="122">
        <v>29.940555070534494</v>
      </c>
      <c r="M392" s="122">
        <v>17.831057108393111</v>
      </c>
      <c r="N392" s="122">
        <v>13.508710310340064</v>
      </c>
      <c r="O392" s="122">
        <v>21.130172009807005</v>
      </c>
      <c r="P392" s="122">
        <v>13.786463314508531</v>
      </c>
      <c r="Q392" s="122">
        <v>10.075371693906538</v>
      </c>
      <c r="R392" s="122">
        <v>14.323198639474143</v>
      </c>
      <c r="S392" s="122">
        <v>24.022632910195167</v>
      </c>
      <c r="T392" s="122">
        <v>23.070762528202501</v>
      </c>
      <c r="U392" s="122">
        <v>18.316379688834861</v>
      </c>
      <c r="V392" s="122">
        <v>9.2028363420683998</v>
      </c>
      <c r="W392" s="122">
        <v>7.3481259446394498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414.08931457954066</v>
      </c>
      <c r="D393" s="98">
        <v>467.10992438148872</v>
      </c>
      <c r="E393" s="98">
        <v>463.66165771087026</v>
      </c>
      <c r="F393" s="98">
        <v>402.68974440573078</v>
      </c>
      <c r="G393" s="98">
        <v>482.33712461599845</v>
      </c>
      <c r="H393" s="98">
        <v>495.87563286382942</v>
      </c>
      <c r="I393" s="98">
        <v>422.15623432462911</v>
      </c>
      <c r="J393" s="98">
        <v>415.89065328653481</v>
      </c>
      <c r="K393" s="98">
        <v>432.36498335103903</v>
      </c>
      <c r="L393" s="98">
        <v>562.88243532604849</v>
      </c>
      <c r="M393" s="98">
        <v>445.77642770982771</v>
      </c>
      <c r="N393" s="98">
        <v>348.52472600677368</v>
      </c>
      <c r="O393" s="98">
        <v>381.51699462151538</v>
      </c>
      <c r="P393" s="98">
        <v>335.4706073197076</v>
      </c>
      <c r="Q393" s="98">
        <v>320.68468762891098</v>
      </c>
      <c r="R393" s="98">
        <v>267.99458507016095</v>
      </c>
      <c r="S393" s="98">
        <v>348.32817719782992</v>
      </c>
      <c r="T393" s="98">
        <v>366.47018939029357</v>
      </c>
      <c r="U393" s="98">
        <v>374.20789666607965</v>
      </c>
      <c r="V393" s="98">
        <v>290.68269273567773</v>
      </c>
      <c r="W393" s="98">
        <v>304.33488287381721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148.94003725572045</v>
      </c>
      <c r="D401" s="122">
        <v>181.82323195576768</v>
      </c>
      <c r="E401" s="122">
        <v>184.94192570014189</v>
      </c>
      <c r="F401" s="122">
        <v>168.2440265050725</v>
      </c>
      <c r="G401" s="122">
        <v>126.59261367183706</v>
      </c>
      <c r="H401" s="122">
        <v>131.76659372375062</v>
      </c>
      <c r="I401" s="122">
        <v>119.36969449057426</v>
      </c>
      <c r="J401" s="122">
        <v>109.62924169843635</v>
      </c>
      <c r="K401" s="122">
        <v>87.845096801290936</v>
      </c>
      <c r="L401" s="122">
        <v>95.280457505992047</v>
      </c>
      <c r="M401" s="122">
        <v>69.762189651838085</v>
      </c>
      <c r="N401" s="122">
        <v>61.17506648828784</v>
      </c>
      <c r="O401" s="122">
        <v>78.756840952528137</v>
      </c>
      <c r="P401" s="122">
        <v>46.356509611493571</v>
      </c>
      <c r="Q401" s="122">
        <v>52.634338757011939</v>
      </c>
      <c r="R401" s="122">
        <v>51.163960060436139</v>
      </c>
      <c r="S401" s="122">
        <v>87.262572809527171</v>
      </c>
      <c r="T401" s="122">
        <v>84.610286885010638</v>
      </c>
      <c r="U401" s="122">
        <v>79.833251643062226</v>
      </c>
      <c r="V401" s="122">
        <v>94.677384558808726</v>
      </c>
      <c r="W401" s="122">
        <v>102.66858237038296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169.56250395266636</v>
      </c>
      <c r="D402" s="98">
        <v>181.82323195576768</v>
      </c>
      <c r="E402" s="98">
        <v>184.94192570014189</v>
      </c>
      <c r="F402" s="98">
        <v>174.71495060142144</v>
      </c>
      <c r="G402" s="98">
        <v>176.79313288653105</v>
      </c>
      <c r="H402" s="98">
        <v>176.94371157189366</v>
      </c>
      <c r="I402" s="98">
        <v>162.34278450718099</v>
      </c>
      <c r="J402" s="98">
        <v>145.04791978562346</v>
      </c>
      <c r="K402" s="98">
        <v>145.63792364424549</v>
      </c>
      <c r="L402" s="98">
        <v>154.42005182005607</v>
      </c>
      <c r="M402" s="98">
        <v>127.61376155824041</v>
      </c>
      <c r="N402" s="98">
        <v>108.10388461628946</v>
      </c>
      <c r="O402" s="98">
        <v>117.41272160353965</v>
      </c>
      <c r="P402" s="98">
        <v>110.25646020377795</v>
      </c>
      <c r="Q402" s="98">
        <v>117.50431538138538</v>
      </c>
      <c r="R402" s="98">
        <v>103.93593029420026</v>
      </c>
      <c r="S402" s="98">
        <v>136.22356086621841</v>
      </c>
      <c r="T402" s="98">
        <v>145.60020201462248</v>
      </c>
      <c r="U402" s="98">
        <v>148.90342158902371</v>
      </c>
      <c r="V402" s="98">
        <v>206.97967602832648</v>
      </c>
      <c r="W402" s="98">
        <v>200.49620997281073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82.417398454278683</v>
      </c>
      <c r="D405" s="118">
        <f t="shared" si="189"/>
        <v>79.412121274390174</v>
      </c>
      <c r="E405" s="118">
        <f t="shared" si="189"/>
        <v>83.287462548513489</v>
      </c>
      <c r="F405" s="118">
        <f t="shared" si="189"/>
        <v>75.740951714109201</v>
      </c>
      <c r="G405" s="118">
        <f t="shared" si="189"/>
        <v>75.587827803824894</v>
      </c>
      <c r="H405" s="118">
        <f t="shared" si="189"/>
        <v>78.932754249667028</v>
      </c>
      <c r="I405" s="118">
        <f t="shared" si="189"/>
        <v>69.686976397308371</v>
      </c>
      <c r="J405" s="118">
        <f t="shared" si="189"/>
        <v>68.310749516407171</v>
      </c>
      <c r="K405" s="118">
        <f t="shared" si="189"/>
        <v>64.181832979899966</v>
      </c>
      <c r="L405" s="118">
        <f t="shared" si="189"/>
        <v>68.491928015739106</v>
      </c>
      <c r="M405" s="118">
        <f t="shared" si="189"/>
        <v>60.626981150792588</v>
      </c>
      <c r="N405" s="118">
        <f t="shared" si="189"/>
        <v>50.030611051694628</v>
      </c>
      <c r="O405" s="118">
        <f t="shared" si="189"/>
        <v>44.489532376143856</v>
      </c>
      <c r="P405" s="118">
        <f t="shared" si="189"/>
        <v>38.502129321541091</v>
      </c>
      <c r="Q405" s="118">
        <f t="shared" si="189"/>
        <v>48.332044092197016</v>
      </c>
      <c r="R405" s="118">
        <f t="shared" ref="R405:V405" si="190">R406+R408+R410+R419</f>
        <v>44.654995790596637</v>
      </c>
      <c r="S405" s="118">
        <f t="shared" si="190"/>
        <v>44.211649255166037</v>
      </c>
      <c r="T405" s="118">
        <f t="shared" si="190"/>
        <v>45.173555176664266</v>
      </c>
      <c r="U405" s="118">
        <f t="shared" si="190"/>
        <v>45.186747727163919</v>
      </c>
      <c r="V405" s="118">
        <f t="shared" si="190"/>
        <v>48.046562017092633</v>
      </c>
      <c r="W405" s="118">
        <f t="shared" ref="W405" si="191">W406+W408+W410+W419</f>
        <v>48.998670874909052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56.207952673375516</v>
      </c>
      <c r="D406" s="123">
        <f t="shared" si="192"/>
        <v>52.474848222290106</v>
      </c>
      <c r="E406" s="123">
        <f t="shared" si="192"/>
        <v>54.724843962624398</v>
      </c>
      <c r="F406" s="123">
        <f t="shared" si="192"/>
        <v>47.939635613051145</v>
      </c>
      <c r="G406" s="123">
        <f t="shared" si="192"/>
        <v>47.153669771431865</v>
      </c>
      <c r="H406" s="123">
        <f t="shared" si="192"/>
        <v>46.605001594942962</v>
      </c>
      <c r="I406" s="123">
        <f t="shared" si="192"/>
        <v>37.935400031968399</v>
      </c>
      <c r="J406" s="123">
        <f t="shared" si="192"/>
        <v>35.793839143716433</v>
      </c>
      <c r="K406" s="123">
        <f t="shared" si="192"/>
        <v>33.114435425337824</v>
      </c>
      <c r="L406" s="123">
        <f t="shared" si="192"/>
        <v>36.902036822176733</v>
      </c>
      <c r="M406" s="123">
        <f t="shared" si="192"/>
        <v>31.343851983429804</v>
      </c>
      <c r="N406" s="123">
        <f t="shared" si="192"/>
        <v>26.560197793721198</v>
      </c>
      <c r="O406" s="123">
        <f t="shared" si="192"/>
        <v>21.714887589668809</v>
      </c>
      <c r="P406" s="123">
        <f t="shared" si="192"/>
        <v>17.418267956751063</v>
      </c>
      <c r="Q406" s="123">
        <f t="shared" si="192"/>
        <v>23.715771360287111</v>
      </c>
      <c r="R406" s="123">
        <f t="shared" si="192"/>
        <v>20.052801237936624</v>
      </c>
      <c r="S406" s="123">
        <f t="shared" si="192"/>
        <v>17.073081509950846</v>
      </c>
      <c r="T406" s="123">
        <f t="shared" si="192"/>
        <v>16.806806209200694</v>
      </c>
      <c r="U406" s="123">
        <f t="shared" si="192"/>
        <v>15.840097981549338</v>
      </c>
      <c r="V406" s="123">
        <f t="shared" si="192"/>
        <v>14.367000102214062</v>
      </c>
      <c r="W406" s="123">
        <f t="shared" si="192"/>
        <v>17.099412247154895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56.207952673375516</v>
      </c>
      <c r="D407" s="99">
        <v>52.474848222290106</v>
      </c>
      <c r="E407" s="99">
        <v>54.724843962624398</v>
      </c>
      <c r="F407" s="99">
        <v>47.939635613051145</v>
      </c>
      <c r="G407" s="99">
        <v>47.153669771431865</v>
      </c>
      <c r="H407" s="99">
        <v>46.605001594942962</v>
      </c>
      <c r="I407" s="99">
        <v>37.935400031968399</v>
      </c>
      <c r="J407" s="99">
        <v>35.793839143716433</v>
      </c>
      <c r="K407" s="99">
        <v>33.114435425337824</v>
      </c>
      <c r="L407" s="99">
        <v>36.902036822176733</v>
      </c>
      <c r="M407" s="99">
        <v>31.343851983429804</v>
      </c>
      <c r="N407" s="99">
        <v>26.560197793721198</v>
      </c>
      <c r="O407" s="99">
        <v>21.714887589668809</v>
      </c>
      <c r="P407" s="99">
        <v>17.418267956751063</v>
      </c>
      <c r="Q407" s="99">
        <v>23.715771360287111</v>
      </c>
      <c r="R407" s="99">
        <v>20.052801237936624</v>
      </c>
      <c r="S407" s="99">
        <v>17.073081509950846</v>
      </c>
      <c r="T407" s="99">
        <v>16.806806209200694</v>
      </c>
      <c r="U407" s="99">
        <v>15.840097981549338</v>
      </c>
      <c r="V407" s="99">
        <v>14.367000102214062</v>
      </c>
      <c r="W407" s="99">
        <v>17.099412247154895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8.6422186986432781E-2</v>
      </c>
      <c r="D408" s="123">
        <f t="shared" si="193"/>
        <v>0.1243917723146412</v>
      </c>
      <c r="E408" s="123">
        <f t="shared" si="193"/>
        <v>0.23626092946604879</v>
      </c>
      <c r="F408" s="123">
        <f t="shared" si="193"/>
        <v>0.15284324075216488</v>
      </c>
      <c r="G408" s="123">
        <f t="shared" si="193"/>
        <v>0.16693784043619059</v>
      </c>
      <c r="H408" s="123">
        <f t="shared" si="193"/>
        <v>0.30611712144481962</v>
      </c>
      <c r="I408" s="123">
        <f t="shared" si="193"/>
        <v>0.53847278406363897</v>
      </c>
      <c r="J408" s="123">
        <f t="shared" si="193"/>
        <v>0.36642957788657687</v>
      </c>
      <c r="K408" s="123">
        <f t="shared" si="193"/>
        <v>0.46000848655308868</v>
      </c>
      <c r="L408" s="123">
        <f t="shared" si="193"/>
        <v>0.58788878166952974</v>
      </c>
      <c r="M408" s="123">
        <f t="shared" si="193"/>
        <v>0.60894933539658369</v>
      </c>
      <c r="N408" s="123">
        <f t="shared" si="193"/>
        <v>1.2048009486004949</v>
      </c>
      <c r="O408" s="123">
        <f t="shared" si="193"/>
        <v>0.79397019584003192</v>
      </c>
      <c r="P408" s="123">
        <f t="shared" si="193"/>
        <v>0.55226416829797909</v>
      </c>
      <c r="Q408" s="123">
        <f t="shared" si="193"/>
        <v>0.8675085094416316</v>
      </c>
      <c r="R408" s="123">
        <f t="shared" si="193"/>
        <v>0.86601950877514167</v>
      </c>
      <c r="S408" s="123">
        <f t="shared" si="193"/>
        <v>0.99021571188440094</v>
      </c>
      <c r="T408" s="123">
        <f t="shared" si="193"/>
        <v>1.3512626570808945</v>
      </c>
      <c r="U408" s="123">
        <f t="shared" si="193"/>
        <v>1.8591025082431221</v>
      </c>
      <c r="V408" s="123">
        <f t="shared" si="193"/>
        <v>1.0491457907062309</v>
      </c>
      <c r="W408" s="123">
        <f t="shared" si="193"/>
        <v>2.5011744662188913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8.6422186986432781E-2</v>
      </c>
      <c r="D409" s="99">
        <f>RES_hhdet_in_fecs!D147</f>
        <v>0.1243917723146412</v>
      </c>
      <c r="E409" s="99">
        <f>RES_hhdet_in_fecs!E147</f>
        <v>0.23626092946604879</v>
      </c>
      <c r="F409" s="99">
        <f>RES_hhdet_in_fecs!F147</f>
        <v>0.15284324075216488</v>
      </c>
      <c r="G409" s="99">
        <f>RES_hhdet_in_fecs!G147</f>
        <v>0.16693784043619059</v>
      </c>
      <c r="H409" s="99">
        <f>RES_hhdet_in_fecs!H147</f>
        <v>0.30611712144481962</v>
      </c>
      <c r="I409" s="99">
        <f>RES_hhdet_in_fecs!I147</f>
        <v>0.53847278406363897</v>
      </c>
      <c r="J409" s="99">
        <f>RES_hhdet_in_fecs!J147</f>
        <v>0.36642957788657687</v>
      </c>
      <c r="K409" s="99">
        <f>RES_hhdet_in_fecs!K147</f>
        <v>0.46000848655308868</v>
      </c>
      <c r="L409" s="99">
        <f>RES_hhdet_in_fecs!L147</f>
        <v>0.58788878166952974</v>
      </c>
      <c r="M409" s="99">
        <f>RES_hhdet_in_fecs!M147</f>
        <v>0.60894933539658369</v>
      </c>
      <c r="N409" s="99">
        <f>RES_hhdet_in_fecs!N147</f>
        <v>1.2048009486004949</v>
      </c>
      <c r="O409" s="99">
        <f>RES_hhdet_in_fecs!O147</f>
        <v>0.79397019584003192</v>
      </c>
      <c r="P409" s="99">
        <f>RES_hhdet_in_fecs!P147</f>
        <v>0.55226416829797909</v>
      </c>
      <c r="Q409" s="99">
        <f>RES_hhdet_in_fecs!Q147</f>
        <v>0.8675085094416316</v>
      </c>
      <c r="R409" s="99">
        <f>RES_hhdet_in_fecs!R147</f>
        <v>0.86601950877514167</v>
      </c>
      <c r="S409" s="99">
        <f>RES_hhdet_in_fecs!S147</f>
        <v>0.99021571188440094</v>
      </c>
      <c r="T409" s="99">
        <f>RES_hhdet_in_fecs!T147</f>
        <v>1.3512626570808945</v>
      </c>
      <c r="U409" s="99">
        <f>RES_hhdet_in_fecs!U147</f>
        <v>1.8591025082431221</v>
      </c>
      <c r="V409" s="99">
        <f>RES_hhdet_in_fecs!V147</f>
        <v>1.0491457907062309</v>
      </c>
      <c r="W409" s="99">
        <f>RES_hhdet_in_fecs!W147</f>
        <v>2.5011744662188913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18.234609365915695</v>
      </c>
      <c r="D410" s="123">
        <v>18.525753506475521</v>
      </c>
      <c r="E410" s="123">
        <v>19.898943368559195</v>
      </c>
      <c r="F410" s="123">
        <v>19.435382772431851</v>
      </c>
      <c r="G410" s="123">
        <v>20.07298136719259</v>
      </c>
      <c r="H410" s="123">
        <v>23.385326874162988</v>
      </c>
      <c r="I410" s="123">
        <v>22.73049299260801</v>
      </c>
      <c r="J410" s="123">
        <v>24.207254507061535</v>
      </c>
      <c r="K410" s="123">
        <v>23.425330962705928</v>
      </c>
      <c r="L410" s="123">
        <v>23.551166379762353</v>
      </c>
      <c r="M410" s="123">
        <v>22.513220291014544</v>
      </c>
      <c r="N410" s="123">
        <v>17.290532534310877</v>
      </c>
      <c r="O410" s="123">
        <v>16.951463537941887</v>
      </c>
      <c r="P410" s="123">
        <v>16.206203136936136</v>
      </c>
      <c r="Q410" s="123">
        <v>18.977114455666637</v>
      </c>
      <c r="R410" s="123">
        <v>19.020977313870162</v>
      </c>
      <c r="S410" s="123">
        <v>19.752295918470939</v>
      </c>
      <c r="T410" s="123">
        <v>20.185772902055682</v>
      </c>
      <c r="U410" s="123">
        <v>20.52201104420902</v>
      </c>
      <c r="V410" s="123">
        <v>22.374880429520598</v>
      </c>
      <c r="W410" s="123">
        <v>19.697735775358691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19.561211613690613</v>
      </c>
      <c r="D411" s="99">
        <v>21.289906608151306</v>
      </c>
      <c r="E411" s="99">
        <v>21.128085825507448</v>
      </c>
      <c r="F411" s="99">
        <v>19.035332303931135</v>
      </c>
      <c r="G411" s="99">
        <v>24.036372544011702</v>
      </c>
      <c r="H411" s="99">
        <v>26.125863269079176</v>
      </c>
      <c r="I411" s="99">
        <v>23.275368017994516</v>
      </c>
      <c r="J411" s="99">
        <v>23.346596470198612</v>
      </c>
      <c r="K411" s="99">
        <v>24.220122191407317</v>
      </c>
      <c r="L411" s="99">
        <v>30.911527162332</v>
      </c>
      <c r="M411" s="99">
        <v>23.539297941225126</v>
      </c>
      <c r="N411" s="99">
        <v>17.147216885383802</v>
      </c>
      <c r="O411" s="99">
        <v>18.012754415326658</v>
      </c>
      <c r="P411" s="99">
        <v>15.343081020802524</v>
      </c>
      <c r="Q411" s="99">
        <v>15.154198801692177</v>
      </c>
      <c r="R411" s="99">
        <v>13.288043493318911</v>
      </c>
      <c r="S411" s="99">
        <v>18.281298717535702</v>
      </c>
      <c r="T411" s="99">
        <v>19.864266766195069</v>
      </c>
      <c r="U411" s="99">
        <v>20.734023997234431</v>
      </c>
      <c r="V411" s="99">
        <v>16.468564979818446</v>
      </c>
      <c r="W411" s="99">
        <v>17.354379880769855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18.334846410009657</v>
      </c>
      <c r="D415" s="102">
        <v>17.929431750163886</v>
      </c>
      <c r="E415" s="102">
        <v>19.743683268734152</v>
      </c>
      <c r="F415" s="102">
        <v>19.476204248809474</v>
      </c>
      <c r="G415" s="102">
        <v>19.726856031477343</v>
      </c>
      <c r="H415" s="102">
        <v>23.176104812134106</v>
      </c>
      <c r="I415" s="102">
        <v>23.04353993012602</v>
      </c>
      <c r="J415" s="102">
        <v>24.918463564285958</v>
      </c>
      <c r="K415" s="102">
        <v>23.869667618157639</v>
      </c>
      <c r="L415" s="102">
        <v>23.377822677109517</v>
      </c>
      <c r="M415" s="102">
        <v>22.924250324549046</v>
      </c>
      <c r="N415" s="102">
        <v>17.977242797177151</v>
      </c>
      <c r="O415" s="102">
        <v>17.172220826770797</v>
      </c>
      <c r="P415" s="102">
        <v>16.627461115733581</v>
      </c>
      <c r="Q415" s="102">
        <v>19.427739445525763</v>
      </c>
      <c r="R415" s="102">
        <v>19.712396332501775</v>
      </c>
      <c r="S415" s="102">
        <v>20.225536129354204</v>
      </c>
      <c r="T415" s="102">
        <v>20.658330907511939</v>
      </c>
      <c r="U415" s="102">
        <v>20.980803765080179</v>
      </c>
      <c r="V415" s="102">
        <v>23.126447739014374</v>
      </c>
      <c r="W415" s="102">
        <v>20.26178355680301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12.494774182308245</v>
      </c>
      <c r="D416" s="105">
        <v>12.197120773849521</v>
      </c>
      <c r="E416" s="105">
        <v>0</v>
      </c>
      <c r="F416" s="105">
        <v>0</v>
      </c>
      <c r="G416" s="105">
        <v>13.286876124137072</v>
      </c>
      <c r="H416" s="105">
        <v>16.295152530343579</v>
      </c>
      <c r="I416" s="105">
        <v>15.793257287805428</v>
      </c>
      <c r="J416" s="105">
        <v>17.469449585884309</v>
      </c>
      <c r="K416" s="105">
        <v>16.608524364855999</v>
      </c>
      <c r="L416" s="105">
        <v>16.253084551527326</v>
      </c>
      <c r="M416" s="105">
        <v>16.389771251525826</v>
      </c>
      <c r="N416" s="105">
        <v>12.348209840458319</v>
      </c>
      <c r="O416" s="105">
        <v>12.061884152453025</v>
      </c>
      <c r="P416" s="105">
        <v>11.902015194430044</v>
      </c>
      <c r="Q416" s="105">
        <v>14.665275713513704</v>
      </c>
      <c r="R416" s="105">
        <v>14.953290287153159</v>
      </c>
      <c r="S416" s="105">
        <v>15.400578137063242</v>
      </c>
      <c r="T416" s="105">
        <v>15.941552837804014</v>
      </c>
      <c r="U416" s="105">
        <v>16.33656855480864</v>
      </c>
      <c r="V416" s="105">
        <v>18.293695978237643</v>
      </c>
      <c r="W416" s="105">
        <v>15.819378067835947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4.2176438402009486</v>
      </c>
      <c r="D417" s="99">
        <v>4.0254047640589743</v>
      </c>
      <c r="E417" s="99">
        <v>0</v>
      </c>
      <c r="F417" s="99">
        <v>0</v>
      </c>
      <c r="G417" s="99">
        <v>3.9351007104909423</v>
      </c>
      <c r="H417" s="99">
        <v>6.2328791616096098</v>
      </c>
      <c r="I417" s="99">
        <v>5.0792326396079091</v>
      </c>
      <c r="J417" s="99">
        <v>6.3207725098717757</v>
      </c>
      <c r="K417" s="99">
        <v>5.6085634022329165</v>
      </c>
      <c r="L417" s="99">
        <v>5.3415947293747799</v>
      </c>
      <c r="M417" s="99">
        <v>6.1693618404057355</v>
      </c>
      <c r="N417" s="99">
        <v>3.2261304354598996</v>
      </c>
      <c r="O417" s="99">
        <v>3.3270811731476808</v>
      </c>
      <c r="P417" s="99">
        <v>3.2174571845818947</v>
      </c>
      <c r="Q417" s="99">
        <v>5.2628769361006427</v>
      </c>
      <c r="R417" s="99">
        <v>5.0433765347041852</v>
      </c>
      <c r="S417" s="99">
        <v>4.80951889456093</v>
      </c>
      <c r="T417" s="99">
        <v>5.0262787294809428</v>
      </c>
      <c r="U417" s="99">
        <v>5.0146680645916089</v>
      </c>
      <c r="V417" s="99">
        <v>5.91642783035884</v>
      </c>
      <c r="W417" s="99">
        <v>3.9954526127888501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8.2771303421072968</v>
      </c>
      <c r="D418" s="99">
        <v>8.1717160097905488</v>
      </c>
      <c r="E418" s="99">
        <v>0</v>
      </c>
      <c r="F418" s="99">
        <v>0</v>
      </c>
      <c r="G418" s="99">
        <v>9.3517754136461306</v>
      </c>
      <c r="H418" s="99">
        <v>10.062273368733969</v>
      </c>
      <c r="I418" s="99">
        <v>10.714024648197517</v>
      </c>
      <c r="J418" s="99">
        <v>11.148677076012532</v>
      </c>
      <c r="K418" s="99">
        <v>10.999960962623081</v>
      </c>
      <c r="L418" s="99">
        <v>10.911489822152548</v>
      </c>
      <c r="M418" s="99">
        <v>10.220409411120089</v>
      </c>
      <c r="N418" s="99">
        <v>9.1220794049984182</v>
      </c>
      <c r="O418" s="99">
        <v>8.7348029793053446</v>
      </c>
      <c r="P418" s="99">
        <v>8.6845580098481499</v>
      </c>
      <c r="Q418" s="99">
        <v>9.40239877741306</v>
      </c>
      <c r="R418" s="99">
        <v>9.9099137524489738</v>
      </c>
      <c r="S418" s="99">
        <v>10.591059242502311</v>
      </c>
      <c r="T418" s="99">
        <v>10.915274108323072</v>
      </c>
      <c r="U418" s="99">
        <v>11.321900490217031</v>
      </c>
      <c r="V418" s="99">
        <v>12.377268147878809</v>
      </c>
      <c r="W418" s="99">
        <v>11.8239254550471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7.8884142280010412</v>
      </c>
      <c r="D419" s="123">
        <v>8.2871277733099085</v>
      </c>
      <c r="E419" s="123">
        <v>8.4274142878638365</v>
      </c>
      <c r="F419" s="123">
        <v>8.2130900878740292</v>
      </c>
      <c r="G419" s="123">
        <v>8.1942388247642484</v>
      </c>
      <c r="H419" s="123">
        <v>8.6363086591162475</v>
      </c>
      <c r="I419" s="123">
        <v>8.4826105886683205</v>
      </c>
      <c r="J419" s="123">
        <v>7.943226287742621</v>
      </c>
      <c r="K419" s="123">
        <v>7.1820581053031214</v>
      </c>
      <c r="L419" s="123">
        <v>7.4508360321304927</v>
      </c>
      <c r="M419" s="123">
        <v>6.1609595409516524</v>
      </c>
      <c r="N419" s="123">
        <v>4.9750797750620546</v>
      </c>
      <c r="O419" s="123">
        <v>5.0292110526931264</v>
      </c>
      <c r="P419" s="123">
        <v>4.3253940595559177</v>
      </c>
      <c r="Q419" s="123">
        <v>4.7716497668016347</v>
      </c>
      <c r="R419" s="123">
        <v>4.7151977300147054</v>
      </c>
      <c r="S419" s="123">
        <v>6.3960561148598556</v>
      </c>
      <c r="T419" s="123">
        <v>6.8297134083269935</v>
      </c>
      <c r="U419" s="123">
        <v>6.9655361931624356</v>
      </c>
      <c r="V419" s="123">
        <v>10.255535694651739</v>
      </c>
      <c r="W419" s="123">
        <v>9.7003483861765698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8.0099821579149637</v>
      </c>
      <c r="D420" s="99">
        <v>8.2871277733099085</v>
      </c>
      <c r="E420" s="99">
        <v>8.4274142878638365</v>
      </c>
      <c r="F420" s="99">
        <v>8.2588573197237878</v>
      </c>
      <c r="G420" s="99">
        <v>8.8101566070966264</v>
      </c>
      <c r="H420" s="99">
        <v>9.3225133652012477</v>
      </c>
      <c r="I420" s="99">
        <v>8.9506863744785115</v>
      </c>
      <c r="J420" s="99">
        <v>8.1424653940072762</v>
      </c>
      <c r="K420" s="99">
        <v>8.1583117093055328</v>
      </c>
      <c r="L420" s="99">
        <v>8.4802071030683699</v>
      </c>
      <c r="M420" s="99">
        <v>6.7386657705356638</v>
      </c>
      <c r="N420" s="99">
        <v>5.3186492014686904</v>
      </c>
      <c r="O420" s="99">
        <v>5.5434660822325741</v>
      </c>
      <c r="P420" s="99">
        <v>5.0426885845211125</v>
      </c>
      <c r="Q420" s="99">
        <v>5.5527557879745624</v>
      </c>
      <c r="R420" s="99">
        <v>5.1534815970491445</v>
      </c>
      <c r="S420" s="99">
        <v>7.1494176227591737</v>
      </c>
      <c r="T420" s="99">
        <v>7.8921596838265451</v>
      </c>
      <c r="U420" s="99">
        <v>8.2504061084849631</v>
      </c>
      <c r="V420" s="99">
        <v>11.726388702728206</v>
      </c>
      <c r="W420" s="99">
        <v>11.433087655500255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7.0104236230671502</v>
      </c>
      <c r="D421" s="110">
        <v>0</v>
      </c>
      <c r="E421" s="110">
        <v>0</v>
      </c>
      <c r="F421" s="110">
        <v>7.0231420597803362</v>
      </c>
      <c r="G421" s="110">
        <v>6.6410548519260786</v>
      </c>
      <c r="H421" s="110">
        <v>6.6348782663683341</v>
      </c>
      <c r="I421" s="110">
        <v>7.1824000725288908</v>
      </c>
      <c r="J421" s="110">
        <v>7.3265338159710698</v>
      </c>
      <c r="K421" s="110">
        <v>5.69815262721945</v>
      </c>
      <c r="L421" s="110">
        <v>5.7924048622861335</v>
      </c>
      <c r="M421" s="110">
        <v>5.4643137935121064</v>
      </c>
      <c r="N421" s="110">
        <v>4.5272124870676889</v>
      </c>
      <c r="O421" s="110">
        <v>3.9814765065286424</v>
      </c>
      <c r="P421" s="110">
        <v>3.8050294859902594</v>
      </c>
      <c r="Q421" s="110">
        <v>4.1378743122239277</v>
      </c>
      <c r="R421" s="110">
        <v>4.2902687730561073</v>
      </c>
      <c r="S421" s="110">
        <v>5.0533490731057205</v>
      </c>
      <c r="T421" s="110">
        <v>5.3557995001195229</v>
      </c>
      <c r="U421" s="110">
        <v>5.4804472849000812</v>
      </c>
      <c r="V421" s="110">
        <v>9.0155207844222875</v>
      </c>
      <c r="W421" s="110">
        <v>7.8818653179585132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91.493026397731114</v>
      </c>
      <c r="D423" s="118">
        <f t="shared" si="194"/>
        <v>92.553465665207383</v>
      </c>
      <c r="E423" s="118">
        <f t="shared" si="194"/>
        <v>103.45351167612837</v>
      </c>
      <c r="F423" s="118">
        <f t="shared" si="194"/>
        <v>97.961535766180916</v>
      </c>
      <c r="G423" s="118">
        <f t="shared" si="194"/>
        <v>103.10275528711266</v>
      </c>
      <c r="H423" s="118">
        <f t="shared" si="194"/>
        <v>110.51476005265621</v>
      </c>
      <c r="I423" s="118">
        <f t="shared" si="194"/>
        <v>98.992870178388486</v>
      </c>
      <c r="J423" s="118">
        <f t="shared" si="194"/>
        <v>99.690724837171274</v>
      </c>
      <c r="K423" s="118">
        <f t="shared" si="194"/>
        <v>97.601924028044948</v>
      </c>
      <c r="L423" s="118">
        <f t="shared" si="194"/>
        <v>112.12252575806463</v>
      </c>
      <c r="M423" s="118">
        <f t="shared" si="194"/>
        <v>102.20623637142432</v>
      </c>
      <c r="N423" s="118">
        <f t="shared" si="194"/>
        <v>92.325150311469898</v>
      </c>
      <c r="O423" s="118">
        <f t="shared" si="194"/>
        <v>81.340787244564666</v>
      </c>
      <c r="P423" s="118">
        <f t="shared" si="194"/>
        <v>70.70499507044201</v>
      </c>
      <c r="Q423" s="118">
        <f t="shared" si="194"/>
        <v>97.751488322849639</v>
      </c>
      <c r="R423" s="118">
        <f t="shared" ref="R423:V423" si="195">R424+R426+R428+R437</f>
        <v>87.099697388626367</v>
      </c>
      <c r="S423" s="118">
        <f t="shared" si="195"/>
        <v>79.915697199534264</v>
      </c>
      <c r="T423" s="118">
        <f t="shared" si="195"/>
        <v>81.752562515415988</v>
      </c>
      <c r="U423" s="118">
        <f t="shared" si="195"/>
        <v>81.292916121308465</v>
      </c>
      <c r="V423" s="118">
        <f t="shared" si="195"/>
        <v>77.747717333499224</v>
      </c>
      <c r="W423" s="118">
        <f t="shared" ref="W423" si="196">W424+W426+W428+W437</f>
        <v>90.800026832701775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75.89838540936077</v>
      </c>
      <c r="D424" s="123">
        <f t="shared" si="197"/>
        <v>76.762718321634154</v>
      </c>
      <c r="E424" s="123">
        <f t="shared" si="197"/>
        <v>86.388894012512608</v>
      </c>
      <c r="F424" s="123">
        <f t="shared" si="197"/>
        <v>81.358513657296811</v>
      </c>
      <c r="G424" s="123">
        <f t="shared" si="197"/>
        <v>85.760430144927909</v>
      </c>
      <c r="H424" s="123">
        <f t="shared" si="197"/>
        <v>90.574482312724669</v>
      </c>
      <c r="I424" s="123">
        <f t="shared" si="197"/>
        <v>78.575335726056693</v>
      </c>
      <c r="J424" s="123">
        <f t="shared" si="197"/>
        <v>78.840422657724943</v>
      </c>
      <c r="K424" s="123">
        <f t="shared" si="197"/>
        <v>77.411853702249559</v>
      </c>
      <c r="L424" s="123">
        <f t="shared" si="197"/>
        <v>91.389285809382287</v>
      </c>
      <c r="M424" s="123">
        <f t="shared" si="197"/>
        <v>82.409030277487517</v>
      </c>
      <c r="N424" s="123">
        <f t="shared" si="197"/>
        <v>74.321596502522965</v>
      </c>
      <c r="O424" s="123">
        <f t="shared" si="197"/>
        <v>64.752651054569554</v>
      </c>
      <c r="P424" s="123">
        <f t="shared" si="197"/>
        <v>55.152359770305793</v>
      </c>
      <c r="Q424" s="123">
        <f t="shared" si="197"/>
        <v>78.677417128986221</v>
      </c>
      <c r="R424" s="123">
        <f t="shared" si="197"/>
        <v>67.679329016588355</v>
      </c>
      <c r="S424" s="123">
        <f t="shared" si="197"/>
        <v>58.244435428804522</v>
      </c>
      <c r="T424" s="123">
        <f t="shared" si="197"/>
        <v>57.728642218697921</v>
      </c>
      <c r="U424" s="123">
        <f t="shared" si="197"/>
        <v>54.702639811718726</v>
      </c>
      <c r="V424" s="123">
        <f t="shared" si="197"/>
        <v>49.937821376852405</v>
      </c>
      <c r="W424" s="123">
        <f t="shared" si="197"/>
        <v>59.87402236967668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75.89838540936077</v>
      </c>
      <c r="D425" s="99">
        <v>76.762718321634154</v>
      </c>
      <c r="E425" s="99">
        <v>86.388894012512608</v>
      </c>
      <c r="F425" s="99">
        <v>81.358513657296811</v>
      </c>
      <c r="G425" s="99">
        <v>85.760430144927909</v>
      </c>
      <c r="H425" s="99">
        <v>90.574482312724669</v>
      </c>
      <c r="I425" s="99">
        <v>78.575335726056693</v>
      </c>
      <c r="J425" s="99">
        <v>78.840422657724943</v>
      </c>
      <c r="K425" s="99">
        <v>77.411853702249559</v>
      </c>
      <c r="L425" s="99">
        <v>91.389285809382287</v>
      </c>
      <c r="M425" s="99">
        <v>82.409030277487517</v>
      </c>
      <c r="N425" s="99">
        <v>74.321596502522965</v>
      </c>
      <c r="O425" s="99">
        <v>64.752651054569554</v>
      </c>
      <c r="P425" s="99">
        <v>55.152359770305793</v>
      </c>
      <c r="Q425" s="99">
        <v>78.677417128986221</v>
      </c>
      <c r="R425" s="99">
        <v>67.679329016588355</v>
      </c>
      <c r="S425" s="99">
        <v>58.244435428804522</v>
      </c>
      <c r="T425" s="99">
        <v>57.728642218697921</v>
      </c>
      <c r="U425" s="99">
        <v>54.702639811718726</v>
      </c>
      <c r="V425" s="99">
        <v>49.937821376852405</v>
      </c>
      <c r="W425" s="99">
        <v>59.87402236967668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0.18766347720179516</v>
      </c>
      <c r="D426" s="123">
        <f t="shared" si="198"/>
        <v>0.27865728173574766</v>
      </c>
      <c r="E426" s="123">
        <f t="shared" si="198"/>
        <v>0.54566086781724144</v>
      </c>
      <c r="F426" s="123">
        <f t="shared" si="198"/>
        <v>0.36362226974066225</v>
      </c>
      <c r="G426" s="123">
        <f t="shared" si="198"/>
        <v>0.40886395721913898</v>
      </c>
      <c r="H426" s="123">
        <f t="shared" si="198"/>
        <v>0.77139332620361123</v>
      </c>
      <c r="I426" s="123">
        <f t="shared" si="198"/>
        <v>1.3953896505707029</v>
      </c>
      <c r="J426" s="123">
        <f t="shared" si="198"/>
        <v>0.97622259245451171</v>
      </c>
      <c r="K426" s="123">
        <f t="shared" si="198"/>
        <v>1.259830743528823</v>
      </c>
      <c r="L426" s="123">
        <f t="shared" si="198"/>
        <v>1.655022936120363</v>
      </c>
      <c r="M426" s="123">
        <f t="shared" si="198"/>
        <v>1.7699428639848802</v>
      </c>
      <c r="N426" s="123">
        <f t="shared" si="198"/>
        <v>3.6349001613462231</v>
      </c>
      <c r="O426" s="123">
        <f t="shared" si="198"/>
        <v>2.500151208519132</v>
      </c>
      <c r="P426" s="123">
        <f t="shared" si="198"/>
        <v>1.818040961961163</v>
      </c>
      <c r="Q426" s="123">
        <f t="shared" si="198"/>
        <v>2.9624679254545376</v>
      </c>
      <c r="R426" s="123">
        <f t="shared" si="198"/>
        <v>3.0241759210367323</v>
      </c>
      <c r="S426" s="123">
        <f t="shared" si="198"/>
        <v>3.5186622312989582</v>
      </c>
      <c r="T426" s="123">
        <f t="shared" si="198"/>
        <v>4.8709270295401828</v>
      </c>
      <c r="U426" s="123">
        <f t="shared" si="198"/>
        <v>6.7883601879577702</v>
      </c>
      <c r="V426" s="123">
        <f t="shared" si="198"/>
        <v>3.8808205850816146</v>
      </c>
      <c r="W426" s="123">
        <f t="shared" si="198"/>
        <v>9.3685008775816243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0.18766347720179516</v>
      </c>
      <c r="D427" s="99">
        <f>RES_hhdet_in_tess!D147</f>
        <v>0.27865728173574766</v>
      </c>
      <c r="E427" s="99">
        <f>RES_hhdet_in_tess!E147</f>
        <v>0.54566086781724144</v>
      </c>
      <c r="F427" s="99">
        <f>RES_hhdet_in_tess!F147</f>
        <v>0.36362226974066225</v>
      </c>
      <c r="G427" s="99">
        <f>RES_hhdet_in_tess!G147</f>
        <v>0.40886395721913898</v>
      </c>
      <c r="H427" s="99">
        <f>RES_hhdet_in_tess!H147</f>
        <v>0.77139332620361123</v>
      </c>
      <c r="I427" s="99">
        <f>RES_hhdet_in_tess!I147</f>
        <v>1.3953896505707029</v>
      </c>
      <c r="J427" s="99">
        <f>RES_hhdet_in_tess!J147</f>
        <v>0.97622259245451171</v>
      </c>
      <c r="K427" s="99">
        <f>RES_hhdet_in_tess!K147</f>
        <v>1.259830743528823</v>
      </c>
      <c r="L427" s="99">
        <f>RES_hhdet_in_tess!L147</f>
        <v>1.655022936120363</v>
      </c>
      <c r="M427" s="99">
        <f>RES_hhdet_in_tess!M147</f>
        <v>1.7699428639848802</v>
      </c>
      <c r="N427" s="99">
        <f>RES_hhdet_in_tess!N147</f>
        <v>3.6349001613462231</v>
      </c>
      <c r="O427" s="99">
        <f>RES_hhdet_in_tess!O147</f>
        <v>2.500151208519132</v>
      </c>
      <c r="P427" s="99">
        <f>RES_hhdet_in_tess!P147</f>
        <v>1.818040961961163</v>
      </c>
      <c r="Q427" s="99">
        <f>RES_hhdet_in_tess!Q147</f>
        <v>2.9624679254545376</v>
      </c>
      <c r="R427" s="99">
        <f>RES_hhdet_in_tess!R147</f>
        <v>3.0241759210367323</v>
      </c>
      <c r="S427" s="99">
        <f>RES_hhdet_in_tess!S147</f>
        <v>3.5186622312989582</v>
      </c>
      <c r="T427" s="99">
        <f>RES_hhdet_in_tess!T147</f>
        <v>4.8709270295401828</v>
      </c>
      <c r="U427" s="99">
        <f>RES_hhdet_in_tess!U147</f>
        <v>6.7883601879577702</v>
      </c>
      <c r="V427" s="99">
        <f>RES_hhdet_in_tess!V147</f>
        <v>3.8808205850816146</v>
      </c>
      <c r="W427" s="99">
        <f>RES_hhdet_in_tess!W147</f>
        <v>9.3685008775816243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10.65256493240574</v>
      </c>
      <c r="D428" s="123">
        <v>10.659779259186164</v>
      </c>
      <c r="E428" s="123">
        <v>11.580556798227638</v>
      </c>
      <c r="F428" s="123">
        <v>11.379532332106205</v>
      </c>
      <c r="G428" s="123">
        <v>11.808879586616765</v>
      </c>
      <c r="H428" s="123">
        <v>13.811180008046454</v>
      </c>
      <c r="I428" s="123">
        <v>13.713957393578408</v>
      </c>
      <c r="J428" s="123">
        <v>14.896319769677271</v>
      </c>
      <c r="K428" s="123">
        <v>14.313674483853035</v>
      </c>
      <c r="L428" s="123">
        <v>14.304456934874349</v>
      </c>
      <c r="M428" s="123">
        <v>13.961277577172273</v>
      </c>
      <c r="N428" s="123">
        <v>11.084716397803888</v>
      </c>
      <c r="O428" s="123">
        <v>10.883305799279459</v>
      </c>
      <c r="P428" s="123">
        <v>10.766865540591693</v>
      </c>
      <c r="Q428" s="123">
        <v>12.847972928431803</v>
      </c>
      <c r="R428" s="123">
        <v>13.160116863168735</v>
      </c>
      <c r="S428" s="123">
        <v>13.964243226847261</v>
      </c>
      <c r="T428" s="123">
        <v>14.57030309406138</v>
      </c>
      <c r="U428" s="123">
        <v>15.02304442782806</v>
      </c>
      <c r="V428" s="123">
        <v>16.547403212754748</v>
      </c>
      <c r="W428" s="123">
        <v>14.724024703561938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10.233081489125572</v>
      </c>
      <c r="D429" s="99">
        <v>11.199390876683573</v>
      </c>
      <c r="E429" s="99">
        <v>11.185951822067111</v>
      </c>
      <c r="F429" s="99">
        <v>10.143810383365809</v>
      </c>
      <c r="G429" s="99">
        <v>12.902633589301953</v>
      </c>
      <c r="H429" s="99">
        <v>14.136604008765243</v>
      </c>
      <c r="I429" s="99">
        <v>12.705715709685409</v>
      </c>
      <c r="J429" s="99">
        <v>12.876809353454728</v>
      </c>
      <c r="K429" s="99">
        <v>13.524747432164149</v>
      </c>
      <c r="L429" s="99">
        <v>17.51301834741853</v>
      </c>
      <c r="M429" s="99">
        <v>13.739431123562415</v>
      </c>
      <c r="N429" s="99">
        <v>10.498150848024647</v>
      </c>
      <c r="O429" s="99">
        <v>11.78503971098143</v>
      </c>
      <c r="P429" s="99">
        <v>10.824016916970216</v>
      </c>
      <c r="Q429" s="99">
        <v>11.395308899392489</v>
      </c>
      <c r="R429" s="99">
        <v>10.408966906416099</v>
      </c>
      <c r="S429" s="99">
        <v>14.873087732763217</v>
      </c>
      <c r="T429" s="99">
        <v>16.704879323572339</v>
      </c>
      <c r="U429" s="99">
        <v>17.909431981411888</v>
      </c>
      <c r="V429" s="99">
        <v>14.49750758922281</v>
      </c>
      <c r="W429" s="99">
        <v>15.412354386517464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10.741535736784208</v>
      </c>
      <c r="D433" s="102">
        <v>10.531784105327427</v>
      </c>
      <c r="E433" s="102">
        <v>11.630401637321601</v>
      </c>
      <c r="F433" s="102">
        <v>11.505626408508286</v>
      </c>
      <c r="G433" s="102">
        <v>11.68909263353293</v>
      </c>
      <c r="H433" s="102">
        <v>13.776834883874278</v>
      </c>
      <c r="I433" s="102">
        <v>13.74455424094873</v>
      </c>
      <c r="J433" s="102">
        <v>14.918742642747466</v>
      </c>
      <c r="K433" s="102">
        <v>14.351762394913571</v>
      </c>
      <c r="L433" s="102">
        <v>14.123697983958804</v>
      </c>
      <c r="M433" s="102">
        <v>13.96981686699613</v>
      </c>
      <c r="N433" s="102">
        <v>11.107404185762544</v>
      </c>
      <c r="O433" s="102">
        <v>10.83027651241043</v>
      </c>
      <c r="P433" s="102">
        <v>10.764147765274576</v>
      </c>
      <c r="Q433" s="102">
        <v>12.895056009169291</v>
      </c>
      <c r="R433" s="102">
        <v>13.315359159683227</v>
      </c>
      <c r="S433" s="102">
        <v>13.8970217321821</v>
      </c>
      <c r="T433" s="102">
        <v>14.427047678161847</v>
      </c>
      <c r="U433" s="102">
        <v>14.874208977444592</v>
      </c>
      <c r="V433" s="102">
        <v>16.612741379837367</v>
      </c>
      <c r="W433" s="102">
        <v>14.704858997654494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10.748052160673129</v>
      </c>
      <c r="D434" s="105">
        <v>10.536246827184586</v>
      </c>
      <c r="E434" s="105">
        <v>0</v>
      </c>
      <c r="F434" s="105">
        <v>0</v>
      </c>
      <c r="G434" s="105">
        <v>11.683508187171375</v>
      </c>
      <c r="H434" s="105">
        <v>13.767354432040111</v>
      </c>
      <c r="I434" s="105">
        <v>13.743584721397012</v>
      </c>
      <c r="J434" s="105">
        <v>14.932938418404493</v>
      </c>
      <c r="K434" s="105">
        <v>14.372139017772209</v>
      </c>
      <c r="L434" s="105">
        <v>14.138611173546233</v>
      </c>
      <c r="M434" s="105">
        <v>13.979958965698499</v>
      </c>
      <c r="N434" s="105">
        <v>11.115373655230719</v>
      </c>
      <c r="O434" s="105">
        <v>10.833145962890201</v>
      </c>
      <c r="P434" s="105">
        <v>10.76744873635314</v>
      </c>
      <c r="Q434" s="105">
        <v>12.895604615934456</v>
      </c>
      <c r="R434" s="105">
        <v>13.31662132895913</v>
      </c>
      <c r="S434" s="105">
        <v>13.895692957603133</v>
      </c>
      <c r="T434" s="105">
        <v>14.425449407508742</v>
      </c>
      <c r="U434" s="105">
        <v>14.877017900418316</v>
      </c>
      <c r="V434" s="105">
        <v>16.627297661594891</v>
      </c>
      <c r="W434" s="105">
        <v>14.723599471313239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2.4709218185658313</v>
      </c>
      <c r="D435" s="99">
        <v>2.3645308173940367</v>
      </c>
      <c r="E435" s="99">
        <v>0</v>
      </c>
      <c r="F435" s="99">
        <v>0</v>
      </c>
      <c r="G435" s="99">
        <v>2.3317327735252449</v>
      </c>
      <c r="H435" s="99">
        <v>3.7050810633061384</v>
      </c>
      <c r="I435" s="99">
        <v>3.0295600731994958</v>
      </c>
      <c r="J435" s="99">
        <v>3.7842613423919627</v>
      </c>
      <c r="K435" s="99">
        <v>3.3721780551491256</v>
      </c>
      <c r="L435" s="99">
        <v>3.2271213513936829</v>
      </c>
      <c r="M435" s="99">
        <v>3.7595495545784092</v>
      </c>
      <c r="N435" s="99">
        <v>1.9932942502322986</v>
      </c>
      <c r="O435" s="99">
        <v>2.0983429835848573</v>
      </c>
      <c r="P435" s="99">
        <v>2.0828907265049916</v>
      </c>
      <c r="Q435" s="99">
        <v>3.4932058385213978</v>
      </c>
      <c r="R435" s="99">
        <v>3.406707576510156</v>
      </c>
      <c r="S435" s="99">
        <v>3.3046337151008212</v>
      </c>
      <c r="T435" s="99">
        <v>3.5101752991856716</v>
      </c>
      <c r="U435" s="99">
        <v>3.5551174102012864</v>
      </c>
      <c r="V435" s="99">
        <v>4.2500295137160844</v>
      </c>
      <c r="W435" s="99">
        <v>2.8996740162661432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8.2771303421072968</v>
      </c>
      <c r="D436" s="99">
        <v>8.1717160097905488</v>
      </c>
      <c r="E436" s="99">
        <v>0</v>
      </c>
      <c r="F436" s="99">
        <v>0</v>
      </c>
      <c r="G436" s="99">
        <v>9.3517754136461306</v>
      </c>
      <c r="H436" s="99">
        <v>10.062273368733969</v>
      </c>
      <c r="I436" s="99">
        <v>10.714024648197517</v>
      </c>
      <c r="J436" s="99">
        <v>11.148677076012532</v>
      </c>
      <c r="K436" s="99">
        <v>10.999960962623081</v>
      </c>
      <c r="L436" s="99">
        <v>10.911489822152548</v>
      </c>
      <c r="M436" s="99">
        <v>10.220409411120089</v>
      </c>
      <c r="N436" s="99">
        <v>9.1220794049984182</v>
      </c>
      <c r="O436" s="99">
        <v>8.7348029793053446</v>
      </c>
      <c r="P436" s="99">
        <v>8.6845580098481499</v>
      </c>
      <c r="Q436" s="99">
        <v>9.40239877741306</v>
      </c>
      <c r="R436" s="99">
        <v>9.9099137524489738</v>
      </c>
      <c r="S436" s="99">
        <v>10.591059242502311</v>
      </c>
      <c r="T436" s="99">
        <v>10.915274108323072</v>
      </c>
      <c r="U436" s="99">
        <v>11.321900490217031</v>
      </c>
      <c r="V436" s="99">
        <v>12.377268147878809</v>
      </c>
      <c r="W436" s="99">
        <v>11.8239254550471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4.7544125787628113</v>
      </c>
      <c r="D437" s="123">
        <v>4.852310802651318</v>
      </c>
      <c r="E437" s="123">
        <v>4.9383999975708877</v>
      </c>
      <c r="F437" s="123">
        <v>4.8598675070372321</v>
      </c>
      <c r="G437" s="123">
        <v>5.1245815983488461</v>
      </c>
      <c r="H437" s="123">
        <v>5.3577044056814884</v>
      </c>
      <c r="I437" s="123">
        <v>5.308187408182679</v>
      </c>
      <c r="J437" s="123">
        <v>4.9777598173145448</v>
      </c>
      <c r="K437" s="123">
        <v>4.6165650984135302</v>
      </c>
      <c r="L437" s="123">
        <v>4.7737600776876237</v>
      </c>
      <c r="M437" s="123">
        <v>4.0659856527796627</v>
      </c>
      <c r="N437" s="123">
        <v>3.2839372497968271</v>
      </c>
      <c r="O437" s="123">
        <v>3.2046791821965286</v>
      </c>
      <c r="P437" s="123">
        <v>2.9677287975833617</v>
      </c>
      <c r="Q437" s="123">
        <v>3.2636303399770874</v>
      </c>
      <c r="R437" s="123">
        <v>3.2360755878325476</v>
      </c>
      <c r="S437" s="123">
        <v>4.1883563125835179</v>
      </c>
      <c r="T437" s="123">
        <v>4.5826901731165002</v>
      </c>
      <c r="U437" s="123">
        <v>4.7788716938039055</v>
      </c>
      <c r="V437" s="123">
        <v>7.3816721588104626</v>
      </c>
      <c r="W437" s="123">
        <v>6.8334788818815282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4.6862292231415994</v>
      </c>
      <c r="D438" s="99">
        <v>4.852310802651318</v>
      </c>
      <c r="E438" s="99">
        <v>4.9383999975708877</v>
      </c>
      <c r="F438" s="99">
        <v>4.8434884939263219</v>
      </c>
      <c r="G438" s="99">
        <v>5.1708683898318988</v>
      </c>
      <c r="H438" s="99">
        <v>5.4758313174134834</v>
      </c>
      <c r="I438" s="99">
        <v>5.2614479015345621</v>
      </c>
      <c r="J438" s="99">
        <v>4.7899119955265395</v>
      </c>
      <c r="K438" s="99">
        <v>4.8026624927192438</v>
      </c>
      <c r="L438" s="99">
        <v>4.9955695564719074</v>
      </c>
      <c r="M438" s="99">
        <v>3.9711115829229886</v>
      </c>
      <c r="N438" s="99">
        <v>3.1342924799455507</v>
      </c>
      <c r="O438" s="99">
        <v>3.2667775963823478</v>
      </c>
      <c r="P438" s="99">
        <v>2.9716682395235496</v>
      </c>
      <c r="Q438" s="99">
        <v>3.2722520418186019</v>
      </c>
      <c r="R438" s="99">
        <v>3.0440094404801785</v>
      </c>
      <c r="S438" s="99">
        <v>4.2389445897707727</v>
      </c>
      <c r="T438" s="99">
        <v>4.6999211028730885</v>
      </c>
      <c r="U438" s="99">
        <v>4.9355663686156666</v>
      </c>
      <c r="V438" s="99">
        <v>7.0444857599546111</v>
      </c>
      <c r="W438" s="99">
        <v>6.894932546871348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5.2468479249160005</v>
      </c>
      <c r="D439" s="110">
        <v>0</v>
      </c>
      <c r="E439" s="110">
        <v>0</v>
      </c>
      <c r="F439" s="110">
        <v>5.2857218479209367</v>
      </c>
      <c r="G439" s="110">
        <v>5.0078583850437601</v>
      </c>
      <c r="H439" s="110">
        <v>5.0131675797965061</v>
      </c>
      <c r="I439" s="110">
        <v>5.4380193710941143</v>
      </c>
      <c r="J439" s="110">
        <v>5.5591935514202753</v>
      </c>
      <c r="K439" s="110">
        <v>4.3336970590688466</v>
      </c>
      <c r="L439" s="110">
        <v>4.4164003618685044</v>
      </c>
      <c r="M439" s="110">
        <v>4.1803926193715322</v>
      </c>
      <c r="N439" s="110">
        <v>3.4790098962100973</v>
      </c>
      <c r="O439" s="110">
        <v>3.0781609177805596</v>
      </c>
      <c r="P439" s="110">
        <v>2.9648709115212979</v>
      </c>
      <c r="Q439" s="110">
        <v>3.2566348453121834</v>
      </c>
      <c r="R439" s="110">
        <v>3.4222893041021578</v>
      </c>
      <c r="S439" s="110">
        <v>4.0981934421722865</v>
      </c>
      <c r="T439" s="110">
        <v>4.4200576694079388</v>
      </c>
      <c r="U439" s="110">
        <v>4.5977595665981656</v>
      </c>
      <c r="V439" s="110">
        <v>7.665939967906243</v>
      </c>
      <c r="W439" s="110">
        <v>6.76898421078912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2.3788704506302047</v>
      </c>
      <c r="D441" s="118">
        <f t="shared" si="199"/>
        <v>2.8094451887973788</v>
      </c>
      <c r="E441" s="118">
        <f t="shared" si="199"/>
        <v>2.4526281746168248</v>
      </c>
      <c r="F441" s="118">
        <f t="shared" si="199"/>
        <v>2.2069739986245311</v>
      </c>
      <c r="G441" s="118">
        <f t="shared" si="199"/>
        <v>1.9723098671497488</v>
      </c>
      <c r="H441" s="118">
        <f t="shared" si="199"/>
        <v>2.1452330789848335</v>
      </c>
      <c r="I441" s="118">
        <f t="shared" si="199"/>
        <v>1.6505347211656207</v>
      </c>
      <c r="J441" s="118">
        <f t="shared" si="199"/>
        <v>1.4596531556144814</v>
      </c>
      <c r="K441" s="118">
        <f t="shared" si="199"/>
        <v>1.379821082708927</v>
      </c>
      <c r="L441" s="118">
        <f t="shared" si="199"/>
        <v>1.5621108041690568</v>
      </c>
      <c r="M441" s="118">
        <f t="shared" si="199"/>
        <v>1.0507003831308834</v>
      </c>
      <c r="N441" s="118">
        <f t="shared" si="199"/>
        <v>0.83467648588085086</v>
      </c>
      <c r="O441" s="118">
        <f t="shared" si="199"/>
        <v>1.0712901843570781</v>
      </c>
      <c r="P441" s="118">
        <f t="shared" si="199"/>
        <v>0.62484867809041211</v>
      </c>
      <c r="Q441" s="118">
        <f t="shared" si="199"/>
        <v>0.67316482171103076</v>
      </c>
      <c r="R441" s="118">
        <f t="shared" ref="R441:V441" si="200">R442+R444+R446+R455</f>
        <v>0.73760360384359724</v>
      </c>
      <c r="S441" s="118">
        <f t="shared" si="200"/>
        <v>1.3267458289627942</v>
      </c>
      <c r="T441" s="118">
        <f t="shared" si="200"/>
        <v>1.3258824608003872</v>
      </c>
      <c r="U441" s="118">
        <f t="shared" si="200"/>
        <v>1.2353533054380519</v>
      </c>
      <c r="V441" s="118">
        <f t="shared" si="200"/>
        <v>1.3369073397214739</v>
      </c>
      <c r="W441" s="118">
        <f t="shared" ref="W441" si="201">W442+W444+W446+W455</f>
        <v>1.4251083099067472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0.78061922692104713</v>
      </c>
      <c r="D446" s="123">
        <v>0.92694124381229992</v>
      </c>
      <c r="E446" s="123">
        <v>0.53825674498567533</v>
      </c>
      <c r="F446" s="123">
        <v>0.40037648945935167</v>
      </c>
      <c r="G446" s="123">
        <v>0.53926937156520482</v>
      </c>
      <c r="H446" s="123">
        <v>0.56822085001953437</v>
      </c>
      <c r="I446" s="123">
        <v>0.15550684114610686</v>
      </c>
      <c r="J446" s="123">
        <v>6.166759132756184E-2</v>
      </c>
      <c r="K446" s="123">
        <v>0.2619925217619089</v>
      </c>
      <c r="L446" s="123">
        <v>0.37350332501039035</v>
      </c>
      <c r="M446" s="123">
        <v>0.21388747681314801</v>
      </c>
      <c r="N446" s="123">
        <v>0.15097526308851877</v>
      </c>
      <c r="O446" s="123">
        <v>0.22662151161151037</v>
      </c>
      <c r="P446" s="123">
        <v>0.14323291580899322</v>
      </c>
      <c r="Q446" s="123">
        <v>0.10815527198629607</v>
      </c>
      <c r="R446" s="123">
        <v>0.16132694019382324</v>
      </c>
      <c r="S446" s="123">
        <v>0.28639860804658007</v>
      </c>
      <c r="T446" s="123">
        <v>0.28407152010612757</v>
      </c>
      <c r="U446" s="123">
        <v>0.23053780116346759</v>
      </c>
      <c r="V446" s="123">
        <v>0.11843774825726117</v>
      </c>
      <c r="W446" s="123">
        <v>9.5184408862350467E-2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4.4435248301659609</v>
      </c>
      <c r="D447" s="99">
        <v>4.836215185107652</v>
      </c>
      <c r="E447" s="99">
        <v>4.7994559761222719</v>
      </c>
      <c r="F447" s="99">
        <v>4.3240660861609976</v>
      </c>
      <c r="G447" s="99">
        <v>5.4601023870976988</v>
      </c>
      <c r="H447" s="99">
        <v>5.9347511002040267</v>
      </c>
      <c r="I447" s="99">
        <v>5.2872325989676341</v>
      </c>
      <c r="J447" s="99">
        <v>5.3034128541703183</v>
      </c>
      <c r="K447" s="99">
        <v>5.5018429570000871</v>
      </c>
      <c r="L447" s="99">
        <v>7.0218625101953389</v>
      </c>
      <c r="M447" s="99">
        <v>5.3471869203287001</v>
      </c>
      <c r="N447" s="99">
        <v>3.8951617876837852</v>
      </c>
      <c r="O447" s="99">
        <v>4.0917772929856033</v>
      </c>
      <c r="P447" s="99">
        <v>3.4853342846855018</v>
      </c>
      <c r="Q447" s="99">
        <v>3.4424277997923953</v>
      </c>
      <c r="R447" s="99">
        <v>3.0185119599423245</v>
      </c>
      <c r="S447" s="99">
        <v>4.1527798166754106</v>
      </c>
      <c r="T447" s="99">
        <v>4.5123668386088722</v>
      </c>
      <c r="U447" s="99">
        <v>4.7099408912117742</v>
      </c>
      <c r="V447" s="99">
        <v>3.7409992208155596</v>
      </c>
      <c r="W447" s="99">
        <v>3.9422209337156815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1.5982512237091575</v>
      </c>
      <c r="D455" s="123">
        <v>1.8825039449850791</v>
      </c>
      <c r="E455" s="123">
        <v>1.9143714296311494</v>
      </c>
      <c r="F455" s="123">
        <v>1.8065975091651796</v>
      </c>
      <c r="G455" s="123">
        <v>1.4330404955845439</v>
      </c>
      <c r="H455" s="123">
        <v>1.577012228965299</v>
      </c>
      <c r="I455" s="123">
        <v>1.4950278800195138</v>
      </c>
      <c r="J455" s="123">
        <v>1.3979855642869194</v>
      </c>
      <c r="K455" s="123">
        <v>1.1178285609470182</v>
      </c>
      <c r="L455" s="123">
        <v>1.1886074791586665</v>
      </c>
      <c r="M455" s="123">
        <v>0.83681290631773531</v>
      </c>
      <c r="N455" s="123">
        <v>0.68370122279233214</v>
      </c>
      <c r="O455" s="123">
        <v>0.84466867274556778</v>
      </c>
      <c r="P455" s="123">
        <v>0.48161576228141895</v>
      </c>
      <c r="Q455" s="123">
        <v>0.56500954972473472</v>
      </c>
      <c r="R455" s="123">
        <v>0.57627666364977403</v>
      </c>
      <c r="S455" s="123">
        <v>1.0403472209162141</v>
      </c>
      <c r="T455" s="123">
        <v>1.0418109406942595</v>
      </c>
      <c r="U455" s="123">
        <v>1.0048155042745843</v>
      </c>
      <c r="V455" s="123">
        <v>1.2184695914642127</v>
      </c>
      <c r="W455" s="123">
        <v>1.3299239010443966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1.819547546991964</v>
      </c>
      <c r="D456" s="99">
        <v>1.8825039449850791</v>
      </c>
      <c r="E456" s="99">
        <v>1.9143714296311494</v>
      </c>
      <c r="F456" s="99">
        <v>1.8760820287484556</v>
      </c>
      <c r="G456" s="99">
        <v>2.0013151748680698</v>
      </c>
      <c r="H456" s="99">
        <v>2.1177021360391155</v>
      </c>
      <c r="I456" s="99">
        <v>2.0332379168265389</v>
      </c>
      <c r="J456" s="99">
        <v>1.8496424389026933</v>
      </c>
      <c r="K456" s="99">
        <v>1.8532420878858458</v>
      </c>
      <c r="L456" s="99">
        <v>1.9263638455330112</v>
      </c>
      <c r="M456" s="99">
        <v>1.5307553164348819</v>
      </c>
      <c r="N456" s="99">
        <v>1.208184352605628</v>
      </c>
      <c r="O456" s="99">
        <v>1.2592537552399519</v>
      </c>
      <c r="P456" s="99">
        <v>1.1454971388598161</v>
      </c>
      <c r="Q456" s="99">
        <v>1.2613640047963017</v>
      </c>
      <c r="R456" s="99">
        <v>1.1706648795856838</v>
      </c>
      <c r="S456" s="99">
        <v>1.6240617071859742</v>
      </c>
      <c r="T456" s="99">
        <v>1.7927829937780384</v>
      </c>
      <c r="U456" s="99">
        <v>1.8741622516034442</v>
      </c>
      <c r="V456" s="99">
        <v>2.6637664577117399</v>
      </c>
      <c r="W456" s="99">
        <v>2.5971401918234385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5242</v>
      </c>
      <c r="C5" s="120">
        <v>5100</v>
      </c>
      <c r="D5" s="120">
        <v>4986</v>
      </c>
      <c r="E5" s="120">
        <v>4789</v>
      </c>
      <c r="F5" s="120">
        <v>4740</v>
      </c>
      <c r="G5" s="120">
        <v>4543</v>
      </c>
      <c r="H5" s="120">
        <v>4584</v>
      </c>
      <c r="I5" s="120">
        <v>4645</v>
      </c>
      <c r="J5" s="120">
        <v>4599</v>
      </c>
      <c r="K5" s="120">
        <v>4257</v>
      </c>
      <c r="L5" s="120">
        <v>3680</v>
      </c>
      <c r="M5" s="120">
        <v>3133</v>
      </c>
      <c r="N5" s="120">
        <v>2707</v>
      </c>
      <c r="O5" s="120">
        <v>2539</v>
      </c>
      <c r="P5" s="120">
        <v>2529</v>
      </c>
      <c r="Q5" s="120">
        <v>2493</v>
      </c>
      <c r="R5" s="120">
        <v>2539</v>
      </c>
      <c r="S5" s="120">
        <v>2697</v>
      </c>
      <c r="T5" s="120">
        <v>3472</v>
      </c>
      <c r="U5" s="120">
        <v>6780</v>
      </c>
      <c r="V5" s="120">
        <v>12218</v>
      </c>
      <c r="W5" s="120">
        <v>17149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5242</v>
      </c>
      <c r="C7" s="52">
        <v>5100</v>
      </c>
      <c r="D7" s="52">
        <v>4986</v>
      </c>
      <c r="E7" s="52">
        <v>4789</v>
      </c>
      <c r="F7" s="52">
        <v>4740</v>
      </c>
      <c r="G7" s="52">
        <v>4543</v>
      </c>
      <c r="H7" s="52">
        <v>4584</v>
      </c>
      <c r="I7" s="52">
        <v>4645</v>
      </c>
      <c r="J7" s="52">
        <v>4599</v>
      </c>
      <c r="K7" s="52">
        <v>4257</v>
      </c>
      <c r="L7" s="52">
        <v>3680</v>
      </c>
      <c r="M7" s="52">
        <v>3133</v>
      </c>
      <c r="N7" s="52">
        <v>2707</v>
      </c>
      <c r="O7" s="52">
        <v>2539</v>
      </c>
      <c r="P7" s="52">
        <v>2529</v>
      </c>
      <c r="Q7" s="52">
        <v>2493</v>
      </c>
      <c r="R7" s="52">
        <v>2539</v>
      </c>
      <c r="S7" s="52">
        <v>2697</v>
      </c>
      <c r="T7" s="52">
        <v>3472</v>
      </c>
      <c r="U7" s="52">
        <v>6780</v>
      </c>
      <c r="V7" s="52">
        <v>12218</v>
      </c>
      <c r="W7" s="52">
        <v>17149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52</v>
      </c>
      <c r="C9" s="52">
        <v>96</v>
      </c>
      <c r="D9" s="52">
        <v>129</v>
      </c>
      <c r="E9" s="52">
        <v>132</v>
      </c>
      <c r="F9" s="52">
        <v>139</v>
      </c>
      <c r="G9" s="52">
        <v>148</v>
      </c>
      <c r="H9" s="52">
        <v>166</v>
      </c>
      <c r="I9" s="52">
        <v>193</v>
      </c>
      <c r="J9" s="52">
        <v>231</v>
      </c>
      <c r="K9" s="52">
        <v>245</v>
      </c>
      <c r="L9" s="52">
        <v>249</v>
      </c>
      <c r="M9" s="52">
        <v>233</v>
      </c>
      <c r="N9" s="52">
        <v>204</v>
      </c>
      <c r="O9" s="52">
        <v>188</v>
      </c>
      <c r="P9" s="52">
        <v>189</v>
      </c>
      <c r="Q9" s="52">
        <v>218</v>
      </c>
      <c r="R9" s="52">
        <v>268</v>
      </c>
      <c r="S9" s="52">
        <v>356</v>
      </c>
      <c r="T9" s="52">
        <v>604</v>
      </c>
      <c r="U9" s="52">
        <v>1460</v>
      </c>
      <c r="V9" s="52">
        <v>3461</v>
      </c>
      <c r="W9" s="52">
        <v>6006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1481</v>
      </c>
      <c r="C11" s="52">
        <v>1365</v>
      </c>
      <c r="D11" s="52">
        <v>1265</v>
      </c>
      <c r="E11" s="52">
        <v>1104</v>
      </c>
      <c r="F11" s="52">
        <v>940</v>
      </c>
      <c r="G11" s="52">
        <v>766</v>
      </c>
      <c r="H11" s="52">
        <v>612</v>
      </c>
      <c r="I11" s="52">
        <v>488</v>
      </c>
      <c r="J11" s="52">
        <v>413</v>
      </c>
      <c r="K11" s="52">
        <v>330</v>
      </c>
      <c r="L11" s="52">
        <v>250</v>
      </c>
      <c r="M11" s="52">
        <v>189</v>
      </c>
      <c r="N11" s="52">
        <v>135</v>
      </c>
      <c r="O11" s="52">
        <v>109</v>
      </c>
      <c r="P11" s="52">
        <v>100</v>
      </c>
      <c r="Q11" s="52">
        <v>100</v>
      </c>
      <c r="R11" s="52">
        <v>110</v>
      </c>
      <c r="S11" s="52">
        <v>129</v>
      </c>
      <c r="T11" s="52">
        <v>184</v>
      </c>
      <c r="U11" s="52">
        <v>346</v>
      </c>
      <c r="V11" s="52">
        <v>509</v>
      </c>
      <c r="W11" s="52">
        <v>612</v>
      </c>
      <c r="DA11" s="63" t="s">
        <v>1129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1130</v>
      </c>
    </row>
    <row r="13" spans="1:105" ht="12" customHeight="1" x14ac:dyDescent="0.25">
      <c r="A13" s="97" t="s">
        <v>122</v>
      </c>
      <c r="B13" s="52">
        <v>3761</v>
      </c>
      <c r="C13" s="52">
        <v>3693</v>
      </c>
      <c r="D13" s="52">
        <v>3674</v>
      </c>
      <c r="E13" s="52">
        <v>3635</v>
      </c>
      <c r="F13" s="52">
        <v>3752</v>
      </c>
      <c r="G13" s="52">
        <v>3726</v>
      </c>
      <c r="H13" s="52">
        <v>3920</v>
      </c>
      <c r="I13" s="52">
        <v>4087</v>
      </c>
      <c r="J13" s="52">
        <v>4079</v>
      </c>
      <c r="K13" s="52">
        <v>3815</v>
      </c>
      <c r="L13" s="52">
        <v>3316</v>
      </c>
      <c r="M13" s="52">
        <v>2825</v>
      </c>
      <c r="N13" s="52">
        <v>2426</v>
      </c>
      <c r="O13" s="52">
        <v>2272</v>
      </c>
      <c r="P13" s="52">
        <v>2252</v>
      </c>
      <c r="Q13" s="52">
        <v>2217</v>
      </c>
      <c r="R13" s="52">
        <v>2253</v>
      </c>
      <c r="S13" s="52">
        <v>2375</v>
      </c>
      <c r="T13" s="52">
        <v>3024</v>
      </c>
      <c r="U13" s="52">
        <v>5843</v>
      </c>
      <c r="V13" s="52">
        <v>10500</v>
      </c>
      <c r="W13" s="52">
        <v>14765</v>
      </c>
      <c r="DA13" s="63" t="s">
        <v>1131</v>
      </c>
    </row>
    <row r="14" spans="1:105" ht="12" customHeight="1" x14ac:dyDescent="0.25">
      <c r="A14" s="97" t="s">
        <v>121</v>
      </c>
      <c r="B14" s="52">
        <v>0</v>
      </c>
      <c r="C14" s="52">
        <v>42</v>
      </c>
      <c r="D14" s="52">
        <v>47</v>
      </c>
      <c r="E14" s="52">
        <v>50</v>
      </c>
      <c r="F14" s="52">
        <v>48</v>
      </c>
      <c r="G14" s="52">
        <v>51</v>
      </c>
      <c r="H14" s="52">
        <v>52</v>
      </c>
      <c r="I14" s="52">
        <v>70</v>
      </c>
      <c r="J14" s="52">
        <v>107</v>
      </c>
      <c r="K14" s="52">
        <v>112</v>
      </c>
      <c r="L14" s="52">
        <v>114</v>
      </c>
      <c r="M14" s="52">
        <v>119</v>
      </c>
      <c r="N14" s="52">
        <v>146</v>
      </c>
      <c r="O14" s="52">
        <v>158</v>
      </c>
      <c r="P14" s="52">
        <v>177</v>
      </c>
      <c r="Q14" s="52">
        <v>176</v>
      </c>
      <c r="R14" s="52">
        <v>176</v>
      </c>
      <c r="S14" s="52">
        <v>193</v>
      </c>
      <c r="T14" s="52">
        <v>264</v>
      </c>
      <c r="U14" s="52">
        <v>591</v>
      </c>
      <c r="V14" s="52">
        <v>1209</v>
      </c>
      <c r="W14" s="52">
        <v>1772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4698</v>
      </c>
      <c r="C16" s="52">
        <v>4555</v>
      </c>
      <c r="D16" s="52">
        <v>4526</v>
      </c>
      <c r="E16" s="52">
        <v>4445</v>
      </c>
      <c r="F16" s="52">
        <v>4430</v>
      </c>
      <c r="G16" s="52">
        <v>4123</v>
      </c>
      <c r="H16" s="52">
        <v>3995</v>
      </c>
      <c r="I16" s="52">
        <v>3925</v>
      </c>
      <c r="J16" s="52">
        <v>3795</v>
      </c>
      <c r="K16" s="52">
        <v>3373</v>
      </c>
      <c r="L16" s="52">
        <v>2786</v>
      </c>
      <c r="M16" s="52">
        <v>2246</v>
      </c>
      <c r="N16" s="52">
        <v>1826</v>
      </c>
      <c r="O16" s="52">
        <v>1673</v>
      </c>
      <c r="P16" s="52">
        <v>1523</v>
      </c>
      <c r="Q16" s="52">
        <v>1389</v>
      </c>
      <c r="R16" s="52">
        <v>1339</v>
      </c>
      <c r="S16" s="52">
        <v>1461</v>
      </c>
      <c r="T16" s="52">
        <v>1916</v>
      </c>
      <c r="U16" s="52">
        <v>3686</v>
      </c>
      <c r="V16" s="52">
        <v>6119</v>
      </c>
      <c r="W16" s="52">
        <v>8646</v>
      </c>
      <c r="DA16" s="63" t="s">
        <v>1133</v>
      </c>
    </row>
    <row r="17" spans="1:105" ht="12" customHeight="1" x14ac:dyDescent="0.25">
      <c r="A17" s="109" t="s">
        <v>120</v>
      </c>
      <c r="B17" s="36">
        <v>544</v>
      </c>
      <c r="C17" s="36">
        <v>545</v>
      </c>
      <c r="D17" s="36">
        <v>460</v>
      </c>
      <c r="E17" s="36">
        <v>344</v>
      </c>
      <c r="F17" s="36">
        <v>310</v>
      </c>
      <c r="G17" s="36">
        <v>420</v>
      </c>
      <c r="H17" s="36">
        <v>589</v>
      </c>
      <c r="I17" s="36">
        <v>720</v>
      </c>
      <c r="J17" s="36">
        <v>804</v>
      </c>
      <c r="K17" s="36">
        <v>884</v>
      </c>
      <c r="L17" s="36">
        <v>894</v>
      </c>
      <c r="M17" s="36">
        <v>887</v>
      </c>
      <c r="N17" s="36">
        <v>881</v>
      </c>
      <c r="O17" s="36">
        <v>866</v>
      </c>
      <c r="P17" s="36">
        <v>1006</v>
      </c>
      <c r="Q17" s="36">
        <v>1104</v>
      </c>
      <c r="R17" s="36">
        <v>1200</v>
      </c>
      <c r="S17" s="36">
        <v>1236</v>
      </c>
      <c r="T17" s="36">
        <v>1556</v>
      </c>
      <c r="U17" s="36">
        <v>3094</v>
      </c>
      <c r="V17" s="36">
        <v>6099</v>
      </c>
      <c r="W17" s="36">
        <v>8503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410</v>
      </c>
      <c r="D21" s="52">
        <v>409</v>
      </c>
      <c r="E21" s="52">
        <v>410</v>
      </c>
      <c r="F21" s="52">
        <v>411</v>
      </c>
      <c r="G21" s="52">
        <v>414</v>
      </c>
      <c r="H21" s="52">
        <v>417</v>
      </c>
      <c r="I21" s="52">
        <v>425</v>
      </c>
      <c r="J21" s="52">
        <v>433</v>
      </c>
      <c r="K21" s="52">
        <v>443</v>
      </c>
      <c r="L21" s="52">
        <v>577</v>
      </c>
      <c r="M21" s="52">
        <v>547</v>
      </c>
      <c r="N21" s="52">
        <v>426</v>
      </c>
      <c r="O21" s="52">
        <v>401</v>
      </c>
      <c r="P21" s="52">
        <v>123</v>
      </c>
      <c r="Q21" s="52">
        <v>179</v>
      </c>
      <c r="R21" s="52">
        <v>227</v>
      </c>
      <c r="S21" s="52">
        <v>281</v>
      </c>
      <c r="T21" s="52">
        <v>276</v>
      </c>
      <c r="U21" s="52">
        <v>270</v>
      </c>
      <c r="V21" s="52">
        <v>277</v>
      </c>
      <c r="W21" s="52">
        <v>260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8</v>
      </c>
      <c r="D23" s="52">
        <v>8</v>
      </c>
      <c r="E23" s="52">
        <v>9</v>
      </c>
      <c r="F23" s="52">
        <v>11</v>
      </c>
      <c r="G23" s="52">
        <v>13</v>
      </c>
      <c r="H23" s="52">
        <v>16</v>
      </c>
      <c r="I23" s="52">
        <v>19</v>
      </c>
      <c r="J23" s="52">
        <v>24</v>
      </c>
      <c r="K23" s="52">
        <v>38</v>
      </c>
      <c r="L23" s="52">
        <v>26</v>
      </c>
      <c r="M23" s="52">
        <v>23</v>
      </c>
      <c r="N23" s="52">
        <v>29</v>
      </c>
      <c r="O23" s="52">
        <v>37</v>
      </c>
      <c r="P23" s="52">
        <v>43</v>
      </c>
      <c r="Q23" s="52">
        <v>45</v>
      </c>
      <c r="R23" s="52">
        <v>40</v>
      </c>
      <c r="S23" s="52">
        <v>33</v>
      </c>
      <c r="T23" s="52">
        <v>24</v>
      </c>
      <c r="U23" s="52">
        <v>37</v>
      </c>
      <c r="V23" s="52">
        <v>85</v>
      </c>
      <c r="W23" s="52">
        <v>426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231</v>
      </c>
      <c r="D25" s="52">
        <v>232</v>
      </c>
      <c r="E25" s="52">
        <v>232</v>
      </c>
      <c r="F25" s="52">
        <v>240</v>
      </c>
      <c r="G25" s="52">
        <v>245</v>
      </c>
      <c r="H25" s="52">
        <v>257</v>
      </c>
      <c r="I25" s="52">
        <v>139</v>
      </c>
      <c r="J25" s="52">
        <v>82</v>
      </c>
      <c r="K25" s="52">
        <v>103</v>
      </c>
      <c r="L25" s="52">
        <v>88</v>
      </c>
      <c r="M25" s="52">
        <v>69</v>
      </c>
      <c r="N25" s="52">
        <v>67</v>
      </c>
      <c r="O25" s="52">
        <v>55</v>
      </c>
      <c r="P25" s="52">
        <v>26</v>
      </c>
      <c r="Q25" s="52">
        <v>10</v>
      </c>
      <c r="R25" s="52">
        <v>11</v>
      </c>
      <c r="S25" s="52">
        <v>15</v>
      </c>
      <c r="T25" s="52">
        <v>13</v>
      </c>
      <c r="U25" s="52">
        <v>15</v>
      </c>
      <c r="V25" s="52">
        <v>21</v>
      </c>
      <c r="W25" s="52">
        <v>23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588</v>
      </c>
      <c r="D27" s="52">
        <v>588</v>
      </c>
      <c r="E27" s="52">
        <v>596</v>
      </c>
      <c r="F27" s="52">
        <v>616</v>
      </c>
      <c r="G27" s="52">
        <v>654</v>
      </c>
      <c r="H27" s="52">
        <v>723</v>
      </c>
      <c r="I27" s="52">
        <v>474</v>
      </c>
      <c r="J27" s="52">
        <v>501</v>
      </c>
      <c r="K27" s="52">
        <v>583</v>
      </c>
      <c r="L27" s="52">
        <v>683</v>
      </c>
      <c r="M27" s="52">
        <v>684</v>
      </c>
      <c r="N27" s="52">
        <v>679</v>
      </c>
      <c r="O27" s="52">
        <v>659</v>
      </c>
      <c r="P27" s="52">
        <v>450</v>
      </c>
      <c r="Q27" s="52">
        <v>429</v>
      </c>
      <c r="R27" s="52">
        <v>356</v>
      </c>
      <c r="S27" s="52">
        <v>313</v>
      </c>
      <c r="T27" s="52">
        <v>290</v>
      </c>
      <c r="U27" s="52">
        <v>321</v>
      </c>
      <c r="V27" s="52">
        <v>387</v>
      </c>
      <c r="W27" s="52">
        <v>498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2</v>
      </c>
      <c r="G28" s="52">
        <v>3</v>
      </c>
      <c r="H28" s="52">
        <v>5</v>
      </c>
      <c r="I28" s="52">
        <v>10</v>
      </c>
      <c r="J28" s="52">
        <v>10</v>
      </c>
      <c r="K28" s="52">
        <v>17</v>
      </c>
      <c r="L28" s="52">
        <v>4</v>
      </c>
      <c r="M28" s="52">
        <v>9</v>
      </c>
      <c r="N28" s="52">
        <v>9</v>
      </c>
      <c r="O28" s="52">
        <v>15</v>
      </c>
      <c r="P28" s="52">
        <v>19</v>
      </c>
      <c r="Q28" s="52">
        <v>27</v>
      </c>
      <c r="R28" s="52">
        <v>29</v>
      </c>
      <c r="S28" s="52">
        <v>17</v>
      </c>
      <c r="T28" s="52">
        <v>26</v>
      </c>
      <c r="U28" s="52">
        <v>24</v>
      </c>
      <c r="V28" s="52">
        <v>34</v>
      </c>
      <c r="W28" s="52">
        <v>37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734</v>
      </c>
      <c r="D30" s="52">
        <v>735</v>
      </c>
      <c r="E30" s="52">
        <v>743</v>
      </c>
      <c r="F30" s="52">
        <v>767</v>
      </c>
      <c r="G30" s="52">
        <v>813</v>
      </c>
      <c r="H30" s="52">
        <v>892</v>
      </c>
      <c r="I30" s="52">
        <v>566</v>
      </c>
      <c r="J30" s="52">
        <v>543</v>
      </c>
      <c r="K30" s="52">
        <v>640</v>
      </c>
      <c r="L30" s="52">
        <v>709</v>
      </c>
      <c r="M30" s="52">
        <v>659</v>
      </c>
      <c r="N30" s="52">
        <v>608</v>
      </c>
      <c r="O30" s="52">
        <v>531</v>
      </c>
      <c r="P30" s="52">
        <v>350</v>
      </c>
      <c r="Q30" s="52">
        <v>322</v>
      </c>
      <c r="R30" s="52">
        <v>262</v>
      </c>
      <c r="S30" s="52">
        <v>200</v>
      </c>
      <c r="T30" s="52">
        <v>185</v>
      </c>
      <c r="U30" s="52">
        <v>197</v>
      </c>
      <c r="V30" s="52">
        <v>253</v>
      </c>
      <c r="W30" s="52">
        <v>301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85</v>
      </c>
      <c r="D31" s="36">
        <v>85</v>
      </c>
      <c r="E31" s="36">
        <v>116</v>
      </c>
      <c r="F31" s="36">
        <v>62</v>
      </c>
      <c r="G31" s="36">
        <v>87</v>
      </c>
      <c r="H31" s="36">
        <v>96</v>
      </c>
      <c r="I31" s="36">
        <v>53</v>
      </c>
      <c r="J31" s="36">
        <v>54</v>
      </c>
      <c r="K31" s="36">
        <v>61</v>
      </c>
      <c r="L31" s="36">
        <v>67</v>
      </c>
      <c r="M31" s="36">
        <v>104</v>
      </c>
      <c r="N31" s="36">
        <v>149</v>
      </c>
      <c r="O31" s="36">
        <v>197</v>
      </c>
      <c r="P31" s="36">
        <v>139</v>
      </c>
      <c r="Q31" s="36">
        <v>142</v>
      </c>
      <c r="R31" s="36">
        <v>138</v>
      </c>
      <c r="S31" s="36">
        <v>146</v>
      </c>
      <c r="T31" s="36">
        <v>139</v>
      </c>
      <c r="U31" s="36">
        <v>154</v>
      </c>
      <c r="V31" s="36">
        <v>201</v>
      </c>
      <c r="W31" s="36">
        <v>255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268</v>
      </c>
      <c r="D35" s="52">
        <v>295</v>
      </c>
      <c r="E35" s="52">
        <v>213</v>
      </c>
      <c r="F35" s="52">
        <v>362</v>
      </c>
      <c r="G35" s="52">
        <v>217</v>
      </c>
      <c r="H35" s="52">
        <v>458</v>
      </c>
      <c r="I35" s="52">
        <v>486</v>
      </c>
      <c r="J35" s="52">
        <v>387</v>
      </c>
      <c r="K35" s="52">
        <v>101</v>
      </c>
      <c r="L35" s="52">
        <v>0</v>
      </c>
      <c r="M35" s="52">
        <v>0</v>
      </c>
      <c r="N35" s="52">
        <v>0</v>
      </c>
      <c r="O35" s="52">
        <v>233</v>
      </c>
      <c r="P35" s="52">
        <v>113</v>
      </c>
      <c r="Q35" s="52">
        <v>143</v>
      </c>
      <c r="R35" s="52">
        <v>273</v>
      </c>
      <c r="S35" s="52">
        <v>439</v>
      </c>
      <c r="T35" s="52">
        <v>1051</v>
      </c>
      <c r="U35" s="52">
        <v>3578</v>
      </c>
      <c r="V35" s="52">
        <v>5715</v>
      </c>
      <c r="W35" s="52">
        <v>5191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52</v>
      </c>
      <c r="D37" s="52">
        <v>41</v>
      </c>
      <c r="E37" s="52">
        <v>12</v>
      </c>
      <c r="F37" s="52">
        <v>18</v>
      </c>
      <c r="G37" s="52">
        <v>22</v>
      </c>
      <c r="H37" s="52">
        <v>34</v>
      </c>
      <c r="I37" s="52">
        <v>46</v>
      </c>
      <c r="J37" s="52">
        <v>62</v>
      </c>
      <c r="K37" s="52">
        <v>52</v>
      </c>
      <c r="L37" s="52">
        <v>30</v>
      </c>
      <c r="M37" s="52">
        <v>7</v>
      </c>
      <c r="N37" s="52">
        <v>0</v>
      </c>
      <c r="O37" s="52">
        <v>21</v>
      </c>
      <c r="P37" s="52">
        <v>44</v>
      </c>
      <c r="Q37" s="52">
        <v>74</v>
      </c>
      <c r="R37" s="52">
        <v>90</v>
      </c>
      <c r="S37" s="52">
        <v>121</v>
      </c>
      <c r="T37" s="52">
        <v>272</v>
      </c>
      <c r="U37" s="52">
        <v>893</v>
      </c>
      <c r="V37" s="52">
        <v>2086</v>
      </c>
      <c r="W37" s="52">
        <v>2971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115</v>
      </c>
      <c r="D39" s="52">
        <v>132</v>
      </c>
      <c r="E39" s="52">
        <v>71</v>
      </c>
      <c r="F39" s="52">
        <v>76</v>
      </c>
      <c r="G39" s="52">
        <v>71</v>
      </c>
      <c r="H39" s="52">
        <v>103</v>
      </c>
      <c r="I39" s="52">
        <v>15</v>
      </c>
      <c r="J39" s="52">
        <v>7</v>
      </c>
      <c r="K39" s="52">
        <v>20</v>
      </c>
      <c r="L39" s="52">
        <v>8</v>
      </c>
      <c r="M39" s="52">
        <v>8</v>
      </c>
      <c r="N39" s="52">
        <v>13</v>
      </c>
      <c r="O39" s="52">
        <v>29</v>
      </c>
      <c r="P39" s="52">
        <v>17</v>
      </c>
      <c r="Q39" s="52">
        <v>10</v>
      </c>
      <c r="R39" s="52">
        <v>21</v>
      </c>
      <c r="S39" s="52">
        <v>34</v>
      </c>
      <c r="T39" s="52">
        <v>68</v>
      </c>
      <c r="U39" s="52">
        <v>177</v>
      </c>
      <c r="V39" s="52">
        <v>184</v>
      </c>
      <c r="W39" s="52">
        <v>126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520</v>
      </c>
      <c r="D41" s="52">
        <v>569</v>
      </c>
      <c r="E41" s="52">
        <v>557</v>
      </c>
      <c r="F41" s="52">
        <v>733</v>
      </c>
      <c r="G41" s="52">
        <v>628</v>
      </c>
      <c r="H41" s="52">
        <v>917</v>
      </c>
      <c r="I41" s="52">
        <v>641</v>
      </c>
      <c r="J41" s="52">
        <v>493</v>
      </c>
      <c r="K41" s="52">
        <v>319</v>
      </c>
      <c r="L41" s="52">
        <v>184</v>
      </c>
      <c r="M41" s="52">
        <v>193</v>
      </c>
      <c r="N41" s="52">
        <v>280</v>
      </c>
      <c r="O41" s="52">
        <v>505</v>
      </c>
      <c r="P41" s="52">
        <v>430</v>
      </c>
      <c r="Q41" s="52">
        <v>394</v>
      </c>
      <c r="R41" s="52">
        <v>392</v>
      </c>
      <c r="S41" s="52">
        <v>435</v>
      </c>
      <c r="T41" s="52">
        <v>939</v>
      </c>
      <c r="U41" s="52">
        <v>3140</v>
      </c>
      <c r="V41" s="52">
        <v>5044</v>
      </c>
      <c r="W41" s="52">
        <v>4763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42</v>
      </c>
      <c r="D42" s="52">
        <v>5</v>
      </c>
      <c r="E42" s="52">
        <v>3</v>
      </c>
      <c r="F42" s="52">
        <v>0</v>
      </c>
      <c r="G42" s="52">
        <v>6</v>
      </c>
      <c r="H42" s="52">
        <v>6</v>
      </c>
      <c r="I42" s="52">
        <v>28</v>
      </c>
      <c r="J42" s="52">
        <v>47</v>
      </c>
      <c r="K42" s="52">
        <v>22</v>
      </c>
      <c r="L42" s="52">
        <v>6</v>
      </c>
      <c r="M42" s="52">
        <v>14</v>
      </c>
      <c r="N42" s="52">
        <v>36</v>
      </c>
      <c r="O42" s="52">
        <v>27</v>
      </c>
      <c r="P42" s="52">
        <v>38</v>
      </c>
      <c r="Q42" s="52">
        <v>26</v>
      </c>
      <c r="R42" s="52">
        <v>29</v>
      </c>
      <c r="S42" s="52">
        <v>34</v>
      </c>
      <c r="T42" s="52">
        <v>97</v>
      </c>
      <c r="U42" s="52">
        <v>351</v>
      </c>
      <c r="V42" s="52">
        <v>652</v>
      </c>
      <c r="W42" s="52">
        <v>600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591</v>
      </c>
      <c r="D44" s="52">
        <v>706</v>
      </c>
      <c r="E44" s="52">
        <v>662</v>
      </c>
      <c r="F44" s="52">
        <v>752</v>
      </c>
      <c r="G44" s="52">
        <v>506</v>
      </c>
      <c r="H44" s="52">
        <v>764</v>
      </c>
      <c r="I44" s="52">
        <v>496</v>
      </c>
      <c r="J44" s="52">
        <v>413</v>
      </c>
      <c r="K44" s="52">
        <v>218</v>
      </c>
      <c r="L44" s="52">
        <v>122</v>
      </c>
      <c r="M44" s="52">
        <v>119</v>
      </c>
      <c r="N44" s="52">
        <v>188</v>
      </c>
      <c r="O44" s="52">
        <v>378</v>
      </c>
      <c r="P44" s="52">
        <v>200</v>
      </c>
      <c r="Q44" s="52">
        <v>188</v>
      </c>
      <c r="R44" s="52">
        <v>212</v>
      </c>
      <c r="S44" s="52">
        <v>322</v>
      </c>
      <c r="T44" s="52">
        <v>640</v>
      </c>
      <c r="U44" s="52">
        <v>1967</v>
      </c>
      <c r="V44" s="52">
        <v>2686</v>
      </c>
      <c r="W44" s="52">
        <v>2828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86</v>
      </c>
      <c r="D45" s="36">
        <v>0</v>
      </c>
      <c r="E45" s="36">
        <v>0</v>
      </c>
      <c r="F45" s="36">
        <v>28</v>
      </c>
      <c r="G45" s="36">
        <v>197</v>
      </c>
      <c r="H45" s="36">
        <v>265</v>
      </c>
      <c r="I45" s="36">
        <v>184</v>
      </c>
      <c r="J45" s="36">
        <v>138</v>
      </c>
      <c r="K45" s="36">
        <v>141</v>
      </c>
      <c r="L45" s="36">
        <v>77</v>
      </c>
      <c r="M45" s="36">
        <v>97</v>
      </c>
      <c r="N45" s="36">
        <v>143</v>
      </c>
      <c r="O45" s="36">
        <v>182</v>
      </c>
      <c r="P45" s="36">
        <v>279</v>
      </c>
      <c r="Q45" s="36">
        <v>240</v>
      </c>
      <c r="R45" s="36">
        <v>234</v>
      </c>
      <c r="S45" s="36">
        <v>182</v>
      </c>
      <c r="T45" s="36">
        <v>459</v>
      </c>
      <c r="U45" s="36">
        <v>1692</v>
      </c>
      <c r="V45" s="36">
        <v>3206</v>
      </c>
      <c r="W45" s="36">
        <v>2659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92</v>
      </c>
      <c r="D49" s="52">
        <v>98</v>
      </c>
      <c r="E49" s="52">
        <v>71</v>
      </c>
      <c r="F49" s="52">
        <v>123</v>
      </c>
      <c r="G49" s="52">
        <v>76</v>
      </c>
      <c r="H49" s="52">
        <v>142</v>
      </c>
      <c r="I49" s="52">
        <v>141</v>
      </c>
      <c r="J49" s="52">
        <v>116</v>
      </c>
      <c r="K49" s="52">
        <v>29</v>
      </c>
      <c r="L49" s="52">
        <v>0</v>
      </c>
      <c r="M49" s="52">
        <v>0</v>
      </c>
      <c r="N49" s="52">
        <v>0</v>
      </c>
      <c r="O49" s="52">
        <v>68</v>
      </c>
      <c r="P49" s="52">
        <v>63</v>
      </c>
      <c r="Q49" s="52">
        <v>70</v>
      </c>
      <c r="R49" s="52">
        <v>99</v>
      </c>
      <c r="S49" s="52">
        <v>124</v>
      </c>
      <c r="T49" s="52">
        <v>318</v>
      </c>
      <c r="U49" s="52">
        <v>1079</v>
      </c>
      <c r="V49" s="52">
        <v>1665</v>
      </c>
      <c r="W49" s="52">
        <v>1537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2</v>
      </c>
      <c r="D51" s="52">
        <v>3</v>
      </c>
      <c r="E51" s="52">
        <v>3</v>
      </c>
      <c r="F51" s="52">
        <v>8</v>
      </c>
      <c r="G51" s="52">
        <v>6</v>
      </c>
      <c r="H51" s="52">
        <v>14</v>
      </c>
      <c r="I51" s="52">
        <v>18</v>
      </c>
      <c r="J51" s="52">
        <v>18</v>
      </c>
      <c r="K51" s="52">
        <v>5</v>
      </c>
      <c r="L51" s="52">
        <v>0</v>
      </c>
      <c r="M51" s="52">
        <v>0</v>
      </c>
      <c r="N51" s="52">
        <v>0</v>
      </c>
      <c r="O51" s="52">
        <v>21</v>
      </c>
      <c r="P51" s="52">
        <v>21</v>
      </c>
      <c r="Q51" s="52">
        <v>26</v>
      </c>
      <c r="R51" s="52">
        <v>40</v>
      </c>
      <c r="S51" s="52">
        <v>56</v>
      </c>
      <c r="T51" s="52">
        <v>170</v>
      </c>
      <c r="U51" s="52">
        <v>666</v>
      </c>
      <c r="V51" s="52">
        <v>1220</v>
      </c>
      <c r="W51" s="52">
        <v>1227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16</v>
      </c>
      <c r="D53" s="52">
        <v>18</v>
      </c>
      <c r="E53" s="52">
        <v>8</v>
      </c>
      <c r="F53" s="52">
        <v>12</v>
      </c>
      <c r="G53" s="52">
        <v>8</v>
      </c>
      <c r="H53" s="52">
        <v>14</v>
      </c>
      <c r="I53" s="52">
        <v>4</v>
      </c>
      <c r="J53" s="52">
        <v>2</v>
      </c>
      <c r="K53" s="52">
        <v>2</v>
      </c>
      <c r="L53" s="52">
        <v>0</v>
      </c>
      <c r="M53" s="52">
        <v>0</v>
      </c>
      <c r="N53" s="52">
        <v>0</v>
      </c>
      <c r="O53" s="52">
        <v>4</v>
      </c>
      <c r="P53" s="52">
        <v>3</v>
      </c>
      <c r="Q53" s="52">
        <v>2</v>
      </c>
      <c r="R53" s="52">
        <v>5</v>
      </c>
      <c r="S53" s="52">
        <v>9</v>
      </c>
      <c r="T53" s="52">
        <v>20</v>
      </c>
      <c r="U53" s="52">
        <v>53</v>
      </c>
      <c r="V53" s="52">
        <v>53</v>
      </c>
      <c r="W53" s="52">
        <v>37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70</v>
      </c>
      <c r="D55" s="52">
        <v>79</v>
      </c>
      <c r="E55" s="52">
        <v>63</v>
      </c>
      <c r="F55" s="52">
        <v>111</v>
      </c>
      <c r="G55" s="52">
        <v>67</v>
      </c>
      <c r="H55" s="52">
        <v>127</v>
      </c>
      <c r="I55" s="52">
        <v>131</v>
      </c>
      <c r="J55" s="52">
        <v>104</v>
      </c>
      <c r="K55" s="52">
        <v>25</v>
      </c>
      <c r="L55" s="52">
        <v>0</v>
      </c>
      <c r="M55" s="52">
        <v>0</v>
      </c>
      <c r="N55" s="52">
        <v>0</v>
      </c>
      <c r="O55" s="52">
        <v>60</v>
      </c>
      <c r="P55" s="52">
        <v>55</v>
      </c>
      <c r="Q55" s="52">
        <v>63</v>
      </c>
      <c r="R55" s="52">
        <v>87</v>
      </c>
      <c r="S55" s="52">
        <v>106</v>
      </c>
      <c r="T55" s="52">
        <v>269</v>
      </c>
      <c r="U55" s="52">
        <v>922</v>
      </c>
      <c r="V55" s="52">
        <v>1426</v>
      </c>
      <c r="W55" s="52">
        <v>1329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6</v>
      </c>
      <c r="D56" s="52">
        <v>1</v>
      </c>
      <c r="E56" s="52">
        <v>0</v>
      </c>
      <c r="F56" s="52">
        <v>0</v>
      </c>
      <c r="G56" s="52">
        <v>1</v>
      </c>
      <c r="H56" s="52">
        <v>1</v>
      </c>
      <c r="I56" s="52">
        <v>6</v>
      </c>
      <c r="J56" s="52">
        <v>10</v>
      </c>
      <c r="K56" s="52">
        <v>2</v>
      </c>
      <c r="L56" s="52">
        <v>0</v>
      </c>
      <c r="M56" s="52">
        <v>0</v>
      </c>
      <c r="N56" s="52">
        <v>0</v>
      </c>
      <c r="O56" s="52">
        <v>4</v>
      </c>
      <c r="P56" s="52">
        <v>5</v>
      </c>
      <c r="Q56" s="52">
        <v>5</v>
      </c>
      <c r="R56" s="52">
        <v>7</v>
      </c>
      <c r="S56" s="52">
        <v>9</v>
      </c>
      <c r="T56" s="52">
        <v>29</v>
      </c>
      <c r="U56" s="52">
        <v>104</v>
      </c>
      <c r="V56" s="52">
        <v>186</v>
      </c>
      <c r="W56" s="52">
        <v>171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80</v>
      </c>
      <c r="D58" s="52">
        <v>98</v>
      </c>
      <c r="E58" s="52">
        <v>71</v>
      </c>
      <c r="F58" s="52">
        <v>119</v>
      </c>
      <c r="G58" s="52">
        <v>55</v>
      </c>
      <c r="H58" s="52">
        <v>106</v>
      </c>
      <c r="I58" s="52">
        <v>103</v>
      </c>
      <c r="J58" s="52">
        <v>87</v>
      </c>
      <c r="K58" s="52">
        <v>18</v>
      </c>
      <c r="L58" s="52">
        <v>0</v>
      </c>
      <c r="M58" s="52">
        <v>0</v>
      </c>
      <c r="N58" s="52">
        <v>0</v>
      </c>
      <c r="O58" s="52">
        <v>46</v>
      </c>
      <c r="P58" s="52">
        <v>26</v>
      </c>
      <c r="Q58" s="52">
        <v>31</v>
      </c>
      <c r="R58" s="52">
        <v>49</v>
      </c>
      <c r="S58" s="52">
        <v>79</v>
      </c>
      <c r="T58" s="52">
        <v>185</v>
      </c>
      <c r="U58" s="52">
        <v>579</v>
      </c>
      <c r="V58" s="52">
        <v>762</v>
      </c>
      <c r="W58" s="52">
        <v>787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12</v>
      </c>
      <c r="D59" s="36">
        <v>0</v>
      </c>
      <c r="E59" s="36">
        <v>0</v>
      </c>
      <c r="F59" s="36">
        <v>4</v>
      </c>
      <c r="G59" s="36">
        <v>21</v>
      </c>
      <c r="H59" s="36">
        <v>36</v>
      </c>
      <c r="I59" s="36">
        <v>38</v>
      </c>
      <c r="J59" s="36">
        <v>29</v>
      </c>
      <c r="K59" s="36">
        <v>11</v>
      </c>
      <c r="L59" s="36">
        <v>0</v>
      </c>
      <c r="M59" s="36">
        <v>0</v>
      </c>
      <c r="N59" s="36">
        <v>0</v>
      </c>
      <c r="O59" s="36">
        <v>22</v>
      </c>
      <c r="P59" s="36">
        <v>37</v>
      </c>
      <c r="Q59" s="36">
        <v>39</v>
      </c>
      <c r="R59" s="36">
        <v>50</v>
      </c>
      <c r="S59" s="36">
        <v>45</v>
      </c>
      <c r="T59" s="36">
        <v>133</v>
      </c>
      <c r="U59" s="36">
        <v>500</v>
      </c>
      <c r="V59" s="36">
        <v>903</v>
      </c>
      <c r="W59" s="36">
        <v>750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176</v>
      </c>
      <c r="D63" s="52">
        <v>197</v>
      </c>
      <c r="E63" s="52">
        <v>142</v>
      </c>
      <c r="F63" s="52">
        <v>239</v>
      </c>
      <c r="G63" s="52">
        <v>141</v>
      </c>
      <c r="H63" s="52">
        <v>316</v>
      </c>
      <c r="I63" s="52">
        <v>345</v>
      </c>
      <c r="J63" s="52">
        <v>271</v>
      </c>
      <c r="K63" s="52">
        <v>72</v>
      </c>
      <c r="L63" s="52">
        <v>0</v>
      </c>
      <c r="M63" s="52">
        <v>0</v>
      </c>
      <c r="N63" s="52">
        <v>0</v>
      </c>
      <c r="O63" s="52">
        <v>165</v>
      </c>
      <c r="P63" s="52">
        <v>50</v>
      </c>
      <c r="Q63" s="52">
        <v>73</v>
      </c>
      <c r="R63" s="52">
        <v>174</v>
      </c>
      <c r="S63" s="52">
        <v>315</v>
      </c>
      <c r="T63" s="52">
        <v>733</v>
      </c>
      <c r="U63" s="52">
        <v>2499</v>
      </c>
      <c r="V63" s="52">
        <v>4050</v>
      </c>
      <c r="W63" s="52">
        <v>3654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50</v>
      </c>
      <c r="D65" s="52">
        <v>38</v>
      </c>
      <c r="E65" s="52">
        <v>9</v>
      </c>
      <c r="F65" s="52">
        <v>10</v>
      </c>
      <c r="G65" s="52">
        <v>16</v>
      </c>
      <c r="H65" s="52">
        <v>20</v>
      </c>
      <c r="I65" s="52">
        <v>28</v>
      </c>
      <c r="J65" s="52">
        <v>44</v>
      </c>
      <c r="K65" s="52">
        <v>47</v>
      </c>
      <c r="L65" s="52">
        <v>30</v>
      </c>
      <c r="M65" s="52">
        <v>7</v>
      </c>
      <c r="N65" s="52">
        <v>0</v>
      </c>
      <c r="O65" s="52">
        <v>0</v>
      </c>
      <c r="P65" s="52">
        <v>23</v>
      </c>
      <c r="Q65" s="52">
        <v>48</v>
      </c>
      <c r="R65" s="52">
        <v>50</v>
      </c>
      <c r="S65" s="52">
        <v>65</v>
      </c>
      <c r="T65" s="52">
        <v>102</v>
      </c>
      <c r="U65" s="52">
        <v>227</v>
      </c>
      <c r="V65" s="52">
        <v>866</v>
      </c>
      <c r="W65" s="52">
        <v>1744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99</v>
      </c>
      <c r="D67" s="52">
        <f t="shared" si="0"/>
        <v>114</v>
      </c>
      <c r="E67" s="52">
        <f t="shared" si="0"/>
        <v>63</v>
      </c>
      <c r="F67" s="52">
        <f t="shared" si="0"/>
        <v>64</v>
      </c>
      <c r="G67" s="52">
        <f t="shared" si="0"/>
        <v>63</v>
      </c>
      <c r="H67" s="52">
        <f t="shared" si="0"/>
        <v>89</v>
      </c>
      <c r="I67" s="52">
        <f t="shared" si="0"/>
        <v>11</v>
      </c>
      <c r="J67" s="52">
        <f t="shared" si="0"/>
        <v>5</v>
      </c>
      <c r="K67" s="52">
        <f t="shared" si="0"/>
        <v>18</v>
      </c>
      <c r="L67" s="52">
        <f t="shared" si="0"/>
        <v>8</v>
      </c>
      <c r="M67" s="52">
        <f t="shared" si="0"/>
        <v>8</v>
      </c>
      <c r="N67" s="52">
        <f t="shared" si="0"/>
        <v>13</v>
      </c>
      <c r="O67" s="52">
        <f t="shared" si="0"/>
        <v>25</v>
      </c>
      <c r="P67" s="52">
        <f t="shared" si="0"/>
        <v>14</v>
      </c>
      <c r="Q67" s="52">
        <f t="shared" si="0"/>
        <v>8</v>
      </c>
      <c r="R67" s="52">
        <f t="shared" ref="R67:V67" si="1">R39-R53</f>
        <v>16</v>
      </c>
      <c r="S67" s="52">
        <f t="shared" si="1"/>
        <v>25</v>
      </c>
      <c r="T67" s="52">
        <f t="shared" si="1"/>
        <v>48</v>
      </c>
      <c r="U67" s="52">
        <f t="shared" si="1"/>
        <v>124</v>
      </c>
      <c r="V67" s="52">
        <f t="shared" si="1"/>
        <v>131</v>
      </c>
      <c r="W67" s="52">
        <f t="shared" ref="W67" si="2">W39-W53</f>
        <v>89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450</v>
      </c>
      <c r="D69" s="52">
        <f t="shared" si="6"/>
        <v>490</v>
      </c>
      <c r="E69" s="52">
        <f t="shared" si="6"/>
        <v>494</v>
      </c>
      <c r="F69" s="52">
        <f t="shared" si="6"/>
        <v>622</v>
      </c>
      <c r="G69" s="52">
        <f t="shared" si="6"/>
        <v>561</v>
      </c>
      <c r="H69" s="52">
        <f t="shared" si="6"/>
        <v>790</v>
      </c>
      <c r="I69" s="52">
        <f t="shared" si="6"/>
        <v>510</v>
      </c>
      <c r="J69" s="52">
        <f t="shared" si="6"/>
        <v>389</v>
      </c>
      <c r="K69" s="52">
        <f t="shared" si="6"/>
        <v>294</v>
      </c>
      <c r="L69" s="52">
        <f t="shared" si="6"/>
        <v>184</v>
      </c>
      <c r="M69" s="52">
        <f t="shared" si="6"/>
        <v>193</v>
      </c>
      <c r="N69" s="52">
        <f t="shared" si="6"/>
        <v>280</v>
      </c>
      <c r="O69" s="52">
        <f t="shared" si="6"/>
        <v>445</v>
      </c>
      <c r="P69" s="52">
        <f t="shared" si="6"/>
        <v>375</v>
      </c>
      <c r="Q69" s="52">
        <f t="shared" si="6"/>
        <v>331</v>
      </c>
      <c r="R69" s="52">
        <f t="shared" ref="R69:V69" si="7">R41-R55</f>
        <v>305</v>
      </c>
      <c r="S69" s="52">
        <f t="shared" si="7"/>
        <v>329</v>
      </c>
      <c r="T69" s="52">
        <f t="shared" si="7"/>
        <v>670</v>
      </c>
      <c r="U69" s="52">
        <f t="shared" si="7"/>
        <v>2218</v>
      </c>
      <c r="V69" s="52">
        <f t="shared" si="7"/>
        <v>3618</v>
      </c>
      <c r="W69" s="52">
        <f t="shared" ref="W69" si="8">W41-W55</f>
        <v>3434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36</v>
      </c>
      <c r="D70" s="52">
        <f t="shared" si="9"/>
        <v>4</v>
      </c>
      <c r="E70" s="52">
        <f t="shared" si="9"/>
        <v>3</v>
      </c>
      <c r="F70" s="52">
        <f t="shared" si="9"/>
        <v>0</v>
      </c>
      <c r="G70" s="52">
        <f t="shared" si="9"/>
        <v>5</v>
      </c>
      <c r="H70" s="52">
        <f t="shared" si="9"/>
        <v>5</v>
      </c>
      <c r="I70" s="52">
        <f t="shared" si="9"/>
        <v>22</v>
      </c>
      <c r="J70" s="52">
        <f t="shared" si="9"/>
        <v>37</v>
      </c>
      <c r="K70" s="52">
        <f t="shared" si="9"/>
        <v>20</v>
      </c>
      <c r="L70" s="52">
        <f t="shared" si="9"/>
        <v>6</v>
      </c>
      <c r="M70" s="52">
        <f t="shared" si="9"/>
        <v>14</v>
      </c>
      <c r="N70" s="52">
        <f t="shared" si="9"/>
        <v>36</v>
      </c>
      <c r="O70" s="52">
        <f t="shared" si="9"/>
        <v>23</v>
      </c>
      <c r="P70" s="52">
        <f t="shared" si="9"/>
        <v>33</v>
      </c>
      <c r="Q70" s="52">
        <f t="shared" si="9"/>
        <v>21</v>
      </c>
      <c r="R70" s="52">
        <f t="shared" ref="R70:V70" si="10">R42-R56</f>
        <v>22</v>
      </c>
      <c r="S70" s="52">
        <f t="shared" si="10"/>
        <v>25</v>
      </c>
      <c r="T70" s="52">
        <f t="shared" si="10"/>
        <v>68</v>
      </c>
      <c r="U70" s="52">
        <f t="shared" si="10"/>
        <v>247</v>
      </c>
      <c r="V70" s="52">
        <f t="shared" si="10"/>
        <v>466</v>
      </c>
      <c r="W70" s="52">
        <f t="shared" ref="W70" si="11">W42-W56</f>
        <v>429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511</v>
      </c>
      <c r="D72" s="52">
        <v>608</v>
      </c>
      <c r="E72" s="52">
        <v>591</v>
      </c>
      <c r="F72" s="52">
        <v>633</v>
      </c>
      <c r="G72" s="52">
        <v>451</v>
      </c>
      <c r="H72" s="52">
        <v>658</v>
      </c>
      <c r="I72" s="52">
        <v>393</v>
      </c>
      <c r="J72" s="52">
        <v>326</v>
      </c>
      <c r="K72" s="52">
        <v>200</v>
      </c>
      <c r="L72" s="52">
        <v>122</v>
      </c>
      <c r="M72" s="52">
        <v>119</v>
      </c>
      <c r="N72" s="52">
        <v>188</v>
      </c>
      <c r="O72" s="52">
        <v>332</v>
      </c>
      <c r="P72" s="52">
        <v>174</v>
      </c>
      <c r="Q72" s="52">
        <v>157</v>
      </c>
      <c r="R72" s="52">
        <v>163</v>
      </c>
      <c r="S72" s="52">
        <v>243</v>
      </c>
      <c r="T72" s="52">
        <v>455</v>
      </c>
      <c r="U72" s="52">
        <v>1388</v>
      </c>
      <c r="V72" s="52">
        <v>1924</v>
      </c>
      <c r="W72" s="52">
        <v>2041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74</v>
      </c>
      <c r="D73" s="36">
        <v>0</v>
      </c>
      <c r="E73" s="36">
        <v>0</v>
      </c>
      <c r="F73" s="36">
        <v>24</v>
      </c>
      <c r="G73" s="36">
        <v>176</v>
      </c>
      <c r="H73" s="36">
        <v>229</v>
      </c>
      <c r="I73" s="36">
        <v>146</v>
      </c>
      <c r="J73" s="36">
        <v>109</v>
      </c>
      <c r="K73" s="36">
        <v>130</v>
      </c>
      <c r="L73" s="36">
        <v>77</v>
      </c>
      <c r="M73" s="36">
        <v>97</v>
      </c>
      <c r="N73" s="36">
        <v>143</v>
      </c>
      <c r="O73" s="36">
        <v>160</v>
      </c>
      <c r="P73" s="36">
        <v>242</v>
      </c>
      <c r="Q73" s="36">
        <v>201</v>
      </c>
      <c r="R73" s="36">
        <v>184</v>
      </c>
      <c r="S73" s="36">
        <v>137</v>
      </c>
      <c r="T73" s="36">
        <v>326</v>
      </c>
      <c r="U73" s="36">
        <v>1192</v>
      </c>
      <c r="V73" s="36">
        <v>2303</v>
      </c>
      <c r="W73" s="36">
        <v>1909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80</v>
      </c>
      <c r="I79" s="138">
        <f>RES_hhdet_numvin!I163</f>
        <v>160</v>
      </c>
      <c r="J79" s="138">
        <f>RES_hhdet_numvin!J163</f>
        <v>178</v>
      </c>
      <c r="K79" s="138">
        <f>RES_hhdet_numvin!K163</f>
        <v>59</v>
      </c>
      <c r="L79" s="138">
        <f>RES_hhdet_numvin!L163</f>
        <v>0</v>
      </c>
      <c r="M79" s="138">
        <f>RES_hhdet_numvin!M163</f>
        <v>0</v>
      </c>
      <c r="N79" s="138">
        <f>RES_hhdet_numvin!N163</f>
        <v>0</v>
      </c>
      <c r="O79" s="138">
        <f>RES_hhdet_numvin!O163</f>
        <v>205</v>
      </c>
      <c r="P79" s="138">
        <f>RES_hhdet_numvin!P163</f>
        <v>104</v>
      </c>
      <c r="Q79" s="138">
        <f>RES_hhdet_numvin!Q163</f>
        <v>136</v>
      </c>
      <c r="R79" s="138">
        <f>RES_hhdet_numvin!R163</f>
        <v>266</v>
      </c>
      <c r="S79" s="138">
        <f>RES_hhdet_numvin!S163</f>
        <v>434</v>
      </c>
      <c r="T79" s="138">
        <f>RES_hhdet_numvin!T163</f>
        <v>1047</v>
      </c>
      <c r="U79" s="138">
        <f>RES_hhdet_numvin!U163</f>
        <v>3574</v>
      </c>
      <c r="V79" s="138">
        <f>RES_hhdet_numvin!V163</f>
        <v>5715</v>
      </c>
      <c r="W79" s="138">
        <f>RES_hhdet_numvin!W163</f>
        <v>5191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15</v>
      </c>
      <c r="Q81" s="138">
        <f>RES_hhdet_numvin!Q165</f>
        <v>42</v>
      </c>
      <c r="R81" s="138">
        <f>RES_hhdet_numvin!R165</f>
        <v>68</v>
      </c>
      <c r="S81" s="138">
        <f>RES_hhdet_numvin!S165</f>
        <v>102</v>
      </c>
      <c r="T81" s="138">
        <f>RES_hhdet_numvin!T165</f>
        <v>238</v>
      </c>
      <c r="U81" s="138">
        <f>RES_hhdet_numvin!U165</f>
        <v>690</v>
      </c>
      <c r="V81" s="138">
        <f>RES_hhdet_numvin!V165</f>
        <v>1880</v>
      </c>
      <c r="W81" s="138">
        <f>RES_hhdet_numvin!W165</f>
        <v>2971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5</v>
      </c>
      <c r="Q83" s="138">
        <f>RES_hhdet_numvin!Q167</f>
        <v>7</v>
      </c>
      <c r="R83" s="138">
        <f>RES_hhdet_numvin!R167</f>
        <v>18</v>
      </c>
      <c r="S83" s="138">
        <f>RES_hhdet_numvin!S167</f>
        <v>31</v>
      </c>
      <c r="T83" s="138">
        <f>RES_hhdet_numvin!T167</f>
        <v>66</v>
      </c>
      <c r="U83" s="138">
        <f>RES_hhdet_numvin!U167</f>
        <v>175</v>
      </c>
      <c r="V83" s="138">
        <f>RES_hhdet_numvin!V167</f>
        <v>184</v>
      </c>
      <c r="W83" s="138">
        <f>RES_hhdet_numvin!W167</f>
        <v>126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0</v>
      </c>
      <c r="T84" s="138">
        <f>RES_hhdet_numvin!T168</f>
        <v>0</v>
      </c>
      <c r="U84" s="138">
        <f>RES_hhdet_numvin!U168</f>
        <v>0</v>
      </c>
      <c r="V84" s="138">
        <f>RES_hhdet_numvin!V168</f>
        <v>0</v>
      </c>
      <c r="W84" s="138">
        <f>RES_hhdet_numvin!W168</f>
        <v>0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133</v>
      </c>
      <c r="Q87" s="138">
        <f>RES_hhdet_numvin!Q171</f>
        <v>217</v>
      </c>
      <c r="R87" s="138">
        <f>RES_hhdet_numvin!R171</f>
        <v>285</v>
      </c>
      <c r="S87" s="138">
        <f>RES_hhdet_numvin!S171</f>
        <v>367</v>
      </c>
      <c r="T87" s="138">
        <f>RES_hhdet_numvin!T171</f>
        <v>879</v>
      </c>
      <c r="U87" s="138">
        <f>RES_hhdet_numvin!U171</f>
        <v>3086</v>
      </c>
      <c r="V87" s="138">
        <f>RES_hhdet_numvin!V171</f>
        <v>5035</v>
      </c>
      <c r="W87" s="138">
        <f>RES_hhdet_numvin!W171</f>
        <v>4763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11</v>
      </c>
      <c r="Q88" s="138">
        <f>RES_hhdet_numvin!Q172</f>
        <v>16</v>
      </c>
      <c r="R88" s="138">
        <f>RES_hhdet_numvin!R172</f>
        <v>23</v>
      </c>
      <c r="S88" s="138">
        <f>RES_hhdet_numvin!S172</f>
        <v>31</v>
      </c>
      <c r="T88" s="138">
        <f>RES_hhdet_numvin!T172</f>
        <v>93</v>
      </c>
      <c r="U88" s="138">
        <f>RES_hhdet_numvin!U172</f>
        <v>346</v>
      </c>
      <c r="V88" s="138">
        <f>RES_hhdet_numvin!V172</f>
        <v>652</v>
      </c>
      <c r="W88" s="138">
        <f>RES_hhdet_numvin!W172</f>
        <v>600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64</v>
      </c>
      <c r="Q92" s="138">
        <f>RES_hhdet_numvin!Q176</f>
        <v>106</v>
      </c>
      <c r="R92" s="138">
        <f>RES_hhdet_numvin!R176</f>
        <v>154</v>
      </c>
      <c r="S92" s="138">
        <f>RES_hhdet_numvin!S176</f>
        <v>271</v>
      </c>
      <c r="T92" s="138">
        <f>RES_hhdet_numvin!T176</f>
        <v>604</v>
      </c>
      <c r="U92" s="138">
        <f>RES_hhdet_numvin!U176</f>
        <v>1936</v>
      </c>
      <c r="V92" s="138">
        <f>RES_hhdet_numvin!V176</f>
        <v>2683</v>
      </c>
      <c r="W92" s="138">
        <f>RES_hhdet_numvin!W176</f>
        <v>2828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87</v>
      </c>
      <c r="Q93" s="39">
        <f>RES_hhdet_numvin!Q177</f>
        <v>134</v>
      </c>
      <c r="R93" s="39">
        <f>RES_hhdet_numvin!R177</f>
        <v>171</v>
      </c>
      <c r="S93" s="39">
        <f>RES_hhdet_numvin!S177</f>
        <v>154</v>
      </c>
      <c r="T93" s="39">
        <f>RES_hhdet_numvin!T177</f>
        <v>433</v>
      </c>
      <c r="U93" s="39">
        <f>RES_hhdet_numvin!U177</f>
        <v>1665</v>
      </c>
      <c r="V93" s="39">
        <f>RES_hhdet_numvin!V177</f>
        <v>3200</v>
      </c>
      <c r="W93" s="39">
        <f>RES_hhdet_numvin!W177</f>
        <v>2659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5.5439017434448541</v>
      </c>
      <c r="C97" s="117">
        <f t="shared" si="12"/>
        <v>5.593965474854758</v>
      </c>
      <c r="D97" s="117">
        <f t="shared" si="12"/>
        <v>5.6393671513879973</v>
      </c>
      <c r="E97" s="117">
        <f t="shared" si="12"/>
        <v>5.7970906986662474</v>
      </c>
      <c r="F97" s="117">
        <f t="shared" si="12"/>
        <v>5.6641744591135206</v>
      </c>
      <c r="G97" s="117">
        <f t="shared" si="12"/>
        <v>5.642533705837196</v>
      </c>
      <c r="H97" s="117">
        <f t="shared" si="12"/>
        <v>5.7395121859975351</v>
      </c>
      <c r="I97" s="117">
        <f t="shared" si="12"/>
        <v>5.4576846166978141</v>
      </c>
      <c r="J97" s="117">
        <f t="shared" si="12"/>
        <v>5.4852276104136362</v>
      </c>
      <c r="K97" s="117">
        <f t="shared" si="12"/>
        <v>5.313339523822826</v>
      </c>
      <c r="L97" s="117">
        <f t="shared" si="12"/>
        <v>4.6605899399686326</v>
      </c>
      <c r="M97" s="117">
        <f t="shared" si="12"/>
        <v>3.9984525677162162</v>
      </c>
      <c r="N97" s="117">
        <f t="shared" si="12"/>
        <v>3.0980513881664415</v>
      </c>
      <c r="O97" s="117">
        <f t="shared" si="12"/>
        <v>2.9314061406746688</v>
      </c>
      <c r="P97" s="117">
        <f t="shared" si="12"/>
        <v>2.7969543483277577</v>
      </c>
      <c r="Q97" s="117">
        <f t="shared" si="12"/>
        <v>2.8718380250617015</v>
      </c>
      <c r="R97" s="117">
        <f t="shared" ref="R97:V97" si="13">R98+R100+R102+R111</f>
        <v>2.9146084551804563</v>
      </c>
      <c r="S97" s="117">
        <f t="shared" si="13"/>
        <v>3.0945312720325022</v>
      </c>
      <c r="T97" s="117">
        <f t="shared" si="13"/>
        <v>3.3819939692881076</v>
      </c>
      <c r="U97" s="117">
        <f t="shared" si="13"/>
        <v>4.1107496719537746</v>
      </c>
      <c r="V97" s="117">
        <f t="shared" si="13"/>
        <v>9.4451008482637242</v>
      </c>
      <c r="W97" s="117">
        <f t="shared" ref="W97" si="14">W98+W100+W102+W111</f>
        <v>29.46238767799959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4.4020495605971934</v>
      </c>
      <c r="C98" s="122">
        <f t="shared" si="15"/>
        <v>4.4787390013854456</v>
      </c>
      <c r="D98" s="122">
        <f t="shared" si="15"/>
        <v>4.5007357631758635</v>
      </c>
      <c r="E98" s="122">
        <f t="shared" si="15"/>
        <v>4.6411809013636613</v>
      </c>
      <c r="F98" s="122">
        <f t="shared" si="15"/>
        <v>4.5917652936149187</v>
      </c>
      <c r="G98" s="122">
        <f t="shared" si="15"/>
        <v>4.6158374621975486</v>
      </c>
      <c r="H98" s="122">
        <f t="shared" si="15"/>
        <v>4.6441416074015667</v>
      </c>
      <c r="I98" s="122">
        <f t="shared" si="15"/>
        <v>4.4210847202902857</v>
      </c>
      <c r="J98" s="122">
        <f t="shared" si="15"/>
        <v>4.4431821877984481</v>
      </c>
      <c r="K98" s="122">
        <f t="shared" si="15"/>
        <v>4.3785619763100119</v>
      </c>
      <c r="L98" s="122">
        <f t="shared" si="15"/>
        <v>3.8261878250083003</v>
      </c>
      <c r="M98" s="122">
        <f t="shared" si="15"/>
        <v>3.3089579017193964</v>
      </c>
      <c r="N98" s="122">
        <f t="shared" si="15"/>
        <v>2.5896154329884977</v>
      </c>
      <c r="O98" s="122">
        <f t="shared" si="15"/>
        <v>2.4508794223992147</v>
      </c>
      <c r="P98" s="122">
        <f t="shared" si="15"/>
        <v>2.3230353183981634</v>
      </c>
      <c r="Q98" s="122">
        <f t="shared" si="15"/>
        <v>2.3456603815735377</v>
      </c>
      <c r="R98" s="122">
        <f t="shared" si="15"/>
        <v>2.400788750101746</v>
      </c>
      <c r="S98" s="122">
        <f t="shared" si="15"/>
        <v>2.5312817785146637</v>
      </c>
      <c r="T98" s="122">
        <f t="shared" si="15"/>
        <v>2.6521150588881057</v>
      </c>
      <c r="U98" s="122">
        <f t="shared" si="15"/>
        <v>2.701252252148779</v>
      </c>
      <c r="V98" s="122">
        <f t="shared" si="15"/>
        <v>6.5486481101953915</v>
      </c>
      <c r="W98" s="122">
        <f t="shared" si="15"/>
        <v>25.712355820636784</v>
      </c>
      <c r="DA98" s="130" t="s">
        <v>1722</v>
      </c>
    </row>
    <row r="99" spans="1:105" ht="12" customHeight="1" x14ac:dyDescent="0.25">
      <c r="A99" s="97" t="s">
        <v>53</v>
      </c>
      <c r="B99" s="98">
        <v>4.4020495605971934</v>
      </c>
      <c r="C99" s="98">
        <v>4.4787390013854456</v>
      </c>
      <c r="D99" s="98">
        <v>4.5007357631758635</v>
      </c>
      <c r="E99" s="98">
        <v>4.6411809013636613</v>
      </c>
      <c r="F99" s="98">
        <v>4.5917652936149187</v>
      </c>
      <c r="G99" s="98">
        <v>4.6158374621975486</v>
      </c>
      <c r="H99" s="98">
        <v>4.6441416074015667</v>
      </c>
      <c r="I99" s="98">
        <v>4.4210847202902857</v>
      </c>
      <c r="J99" s="98">
        <v>4.4431821877984481</v>
      </c>
      <c r="K99" s="98">
        <v>4.3785619763100119</v>
      </c>
      <c r="L99" s="98">
        <v>3.8261878250083003</v>
      </c>
      <c r="M99" s="98">
        <v>3.3089579017193964</v>
      </c>
      <c r="N99" s="98">
        <v>2.5896154329884977</v>
      </c>
      <c r="O99" s="98">
        <v>2.4508794223992147</v>
      </c>
      <c r="P99" s="98">
        <v>2.3230353183981634</v>
      </c>
      <c r="Q99" s="98">
        <v>2.3456603815735377</v>
      </c>
      <c r="R99" s="98">
        <v>2.400788750101746</v>
      </c>
      <c r="S99" s="98">
        <v>2.5312817785146637</v>
      </c>
      <c r="T99" s="98">
        <v>2.6521150588881057</v>
      </c>
      <c r="U99" s="98">
        <v>2.701252252148779</v>
      </c>
      <c r="V99" s="98">
        <v>6.5486481101953915</v>
      </c>
      <c r="W99" s="98">
        <v>25.712355820636784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2.1601517826304131E-3</v>
      </c>
      <c r="C100" s="122">
        <f t="shared" si="16"/>
        <v>2.3890454681000112E-3</v>
      </c>
      <c r="D100" s="122">
        <f t="shared" si="16"/>
        <v>3.7269998609199538E-3</v>
      </c>
      <c r="E100" s="122">
        <f t="shared" si="16"/>
        <v>5.3365693038357736E-3</v>
      </c>
      <c r="F100" s="122">
        <f t="shared" si="16"/>
        <v>2.6833592550079889E-3</v>
      </c>
      <c r="G100" s="122">
        <f t="shared" si="16"/>
        <v>2.7652496383141056E-3</v>
      </c>
      <c r="H100" s="122">
        <f t="shared" si="16"/>
        <v>4.3971079840130637E-3</v>
      </c>
      <c r="I100" s="122">
        <f t="shared" si="16"/>
        <v>6.4400409243249813E-3</v>
      </c>
      <c r="J100" s="122">
        <f t="shared" si="16"/>
        <v>4.5375954962832542E-3</v>
      </c>
      <c r="K100" s="122">
        <f t="shared" si="16"/>
        <v>4.7520435496631302E-3</v>
      </c>
      <c r="L100" s="122">
        <f t="shared" si="16"/>
        <v>5.6133474379360723E-3</v>
      </c>
      <c r="M100" s="122">
        <f t="shared" si="16"/>
        <v>5.0190154649526605E-3</v>
      </c>
      <c r="N100" s="122">
        <f t="shared" si="16"/>
        <v>8.1483768315725458E-3</v>
      </c>
      <c r="O100" s="122">
        <f t="shared" si="16"/>
        <v>4.548620036403583E-3</v>
      </c>
      <c r="P100" s="122">
        <f t="shared" si="16"/>
        <v>2.9274955798087531E-3</v>
      </c>
      <c r="Q100" s="122">
        <f t="shared" si="16"/>
        <v>4.7418972089734368E-3</v>
      </c>
      <c r="R100" s="122">
        <f t="shared" si="16"/>
        <v>5.1552155596851284E-3</v>
      </c>
      <c r="S100" s="122">
        <f t="shared" si="16"/>
        <v>6.8638916745546183E-3</v>
      </c>
      <c r="T100" s="122">
        <f t="shared" si="16"/>
        <v>1.2658248071865736E-2</v>
      </c>
      <c r="U100" s="122">
        <f t="shared" si="16"/>
        <v>3.389711510779285E-2</v>
      </c>
      <c r="V100" s="122">
        <f t="shared" si="16"/>
        <v>3.7268051408186863E-2</v>
      </c>
      <c r="W100" s="122">
        <f t="shared" si="16"/>
        <v>0.15109094693711156</v>
      </c>
      <c r="DA100" s="130" t="s">
        <v>1724</v>
      </c>
    </row>
    <row r="101" spans="1:105" ht="12" customHeight="1" x14ac:dyDescent="0.25">
      <c r="A101" s="97" t="s">
        <v>53</v>
      </c>
      <c r="B101" s="98">
        <v>2.1601517826304131E-3</v>
      </c>
      <c r="C101" s="98">
        <v>2.3890454681000112E-3</v>
      </c>
      <c r="D101" s="98">
        <v>3.7269998609199538E-3</v>
      </c>
      <c r="E101" s="98">
        <v>5.3365693038357736E-3</v>
      </c>
      <c r="F101" s="98">
        <v>2.6833592550079889E-3</v>
      </c>
      <c r="G101" s="98">
        <v>2.7652496383141056E-3</v>
      </c>
      <c r="H101" s="98">
        <v>4.3971079840130637E-3</v>
      </c>
      <c r="I101" s="98">
        <v>6.4400409243249813E-3</v>
      </c>
      <c r="J101" s="98">
        <v>4.5375954962832542E-3</v>
      </c>
      <c r="K101" s="98">
        <v>4.7520435496631302E-3</v>
      </c>
      <c r="L101" s="98">
        <v>5.6133474379360723E-3</v>
      </c>
      <c r="M101" s="98">
        <v>5.0190154649526605E-3</v>
      </c>
      <c r="N101" s="98">
        <v>8.1483768315725458E-3</v>
      </c>
      <c r="O101" s="98">
        <v>4.548620036403583E-3</v>
      </c>
      <c r="P101" s="98">
        <v>2.9274955798087531E-3</v>
      </c>
      <c r="Q101" s="98">
        <v>4.7418972089734368E-3</v>
      </c>
      <c r="R101" s="98">
        <v>5.1552155596851284E-3</v>
      </c>
      <c r="S101" s="98">
        <v>6.8638916745546183E-3</v>
      </c>
      <c r="T101" s="98">
        <v>1.2658248071865736E-2</v>
      </c>
      <c r="U101" s="98">
        <v>3.389711510779285E-2</v>
      </c>
      <c r="V101" s="98">
        <v>3.7268051408186863E-2</v>
      </c>
      <c r="W101" s="98">
        <v>0.15109094693711156</v>
      </c>
      <c r="DA101" s="63" t="s">
        <v>1725</v>
      </c>
    </row>
    <row r="102" spans="1:105" ht="12" customHeight="1" x14ac:dyDescent="0.25">
      <c r="A102" s="121" t="s">
        <v>55</v>
      </c>
      <c r="B102" s="122">
        <v>0.81320440525330318</v>
      </c>
      <c r="C102" s="122">
        <v>0.7865970561367267</v>
      </c>
      <c r="D102" s="122">
        <v>0.80201075141028932</v>
      </c>
      <c r="E102" s="122">
        <v>0.82292529199330122</v>
      </c>
      <c r="F102" s="122">
        <v>0.75725818961910873</v>
      </c>
      <c r="G102" s="122">
        <v>0.72534163378414773</v>
      </c>
      <c r="H102" s="122">
        <v>0.79447766054822377</v>
      </c>
      <c r="I102" s="122">
        <v>0.75283828029938371</v>
      </c>
      <c r="J102" s="122">
        <v>0.78876808379420971</v>
      </c>
      <c r="K102" s="122">
        <v>0.70939379875918462</v>
      </c>
      <c r="L102" s="122">
        <v>0.62956369960737579</v>
      </c>
      <c r="M102" s="122">
        <v>0.54065937800884634</v>
      </c>
      <c r="N102" s="122">
        <v>0.39442428253618289</v>
      </c>
      <c r="O102" s="122">
        <v>0.37358066175508425</v>
      </c>
      <c r="P102" s="122">
        <v>0.3752995166091655</v>
      </c>
      <c r="Q102" s="122">
        <v>0.42244465988985924</v>
      </c>
      <c r="R102" s="122">
        <v>0.41568391055453441</v>
      </c>
      <c r="S102" s="122">
        <v>0.43422649031690325</v>
      </c>
      <c r="T102" s="122">
        <v>0.55085168562918818</v>
      </c>
      <c r="U102" s="122">
        <v>1.0485647263504907</v>
      </c>
      <c r="V102" s="122">
        <v>2.0047186390089071</v>
      </c>
      <c r="W102" s="122">
        <v>2.487529448158492</v>
      </c>
      <c r="DA102" s="130" t="s">
        <v>1726</v>
      </c>
    </row>
    <row r="103" spans="1:105" ht="12" customHeight="1" x14ac:dyDescent="0.25">
      <c r="A103" s="97" t="s">
        <v>124</v>
      </c>
      <c r="B103" s="98">
        <v>0.26267772616241197</v>
      </c>
      <c r="C103" s="98">
        <v>0.22164748355757896</v>
      </c>
      <c r="D103" s="98">
        <v>0.23245599768823624</v>
      </c>
      <c r="E103" s="98">
        <v>0.20233688252979662</v>
      </c>
      <c r="F103" s="98">
        <v>0.15008693717003335</v>
      </c>
      <c r="G103" s="98">
        <v>0.14666333854608601</v>
      </c>
      <c r="H103" s="98">
        <v>0.11973894647726695</v>
      </c>
      <c r="I103" s="98">
        <v>8.1475527585689961E-2</v>
      </c>
      <c r="J103" s="98">
        <v>6.8730483685629326E-2</v>
      </c>
      <c r="K103" s="98">
        <v>5.7673183136322657E-2</v>
      </c>
      <c r="L103" s="98">
        <v>5.7607167222105973E-2</v>
      </c>
      <c r="M103" s="98">
        <v>3.5442395657348399E-2</v>
      </c>
      <c r="N103" s="98">
        <v>2.0507449036483928E-2</v>
      </c>
      <c r="O103" s="98">
        <v>1.840010776808735E-2</v>
      </c>
      <c r="P103" s="98">
        <v>1.5308642454399956E-2</v>
      </c>
      <c r="Q103" s="98">
        <v>1.5232595044641469E-2</v>
      </c>
      <c r="R103" s="98">
        <v>1.3930625445359007E-2</v>
      </c>
      <c r="S103" s="98">
        <v>2.0683116353570057E-2</v>
      </c>
      <c r="T103" s="98">
        <v>3.0023492713824412E-2</v>
      </c>
      <c r="U103" s="98">
        <v>5.5417887958242755E-2</v>
      </c>
      <c r="V103" s="98">
        <v>6.2785808983027935E-2</v>
      </c>
      <c r="W103" s="98">
        <v>7.9440015842279679E-2</v>
      </c>
      <c r="DA103" s="63" t="s">
        <v>1727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DA104" s="63" t="s">
        <v>1728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DA105" s="131" t="s">
        <v>1729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DA106" s="132" t="s">
        <v>1730</v>
      </c>
    </row>
    <row r="107" spans="1:105" ht="12" customHeight="1" x14ac:dyDescent="0.25">
      <c r="A107" s="106" t="s">
        <v>122</v>
      </c>
      <c r="B107" s="101">
        <v>0.55052667909089115</v>
      </c>
      <c r="C107" s="101">
        <v>0.56073736508400707</v>
      </c>
      <c r="D107" s="101">
        <v>0.56477140381847946</v>
      </c>
      <c r="E107" s="101">
        <v>0.61478558788527016</v>
      </c>
      <c r="F107" s="101">
        <v>0.6019764541624576</v>
      </c>
      <c r="G107" s="101">
        <v>0.57345302777846852</v>
      </c>
      <c r="H107" s="101">
        <v>0.6685302718468531</v>
      </c>
      <c r="I107" s="101">
        <v>0.6636165546826216</v>
      </c>
      <c r="J107" s="101">
        <v>0.70714911282303039</v>
      </c>
      <c r="K107" s="101">
        <v>0.6388176640439347</v>
      </c>
      <c r="L107" s="101">
        <v>0.55876658470386731</v>
      </c>
      <c r="M107" s="101">
        <v>0.49065856603937763</v>
      </c>
      <c r="N107" s="101">
        <v>0.35939627870844998</v>
      </c>
      <c r="O107" s="101">
        <v>0.33904017702785955</v>
      </c>
      <c r="P107" s="101">
        <v>0.34142063041320647</v>
      </c>
      <c r="Q107" s="101">
        <v>0.38489430960352411</v>
      </c>
      <c r="R107" s="101">
        <v>0.37999100005985231</v>
      </c>
      <c r="S107" s="101">
        <v>0.39021814828851342</v>
      </c>
      <c r="T107" s="101">
        <v>0.48891747731581159</v>
      </c>
      <c r="U107" s="101">
        <v>0.92195037821435988</v>
      </c>
      <c r="V107" s="101">
        <v>1.7818882854070752</v>
      </c>
      <c r="W107" s="101">
        <v>2.2042828633491554</v>
      </c>
      <c r="DA107" s="131" t="s">
        <v>1731</v>
      </c>
    </row>
    <row r="108" spans="1:105" ht="12" customHeight="1" x14ac:dyDescent="0.25">
      <c r="A108" s="107" t="s">
        <v>121</v>
      </c>
      <c r="B108" s="104">
        <v>0</v>
      </c>
      <c r="C108" s="104">
        <v>4.2122074951405743E-3</v>
      </c>
      <c r="D108" s="104">
        <v>4.7833499035736474E-3</v>
      </c>
      <c r="E108" s="104">
        <v>5.8028215782344279E-3</v>
      </c>
      <c r="F108" s="104">
        <v>5.1947982866177057E-3</v>
      </c>
      <c r="G108" s="104">
        <v>5.2252674595932233E-3</v>
      </c>
      <c r="H108" s="104">
        <v>6.2084422241037163E-3</v>
      </c>
      <c r="I108" s="104">
        <v>7.7461980310721251E-3</v>
      </c>
      <c r="J108" s="104">
        <v>1.2888487285549999E-2</v>
      </c>
      <c r="K108" s="104">
        <v>1.2902951578927308E-2</v>
      </c>
      <c r="L108" s="104">
        <v>1.3189947681402484E-2</v>
      </c>
      <c r="M108" s="104">
        <v>1.4558416312120341E-2</v>
      </c>
      <c r="N108" s="104">
        <v>1.4520554791249002E-2</v>
      </c>
      <c r="O108" s="104">
        <v>1.6140376959137351E-2</v>
      </c>
      <c r="P108" s="104">
        <v>1.8570243741559068E-2</v>
      </c>
      <c r="Q108" s="104">
        <v>2.2317755241693639E-2</v>
      </c>
      <c r="R108" s="104">
        <v>2.176228504932308E-2</v>
      </c>
      <c r="S108" s="104">
        <v>2.332522567481974E-2</v>
      </c>
      <c r="T108" s="104">
        <v>3.1910715599552143E-2</v>
      </c>
      <c r="U108" s="104">
        <v>7.1196460177888082E-2</v>
      </c>
      <c r="V108" s="104">
        <v>0.16004454461880407</v>
      </c>
      <c r="W108" s="104">
        <v>0.20380656896705665</v>
      </c>
      <c r="DA108" s="132" t="s">
        <v>1732</v>
      </c>
    </row>
    <row r="109" spans="1:105" ht="12" customHeight="1" x14ac:dyDescent="0.25">
      <c r="A109" s="108" t="s">
        <v>53</v>
      </c>
      <c r="B109" s="98">
        <v>0</v>
      </c>
      <c r="C109" s="98">
        <v>1.4218417024841298E-3</v>
      </c>
      <c r="D109" s="98">
        <v>1.5811408262861688E-3</v>
      </c>
      <c r="E109" s="98">
        <v>2.2721044554266335E-3</v>
      </c>
      <c r="F109" s="98">
        <v>1.7692868593668599E-3</v>
      </c>
      <c r="G109" s="98">
        <v>1.5578538725878693E-3</v>
      </c>
      <c r="H109" s="98">
        <v>2.3908909156603376E-3</v>
      </c>
      <c r="I109" s="98">
        <v>2.505124124266712E-3</v>
      </c>
      <c r="J109" s="98">
        <v>4.6805943764410326E-3</v>
      </c>
      <c r="K109" s="98">
        <v>4.3738806684389588E-3</v>
      </c>
      <c r="L109" s="98">
        <v>4.3629630186345306E-3</v>
      </c>
      <c r="M109" s="98">
        <v>5.5340973910593593E-3</v>
      </c>
      <c r="N109" s="98">
        <v>3.8552903121085065E-3</v>
      </c>
      <c r="O109" s="98">
        <v>4.5628458352260015E-3</v>
      </c>
      <c r="P109" s="98">
        <v>5.1885685086987864E-3</v>
      </c>
      <c r="Q109" s="98">
        <v>8.2949783912420645E-3</v>
      </c>
      <c r="R109" s="98">
        <v>7.6051169623573599E-3</v>
      </c>
      <c r="S109" s="98">
        <v>7.5612538777650781E-3</v>
      </c>
      <c r="T109" s="98">
        <v>1.0344748078888596E-2</v>
      </c>
      <c r="U109" s="98">
        <v>2.216548912884285E-2</v>
      </c>
      <c r="V109" s="98">
        <v>5.2223281142457847E-2</v>
      </c>
      <c r="W109" s="98">
        <v>5.2016324211936027E-2</v>
      </c>
      <c r="DA109" s="63" t="s">
        <v>1733</v>
      </c>
    </row>
    <row r="110" spans="1:105" ht="12" customHeight="1" x14ac:dyDescent="0.25">
      <c r="A110" s="108" t="s">
        <v>52</v>
      </c>
      <c r="B110" s="98">
        <v>0</v>
      </c>
      <c r="C110" s="98">
        <v>2.7903657926564443E-3</v>
      </c>
      <c r="D110" s="98">
        <v>3.2022090772874782E-3</v>
      </c>
      <c r="E110" s="98">
        <v>3.5307171228077944E-3</v>
      </c>
      <c r="F110" s="98">
        <v>3.4255114272508463E-3</v>
      </c>
      <c r="G110" s="98">
        <v>3.6674135870053536E-3</v>
      </c>
      <c r="H110" s="98">
        <v>3.8175513084433787E-3</v>
      </c>
      <c r="I110" s="98">
        <v>5.2410739068054135E-3</v>
      </c>
      <c r="J110" s="98">
        <v>8.2078929091089665E-3</v>
      </c>
      <c r="K110" s="98">
        <v>8.5290709104883494E-3</v>
      </c>
      <c r="L110" s="98">
        <v>8.8269846627679529E-3</v>
      </c>
      <c r="M110" s="98">
        <v>9.0243189210609809E-3</v>
      </c>
      <c r="N110" s="98">
        <v>1.0665264479140495E-2</v>
      </c>
      <c r="O110" s="98">
        <v>1.157753112391135E-2</v>
      </c>
      <c r="P110" s="98">
        <v>1.3381675232860282E-2</v>
      </c>
      <c r="Q110" s="98">
        <v>1.4022776850451576E-2</v>
      </c>
      <c r="R110" s="98">
        <v>1.4157168086965719E-2</v>
      </c>
      <c r="S110" s="98">
        <v>1.576397179705466E-2</v>
      </c>
      <c r="T110" s="98">
        <v>2.1565967520663545E-2</v>
      </c>
      <c r="U110" s="98">
        <v>4.903097104904524E-2</v>
      </c>
      <c r="V110" s="98">
        <v>0.10782126347634624</v>
      </c>
      <c r="W110" s="98">
        <v>0.15179024475512062</v>
      </c>
      <c r="DA110" s="63" t="s">
        <v>1734</v>
      </c>
    </row>
    <row r="111" spans="1:105" ht="12" customHeight="1" x14ac:dyDescent="0.25">
      <c r="A111" s="121" t="s">
        <v>54</v>
      </c>
      <c r="B111" s="122">
        <v>0.32648762581172647</v>
      </c>
      <c r="C111" s="122">
        <v>0.3262403718644854</v>
      </c>
      <c r="D111" s="122">
        <v>0.33289363694092444</v>
      </c>
      <c r="E111" s="122">
        <v>0.32764793600544911</v>
      </c>
      <c r="F111" s="122">
        <v>0.31246761662448452</v>
      </c>
      <c r="G111" s="122">
        <v>0.29858936021718602</v>
      </c>
      <c r="H111" s="122">
        <v>0.29649581006373188</v>
      </c>
      <c r="I111" s="122">
        <v>0.27732157518382</v>
      </c>
      <c r="J111" s="122">
        <v>0.24873974332469453</v>
      </c>
      <c r="K111" s="122">
        <v>0.22063170520396641</v>
      </c>
      <c r="L111" s="122">
        <v>0.19922506791502048</v>
      </c>
      <c r="M111" s="122">
        <v>0.14381627252302065</v>
      </c>
      <c r="N111" s="122">
        <v>0.10586329581018859</v>
      </c>
      <c r="O111" s="122">
        <v>0.10239743648396633</v>
      </c>
      <c r="P111" s="122">
        <v>9.5692017740619917E-2</v>
      </c>
      <c r="Q111" s="122">
        <v>9.8991086389331115E-2</v>
      </c>
      <c r="R111" s="122">
        <v>9.2980578964491037E-2</v>
      </c>
      <c r="S111" s="122">
        <v>0.12215911152638029</v>
      </c>
      <c r="T111" s="122">
        <v>0.16636897669894768</v>
      </c>
      <c r="U111" s="122">
        <v>0.32703557834671182</v>
      </c>
      <c r="V111" s="122">
        <v>0.8544660476512379</v>
      </c>
      <c r="W111" s="122">
        <v>1.1114114622672031</v>
      </c>
      <c r="DA111" s="130" t="s">
        <v>1735</v>
      </c>
    </row>
    <row r="112" spans="1:105" ht="12" customHeight="1" x14ac:dyDescent="0.25">
      <c r="A112" s="97" t="s">
        <v>50</v>
      </c>
      <c r="B112" s="98">
        <v>0.3016237788330508</v>
      </c>
      <c r="C112" s="98">
        <v>0.29513117937307903</v>
      </c>
      <c r="D112" s="98">
        <v>0.31413940402232177</v>
      </c>
      <c r="E112" s="98">
        <v>0.31346699566758779</v>
      </c>
      <c r="F112" s="98">
        <v>0.2947239279968496</v>
      </c>
      <c r="G112" s="98">
        <v>0.27721008190652807</v>
      </c>
      <c r="H112" s="98">
        <v>0.26831919090720435</v>
      </c>
      <c r="I112" s="98">
        <v>0.24171614224689286</v>
      </c>
      <c r="J112" s="98">
        <v>0.20886474543612998</v>
      </c>
      <c r="K112" s="98">
        <v>0.18642767529133619</v>
      </c>
      <c r="L112" s="98">
        <v>0.16329561879780805</v>
      </c>
      <c r="M112" s="98">
        <v>0.10877338507367584</v>
      </c>
      <c r="N112" s="98">
        <v>7.4861046433381664E-2</v>
      </c>
      <c r="O112" s="98">
        <v>7.4434669276589149E-2</v>
      </c>
      <c r="P112" s="98">
        <v>6.3602416353372701E-2</v>
      </c>
      <c r="Q112" s="98">
        <v>6.1797832808457118E-2</v>
      </c>
      <c r="R112" s="98">
        <v>5.2785511724133351E-2</v>
      </c>
      <c r="S112" s="98">
        <v>7.5668736019792557E-2</v>
      </c>
      <c r="T112" s="98">
        <v>0.10620323525933636</v>
      </c>
      <c r="U112" s="98">
        <v>0.20870369118670476</v>
      </c>
      <c r="V112" s="98">
        <v>0.48157857842528784</v>
      </c>
      <c r="W112" s="98">
        <v>0.65962083003303618</v>
      </c>
      <c r="DA112" s="63" t="s">
        <v>1736</v>
      </c>
    </row>
    <row r="113" spans="1:105" ht="12" customHeight="1" x14ac:dyDescent="0.25">
      <c r="A113" s="109" t="s">
        <v>120</v>
      </c>
      <c r="B113" s="33">
        <v>2.4863846978675653E-2</v>
      </c>
      <c r="C113" s="33">
        <v>3.1109192491406361E-2</v>
      </c>
      <c r="D113" s="33">
        <v>1.8754232918602703E-2</v>
      </c>
      <c r="E113" s="33">
        <v>1.4180940337861308E-2</v>
      </c>
      <c r="F113" s="33">
        <v>1.7743688627634913E-2</v>
      </c>
      <c r="G113" s="33">
        <v>2.1379278310657925E-2</v>
      </c>
      <c r="H113" s="33">
        <v>2.8176619156527537E-2</v>
      </c>
      <c r="I113" s="33">
        <v>3.5605432936927126E-2</v>
      </c>
      <c r="J113" s="33">
        <v>3.9874997888564551E-2</v>
      </c>
      <c r="K113" s="33">
        <v>3.4204029912630232E-2</v>
      </c>
      <c r="L113" s="33">
        <v>3.5929449117212436E-2</v>
      </c>
      <c r="M113" s="33">
        <v>3.5042887449344799E-2</v>
      </c>
      <c r="N113" s="33">
        <v>3.1002249376806925E-2</v>
      </c>
      <c r="O113" s="33">
        <v>2.7962767207377188E-2</v>
      </c>
      <c r="P113" s="33">
        <v>3.2089601387247216E-2</v>
      </c>
      <c r="Q113" s="33">
        <v>3.7193253580873997E-2</v>
      </c>
      <c r="R113" s="33">
        <v>4.0195067240357686E-2</v>
      </c>
      <c r="S113" s="33">
        <v>4.6490375506587731E-2</v>
      </c>
      <c r="T113" s="33">
        <v>6.0165741439611314E-2</v>
      </c>
      <c r="U113" s="33">
        <v>0.11833188716000703</v>
      </c>
      <c r="V113" s="33">
        <v>0.37288746922595006</v>
      </c>
      <c r="W113" s="33">
        <v>0.45179063223416699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3.3366178112243254</v>
      </c>
      <c r="C115" s="117">
        <f t="shared" si="17"/>
        <v>3.3845412814375089</v>
      </c>
      <c r="D115" s="117">
        <f t="shared" si="17"/>
        <v>3.424875887789403</v>
      </c>
      <c r="E115" s="117">
        <f t="shared" si="17"/>
        <v>3.5383974949023385</v>
      </c>
      <c r="F115" s="117">
        <f t="shared" si="17"/>
        <v>3.4809367509857041</v>
      </c>
      <c r="G115" s="117">
        <f t="shared" si="17"/>
        <v>3.4881014976500184</v>
      </c>
      <c r="H115" s="117">
        <f t="shared" si="17"/>
        <v>3.5833487281704417</v>
      </c>
      <c r="I115" s="117">
        <f t="shared" si="17"/>
        <v>3.4465547685262901</v>
      </c>
      <c r="J115" s="117">
        <f t="shared" si="17"/>
        <v>3.4910909194333923</v>
      </c>
      <c r="K115" s="117">
        <f t="shared" si="17"/>
        <v>3.4057670860714775</v>
      </c>
      <c r="L115" s="117">
        <f t="shared" si="17"/>
        <v>3.0067298521528181</v>
      </c>
      <c r="M115" s="117">
        <f t="shared" si="17"/>
        <v>2.600767180749187</v>
      </c>
      <c r="N115" s="117">
        <f t="shared" si="17"/>
        <v>2.046417334294556</v>
      </c>
      <c r="O115" s="117">
        <f t="shared" si="17"/>
        <v>1.9662627041798428</v>
      </c>
      <c r="P115" s="117">
        <f t="shared" si="17"/>
        <v>1.8874228876128081</v>
      </c>
      <c r="Q115" s="117">
        <f t="shared" si="17"/>
        <v>1.9600380515064366</v>
      </c>
      <c r="R115" s="117">
        <f t="shared" ref="R115:V115" si="18">R116+R118+R120+R129</f>
        <v>2.0263736700324646</v>
      </c>
      <c r="S115" s="117">
        <f t="shared" si="18"/>
        <v>2.211974723408793</v>
      </c>
      <c r="T115" s="117">
        <f t="shared" si="18"/>
        <v>2.5345672886179842</v>
      </c>
      <c r="U115" s="117">
        <f t="shared" si="18"/>
        <v>3.2795723029018302</v>
      </c>
      <c r="V115" s="117">
        <f t="shared" si="18"/>
        <v>7.7201771485574087</v>
      </c>
      <c r="W115" s="117">
        <f t="shared" ref="W115" si="19">W116+W118+W120+W129</f>
        <v>25.258470017498961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2.6965419594273841</v>
      </c>
      <c r="C116" s="122">
        <f t="shared" si="20"/>
        <v>2.7517617555065024</v>
      </c>
      <c r="D116" s="122">
        <f t="shared" si="20"/>
        <v>2.7761526962488956</v>
      </c>
      <c r="E116" s="122">
        <f t="shared" si="20"/>
        <v>2.8728829859506342</v>
      </c>
      <c r="F116" s="122">
        <f t="shared" si="20"/>
        <v>2.8598692132042189</v>
      </c>
      <c r="G116" s="122">
        <f t="shared" si="20"/>
        <v>2.8886375039444006</v>
      </c>
      <c r="H116" s="122">
        <f t="shared" si="20"/>
        <v>2.9326072489793784</v>
      </c>
      <c r="I116" s="122">
        <f t="shared" si="20"/>
        <v>2.8196509957207518</v>
      </c>
      <c r="J116" s="122">
        <f t="shared" si="20"/>
        <v>2.8601485356723955</v>
      </c>
      <c r="K116" s="122">
        <f t="shared" si="20"/>
        <v>2.8364487158575007</v>
      </c>
      <c r="L116" s="122">
        <f t="shared" si="20"/>
        <v>2.4935072063083403</v>
      </c>
      <c r="M116" s="122">
        <f t="shared" si="20"/>
        <v>2.1722337027481502</v>
      </c>
      <c r="N116" s="122">
        <f t="shared" si="20"/>
        <v>1.7167744367188893</v>
      </c>
      <c r="O116" s="122">
        <f t="shared" si="20"/>
        <v>1.6570806294547855</v>
      </c>
      <c r="P116" s="122">
        <f t="shared" si="20"/>
        <v>1.5797898901540108</v>
      </c>
      <c r="Q116" s="122">
        <f t="shared" si="20"/>
        <v>1.6090587523491582</v>
      </c>
      <c r="R116" s="122">
        <f t="shared" si="20"/>
        <v>1.6751563599527455</v>
      </c>
      <c r="S116" s="122">
        <f t="shared" si="20"/>
        <v>1.8174270790285536</v>
      </c>
      <c r="T116" s="122">
        <f t="shared" si="20"/>
        <v>2.0009928372244934</v>
      </c>
      <c r="U116" s="122">
        <f t="shared" si="20"/>
        <v>2.1888042624272743</v>
      </c>
      <c r="V116" s="122">
        <f t="shared" si="20"/>
        <v>5.5271263393856644</v>
      </c>
      <c r="W116" s="122">
        <f t="shared" si="20"/>
        <v>22.08997923831885</v>
      </c>
      <c r="DA116" s="130" t="s">
        <v>1890</v>
      </c>
    </row>
    <row r="117" spans="1:105" ht="12" customHeight="1" x14ac:dyDescent="0.25">
      <c r="A117" s="97" t="s">
        <v>53</v>
      </c>
      <c r="B117" s="98">
        <v>2.6965419594273841</v>
      </c>
      <c r="C117" s="98">
        <v>2.7517617555065024</v>
      </c>
      <c r="D117" s="98">
        <v>2.7761526962488956</v>
      </c>
      <c r="E117" s="98">
        <v>2.8728829859506342</v>
      </c>
      <c r="F117" s="98">
        <v>2.8598692132042189</v>
      </c>
      <c r="G117" s="98">
        <v>2.8886375039444006</v>
      </c>
      <c r="H117" s="98">
        <v>2.9326072489793784</v>
      </c>
      <c r="I117" s="98">
        <v>2.8196509957207518</v>
      </c>
      <c r="J117" s="98">
        <v>2.8601485356723955</v>
      </c>
      <c r="K117" s="98">
        <v>2.8364487158575007</v>
      </c>
      <c r="L117" s="98">
        <v>2.4935072063083403</v>
      </c>
      <c r="M117" s="98">
        <v>2.1722337027481502</v>
      </c>
      <c r="N117" s="98">
        <v>1.7167744367188893</v>
      </c>
      <c r="O117" s="98">
        <v>1.6570806294547855</v>
      </c>
      <c r="P117" s="98">
        <v>1.5797898901540108</v>
      </c>
      <c r="Q117" s="98">
        <v>1.6090587523491582</v>
      </c>
      <c r="R117" s="98">
        <v>1.6751563599527455</v>
      </c>
      <c r="S117" s="98">
        <v>1.8174270790285536</v>
      </c>
      <c r="T117" s="98">
        <v>2.0009928372244934</v>
      </c>
      <c r="U117" s="98">
        <v>2.1888042624272743</v>
      </c>
      <c r="V117" s="98">
        <v>5.5271263393856644</v>
      </c>
      <c r="W117" s="98">
        <v>22.08997923831885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3.6257143880102636E-3</v>
      </c>
      <c r="C118" s="122">
        <f t="shared" si="21"/>
        <v>4.5741372825738322E-3</v>
      </c>
      <c r="D118" s="122">
        <f t="shared" si="21"/>
        <v>7.5534884965973324E-3</v>
      </c>
      <c r="E118" s="122">
        <f t="shared" si="21"/>
        <v>1.108884020509123E-2</v>
      </c>
      <c r="F118" s="122">
        <f t="shared" si="21"/>
        <v>5.7499512035768851E-3</v>
      </c>
      <c r="G118" s="122">
        <f t="shared" si="21"/>
        <v>6.1411026988714259E-3</v>
      </c>
      <c r="H118" s="122">
        <f t="shared" si="21"/>
        <v>1.016711971288776E-2</v>
      </c>
      <c r="I118" s="122">
        <f t="shared" si="21"/>
        <v>1.5414460049705486E-2</v>
      </c>
      <c r="J118" s="122">
        <f t="shared" si="21"/>
        <v>1.1230501625034913E-2</v>
      </c>
      <c r="K118" s="122">
        <f t="shared" si="21"/>
        <v>1.2192649309092921E-2</v>
      </c>
      <c r="L118" s="122">
        <f t="shared" si="21"/>
        <v>1.4710136301749993E-2</v>
      </c>
      <c r="M118" s="122">
        <f t="shared" si="21"/>
        <v>1.3289298399497714E-2</v>
      </c>
      <c r="N118" s="122">
        <f t="shared" si="21"/>
        <v>2.1748735208101382E-2</v>
      </c>
      <c r="O118" s="122">
        <f t="shared" si="21"/>
        <v>1.2442872925566119E-2</v>
      </c>
      <c r="P118" s="122">
        <f t="shared" si="21"/>
        <v>8.4292526187407183E-3</v>
      </c>
      <c r="Q118" s="122">
        <f t="shared" si="21"/>
        <v>1.4672722749878039E-2</v>
      </c>
      <c r="R118" s="122">
        <f t="shared" si="21"/>
        <v>1.6927946254140208E-2</v>
      </c>
      <c r="S118" s="122">
        <f t="shared" si="21"/>
        <v>2.3436614197554228E-2</v>
      </c>
      <c r="T118" s="122">
        <f t="shared" si="21"/>
        <v>4.4397490847743776E-2</v>
      </c>
      <c r="U118" s="122">
        <f t="shared" si="21"/>
        <v>0.1217343956019766</v>
      </c>
      <c r="V118" s="122">
        <f t="shared" si="21"/>
        <v>0.13619882932176069</v>
      </c>
      <c r="W118" s="122">
        <f t="shared" si="21"/>
        <v>0.55900267292945049</v>
      </c>
      <c r="DA118" s="130" t="s">
        <v>1892</v>
      </c>
    </row>
    <row r="119" spans="1:105" ht="12" customHeight="1" x14ac:dyDescent="0.25">
      <c r="A119" s="97" t="s">
        <v>53</v>
      </c>
      <c r="B119" s="98">
        <v>3.6257143880102636E-3</v>
      </c>
      <c r="C119" s="98">
        <v>4.5741372825738322E-3</v>
      </c>
      <c r="D119" s="98">
        <v>7.5534884965973324E-3</v>
      </c>
      <c r="E119" s="98">
        <v>1.108884020509123E-2</v>
      </c>
      <c r="F119" s="98">
        <v>5.7499512035768851E-3</v>
      </c>
      <c r="G119" s="98">
        <v>6.1411026988714259E-3</v>
      </c>
      <c r="H119" s="98">
        <v>1.016711971288776E-2</v>
      </c>
      <c r="I119" s="98">
        <v>1.5414460049705486E-2</v>
      </c>
      <c r="J119" s="98">
        <v>1.1230501625034913E-2</v>
      </c>
      <c r="K119" s="98">
        <v>1.2192649309092921E-2</v>
      </c>
      <c r="L119" s="98">
        <v>1.4710136301749993E-2</v>
      </c>
      <c r="M119" s="98">
        <v>1.3289298399497714E-2</v>
      </c>
      <c r="N119" s="98">
        <v>2.1748735208101382E-2</v>
      </c>
      <c r="O119" s="98">
        <v>1.2442872925566119E-2</v>
      </c>
      <c r="P119" s="98">
        <v>8.4292526187407183E-3</v>
      </c>
      <c r="Q119" s="98">
        <v>1.4672722749878039E-2</v>
      </c>
      <c r="R119" s="98">
        <v>1.6927946254140208E-2</v>
      </c>
      <c r="S119" s="98">
        <v>2.3436614197554228E-2</v>
      </c>
      <c r="T119" s="98">
        <v>4.4397490847743776E-2</v>
      </c>
      <c r="U119" s="98">
        <v>0.1217343956019766</v>
      </c>
      <c r="V119" s="98">
        <v>0.13619882932176069</v>
      </c>
      <c r="W119" s="98">
        <v>0.55900267292945049</v>
      </c>
      <c r="DA119" s="63" t="s">
        <v>1893</v>
      </c>
    </row>
    <row r="120" spans="1:105" ht="12" customHeight="1" x14ac:dyDescent="0.25">
      <c r="A120" s="121" t="s">
        <v>55</v>
      </c>
      <c r="B120" s="122">
        <v>0.44363341670691236</v>
      </c>
      <c r="C120" s="122">
        <v>0.43425204132666645</v>
      </c>
      <c r="D120" s="122">
        <v>0.44496068144935275</v>
      </c>
      <c r="E120" s="122">
        <v>0.4616249827743068</v>
      </c>
      <c r="F120" s="122">
        <v>0.4303818752829191</v>
      </c>
      <c r="G120" s="122">
        <v>0.41540942108684964</v>
      </c>
      <c r="H120" s="122">
        <v>0.46219501803880186</v>
      </c>
      <c r="I120" s="122">
        <v>0.44283037152554222</v>
      </c>
      <c r="J120" s="122">
        <v>0.46700430451465441</v>
      </c>
      <c r="K120" s="122">
        <v>0.42177781070391629</v>
      </c>
      <c r="L120" s="122">
        <v>0.37536914536781135</v>
      </c>
      <c r="M120" s="122">
        <v>0.32473002610260393</v>
      </c>
      <c r="N120" s="122">
        <v>0.24028125906725567</v>
      </c>
      <c r="O120" s="122">
        <v>0.23155137817917218</v>
      </c>
      <c r="P120" s="122">
        <v>0.23706190098534985</v>
      </c>
      <c r="Q120" s="122">
        <v>0.2711011349439767</v>
      </c>
      <c r="R120" s="122">
        <v>0.27182263725610134</v>
      </c>
      <c r="S120" s="122">
        <v>0.28991231176230486</v>
      </c>
      <c r="T120" s="122">
        <v>0.37826516430958007</v>
      </c>
      <c r="U120" s="122">
        <v>0.74756944321026242</v>
      </c>
      <c r="V120" s="122">
        <v>1.4564844790237352</v>
      </c>
      <c r="W120" s="122">
        <v>1.8317230063002337</v>
      </c>
      <c r="DA120" s="130" t="s">
        <v>1894</v>
      </c>
    </row>
    <row r="121" spans="1:105" ht="12" customHeight="1" x14ac:dyDescent="0.25">
      <c r="A121" s="97" t="s">
        <v>124</v>
      </c>
      <c r="B121" s="98">
        <v>0.13250641190539891</v>
      </c>
      <c r="C121" s="98">
        <v>0.11214632825263512</v>
      </c>
      <c r="D121" s="98">
        <v>0.11815074289155679</v>
      </c>
      <c r="E121" s="98">
        <v>0.10326865685018959</v>
      </c>
      <c r="F121" s="98">
        <v>7.7071272532228022E-2</v>
      </c>
      <c r="G121" s="98">
        <v>7.6001216663088941E-2</v>
      </c>
      <c r="H121" s="98">
        <v>6.3112852230263222E-2</v>
      </c>
      <c r="I121" s="98">
        <v>4.3371825755887938E-2</v>
      </c>
      <c r="J121" s="98">
        <v>3.6677577822982498E-2</v>
      </c>
      <c r="K121" s="98">
        <v>3.0973216172153244E-2</v>
      </c>
      <c r="L121" s="98">
        <v>3.1133738929479907E-2</v>
      </c>
      <c r="M121" s="98">
        <v>1.9297605705642686E-2</v>
      </c>
      <c r="N121" s="98">
        <v>1.136212913530245E-2</v>
      </c>
      <c r="O121" s="98">
        <v>1.077245015588664E-2</v>
      </c>
      <c r="P121" s="98">
        <v>9.4173501993327063E-3</v>
      </c>
      <c r="Q121" s="98">
        <v>9.6541720076522026E-3</v>
      </c>
      <c r="R121" s="98">
        <v>9.2935317725841016E-3</v>
      </c>
      <c r="S121" s="98">
        <v>1.4775551462613402E-2</v>
      </c>
      <c r="T121" s="98">
        <v>2.2984103177218183E-2</v>
      </c>
      <c r="U121" s="98">
        <v>4.5452231179101361E-2</v>
      </c>
      <c r="V121" s="98">
        <v>5.3268073453229363E-2</v>
      </c>
      <c r="W121" s="98">
        <v>6.8510578616266068E-2</v>
      </c>
      <c r="DA121" s="63" t="s">
        <v>1895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1896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DA123" s="131" t="s">
        <v>1897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DA124" s="132" t="s">
        <v>1898</v>
      </c>
    </row>
    <row r="125" spans="1:105" ht="12" customHeight="1" x14ac:dyDescent="0.25">
      <c r="A125" s="106" t="s">
        <v>122</v>
      </c>
      <c r="B125" s="101">
        <v>0.31112700480151345</v>
      </c>
      <c r="C125" s="101">
        <v>0.31848235620428872</v>
      </c>
      <c r="D125" s="101">
        <v>0.32268115273237952</v>
      </c>
      <c r="E125" s="101">
        <v>0.35349370090426852</v>
      </c>
      <c r="F125" s="101">
        <v>0.34884790959004458</v>
      </c>
      <c r="G125" s="101">
        <v>0.3348263731912659</v>
      </c>
      <c r="H125" s="101">
        <v>0.39385893443727138</v>
      </c>
      <c r="I125" s="101">
        <v>0.39273547524905383</v>
      </c>
      <c r="J125" s="101">
        <v>0.41933278018834197</v>
      </c>
      <c r="K125" s="101">
        <v>0.37966082836436521</v>
      </c>
      <c r="L125" s="101">
        <v>0.33279780204004294</v>
      </c>
      <c r="M125" s="101">
        <v>0.29308853052572537</v>
      </c>
      <c r="N125" s="101">
        <v>0.21592336498031861</v>
      </c>
      <c r="O125" s="101">
        <v>0.20642015143125639</v>
      </c>
      <c r="P125" s="101">
        <v>0.21105343562356929</v>
      </c>
      <c r="Q125" s="101">
        <v>0.24221440429232113</v>
      </c>
      <c r="R125" s="101">
        <v>0.24350516125817442</v>
      </c>
      <c r="S125" s="101">
        <v>0.25445409703923816</v>
      </c>
      <c r="T125" s="101">
        <v>0.32677982787830273</v>
      </c>
      <c r="U125" s="101">
        <v>0.6376903400054067</v>
      </c>
      <c r="V125" s="101">
        <v>1.2583721458638353</v>
      </c>
      <c r="W125" s="101">
        <v>1.5741974701790533</v>
      </c>
      <c r="DA125" s="131" t="s">
        <v>1899</v>
      </c>
    </row>
    <row r="126" spans="1:105" ht="12" customHeight="1" x14ac:dyDescent="0.25">
      <c r="A126" s="107" t="s">
        <v>121</v>
      </c>
      <c r="B126" s="104">
        <v>0</v>
      </c>
      <c r="C126" s="104">
        <v>3.6233568697426107E-3</v>
      </c>
      <c r="D126" s="104">
        <v>4.1287858254164481E-3</v>
      </c>
      <c r="E126" s="104">
        <v>4.8626250198486607E-3</v>
      </c>
      <c r="F126" s="104">
        <v>4.4626931606465137E-3</v>
      </c>
      <c r="G126" s="104">
        <v>4.5818312324947758E-3</v>
      </c>
      <c r="H126" s="104">
        <v>5.2232313712672696E-3</v>
      </c>
      <c r="I126" s="104">
        <v>6.7230705206004588E-3</v>
      </c>
      <c r="J126" s="104">
        <v>1.0993946503329985E-2</v>
      </c>
      <c r="K126" s="104">
        <v>1.1143766167397793E-2</v>
      </c>
      <c r="L126" s="104">
        <v>1.14376043982885E-2</v>
      </c>
      <c r="M126" s="104">
        <v>1.2343889871235874E-2</v>
      </c>
      <c r="N126" s="104">
        <v>1.2995764951634596E-2</v>
      </c>
      <c r="O126" s="104">
        <v>1.4358776592029134E-2</v>
      </c>
      <c r="P126" s="104">
        <v>1.6591115162447854E-2</v>
      </c>
      <c r="Q126" s="104">
        <v>1.9232558644003361E-2</v>
      </c>
      <c r="R126" s="104">
        <v>1.9023944225342843E-2</v>
      </c>
      <c r="S126" s="104">
        <v>2.0682663260453295E-2</v>
      </c>
      <c r="T126" s="104">
        <v>2.8501233254059188E-2</v>
      </c>
      <c r="U126" s="104">
        <v>6.4426872025754395E-2</v>
      </c>
      <c r="V126" s="104">
        <v>0.1448442597066705</v>
      </c>
      <c r="W126" s="104">
        <v>0.18901495750491426</v>
      </c>
      <c r="DA126" s="132" t="s">
        <v>1900</v>
      </c>
    </row>
    <row r="127" spans="1:105" ht="12" customHeight="1" x14ac:dyDescent="0.25">
      <c r="A127" s="108" t="s">
        <v>53</v>
      </c>
      <c r="B127" s="98">
        <v>0</v>
      </c>
      <c r="C127" s="98">
        <v>8.3299107708616638E-4</v>
      </c>
      <c r="D127" s="98">
        <v>9.2657674812896961E-4</v>
      </c>
      <c r="E127" s="98">
        <v>1.3319078970408665E-3</v>
      </c>
      <c r="F127" s="98">
        <v>1.0371817333956676E-3</v>
      </c>
      <c r="G127" s="98">
        <v>9.1441764548942216E-4</v>
      </c>
      <c r="H127" s="98">
        <v>1.4056800628238911E-3</v>
      </c>
      <c r="I127" s="98">
        <v>1.4819966137950456E-3</v>
      </c>
      <c r="J127" s="98">
        <v>2.7860535942210176E-3</v>
      </c>
      <c r="K127" s="98">
        <v>2.6146952569094427E-3</v>
      </c>
      <c r="L127" s="98">
        <v>2.6106197355205479E-3</v>
      </c>
      <c r="M127" s="98">
        <v>3.3195709501748927E-3</v>
      </c>
      <c r="N127" s="98">
        <v>2.3305004724941008E-3</v>
      </c>
      <c r="O127" s="98">
        <v>2.7812454681177831E-3</v>
      </c>
      <c r="P127" s="98">
        <v>3.209439929587572E-3</v>
      </c>
      <c r="Q127" s="98">
        <v>5.2097817935517852E-3</v>
      </c>
      <c r="R127" s="98">
        <v>4.8667761383771229E-3</v>
      </c>
      <c r="S127" s="98">
        <v>4.9186914633986339E-3</v>
      </c>
      <c r="T127" s="98">
        <v>6.9352657333956414E-3</v>
      </c>
      <c r="U127" s="98">
        <v>1.5395900976709148E-2</v>
      </c>
      <c r="V127" s="98">
        <v>3.7022996230324269E-2</v>
      </c>
      <c r="W127" s="98">
        <v>3.7224712749793644E-2</v>
      </c>
      <c r="DA127" s="63" t="s">
        <v>1901</v>
      </c>
    </row>
    <row r="128" spans="1:105" ht="12" customHeight="1" x14ac:dyDescent="0.25">
      <c r="A128" s="108" t="s">
        <v>52</v>
      </c>
      <c r="B128" s="98">
        <v>0</v>
      </c>
      <c r="C128" s="98">
        <v>2.7903657926564443E-3</v>
      </c>
      <c r="D128" s="98">
        <v>3.2022090772874782E-3</v>
      </c>
      <c r="E128" s="98">
        <v>3.5307171228077944E-3</v>
      </c>
      <c r="F128" s="98">
        <v>3.4255114272508463E-3</v>
      </c>
      <c r="G128" s="98">
        <v>3.6674135870053536E-3</v>
      </c>
      <c r="H128" s="98">
        <v>3.8175513084433787E-3</v>
      </c>
      <c r="I128" s="98">
        <v>5.2410739068054135E-3</v>
      </c>
      <c r="J128" s="98">
        <v>8.2078929091089665E-3</v>
      </c>
      <c r="K128" s="98">
        <v>8.5290709104883494E-3</v>
      </c>
      <c r="L128" s="98">
        <v>8.8269846627679529E-3</v>
      </c>
      <c r="M128" s="98">
        <v>9.0243189210609809E-3</v>
      </c>
      <c r="N128" s="98">
        <v>1.0665264479140495E-2</v>
      </c>
      <c r="O128" s="98">
        <v>1.157753112391135E-2</v>
      </c>
      <c r="P128" s="98">
        <v>1.3381675232860282E-2</v>
      </c>
      <c r="Q128" s="98">
        <v>1.4022776850451576E-2</v>
      </c>
      <c r="R128" s="98">
        <v>1.4157168086965719E-2</v>
      </c>
      <c r="S128" s="98">
        <v>1.576397179705466E-2</v>
      </c>
      <c r="T128" s="98">
        <v>2.1565967520663545E-2</v>
      </c>
      <c r="U128" s="98">
        <v>4.903097104904524E-2</v>
      </c>
      <c r="V128" s="98">
        <v>0.10782126347634624</v>
      </c>
      <c r="W128" s="98">
        <v>0.15179024475512062</v>
      </c>
      <c r="DA128" s="63" t="s">
        <v>1902</v>
      </c>
    </row>
    <row r="129" spans="1:105" ht="12" customHeight="1" x14ac:dyDescent="0.25">
      <c r="A129" s="121" t="s">
        <v>54</v>
      </c>
      <c r="B129" s="122">
        <v>0.19281672070201927</v>
      </c>
      <c r="C129" s="122">
        <v>0.19395334732176617</v>
      </c>
      <c r="D129" s="122">
        <v>0.19620902159455711</v>
      </c>
      <c r="E129" s="122">
        <v>0.19280068597230599</v>
      </c>
      <c r="F129" s="122">
        <v>0.18493571129498915</v>
      </c>
      <c r="G129" s="122">
        <v>0.17791346991989646</v>
      </c>
      <c r="H129" s="122">
        <v>0.17837934143937387</v>
      </c>
      <c r="I129" s="122">
        <v>0.16865894123029035</v>
      </c>
      <c r="J129" s="122">
        <v>0.15270757762130749</v>
      </c>
      <c r="K129" s="122">
        <v>0.13534791020096801</v>
      </c>
      <c r="L129" s="122">
        <v>0.12314336417491653</v>
      </c>
      <c r="M129" s="122">
        <v>9.0514153498935046E-2</v>
      </c>
      <c r="N129" s="122">
        <v>6.7612903300309751E-2</v>
      </c>
      <c r="O129" s="122">
        <v>6.5187823620318955E-2</v>
      </c>
      <c r="P129" s="122">
        <v>6.2141843854706683E-2</v>
      </c>
      <c r="Q129" s="122">
        <v>6.5205441463423802E-2</v>
      </c>
      <c r="R129" s="122">
        <v>6.2466726569477389E-2</v>
      </c>
      <c r="S129" s="122">
        <v>8.1198718420380039E-2</v>
      </c>
      <c r="T129" s="122">
        <v>0.11091179623616687</v>
      </c>
      <c r="U129" s="122">
        <v>0.22146420166231667</v>
      </c>
      <c r="V129" s="122">
        <v>0.60036750082624801</v>
      </c>
      <c r="W129" s="122">
        <v>0.77776509995042598</v>
      </c>
      <c r="DA129" s="130" t="s">
        <v>1903</v>
      </c>
    </row>
    <row r="130" spans="1:105" ht="12" customHeight="1" x14ac:dyDescent="0.25">
      <c r="A130" s="97" t="s">
        <v>50</v>
      </c>
      <c r="B130" s="98">
        <v>0.17455804425360799</v>
      </c>
      <c r="C130" s="98">
        <v>0.17104036200407086</v>
      </c>
      <c r="D130" s="98">
        <v>0.18238827834798996</v>
      </c>
      <c r="E130" s="98">
        <v>0.18234232393344058</v>
      </c>
      <c r="F130" s="98">
        <v>0.17181478394133512</v>
      </c>
      <c r="G130" s="98">
        <v>0.16193734240320701</v>
      </c>
      <c r="H130" s="98">
        <v>0.15716556144112093</v>
      </c>
      <c r="I130" s="98">
        <v>0.14177838057584199</v>
      </c>
      <c r="J130" s="98">
        <v>0.12256975640943299</v>
      </c>
      <c r="K130" s="98">
        <v>0.10946140494548587</v>
      </c>
      <c r="L130" s="98">
        <v>9.592941207675694E-2</v>
      </c>
      <c r="M130" s="98">
        <v>6.3934292151728397E-2</v>
      </c>
      <c r="N130" s="98">
        <v>4.4032026395929194E-2</v>
      </c>
      <c r="O130" s="98">
        <v>4.3816501146143862E-2</v>
      </c>
      <c r="P130" s="98">
        <v>3.7456789278955689E-2</v>
      </c>
      <c r="Q130" s="98">
        <v>3.6406812857576902E-2</v>
      </c>
      <c r="R130" s="98">
        <v>3.1115728640206605E-2</v>
      </c>
      <c r="S130" s="98">
        <v>4.4666090634705558E-2</v>
      </c>
      <c r="T130" s="98">
        <v>6.2884065478047202E-2</v>
      </c>
      <c r="U130" s="98">
        <v>0.12428253512276949</v>
      </c>
      <c r="V130" s="98">
        <v>0.287992773904924</v>
      </c>
      <c r="W130" s="98">
        <v>0.39570935044703048</v>
      </c>
      <c r="DA130" s="63" t="s">
        <v>1904</v>
      </c>
    </row>
    <row r="131" spans="1:105" ht="12" customHeight="1" x14ac:dyDescent="0.25">
      <c r="A131" s="109" t="s">
        <v>120</v>
      </c>
      <c r="B131" s="33">
        <v>1.8258676448411278E-2</v>
      </c>
      <c r="C131" s="33">
        <v>2.2912985317695308E-2</v>
      </c>
      <c r="D131" s="33">
        <v>1.3820743246567143E-2</v>
      </c>
      <c r="E131" s="33">
        <v>1.0458362038865406E-2</v>
      </c>
      <c r="F131" s="33">
        <v>1.3120927353654029E-2</v>
      </c>
      <c r="G131" s="33">
        <v>1.5976127516689455E-2</v>
      </c>
      <c r="H131" s="33">
        <v>2.1213779998252937E-2</v>
      </c>
      <c r="I131" s="33">
        <v>2.6880560654448358E-2</v>
      </c>
      <c r="J131" s="33">
        <v>3.013782121187451E-2</v>
      </c>
      <c r="K131" s="33">
        <v>2.5886505255482146E-2</v>
      </c>
      <c r="L131" s="33">
        <v>2.7213952098159588E-2</v>
      </c>
      <c r="M131" s="33">
        <v>2.6579861347206649E-2</v>
      </c>
      <c r="N131" s="33">
        <v>2.3580876904380561E-2</v>
      </c>
      <c r="O131" s="33">
        <v>2.1371322474175097E-2</v>
      </c>
      <c r="P131" s="33">
        <v>2.4685054575750993E-2</v>
      </c>
      <c r="Q131" s="33">
        <v>2.8798628605846904E-2</v>
      </c>
      <c r="R131" s="33">
        <v>3.1350997929270784E-2</v>
      </c>
      <c r="S131" s="33">
        <v>3.6532627785674482E-2</v>
      </c>
      <c r="T131" s="33">
        <v>4.8027730758119662E-2</v>
      </c>
      <c r="U131" s="33">
        <v>9.7181666539547171E-2</v>
      </c>
      <c r="V131" s="33">
        <v>0.31237472692132401</v>
      </c>
      <c r="W131" s="33">
        <v>0.38205574950339544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0.60185370622225842</v>
      </c>
      <c r="C133" s="154">
        <f t="shared" si="22"/>
        <v>0.60503435293822316</v>
      </c>
      <c r="D133" s="154">
        <f t="shared" si="22"/>
        <v>0.60731564302325136</v>
      </c>
      <c r="E133" s="154">
        <f t="shared" si="22"/>
        <v>0.61037469979837078</v>
      </c>
      <c r="F133" s="154">
        <f t="shared" si="22"/>
        <v>0.6145532373892475</v>
      </c>
      <c r="G133" s="154">
        <f t="shared" si="22"/>
        <v>0.61818000201604117</v>
      </c>
      <c r="H133" s="154">
        <f t="shared" si="22"/>
        <v>0.62432984059387453</v>
      </c>
      <c r="I133" s="154">
        <f t="shared" si="22"/>
        <v>0.63150493489153592</v>
      </c>
      <c r="J133" s="154">
        <f t="shared" si="22"/>
        <v>0.63645324631663414</v>
      </c>
      <c r="K133" s="154">
        <f t="shared" si="22"/>
        <v>0.64098427567096372</v>
      </c>
      <c r="L133" s="154">
        <f t="shared" si="22"/>
        <v>0.64513932589681011</v>
      </c>
      <c r="M133" s="154">
        <f t="shared" si="22"/>
        <v>0.65044342447574888</v>
      </c>
      <c r="N133" s="154">
        <f t="shared" si="22"/>
        <v>0.6605498353291398</v>
      </c>
      <c r="O133" s="154">
        <f t="shared" si="22"/>
        <v>0.67075751698033348</v>
      </c>
      <c r="P133" s="154">
        <f t="shared" si="22"/>
        <v>0.67481361958634034</v>
      </c>
      <c r="Q133" s="154">
        <f t="shared" si="22"/>
        <v>0.68250299438956874</v>
      </c>
      <c r="R133" s="154">
        <f t="shared" ref="R133:V133" si="23">IF(R115=0,"",R115/R97)</f>
        <v>0.6952473037778939</v>
      </c>
      <c r="S133" s="154">
        <f t="shared" si="23"/>
        <v>0.71480121832989518</v>
      </c>
      <c r="T133" s="154">
        <f t="shared" si="23"/>
        <v>0.74942986641442699</v>
      </c>
      <c r="U133" s="154">
        <f t="shared" si="23"/>
        <v>0.79780394444283953</v>
      </c>
      <c r="V133" s="154">
        <f t="shared" si="23"/>
        <v>0.81737371284676064</v>
      </c>
      <c r="W133" s="154">
        <f t="shared" ref="W133" si="24">IF(W115=0,"",W115/W97)</f>
        <v>0.85731239075236887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0.61256510684572218</v>
      </c>
      <c r="C134" s="155">
        <f t="shared" si="25"/>
        <v>0.61440547320468486</v>
      </c>
      <c r="D134" s="155">
        <f t="shared" si="25"/>
        <v>0.6168219691906448</v>
      </c>
      <c r="E134" s="155">
        <f t="shared" si="25"/>
        <v>0.61899827802586405</v>
      </c>
      <c r="F134" s="155">
        <f t="shared" si="25"/>
        <v>0.62282565208222018</v>
      </c>
      <c r="G134" s="155">
        <f t="shared" si="25"/>
        <v>0.6258100567018563</v>
      </c>
      <c r="H134" s="155">
        <f t="shared" si="25"/>
        <v>0.63146378747486021</v>
      </c>
      <c r="I134" s="155">
        <f t="shared" si="25"/>
        <v>0.63777357234982268</v>
      </c>
      <c r="J134" s="155">
        <f t="shared" si="25"/>
        <v>0.64371624092451862</v>
      </c>
      <c r="K134" s="155">
        <f t="shared" si="25"/>
        <v>0.64780371528459868</v>
      </c>
      <c r="L134" s="155">
        <f t="shared" si="25"/>
        <v>0.65169492987525546</v>
      </c>
      <c r="M134" s="155">
        <f t="shared" si="25"/>
        <v>0.65647063736272282</v>
      </c>
      <c r="N134" s="155">
        <f t="shared" si="25"/>
        <v>0.66294570801876851</v>
      </c>
      <c r="O134" s="155">
        <f t="shared" si="25"/>
        <v>0.6761167498940589</v>
      </c>
      <c r="P134" s="155">
        <f t="shared" si="25"/>
        <v>0.68005418498903691</v>
      </c>
      <c r="Q134" s="155">
        <f t="shared" si="25"/>
        <v>0.68597260071799249</v>
      </c>
      <c r="R134" s="155">
        <f t="shared" ref="R134:V134" si="26">IF(R116=0,"",R116/R98)</f>
        <v>0.69775250316453374</v>
      </c>
      <c r="S134" s="155">
        <f t="shared" si="26"/>
        <v>0.71798686912486109</v>
      </c>
      <c r="T134" s="155">
        <f t="shared" si="26"/>
        <v>0.75448945192574179</v>
      </c>
      <c r="U134" s="155">
        <f t="shared" si="26"/>
        <v>0.81029243406873053</v>
      </c>
      <c r="V134" s="155">
        <f t="shared" si="26"/>
        <v>0.84401028218032503</v>
      </c>
      <c r="W134" s="155">
        <f t="shared" ref="W134" si="27">IF(W116=0,"",W116/W98)</f>
        <v>0.85911922627445103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0.61256510684572218</v>
      </c>
      <c r="C135" s="156">
        <f t="shared" si="28"/>
        <v>0.61440547320468486</v>
      </c>
      <c r="D135" s="156">
        <f t="shared" si="28"/>
        <v>0.6168219691906448</v>
      </c>
      <c r="E135" s="156">
        <f t="shared" si="28"/>
        <v>0.61899827802586405</v>
      </c>
      <c r="F135" s="156">
        <f t="shared" si="28"/>
        <v>0.62282565208222018</v>
      </c>
      <c r="G135" s="156">
        <f t="shared" si="28"/>
        <v>0.6258100567018563</v>
      </c>
      <c r="H135" s="156">
        <f t="shared" si="28"/>
        <v>0.63146378747486021</v>
      </c>
      <c r="I135" s="156">
        <f t="shared" si="28"/>
        <v>0.63777357234982268</v>
      </c>
      <c r="J135" s="156">
        <f t="shared" si="28"/>
        <v>0.64371624092451862</v>
      </c>
      <c r="K135" s="156">
        <f t="shared" si="28"/>
        <v>0.64780371528459868</v>
      </c>
      <c r="L135" s="156">
        <f t="shared" si="28"/>
        <v>0.65169492987525546</v>
      </c>
      <c r="M135" s="156">
        <f t="shared" si="28"/>
        <v>0.65647063736272282</v>
      </c>
      <c r="N135" s="156">
        <f t="shared" si="28"/>
        <v>0.66294570801876851</v>
      </c>
      <c r="O135" s="156">
        <f t="shared" si="28"/>
        <v>0.6761167498940589</v>
      </c>
      <c r="P135" s="156">
        <f t="shared" si="28"/>
        <v>0.68005418498903691</v>
      </c>
      <c r="Q135" s="156">
        <f t="shared" si="28"/>
        <v>0.68597260071799249</v>
      </c>
      <c r="R135" s="156">
        <f t="shared" ref="R135:V135" si="29">IF(R117=0,"",R117/R99)</f>
        <v>0.69775250316453374</v>
      </c>
      <c r="S135" s="156">
        <f t="shared" si="29"/>
        <v>0.71798686912486109</v>
      </c>
      <c r="T135" s="156">
        <f t="shared" si="29"/>
        <v>0.75448945192574179</v>
      </c>
      <c r="U135" s="156">
        <f t="shared" si="29"/>
        <v>0.81029243406873053</v>
      </c>
      <c r="V135" s="156">
        <f t="shared" si="29"/>
        <v>0.84401028218032503</v>
      </c>
      <c r="W135" s="156">
        <f t="shared" ref="W135" si="30">IF(W117=0,"",W117/W99)</f>
        <v>0.85911922627445103</v>
      </c>
      <c r="DA135" s="63" t="s">
        <v>2059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1.6784535314436273</v>
      </c>
      <c r="C136" s="155">
        <f t="shared" si="31"/>
        <v>1.9146296475519182</v>
      </c>
      <c r="D136" s="155">
        <f t="shared" si="31"/>
        <v>2.0266940645210725</v>
      </c>
      <c r="E136" s="155">
        <f t="shared" si="31"/>
        <v>2.0778967860720723</v>
      </c>
      <c r="F136" s="155">
        <f t="shared" si="31"/>
        <v>2.1428182576916135</v>
      </c>
      <c r="G136" s="155">
        <f t="shared" si="31"/>
        <v>2.2208131279660819</v>
      </c>
      <c r="H136" s="155">
        <f t="shared" si="31"/>
        <v>2.3122287989863368</v>
      </c>
      <c r="I136" s="155">
        <f t="shared" si="31"/>
        <v>2.3935344869444548</v>
      </c>
      <c r="J136" s="155">
        <f t="shared" si="31"/>
        <v>2.4749895917857421</v>
      </c>
      <c r="K136" s="155">
        <f t="shared" si="31"/>
        <v>2.565769690801182</v>
      </c>
      <c r="L136" s="155">
        <f t="shared" si="31"/>
        <v>2.6205640153923286</v>
      </c>
      <c r="M136" s="155">
        <f t="shared" si="31"/>
        <v>2.6477898887332993</v>
      </c>
      <c r="N136" s="155">
        <f t="shared" si="31"/>
        <v>2.6690880475521794</v>
      </c>
      <c r="O136" s="155">
        <f t="shared" si="31"/>
        <v>2.735527000712993</v>
      </c>
      <c r="P136" s="155">
        <f t="shared" si="31"/>
        <v>2.8793391446525711</v>
      </c>
      <c r="Q136" s="155">
        <f t="shared" si="31"/>
        <v>3.0942726303960741</v>
      </c>
      <c r="R136" s="155">
        <f t="shared" ref="R136:V136" si="32">IF(R118=0,"",R118/R100)</f>
        <v>3.2836543997345742</v>
      </c>
      <c r="S136" s="155">
        <f t="shared" si="32"/>
        <v>3.4144790315437161</v>
      </c>
      <c r="T136" s="155">
        <f t="shared" si="32"/>
        <v>3.5073961732841834</v>
      </c>
      <c r="U136" s="155">
        <f t="shared" si="32"/>
        <v>3.5912907400780609</v>
      </c>
      <c r="V136" s="155">
        <f t="shared" si="32"/>
        <v>3.6545733993444371</v>
      </c>
      <c r="W136" s="155">
        <f t="shared" ref="W136" si="33">IF(W118=0,"",W118/W100)</f>
        <v>3.6997760902387067</v>
      </c>
      <c r="DA136" s="130" t="s">
        <v>2060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1.6784535314436273</v>
      </c>
      <c r="C137" s="156">
        <f t="shared" si="34"/>
        <v>1.9146296475519182</v>
      </c>
      <c r="D137" s="156">
        <f t="shared" si="34"/>
        <v>2.0266940645210725</v>
      </c>
      <c r="E137" s="156">
        <f t="shared" si="34"/>
        <v>2.0778967860720723</v>
      </c>
      <c r="F137" s="156">
        <f t="shared" si="34"/>
        <v>2.1428182576916135</v>
      </c>
      <c r="G137" s="156">
        <f t="shared" si="34"/>
        <v>2.2208131279660819</v>
      </c>
      <c r="H137" s="156">
        <f t="shared" si="34"/>
        <v>2.3122287989863368</v>
      </c>
      <c r="I137" s="156">
        <f t="shared" si="34"/>
        <v>2.3935344869444548</v>
      </c>
      <c r="J137" s="156">
        <f t="shared" si="34"/>
        <v>2.4749895917857421</v>
      </c>
      <c r="K137" s="156">
        <f t="shared" si="34"/>
        <v>2.565769690801182</v>
      </c>
      <c r="L137" s="156">
        <f t="shared" si="34"/>
        <v>2.6205640153923286</v>
      </c>
      <c r="M137" s="156">
        <f t="shared" si="34"/>
        <v>2.6477898887332993</v>
      </c>
      <c r="N137" s="156">
        <f t="shared" si="34"/>
        <v>2.6690880475521794</v>
      </c>
      <c r="O137" s="156">
        <f t="shared" si="34"/>
        <v>2.735527000712993</v>
      </c>
      <c r="P137" s="156">
        <f t="shared" si="34"/>
        <v>2.8793391446525711</v>
      </c>
      <c r="Q137" s="156">
        <f t="shared" si="34"/>
        <v>3.0942726303960741</v>
      </c>
      <c r="R137" s="156">
        <f t="shared" ref="R137:V137" si="35">IF(R119=0,"",R119/R101)</f>
        <v>3.2836543997345742</v>
      </c>
      <c r="S137" s="156">
        <f t="shared" si="35"/>
        <v>3.4144790315437161</v>
      </c>
      <c r="T137" s="156">
        <f t="shared" si="35"/>
        <v>3.5073961732841834</v>
      </c>
      <c r="U137" s="156">
        <f t="shared" si="35"/>
        <v>3.5912907400780609</v>
      </c>
      <c r="V137" s="156">
        <f t="shared" si="35"/>
        <v>3.6545733993444371</v>
      </c>
      <c r="W137" s="156">
        <f t="shared" ref="W137" si="36">IF(W119=0,"",W119/W101)</f>
        <v>3.6997760902387067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0.54553739974972959</v>
      </c>
      <c r="C138" s="155">
        <f t="shared" si="37"/>
        <v>0.55206415780328644</v>
      </c>
      <c r="D138" s="155">
        <f t="shared" si="37"/>
        <v>0.55480637967373281</v>
      </c>
      <c r="E138" s="155">
        <f t="shared" si="37"/>
        <v>0.56095612477306689</v>
      </c>
      <c r="F138" s="155">
        <f t="shared" si="37"/>
        <v>0.56834231862107132</v>
      </c>
      <c r="G138" s="155">
        <f t="shared" si="37"/>
        <v>0.57270864064376881</v>
      </c>
      <c r="H138" s="155">
        <f t="shared" si="37"/>
        <v>0.58175961514118268</v>
      </c>
      <c r="I138" s="155">
        <f t="shared" si="37"/>
        <v>0.58821447197058097</v>
      </c>
      <c r="J138" s="155">
        <f t="shared" si="37"/>
        <v>0.59206795268417101</v>
      </c>
      <c r="K138" s="155">
        <f t="shared" si="37"/>
        <v>0.59456089331716255</v>
      </c>
      <c r="L138" s="155">
        <f t="shared" si="37"/>
        <v>0.59623695839183299</v>
      </c>
      <c r="M138" s="155">
        <f t="shared" si="37"/>
        <v>0.60061850272259709</v>
      </c>
      <c r="N138" s="155">
        <f t="shared" si="37"/>
        <v>0.60919489419420636</v>
      </c>
      <c r="O138" s="155">
        <f t="shared" si="37"/>
        <v>0.61981628570210878</v>
      </c>
      <c r="P138" s="155">
        <f t="shared" si="37"/>
        <v>0.63166055508732399</v>
      </c>
      <c r="Q138" s="155">
        <f t="shared" si="37"/>
        <v>0.64174354817186896</v>
      </c>
      <c r="R138" s="155">
        <f t="shared" ref="R138:V138" si="38">IF(R120=0,"",R120/R102)</f>
        <v>0.65391666685747363</v>
      </c>
      <c r="S138" s="155">
        <f t="shared" si="38"/>
        <v>0.66765229258750125</v>
      </c>
      <c r="T138" s="155">
        <f t="shared" si="38"/>
        <v>0.68669148915741607</v>
      </c>
      <c r="U138" s="155">
        <f t="shared" si="38"/>
        <v>0.71294544287424533</v>
      </c>
      <c r="V138" s="155">
        <f t="shared" si="38"/>
        <v>0.7265281275300518</v>
      </c>
      <c r="W138" s="155">
        <f t="shared" ref="W138" si="39">IF(W120=0,"",W120/W102)</f>
        <v>0.73636234041621129</v>
      </c>
      <c r="DA138" s="130" t="s">
        <v>2062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0.50444479568652512</v>
      </c>
      <c r="C139" s="156">
        <f t="shared" si="40"/>
        <v>0.50596707191355084</v>
      </c>
      <c r="D139" s="156">
        <f t="shared" si="40"/>
        <v>0.50827143229927496</v>
      </c>
      <c r="E139" s="156">
        <f t="shared" si="40"/>
        <v>0.51037979610554685</v>
      </c>
      <c r="F139" s="156">
        <f t="shared" si="40"/>
        <v>0.51351086234049836</v>
      </c>
      <c r="G139" s="156">
        <f t="shared" si="40"/>
        <v>0.51820187250958483</v>
      </c>
      <c r="H139" s="156">
        <f t="shared" si="40"/>
        <v>0.52708708475437871</v>
      </c>
      <c r="I139" s="156">
        <f t="shared" si="40"/>
        <v>0.53232948642489786</v>
      </c>
      <c r="J139" s="156">
        <f t="shared" si="40"/>
        <v>0.53364352840501417</v>
      </c>
      <c r="K139" s="156">
        <f t="shared" si="40"/>
        <v>0.53704710730013905</v>
      </c>
      <c r="L139" s="156">
        <f t="shared" si="40"/>
        <v>0.54044905227578621</v>
      </c>
      <c r="M139" s="156">
        <f t="shared" si="40"/>
        <v>0.54447802829721093</v>
      </c>
      <c r="N139" s="156">
        <f t="shared" si="40"/>
        <v>0.55404887829239857</v>
      </c>
      <c r="O139" s="156">
        <f t="shared" si="40"/>
        <v>0.58545581861048046</v>
      </c>
      <c r="P139" s="156">
        <f t="shared" si="40"/>
        <v>0.61516559860773312</v>
      </c>
      <c r="Q139" s="156">
        <f t="shared" si="40"/>
        <v>0.63378380238949195</v>
      </c>
      <c r="R139" s="156">
        <f t="shared" ref="R139:V139" si="41">IF(R121=0,"",R121/R103)</f>
        <v>0.66712954196038954</v>
      </c>
      <c r="S139" s="156">
        <f t="shared" si="41"/>
        <v>0.71437742794803905</v>
      </c>
      <c r="T139" s="156">
        <f t="shared" si="41"/>
        <v>0.76553728762660189</v>
      </c>
      <c r="U139" s="156">
        <f t="shared" si="41"/>
        <v>0.82017256257310833</v>
      </c>
      <c r="V139" s="156">
        <f t="shared" si="41"/>
        <v>0.84840944659371387</v>
      </c>
      <c r="W139" s="156">
        <f t="shared" ref="W139" si="42">IF(W121=0,"",W121/W103)</f>
        <v>0.86241899488397722</v>
      </c>
      <c r="DA139" s="63" t="s">
        <v>2063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" si="45">IF(W122=0,"",W122/W104)</f>
        <v/>
      </c>
      <c r="DA140" s="63" t="s">
        <v>2064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" si="48">IF(W123=0,"",W123/W105)</f>
        <v/>
      </c>
      <c r="DA141" s="131" t="s">
        <v>2065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" si="51">IF(W124=0,"",W124/W106)</f>
        <v/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0.56514428204513378</v>
      </c>
      <c r="C143" s="157">
        <f t="shared" si="52"/>
        <v>0.56797063301921247</v>
      </c>
      <c r="D143" s="157">
        <f t="shared" si="52"/>
        <v>0.57134824913353965</v>
      </c>
      <c r="E143" s="157">
        <f t="shared" si="52"/>
        <v>0.57498696760314538</v>
      </c>
      <c r="F143" s="157">
        <f t="shared" si="52"/>
        <v>0.57950424336015594</v>
      </c>
      <c r="G143" s="157">
        <f t="shared" si="52"/>
        <v>0.583877592360735</v>
      </c>
      <c r="H143" s="157">
        <f t="shared" si="52"/>
        <v>0.58914151089854694</v>
      </c>
      <c r="I143" s="157">
        <f t="shared" si="52"/>
        <v>0.59181084690824481</v>
      </c>
      <c r="J143" s="157">
        <f t="shared" si="52"/>
        <v>0.59299060492957623</v>
      </c>
      <c r="K143" s="157">
        <f t="shared" si="52"/>
        <v>0.5943179873283122</v>
      </c>
      <c r="L143" s="157">
        <f t="shared" si="52"/>
        <v>0.59559360053074339</v>
      </c>
      <c r="M143" s="157">
        <f t="shared" si="52"/>
        <v>0.59733702988526582</v>
      </c>
      <c r="N143" s="157">
        <f t="shared" si="52"/>
        <v>0.60079465974515645</v>
      </c>
      <c r="O143" s="157">
        <f t="shared" si="52"/>
        <v>0.60883684417818851</v>
      </c>
      <c r="P143" s="157">
        <f t="shared" si="52"/>
        <v>0.61816251515949849</v>
      </c>
      <c r="Q143" s="157">
        <f t="shared" si="52"/>
        <v>0.62930107889052411</v>
      </c>
      <c r="R143" s="157">
        <f t="shared" ref="R143:V143" si="53">IF(R125=0,"",R125/R107)</f>
        <v>0.64081823311557373</v>
      </c>
      <c r="S143" s="157">
        <f t="shared" si="53"/>
        <v>0.65208165779902127</v>
      </c>
      <c r="T143" s="157">
        <f t="shared" si="53"/>
        <v>0.66837420022770511</v>
      </c>
      <c r="U143" s="157">
        <f t="shared" si="53"/>
        <v>0.69167533858003283</v>
      </c>
      <c r="V143" s="157">
        <f t="shared" si="53"/>
        <v>0.70620148085005119</v>
      </c>
      <c r="W143" s="157">
        <f t="shared" ref="W143" si="54">IF(W125=0,"",W125/W107)</f>
        <v>0.71415402095320946</v>
      </c>
      <c r="DA143" s="131" t="s">
        <v>2067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>
        <f t="shared" si="55"/>
        <v>0.86020379431039595</v>
      </c>
      <c r="D144" s="158">
        <f t="shared" si="55"/>
        <v>0.86315780962037225</v>
      </c>
      <c r="E144" s="158">
        <f t="shared" si="55"/>
        <v>0.83797596639670724</v>
      </c>
      <c r="F144" s="158">
        <f t="shared" si="55"/>
        <v>0.85906957583759036</v>
      </c>
      <c r="G144" s="158">
        <f t="shared" si="55"/>
        <v>0.87686061391610803</v>
      </c>
      <c r="H144" s="158">
        <f t="shared" si="55"/>
        <v>0.84131110232266404</v>
      </c>
      <c r="I144" s="158">
        <f t="shared" si="55"/>
        <v>0.86791875106115013</v>
      </c>
      <c r="J144" s="158">
        <f t="shared" si="55"/>
        <v>0.85300518670301284</v>
      </c>
      <c r="K144" s="158">
        <f t="shared" si="55"/>
        <v>0.86366023302741357</v>
      </c>
      <c r="L144" s="158">
        <f t="shared" si="55"/>
        <v>0.86714554709077829</v>
      </c>
      <c r="M144" s="158">
        <f t="shared" si="55"/>
        <v>0.84788685847369238</v>
      </c>
      <c r="N144" s="158">
        <f t="shared" si="55"/>
        <v>0.89499093791283102</v>
      </c>
      <c r="O144" s="158">
        <f t="shared" si="55"/>
        <v>0.8896184164955564</v>
      </c>
      <c r="P144" s="158">
        <f t="shared" si="55"/>
        <v>0.89342473870269967</v>
      </c>
      <c r="Q144" s="158">
        <f t="shared" si="55"/>
        <v>0.86176044300698451</v>
      </c>
      <c r="R144" s="158">
        <f t="shared" ref="R144:V144" si="56">IF(R126=0,"",R126/R108)</f>
        <v>0.8741703448064424</v>
      </c>
      <c r="S144" s="158">
        <f t="shared" si="56"/>
        <v>0.88670795939097091</v>
      </c>
      <c r="T144" s="158">
        <f t="shared" si="56"/>
        <v>0.89315556603999169</v>
      </c>
      <c r="U144" s="158">
        <f t="shared" si="56"/>
        <v>0.90491678750292481</v>
      </c>
      <c r="V144" s="158">
        <f t="shared" si="56"/>
        <v>0.9050246608009177</v>
      </c>
      <c r="W144" s="158">
        <f t="shared" ref="W144" si="57">IF(W126=0,"",W126/W108)</f>
        <v>0.92742328406238317</v>
      </c>
      <c r="DA144" s="132" t="s">
        <v>2068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>
        <f t="shared" si="58"/>
        <v>0.58585359792924208</v>
      </c>
      <c r="D145" s="156">
        <f t="shared" si="58"/>
        <v>0.58601785035513942</v>
      </c>
      <c r="E145" s="156">
        <f t="shared" si="58"/>
        <v>0.58620011675069483</v>
      </c>
      <c r="F145" s="156">
        <f t="shared" si="58"/>
        <v>0.58621456882736556</v>
      </c>
      <c r="G145" s="156">
        <f t="shared" si="58"/>
        <v>0.58697266899007261</v>
      </c>
      <c r="H145" s="156">
        <f t="shared" si="58"/>
        <v>0.58793149182034421</v>
      </c>
      <c r="I145" s="156">
        <f t="shared" si="58"/>
        <v>0.59158610123913458</v>
      </c>
      <c r="J145" s="156">
        <f t="shared" si="58"/>
        <v>0.59523500011967279</v>
      </c>
      <c r="K145" s="156">
        <f t="shared" si="58"/>
        <v>0.59779757499479957</v>
      </c>
      <c r="L145" s="156">
        <f t="shared" si="58"/>
        <v>0.59835935449610789</v>
      </c>
      <c r="M145" s="156">
        <f t="shared" si="58"/>
        <v>0.59983963338589652</v>
      </c>
      <c r="N145" s="156">
        <f t="shared" si="58"/>
        <v>0.60449415837105169</v>
      </c>
      <c r="O145" s="156">
        <f t="shared" si="58"/>
        <v>0.60954184483860074</v>
      </c>
      <c r="P145" s="156">
        <f t="shared" si="58"/>
        <v>0.61855980588997761</v>
      </c>
      <c r="Q145" s="156">
        <f t="shared" si="58"/>
        <v>0.62806454071686724</v>
      </c>
      <c r="R145" s="156">
        <f t="shared" ref="R145:V145" si="59">IF(R127=0,"",R127/R109)</f>
        <v>0.6399344234238532</v>
      </c>
      <c r="S145" s="156">
        <f t="shared" si="59"/>
        <v>0.65051267196076201</v>
      </c>
      <c r="T145" s="156">
        <f t="shared" si="59"/>
        <v>0.6704141735021103</v>
      </c>
      <c r="U145" s="156">
        <f t="shared" si="59"/>
        <v>0.69458882171362635</v>
      </c>
      <c r="V145" s="156">
        <f t="shared" si="59"/>
        <v>0.70893661639778405</v>
      </c>
      <c r="W145" s="156">
        <f t="shared" ref="W145" si="60">IF(W127=0,"",W127/W109)</f>
        <v>0.71563520325128627</v>
      </c>
      <c r="DA145" s="63" t="s">
        <v>2069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0.59057895447838404</v>
      </c>
      <c r="C147" s="155">
        <f t="shared" si="64"/>
        <v>0.59451056352501652</v>
      </c>
      <c r="D147" s="155">
        <f t="shared" si="64"/>
        <v>0.58940454193594727</v>
      </c>
      <c r="E147" s="155">
        <f t="shared" si="64"/>
        <v>0.58843857929597798</v>
      </c>
      <c r="F147" s="155">
        <f t="shared" si="64"/>
        <v>0.59185560824768635</v>
      </c>
      <c r="G147" s="155">
        <f t="shared" si="64"/>
        <v>0.59584664969470746</v>
      </c>
      <c r="H147" s="155">
        <f t="shared" si="64"/>
        <v>0.60162516765761775</v>
      </c>
      <c r="I147" s="155">
        <f t="shared" si="64"/>
        <v>0.60817100551407277</v>
      </c>
      <c r="J147" s="155">
        <f t="shared" si="64"/>
        <v>0.61392512342496619</v>
      </c>
      <c r="K147" s="155">
        <f t="shared" si="64"/>
        <v>0.61345630300886955</v>
      </c>
      <c r="L147" s="155">
        <f t="shared" si="64"/>
        <v>0.61811179418166073</v>
      </c>
      <c r="M147" s="155">
        <f t="shared" si="64"/>
        <v>0.6293735188029328</v>
      </c>
      <c r="N147" s="155">
        <f t="shared" si="64"/>
        <v>0.63868126136502246</v>
      </c>
      <c r="O147" s="155">
        <f t="shared" si="64"/>
        <v>0.63661577729561858</v>
      </c>
      <c r="P147" s="155">
        <f t="shared" si="64"/>
        <v>0.64939422662344326</v>
      </c>
      <c r="Q147" s="155">
        <f t="shared" si="64"/>
        <v>0.65870012989827531</v>
      </c>
      <c r="R147" s="155">
        <f t="shared" ref="R147:V147" si="65">IF(R129=0,"",R129/R111)</f>
        <v>0.67182552813887308</v>
      </c>
      <c r="S147" s="155">
        <f t="shared" si="65"/>
        <v>0.66469637349028332</v>
      </c>
      <c r="T147" s="155">
        <f t="shared" si="65"/>
        <v>0.66666152810969603</v>
      </c>
      <c r="U147" s="155">
        <f t="shared" si="65"/>
        <v>0.67718687606376571</v>
      </c>
      <c r="V147" s="155">
        <f t="shared" si="65"/>
        <v>0.70262300354302232</v>
      </c>
      <c r="W147" s="155">
        <f t="shared" ref="W147" si="66">IF(W129=0,"",W129/W111)</f>
        <v>0.69979942294624042</v>
      </c>
      <c r="DA147" s="130" t="s">
        <v>2071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0.57872772806226969</v>
      </c>
      <c r="C148" s="156">
        <f t="shared" si="67"/>
        <v>0.57954012980735115</v>
      </c>
      <c r="D148" s="156">
        <f t="shared" si="67"/>
        <v>0.58059662688807423</v>
      </c>
      <c r="E148" s="156">
        <f t="shared" si="67"/>
        <v>0.5816954462625572</v>
      </c>
      <c r="F148" s="156">
        <f t="shared" si="67"/>
        <v>0.58296856013391518</v>
      </c>
      <c r="G148" s="156">
        <f t="shared" si="67"/>
        <v>0.58416830040766821</v>
      </c>
      <c r="H148" s="156">
        <f t="shared" si="67"/>
        <v>0.58574103816329393</v>
      </c>
      <c r="I148" s="156">
        <f t="shared" si="67"/>
        <v>0.5865490788406974</v>
      </c>
      <c r="J148" s="156">
        <f t="shared" si="67"/>
        <v>0.58683793741014245</v>
      </c>
      <c r="K148" s="156">
        <f t="shared" si="67"/>
        <v>0.58715212091996105</v>
      </c>
      <c r="L148" s="156">
        <f t="shared" si="67"/>
        <v>0.58745857839294724</v>
      </c>
      <c r="M148" s="156">
        <f t="shared" si="67"/>
        <v>0.58777514470496228</v>
      </c>
      <c r="N148" s="156">
        <f t="shared" si="67"/>
        <v>0.58818342106816524</v>
      </c>
      <c r="O148" s="156">
        <f t="shared" si="67"/>
        <v>0.58865716166921733</v>
      </c>
      <c r="P148" s="156">
        <f t="shared" si="67"/>
        <v>0.58892085279979201</v>
      </c>
      <c r="Q148" s="156">
        <f t="shared" si="67"/>
        <v>0.58912766359331914</v>
      </c>
      <c r="R148" s="156">
        <f t="shared" ref="R148:V148" si="68">IF(R130=0,"",R130/R112)</f>
        <v>0.58947479381886159</v>
      </c>
      <c r="S148" s="156">
        <f t="shared" si="68"/>
        <v>0.5902846140184278</v>
      </c>
      <c r="T148" s="156">
        <f t="shared" si="68"/>
        <v>0.5921106388566354</v>
      </c>
      <c r="U148" s="156">
        <f t="shared" si="68"/>
        <v>0.59549754207072103</v>
      </c>
      <c r="V148" s="156">
        <f t="shared" si="68"/>
        <v>0.59801824002768267</v>
      </c>
      <c r="W148" s="156">
        <f t="shared" ref="W148" si="69">IF(W130=0,"",W130/W112)</f>
        <v>0.59990426686072351</v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0.73434639716334871</v>
      </c>
      <c r="C149" s="159">
        <f t="shared" si="70"/>
        <v>0.73653423578978516</v>
      </c>
      <c r="D149" s="159">
        <f t="shared" si="70"/>
        <v>0.73693993812234615</v>
      </c>
      <c r="E149" s="159">
        <f t="shared" si="70"/>
        <v>0.73749425564840076</v>
      </c>
      <c r="F149" s="159">
        <f t="shared" si="70"/>
        <v>0.73947010844288807</v>
      </c>
      <c r="G149" s="159">
        <f t="shared" si="70"/>
        <v>0.74727160031052542</v>
      </c>
      <c r="H149" s="159">
        <f t="shared" si="70"/>
        <v>0.75288592575303503</v>
      </c>
      <c r="I149" s="159">
        <f t="shared" si="70"/>
        <v>0.75495671410780618</v>
      </c>
      <c r="J149" s="159">
        <f t="shared" si="70"/>
        <v>0.75580746853199232</v>
      </c>
      <c r="K149" s="159">
        <f t="shared" si="70"/>
        <v>0.75682617871653934</v>
      </c>
      <c r="L149" s="159">
        <f t="shared" si="70"/>
        <v>0.75742747987534309</v>
      </c>
      <c r="M149" s="159">
        <f t="shared" si="70"/>
        <v>0.75849518352699596</v>
      </c>
      <c r="N149" s="159">
        <f t="shared" si="70"/>
        <v>0.76061825765525382</v>
      </c>
      <c r="O149" s="159">
        <f t="shared" si="70"/>
        <v>0.76427780969177028</v>
      </c>
      <c r="P149" s="159">
        <f t="shared" si="70"/>
        <v>0.76925401091336476</v>
      </c>
      <c r="Q149" s="159">
        <f t="shared" si="70"/>
        <v>0.7742971058777206</v>
      </c>
      <c r="R149" s="159">
        <f t="shared" ref="R149:V149" si="71">IF(R131=0,"",R131/R113)</f>
        <v>0.7799712771171321</v>
      </c>
      <c r="S149" s="159">
        <f t="shared" si="71"/>
        <v>0.78581055514377973</v>
      </c>
      <c r="T149" s="159">
        <f t="shared" si="71"/>
        <v>0.79825710793118643</v>
      </c>
      <c r="U149" s="159">
        <f t="shared" si="71"/>
        <v>0.82126355686476316</v>
      </c>
      <c r="V149" s="159">
        <f t="shared" si="71"/>
        <v>0.8377184880193479</v>
      </c>
      <c r="W149" s="159">
        <f t="shared" ref="W149" si="72">IF(W131=0,"",W131/W113)</f>
        <v>0.84564778958358888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1.4908116684435675</v>
      </c>
      <c r="C151" s="117">
        <f t="shared" si="73"/>
        <v>1.365262459659548</v>
      </c>
      <c r="D151" s="117">
        <f t="shared" si="73"/>
        <v>1.4440344311933935</v>
      </c>
      <c r="E151" s="117">
        <f t="shared" si="73"/>
        <v>1.3626872043364266</v>
      </c>
      <c r="F151" s="117">
        <f t="shared" si="73"/>
        <v>1.1751328362071254</v>
      </c>
      <c r="G151" s="117">
        <f t="shared" si="73"/>
        <v>1.1198188123898842</v>
      </c>
      <c r="H151" s="117">
        <f t="shared" si="73"/>
        <v>1.0251994618584233</v>
      </c>
      <c r="I151" s="117">
        <f t="shared" si="73"/>
        <v>0.85383063533394143</v>
      </c>
      <c r="J151" s="117">
        <f t="shared" si="73"/>
        <v>0.73337073003608577</v>
      </c>
      <c r="K151" s="117">
        <f t="shared" si="73"/>
        <v>0.644882930134966</v>
      </c>
      <c r="L151" s="117">
        <f t="shared" si="73"/>
        <v>0.58359662002465917</v>
      </c>
      <c r="M151" s="117">
        <f t="shared" si="73"/>
        <v>0.38099946001249563</v>
      </c>
      <c r="N151" s="117">
        <f t="shared" si="73"/>
        <v>0.25195124342177022</v>
      </c>
      <c r="O151" s="117">
        <f t="shared" si="73"/>
        <v>0.24525748669884118</v>
      </c>
      <c r="P151" s="117">
        <f t="shared" si="73"/>
        <v>0.20847282206133744</v>
      </c>
      <c r="Q151" s="117">
        <f t="shared" si="73"/>
        <v>0.20350443805660787</v>
      </c>
      <c r="R151" s="117">
        <f t="shared" ref="R151:V151" si="74">R152+R154+R156+R165</f>
        <v>0.17625541467687653</v>
      </c>
      <c r="S151" s="117">
        <f t="shared" si="74"/>
        <v>0.2545491453110974</v>
      </c>
      <c r="T151" s="117">
        <f t="shared" si="74"/>
        <v>0.35989341481183668</v>
      </c>
      <c r="U151" s="117">
        <f t="shared" si="74"/>
        <v>0.69777508759292584</v>
      </c>
      <c r="V151" s="117">
        <f t="shared" si="74"/>
        <v>1.4381403796539174</v>
      </c>
      <c r="W151" s="117">
        <f t="shared" ref="W151" si="75">W152+W154+W156+W165</f>
        <v>1.9525032681412977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0.69396061455887237</v>
      </c>
      <c r="C156" s="122">
        <v>0.58556401470424801</v>
      </c>
      <c r="D156" s="122">
        <v>0.6141187125774189</v>
      </c>
      <c r="E156" s="122">
        <v>0.53454790171849986</v>
      </c>
      <c r="F156" s="122">
        <v>0.39651029677094579</v>
      </c>
      <c r="G156" s="122">
        <v>0.38746559153541915</v>
      </c>
      <c r="H156" s="122">
        <v>0.31633482632105447</v>
      </c>
      <c r="I156" s="122">
        <v>0.21524781724322881</v>
      </c>
      <c r="J156" s="122">
        <v>0.18157705791894055</v>
      </c>
      <c r="K156" s="122">
        <v>0.15236509847090329</v>
      </c>
      <c r="L156" s="122">
        <v>0.1521906929547989</v>
      </c>
      <c r="M156" s="122">
        <v>9.3634230169195559E-2</v>
      </c>
      <c r="N156" s="122">
        <v>5.4178030791975029E-2</v>
      </c>
      <c r="O156" s="122">
        <v>4.8610707429363145E-2</v>
      </c>
      <c r="P156" s="122">
        <v>4.0443455487919583E-2</v>
      </c>
      <c r="Q156" s="122">
        <v>4.0242548056662997E-2</v>
      </c>
      <c r="R156" s="122">
        <v>3.6802912589830962E-2</v>
      </c>
      <c r="S156" s="122">
        <v>5.4642121147499216E-2</v>
      </c>
      <c r="T156" s="122">
        <v>7.9318188714665477E-2</v>
      </c>
      <c r="U156" s="122">
        <v>0.14640689999455317</v>
      </c>
      <c r="V156" s="122">
        <v>0.16587199540663922</v>
      </c>
      <c r="W156" s="122">
        <v>0.20987025820525612</v>
      </c>
      <c r="DA156" s="130" t="s">
        <v>2230</v>
      </c>
    </row>
    <row r="157" spans="1:105" ht="12" customHeight="1" x14ac:dyDescent="0.25">
      <c r="A157" s="97" t="s">
        <v>124</v>
      </c>
      <c r="B157" s="98">
        <v>0.69396061455887237</v>
      </c>
      <c r="C157" s="98">
        <v>0.58556401470424801</v>
      </c>
      <c r="D157" s="98">
        <v>0.6141187125774189</v>
      </c>
      <c r="E157" s="98">
        <v>0.53454790171849986</v>
      </c>
      <c r="F157" s="98">
        <v>0.39651029677094579</v>
      </c>
      <c r="G157" s="98">
        <v>0.38746559153541915</v>
      </c>
      <c r="H157" s="98">
        <v>0.31633482632105447</v>
      </c>
      <c r="I157" s="98">
        <v>0.21524781724322881</v>
      </c>
      <c r="J157" s="98">
        <v>0.18157705791894055</v>
      </c>
      <c r="K157" s="98">
        <v>0.15236509847090329</v>
      </c>
      <c r="L157" s="98">
        <v>0.1521906929547989</v>
      </c>
      <c r="M157" s="98">
        <v>9.3634230169195559E-2</v>
      </c>
      <c r="N157" s="98">
        <v>5.4178030791975029E-2</v>
      </c>
      <c r="O157" s="98">
        <v>4.8610707429363145E-2</v>
      </c>
      <c r="P157" s="98">
        <v>4.0443455487919583E-2</v>
      </c>
      <c r="Q157" s="98">
        <v>4.0242548056662997E-2</v>
      </c>
      <c r="R157" s="98">
        <v>3.6802912589830962E-2</v>
      </c>
      <c r="S157" s="98">
        <v>5.4642121147499216E-2</v>
      </c>
      <c r="T157" s="98">
        <v>7.9318188714665477E-2</v>
      </c>
      <c r="U157" s="98">
        <v>0.14640689999455317</v>
      </c>
      <c r="V157" s="98">
        <v>0.16587199540663922</v>
      </c>
      <c r="W157" s="98">
        <v>0.20987025820525612</v>
      </c>
      <c r="DA157" s="63" t="s">
        <v>2231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2232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0.79685105388469513</v>
      </c>
      <c r="C165" s="122">
        <v>0.77969844495529994</v>
      </c>
      <c r="D165" s="122">
        <v>0.82991571861597457</v>
      </c>
      <c r="E165" s="122">
        <v>0.82813930261792679</v>
      </c>
      <c r="F165" s="122">
        <v>0.77862253943617954</v>
      </c>
      <c r="G165" s="122">
        <v>0.73235322085446497</v>
      </c>
      <c r="H165" s="122">
        <v>0.70886463553736878</v>
      </c>
      <c r="I165" s="122">
        <v>0.6385828180907126</v>
      </c>
      <c r="J165" s="122">
        <v>0.55179367211714525</v>
      </c>
      <c r="K165" s="122">
        <v>0.49251783166406271</v>
      </c>
      <c r="L165" s="122">
        <v>0.43140592706986025</v>
      </c>
      <c r="M165" s="122">
        <v>0.2873652298433001</v>
      </c>
      <c r="N165" s="122">
        <v>0.19777321262979519</v>
      </c>
      <c r="O165" s="122">
        <v>0.19664677926947802</v>
      </c>
      <c r="P165" s="122">
        <v>0.16802936657341785</v>
      </c>
      <c r="Q165" s="122">
        <v>0.16326188999994487</v>
      </c>
      <c r="R165" s="122">
        <v>0.13945250208704557</v>
      </c>
      <c r="S165" s="122">
        <v>0.19990702416359821</v>
      </c>
      <c r="T165" s="122">
        <v>0.28057522609717123</v>
      </c>
      <c r="U165" s="122">
        <v>0.55136818759837269</v>
      </c>
      <c r="V165" s="122">
        <v>1.2722683842472782</v>
      </c>
      <c r="W165" s="122">
        <v>1.7426330099360416</v>
      </c>
      <c r="DA165" s="130" t="s">
        <v>2239</v>
      </c>
    </row>
    <row r="166" spans="1:105" ht="12" customHeight="1" x14ac:dyDescent="0.25">
      <c r="A166" s="97" t="s">
        <v>50</v>
      </c>
      <c r="B166" s="98">
        <v>0.79685105388469513</v>
      </c>
      <c r="C166" s="98">
        <v>0.77969844495529994</v>
      </c>
      <c r="D166" s="98">
        <v>0.82991571861597457</v>
      </c>
      <c r="E166" s="98">
        <v>0.82813930261792679</v>
      </c>
      <c r="F166" s="98">
        <v>0.77862253943617954</v>
      </c>
      <c r="G166" s="98">
        <v>0.73235322085446497</v>
      </c>
      <c r="H166" s="98">
        <v>0.70886463553736878</v>
      </c>
      <c r="I166" s="98">
        <v>0.6385828180907126</v>
      </c>
      <c r="J166" s="98">
        <v>0.55179367211714525</v>
      </c>
      <c r="K166" s="98">
        <v>0.49251783166406271</v>
      </c>
      <c r="L166" s="98">
        <v>0.43140592706986025</v>
      </c>
      <c r="M166" s="98">
        <v>0.2873652298433001</v>
      </c>
      <c r="N166" s="98">
        <v>0.19777321262979519</v>
      </c>
      <c r="O166" s="98">
        <v>0.19664677926947802</v>
      </c>
      <c r="P166" s="98">
        <v>0.16802936657341785</v>
      </c>
      <c r="Q166" s="98">
        <v>0.16326188999994487</v>
      </c>
      <c r="R166" s="98">
        <v>0.13945250208704557</v>
      </c>
      <c r="S166" s="98">
        <v>0.19990702416359821</v>
      </c>
      <c r="T166" s="98">
        <v>0.28057522609717123</v>
      </c>
      <c r="U166" s="98">
        <v>0.55136818759837269</v>
      </c>
      <c r="V166" s="98">
        <v>1.2722683842472782</v>
      </c>
      <c r="W166" s="98">
        <v>1.7426330099360416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12299.804898180779</v>
      </c>
      <c r="C169" s="117">
        <f t="shared" si="78"/>
        <v>12756.434994619771</v>
      </c>
      <c r="D169" s="117">
        <f t="shared" si="78"/>
        <v>13153.999191865703</v>
      </c>
      <c r="E169" s="117">
        <f t="shared" si="78"/>
        <v>14078.130053349018</v>
      </c>
      <c r="F169" s="117">
        <f t="shared" si="78"/>
        <v>13897.541974576001</v>
      </c>
      <c r="G169" s="117">
        <f t="shared" si="78"/>
        <v>14444.786924694386</v>
      </c>
      <c r="H169" s="117">
        <f t="shared" si="78"/>
        <v>14561.633229308756</v>
      </c>
      <c r="I169" s="117">
        <f t="shared" si="78"/>
        <v>13664.773324476981</v>
      </c>
      <c r="J169" s="117">
        <f t="shared" si="78"/>
        <v>13871.101784977294</v>
      </c>
      <c r="K169" s="117">
        <f t="shared" si="78"/>
        <v>14515.88880950422</v>
      </c>
      <c r="L169" s="117">
        <f t="shared" si="78"/>
        <v>14728.983967890001</v>
      </c>
      <c r="M169" s="117">
        <f t="shared" si="78"/>
        <v>14842.643907609188</v>
      </c>
      <c r="N169" s="117">
        <f t="shared" si="78"/>
        <v>13310.061929950394</v>
      </c>
      <c r="O169" s="117">
        <f t="shared" si="78"/>
        <v>13427.433405295942</v>
      </c>
      <c r="P169" s="117">
        <f t="shared" si="78"/>
        <v>12862.229763167981</v>
      </c>
      <c r="Q169" s="117">
        <f t="shared" si="78"/>
        <v>13397.302940821335</v>
      </c>
      <c r="R169" s="117">
        <f t="shared" ref="R169:V169" si="79">R170+R172+R174+R183</f>
        <v>13350.490875836434</v>
      </c>
      <c r="S169" s="117">
        <f t="shared" si="79"/>
        <v>13344.233850106786</v>
      </c>
      <c r="T169" s="117">
        <f t="shared" si="79"/>
        <v>11328.510905190293</v>
      </c>
      <c r="U169" s="117">
        <f t="shared" si="79"/>
        <v>7051.3301895018285</v>
      </c>
      <c r="V169" s="117">
        <f t="shared" si="79"/>
        <v>8990.5486057707567</v>
      </c>
      <c r="W169" s="117">
        <f t="shared" ref="W169" si="80">W170+W172+W174+W183</f>
        <v>19980.615120131512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9766.4701239498972</v>
      </c>
      <c r="C170" s="122">
        <f t="shared" si="81"/>
        <v>10213.281291394653</v>
      </c>
      <c r="D170" s="122">
        <f t="shared" si="81"/>
        <v>10498.106082177153</v>
      </c>
      <c r="E170" s="122">
        <f t="shared" si="81"/>
        <v>11271.023988903607</v>
      </c>
      <c r="F170" s="122">
        <f t="shared" si="81"/>
        <v>11266.293325894832</v>
      </c>
      <c r="G170" s="122">
        <f t="shared" si="81"/>
        <v>11816.462620593767</v>
      </c>
      <c r="H170" s="122">
        <f t="shared" si="81"/>
        <v>11782.584400977361</v>
      </c>
      <c r="I170" s="122">
        <f t="shared" si="81"/>
        <v>11069.36820171712</v>
      </c>
      <c r="J170" s="122">
        <f t="shared" si="81"/>
        <v>11235.966263121536</v>
      </c>
      <c r="K170" s="122">
        <f t="shared" si="81"/>
        <v>11962.103778361625</v>
      </c>
      <c r="L170" s="122">
        <f t="shared" si="81"/>
        <v>12092.001196969168</v>
      </c>
      <c r="M170" s="122">
        <f t="shared" si="81"/>
        <v>12283.172804658978</v>
      </c>
      <c r="N170" s="122">
        <f t="shared" si="81"/>
        <v>11125.684331605551</v>
      </c>
      <c r="O170" s="122">
        <f t="shared" si="81"/>
        <v>11226.359859197662</v>
      </c>
      <c r="P170" s="122">
        <f t="shared" si="81"/>
        <v>10682.839364559368</v>
      </c>
      <c r="Q170" s="122">
        <f t="shared" si="81"/>
        <v>10942.651519334235</v>
      </c>
      <c r="R170" s="122">
        <f t="shared" si="81"/>
        <v>10996.917354739388</v>
      </c>
      <c r="S170" s="122">
        <f t="shared" si="81"/>
        <v>10915.390094225266</v>
      </c>
      <c r="T170" s="122">
        <f t="shared" si="81"/>
        <v>8883.6688176465068</v>
      </c>
      <c r="U170" s="122">
        <f t="shared" si="81"/>
        <v>4633.5639664439977</v>
      </c>
      <c r="V170" s="122">
        <f t="shared" si="81"/>
        <v>6233.4897300353905</v>
      </c>
      <c r="W170" s="122">
        <f t="shared" si="81"/>
        <v>17437.442311155512</v>
      </c>
      <c r="DA170" s="130" t="s">
        <v>2394</v>
      </c>
    </row>
    <row r="171" spans="1:105" ht="12" customHeight="1" x14ac:dyDescent="0.25">
      <c r="A171" s="97" t="s">
        <v>53</v>
      </c>
      <c r="B171" s="98">
        <v>9766.4701239498972</v>
      </c>
      <c r="C171" s="98">
        <v>10213.281291394653</v>
      </c>
      <c r="D171" s="98">
        <v>10498.106082177153</v>
      </c>
      <c r="E171" s="98">
        <v>11271.023988903607</v>
      </c>
      <c r="F171" s="98">
        <v>11266.293325894832</v>
      </c>
      <c r="G171" s="98">
        <v>11816.462620593767</v>
      </c>
      <c r="H171" s="98">
        <v>11782.584400977361</v>
      </c>
      <c r="I171" s="98">
        <v>11069.36820171712</v>
      </c>
      <c r="J171" s="98">
        <v>11235.966263121536</v>
      </c>
      <c r="K171" s="98">
        <v>11962.103778361625</v>
      </c>
      <c r="L171" s="98">
        <v>12092.001196969168</v>
      </c>
      <c r="M171" s="98">
        <v>12283.172804658978</v>
      </c>
      <c r="N171" s="98">
        <v>11125.684331605551</v>
      </c>
      <c r="O171" s="98">
        <v>11226.359859197662</v>
      </c>
      <c r="P171" s="98">
        <v>10682.839364559368</v>
      </c>
      <c r="Q171" s="98">
        <v>10942.651519334235</v>
      </c>
      <c r="R171" s="98">
        <v>10996.917354739388</v>
      </c>
      <c r="S171" s="98">
        <v>10915.390094225266</v>
      </c>
      <c r="T171" s="98">
        <v>8883.6688176465068</v>
      </c>
      <c r="U171" s="98">
        <v>4633.5639664439977</v>
      </c>
      <c r="V171" s="98">
        <v>6233.4897300353905</v>
      </c>
      <c r="W171" s="98">
        <v>17437.442311155512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4.7925534589835381</v>
      </c>
      <c r="C172" s="122">
        <f t="shared" si="82"/>
        <v>5.4479605478437509</v>
      </c>
      <c r="D172" s="122">
        <f t="shared" si="82"/>
        <v>8.693343037003423</v>
      </c>
      <c r="E172" s="122">
        <f t="shared" si="82"/>
        <v>12.959762164044696</v>
      </c>
      <c r="F172" s="122">
        <f t="shared" si="82"/>
        <v>6.5838540370765637</v>
      </c>
      <c r="G172" s="122">
        <f t="shared" si="82"/>
        <v>7.0789903793953437</v>
      </c>
      <c r="H172" s="122">
        <f t="shared" si="82"/>
        <v>11.155838973401382</v>
      </c>
      <c r="I172" s="122">
        <f t="shared" si="82"/>
        <v>16.12436511300313</v>
      </c>
      <c r="J172" s="122">
        <f t="shared" si="82"/>
        <v>11.474719639437756</v>
      </c>
      <c r="K172" s="122">
        <f t="shared" si="82"/>
        <v>12.982444557806485</v>
      </c>
      <c r="L172" s="122">
        <f t="shared" si="82"/>
        <v>17.740008343259927</v>
      </c>
      <c r="M172" s="122">
        <f t="shared" si="82"/>
        <v>18.63107240900078</v>
      </c>
      <c r="N172" s="122">
        <f t="shared" si="82"/>
        <v>35.007618230952602</v>
      </c>
      <c r="O172" s="122">
        <f t="shared" si="82"/>
        <v>20.835152037563478</v>
      </c>
      <c r="P172" s="122">
        <f t="shared" si="82"/>
        <v>13.462543927708897</v>
      </c>
      <c r="Q172" s="122">
        <f t="shared" si="82"/>
        <v>22.121245302992808</v>
      </c>
      <c r="R172" s="122">
        <f t="shared" si="82"/>
        <v>23.613689231641608</v>
      </c>
      <c r="S172" s="122">
        <f t="shared" si="82"/>
        <v>29.598465025980794</v>
      </c>
      <c r="T172" s="122">
        <f t="shared" si="82"/>
        <v>42.40075607021847</v>
      </c>
      <c r="U172" s="122">
        <f t="shared" si="82"/>
        <v>58.145051431213986</v>
      </c>
      <c r="V172" s="122">
        <f t="shared" si="82"/>
        <v>35.47449974441097</v>
      </c>
      <c r="W172" s="122">
        <f t="shared" si="82"/>
        <v>102.46589963721543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4.7925534589835381</v>
      </c>
      <c r="C173" s="98">
        <f>RES_hhdet_fech!C165</f>
        <v>5.4479605478437509</v>
      </c>
      <c r="D173" s="98">
        <f>RES_hhdet_fech!D165</f>
        <v>8.693343037003423</v>
      </c>
      <c r="E173" s="98">
        <f>RES_hhdet_fech!E165</f>
        <v>12.959762164044696</v>
      </c>
      <c r="F173" s="98">
        <f>RES_hhdet_fech!F165</f>
        <v>6.5838540370765637</v>
      </c>
      <c r="G173" s="98">
        <f>RES_hhdet_fech!G165</f>
        <v>7.0789903793953437</v>
      </c>
      <c r="H173" s="98">
        <f>RES_hhdet_fech!H165</f>
        <v>11.155838973401382</v>
      </c>
      <c r="I173" s="98">
        <f>RES_hhdet_fech!I165</f>
        <v>16.12436511300313</v>
      </c>
      <c r="J173" s="98">
        <f>RES_hhdet_fech!J165</f>
        <v>11.474719639437756</v>
      </c>
      <c r="K173" s="98">
        <f>RES_hhdet_fech!K165</f>
        <v>12.982444557806485</v>
      </c>
      <c r="L173" s="98">
        <f>RES_hhdet_fech!L165</f>
        <v>17.740008343259927</v>
      </c>
      <c r="M173" s="98">
        <f>RES_hhdet_fech!M165</f>
        <v>18.63107240900078</v>
      </c>
      <c r="N173" s="98">
        <f>RES_hhdet_fech!N165</f>
        <v>35.007618230952602</v>
      </c>
      <c r="O173" s="98">
        <f>RES_hhdet_fech!O165</f>
        <v>20.835152037563478</v>
      </c>
      <c r="P173" s="98">
        <f>RES_hhdet_fech!P165</f>
        <v>13.462543927708897</v>
      </c>
      <c r="Q173" s="98">
        <f>RES_hhdet_fech!Q165</f>
        <v>22.121245302992808</v>
      </c>
      <c r="R173" s="98">
        <f>RES_hhdet_fech!R165</f>
        <v>23.613689231641608</v>
      </c>
      <c r="S173" s="98">
        <f>RES_hhdet_fech!S165</f>
        <v>29.598465025980794</v>
      </c>
      <c r="T173" s="98">
        <f>RES_hhdet_fech!T165</f>
        <v>42.40075607021847</v>
      </c>
      <c r="U173" s="98">
        <f>RES_hhdet_fech!U165</f>
        <v>58.145051431213986</v>
      </c>
      <c r="V173" s="98">
        <f>RES_hhdet_fech!V165</f>
        <v>35.47449974441097</v>
      </c>
      <c r="W173" s="98">
        <f>RES_hhdet_fech!W165</f>
        <v>102.46589963721543</v>
      </c>
      <c r="DA173" s="63" t="s">
        <v>2397</v>
      </c>
    </row>
    <row r="174" spans="1:105" ht="12" customHeight="1" x14ac:dyDescent="0.25">
      <c r="A174" s="121" t="s">
        <v>55</v>
      </c>
      <c r="B174" s="122">
        <v>1804.1906205829675</v>
      </c>
      <c r="C174" s="122">
        <v>1793.7497574255158</v>
      </c>
      <c r="D174" s="122">
        <v>1870.7150098077948</v>
      </c>
      <c r="E174" s="122">
        <v>1998.4592077431807</v>
      </c>
      <c r="F174" s="122">
        <v>1857.998469466294</v>
      </c>
      <c r="G174" s="122">
        <v>1856.8618095772922</v>
      </c>
      <c r="H174" s="122">
        <v>2015.6577644362658</v>
      </c>
      <c r="I174" s="122">
        <v>1884.9320128916756</v>
      </c>
      <c r="J174" s="122">
        <v>1994.6450999188216</v>
      </c>
      <c r="K174" s="122">
        <v>1938.0431946369079</v>
      </c>
      <c r="L174" s="122">
        <v>1989.6265832700487</v>
      </c>
      <c r="M174" s="122">
        <v>2006.9800722128573</v>
      </c>
      <c r="N174" s="122">
        <v>1694.5527912433715</v>
      </c>
      <c r="O174" s="122">
        <v>1711.2024797997756</v>
      </c>
      <c r="P174" s="122">
        <v>1725.8732218918919</v>
      </c>
      <c r="Q174" s="122">
        <v>1970.7306034974179</v>
      </c>
      <c r="R174" s="122">
        <v>1904.0582433041491</v>
      </c>
      <c r="S174" s="122">
        <v>1872.4709241325861</v>
      </c>
      <c r="T174" s="122">
        <v>1845.1627603304894</v>
      </c>
      <c r="U174" s="122">
        <v>1798.6442134891158</v>
      </c>
      <c r="V174" s="122">
        <v>1908.2401188143388</v>
      </c>
      <c r="W174" s="122">
        <v>1686.9769363859853</v>
      </c>
      <c r="DA174" s="130" t="s">
        <v>2398</v>
      </c>
    </row>
    <row r="175" spans="1:105" ht="12" customHeight="1" x14ac:dyDescent="0.25">
      <c r="A175" s="97" t="s">
        <v>124</v>
      </c>
      <c r="B175" s="98">
        <v>2062.7562155765372</v>
      </c>
      <c r="C175" s="98">
        <v>1888.4690357323395</v>
      </c>
      <c r="D175" s="98">
        <v>2137.1251012760376</v>
      </c>
      <c r="E175" s="98">
        <v>2131.5017607079121</v>
      </c>
      <c r="F175" s="98">
        <v>1856.9266800930723</v>
      </c>
      <c r="G175" s="98">
        <v>2226.7553881083295</v>
      </c>
      <c r="H175" s="98">
        <v>2275.4312868147294</v>
      </c>
      <c r="I175" s="98">
        <v>1941.7221020933898</v>
      </c>
      <c r="J175" s="98">
        <v>1935.4371071764385</v>
      </c>
      <c r="K175" s="98">
        <v>2032.5427875013104</v>
      </c>
      <c r="L175" s="98">
        <v>2679.8854191723699</v>
      </c>
      <c r="M175" s="98">
        <v>2180.9262512960945</v>
      </c>
      <c r="N175" s="98">
        <v>1766.6787577356154</v>
      </c>
      <c r="O175" s="98">
        <v>1963.2408563564759</v>
      </c>
      <c r="P175" s="98">
        <v>1780.3951174467149</v>
      </c>
      <c r="Q175" s="98">
        <v>1771.5508036918029</v>
      </c>
      <c r="R175" s="98">
        <v>1472.8470357229569</v>
      </c>
      <c r="S175" s="98">
        <v>1864.687156527285</v>
      </c>
      <c r="T175" s="98">
        <v>1897.6805449009667</v>
      </c>
      <c r="U175" s="98">
        <v>1862.7457715444025</v>
      </c>
      <c r="V175" s="98">
        <v>1434.5755569206578</v>
      </c>
      <c r="W175" s="98">
        <v>1509.6199088982235</v>
      </c>
      <c r="DA175" s="63" t="s">
        <v>2399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2400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DA177" s="131" t="s">
        <v>2401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DA178" s="132" t="s">
        <v>2402</v>
      </c>
    </row>
    <row r="179" spans="1:105" ht="12" customHeight="1" x14ac:dyDescent="0.25">
      <c r="A179" s="106" t="s">
        <v>122</v>
      </c>
      <c r="B179" s="101">
        <v>1702.3731129558796</v>
      </c>
      <c r="C179" s="101">
        <v>1765.8747782093155</v>
      </c>
      <c r="D179" s="101">
        <v>1787.7766538946423</v>
      </c>
      <c r="E179" s="101">
        <v>1966.9756223124323</v>
      </c>
      <c r="F179" s="101">
        <v>1865.9344781208374</v>
      </c>
      <c r="G179" s="101">
        <v>1789.9245069950587</v>
      </c>
      <c r="H179" s="101">
        <v>1983.4201687701279</v>
      </c>
      <c r="I179" s="101">
        <v>1888.3925938240493</v>
      </c>
      <c r="J179" s="101">
        <v>2016.2157838028545</v>
      </c>
      <c r="K179" s="101">
        <v>1947.4310439923881</v>
      </c>
      <c r="L179" s="101">
        <v>1959.727195448123</v>
      </c>
      <c r="M179" s="101">
        <v>2019.9501320488359</v>
      </c>
      <c r="N179" s="101">
        <v>1722.9096130994533</v>
      </c>
      <c r="O179" s="101">
        <v>1735.4917512473619</v>
      </c>
      <c r="P179" s="101">
        <v>1763.1980158550582</v>
      </c>
      <c r="Q179" s="101">
        <v>2019.0892289981896</v>
      </c>
      <c r="R179" s="101">
        <v>1961.5159035490824</v>
      </c>
      <c r="S179" s="101">
        <v>1910.8366587770154</v>
      </c>
      <c r="T179" s="101">
        <v>1880.3274673223841</v>
      </c>
      <c r="U179" s="101">
        <v>1835.0646754463469</v>
      </c>
      <c r="V179" s="101">
        <v>1973.6534056461223</v>
      </c>
      <c r="W179" s="101">
        <v>1736.2553132916137</v>
      </c>
      <c r="DA179" s="131" t="s">
        <v>2403</v>
      </c>
    </row>
    <row r="180" spans="1:105" ht="12" customHeight="1" x14ac:dyDescent="0.25">
      <c r="A180" s="107" t="s">
        <v>121</v>
      </c>
      <c r="B180" s="104">
        <v>0</v>
      </c>
      <c r="C180" s="104">
        <v>1166.3803135353544</v>
      </c>
      <c r="D180" s="104">
        <v>1183.6246676289686</v>
      </c>
      <c r="E180" s="104">
        <v>1349.7362990973279</v>
      </c>
      <c r="F180" s="104">
        <v>1258.6563348617483</v>
      </c>
      <c r="G180" s="104">
        <v>1191.5658932366507</v>
      </c>
      <c r="H180" s="104">
        <v>1388.5419820447351</v>
      </c>
      <c r="I180" s="104">
        <v>1286.9754728766973</v>
      </c>
      <c r="J180" s="104">
        <v>1400.8701601023038</v>
      </c>
      <c r="K180" s="104">
        <v>1339.8332755618269</v>
      </c>
      <c r="L180" s="104">
        <v>1345.6060660939552</v>
      </c>
      <c r="M180" s="104">
        <v>1422.8099303357949</v>
      </c>
      <c r="N180" s="104">
        <v>1156.6715905631909</v>
      </c>
      <c r="O180" s="104">
        <v>1188.0543293339708</v>
      </c>
      <c r="P180" s="104">
        <v>1220.1804221148698</v>
      </c>
      <c r="Q180" s="104">
        <v>1474.7471219369149</v>
      </c>
      <c r="R180" s="104">
        <v>1438.0419041115192</v>
      </c>
      <c r="S180" s="104">
        <v>1405.5563450681532</v>
      </c>
      <c r="T180" s="104">
        <v>1405.7637212984521</v>
      </c>
      <c r="U180" s="104">
        <v>1401.0403246511648</v>
      </c>
      <c r="V180" s="104">
        <v>1539.5517402123173</v>
      </c>
      <c r="W180" s="104">
        <v>1337.6243775885266</v>
      </c>
      <c r="DA180" s="132" t="s">
        <v>2404</v>
      </c>
    </row>
    <row r="181" spans="1:105" ht="12" customHeight="1" x14ac:dyDescent="0.25">
      <c r="A181" s="108" t="s">
        <v>53</v>
      </c>
      <c r="B181" s="98">
        <v>0</v>
      </c>
      <c r="C181" s="98">
        <v>393.71473809262932</v>
      </c>
      <c r="D181" s="98">
        <v>391.24825127038599</v>
      </c>
      <c r="E181" s="98">
        <v>528.49149633223499</v>
      </c>
      <c r="F181" s="98">
        <v>428.68346196742874</v>
      </c>
      <c r="G181" s="98">
        <v>355.25177525876313</v>
      </c>
      <c r="H181" s="98">
        <v>534.73194902172554</v>
      </c>
      <c r="I181" s="98">
        <v>416.20847950316937</v>
      </c>
      <c r="J181" s="98">
        <v>508.74123923373094</v>
      </c>
      <c r="K181" s="98">
        <v>454.18064441022398</v>
      </c>
      <c r="L181" s="98">
        <v>445.09877111157539</v>
      </c>
      <c r="M181" s="98">
        <v>540.85338368084319</v>
      </c>
      <c r="N181" s="98">
        <v>307.10292006727349</v>
      </c>
      <c r="O181" s="98">
        <v>335.86010799796458</v>
      </c>
      <c r="P181" s="98">
        <v>340.92119636252482</v>
      </c>
      <c r="Q181" s="98">
        <v>548.12840164855231</v>
      </c>
      <c r="R181" s="98">
        <v>502.5426720012278</v>
      </c>
      <c r="S181" s="98">
        <v>455.63410672750183</v>
      </c>
      <c r="T181" s="98">
        <v>455.71750059649384</v>
      </c>
      <c r="U181" s="98">
        <v>436.1838216048094</v>
      </c>
      <c r="V181" s="98">
        <v>502.36291123803539</v>
      </c>
      <c r="W181" s="98">
        <v>341.39382087179229</v>
      </c>
      <c r="DA181" s="63" t="s">
        <v>2405</v>
      </c>
    </row>
    <row r="182" spans="1:105" ht="12" customHeight="1" x14ac:dyDescent="0.25">
      <c r="A182" s="108" t="s">
        <v>52</v>
      </c>
      <c r="B182" s="98">
        <v>0</v>
      </c>
      <c r="C182" s="98">
        <v>772.66557544272496</v>
      </c>
      <c r="D182" s="98">
        <v>792.37641635858233</v>
      </c>
      <c r="E182" s="98">
        <v>821.24480276509303</v>
      </c>
      <c r="F182" s="98">
        <v>829.97287289431961</v>
      </c>
      <c r="G182" s="98">
        <v>836.31411797788758</v>
      </c>
      <c r="H182" s="98">
        <v>853.81003302300951</v>
      </c>
      <c r="I182" s="98">
        <v>870.76699337352795</v>
      </c>
      <c r="J182" s="98">
        <v>892.12892086857278</v>
      </c>
      <c r="K182" s="98">
        <v>885.65263115160269</v>
      </c>
      <c r="L182" s="98">
        <v>900.50729498237968</v>
      </c>
      <c r="M182" s="98">
        <v>881.95654665495124</v>
      </c>
      <c r="N182" s="98">
        <v>849.56867049591756</v>
      </c>
      <c r="O182" s="98">
        <v>852.19422133600631</v>
      </c>
      <c r="P182" s="98">
        <v>879.25922575234506</v>
      </c>
      <c r="Q182" s="98">
        <v>926.61872028836285</v>
      </c>
      <c r="R182" s="98">
        <v>935.49923211029136</v>
      </c>
      <c r="S182" s="98">
        <v>949.92223834065123</v>
      </c>
      <c r="T182" s="98">
        <v>950.04622070195842</v>
      </c>
      <c r="U182" s="98">
        <v>964.85650304635544</v>
      </c>
      <c r="V182" s="98">
        <v>1037.1888289742819</v>
      </c>
      <c r="W182" s="98">
        <v>996.2305567167341</v>
      </c>
      <c r="DA182" s="63" t="s">
        <v>2406</v>
      </c>
    </row>
    <row r="183" spans="1:105" ht="12" customHeight="1" x14ac:dyDescent="0.25">
      <c r="A183" s="121" t="s">
        <v>54</v>
      </c>
      <c r="B183" s="122">
        <v>724.35160018893146</v>
      </c>
      <c r="C183" s="122">
        <v>743.95598525175785</v>
      </c>
      <c r="D183" s="122">
        <v>776.48475684375273</v>
      </c>
      <c r="E183" s="122">
        <v>795.68709453818599</v>
      </c>
      <c r="F183" s="122">
        <v>766.66632517779635</v>
      </c>
      <c r="G183" s="122">
        <v>764.38350414392983</v>
      </c>
      <c r="H183" s="122">
        <v>752.23522492172822</v>
      </c>
      <c r="I183" s="122">
        <v>694.34874475518336</v>
      </c>
      <c r="J183" s="122">
        <v>629.01570229749882</v>
      </c>
      <c r="K183" s="122">
        <v>602.759391947881</v>
      </c>
      <c r="L183" s="122">
        <v>629.61617930752402</v>
      </c>
      <c r="M183" s="122">
        <v>533.85995832835317</v>
      </c>
      <c r="N183" s="122">
        <v>454.81718887051846</v>
      </c>
      <c r="O183" s="122">
        <v>469.03591426094067</v>
      </c>
      <c r="P183" s="122">
        <v>440.05463278901135</v>
      </c>
      <c r="Q183" s="122">
        <v>461.79957268669108</v>
      </c>
      <c r="R183" s="122">
        <v>425.90158856125674</v>
      </c>
      <c r="S183" s="122">
        <v>526.77436672295244</v>
      </c>
      <c r="T183" s="122">
        <v>557.27857114307642</v>
      </c>
      <c r="U183" s="122">
        <v>560.97695813750124</v>
      </c>
      <c r="V183" s="122">
        <v>813.34425717661622</v>
      </c>
      <c r="W183" s="122">
        <v>753.72997295280027</v>
      </c>
      <c r="DA183" s="130" t="s">
        <v>2407</v>
      </c>
    </row>
    <row r="184" spans="1:105" ht="12" customHeight="1" x14ac:dyDescent="0.25">
      <c r="A184" s="97" t="s">
        <v>50</v>
      </c>
      <c r="B184" s="98">
        <v>746.67614896304406</v>
      </c>
      <c r="C184" s="98">
        <v>753.5402011216047</v>
      </c>
      <c r="D184" s="98">
        <v>807.21194626151168</v>
      </c>
      <c r="E184" s="98">
        <v>820.16224063308118</v>
      </c>
      <c r="F184" s="98">
        <v>773.73347237096175</v>
      </c>
      <c r="G184" s="98">
        <v>781.94354901113786</v>
      </c>
      <c r="H184" s="98">
        <v>781.11444061346344</v>
      </c>
      <c r="I184" s="98">
        <v>716.21878581690794</v>
      </c>
      <c r="J184" s="98">
        <v>640.07825808226403</v>
      </c>
      <c r="K184" s="98">
        <v>642.79687626393115</v>
      </c>
      <c r="L184" s="98">
        <v>681.66835844167542</v>
      </c>
      <c r="M184" s="98">
        <v>563.23885503421639</v>
      </c>
      <c r="N184" s="98">
        <v>476.79845017537173</v>
      </c>
      <c r="O184" s="98">
        <v>517.43885456469332</v>
      </c>
      <c r="P184" s="98">
        <v>485.68358646731753</v>
      </c>
      <c r="Q184" s="98">
        <v>517.42893848981726</v>
      </c>
      <c r="R184" s="98">
        <v>458.47311527383931</v>
      </c>
      <c r="S184" s="98">
        <v>602.34592738548076</v>
      </c>
      <c r="T184" s="98">
        <v>644.64698646455213</v>
      </c>
      <c r="U184" s="98">
        <v>658.49808152506148</v>
      </c>
      <c r="V184" s="98">
        <v>915.30623747117136</v>
      </c>
      <c r="W184" s="98">
        <v>887.27622638031585</v>
      </c>
      <c r="DA184" s="63" t="s">
        <v>2408</v>
      </c>
    </row>
    <row r="185" spans="1:105" ht="12" customHeight="1" x14ac:dyDescent="0.25">
      <c r="A185" s="109" t="s">
        <v>120</v>
      </c>
      <c r="B185" s="33">
        <v>531.55614037131954</v>
      </c>
      <c r="C185" s="33">
        <v>663.85304344046961</v>
      </c>
      <c r="D185" s="33">
        <v>474.15593226815093</v>
      </c>
      <c r="E185" s="33">
        <v>479.43120967827622</v>
      </c>
      <c r="F185" s="33">
        <v>665.67451206256135</v>
      </c>
      <c r="G185" s="33">
        <v>592.0023970308373</v>
      </c>
      <c r="H185" s="33">
        <v>556.35667366793768</v>
      </c>
      <c r="I185" s="33">
        <v>575.12664591175349</v>
      </c>
      <c r="J185" s="33">
        <v>576.79878786567883</v>
      </c>
      <c r="K185" s="33">
        <v>449.99193199535023</v>
      </c>
      <c r="L185" s="33">
        <v>467.4043548469582</v>
      </c>
      <c r="M185" s="33">
        <v>459.46874975860209</v>
      </c>
      <c r="N185" s="33">
        <v>409.25784364615726</v>
      </c>
      <c r="O185" s="33">
        <v>375.52769355865667</v>
      </c>
      <c r="P185" s="33">
        <v>370.97620689233111</v>
      </c>
      <c r="Q185" s="33">
        <v>391.8093651680839</v>
      </c>
      <c r="R185" s="33">
        <v>389.55719333779996</v>
      </c>
      <c r="S185" s="33">
        <v>437.44584720195417</v>
      </c>
      <c r="T185" s="33">
        <v>449.69638363925418</v>
      </c>
      <c r="U185" s="33">
        <v>444.79633085678142</v>
      </c>
      <c r="V185" s="33">
        <v>711.04792049480227</v>
      </c>
      <c r="W185" s="33">
        <v>617.9377928829075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7402.6831637807918</v>
      </c>
      <c r="C187" s="117">
        <f t="shared" si="83"/>
        <v>7718.0813927682802</v>
      </c>
      <c r="D187" s="117">
        <f t="shared" si="83"/>
        <v>7988.6294775352499</v>
      </c>
      <c r="E187" s="117">
        <f t="shared" si="83"/>
        <v>8592.9344050353302</v>
      </c>
      <c r="F187" s="117">
        <f t="shared" si="83"/>
        <v>8540.7794122286359</v>
      </c>
      <c r="G187" s="117">
        <f t="shared" si="83"/>
        <v>8929.4784102288595</v>
      </c>
      <c r="H187" s="117">
        <f t="shared" si="83"/>
        <v>9091.2621528408017</v>
      </c>
      <c r="I187" s="117">
        <f t="shared" si="83"/>
        <v>8629.3717885814331</v>
      </c>
      <c r="J187" s="117">
        <f t="shared" si="83"/>
        <v>8828.3077610372566</v>
      </c>
      <c r="K187" s="117">
        <f t="shared" si="83"/>
        <v>9304.4564742803122</v>
      </c>
      <c r="L187" s="117">
        <f t="shared" si="83"/>
        <v>9502.2467881894772</v>
      </c>
      <c r="M187" s="117">
        <f t="shared" si="83"/>
        <v>9654.3001315394322</v>
      </c>
      <c r="N187" s="117">
        <f t="shared" si="83"/>
        <v>8791.9592160493867</v>
      </c>
      <c r="O187" s="117">
        <f t="shared" si="83"/>
        <v>9006.5518903550892</v>
      </c>
      <c r="P187" s="117">
        <f t="shared" si="83"/>
        <v>8679.607822434542</v>
      </c>
      <c r="Q187" s="117">
        <f t="shared" si="83"/>
        <v>9143.6993738547371</v>
      </c>
      <c r="R187" s="117">
        <f t="shared" ref="R187:V187" si="84">R188+R190+R192+R201</f>
        <v>9281.892785536651</v>
      </c>
      <c r="S187" s="117">
        <f t="shared" si="84"/>
        <v>9538.4746137353577</v>
      </c>
      <c r="T187" s="117">
        <f t="shared" si="84"/>
        <v>8489.9244143511387</v>
      </c>
      <c r="U187" s="117">
        <f t="shared" si="84"/>
        <v>5625.5790387534335</v>
      </c>
      <c r="V187" s="117">
        <f t="shared" si="84"/>
        <v>7348.6380944281109</v>
      </c>
      <c r="W187" s="117">
        <f t="shared" ref="W187" si="85">W188+W190+W192+W201</f>
        <v>17129.62891734287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5982.5988149829218</v>
      </c>
      <c r="C188" s="122">
        <f t="shared" si="86"/>
        <v>6275.095924811887</v>
      </c>
      <c r="D188" s="122">
        <f t="shared" si="86"/>
        <v>6475.4624663807972</v>
      </c>
      <c r="E188" s="122">
        <f t="shared" si="86"/>
        <v>6976.7444407195399</v>
      </c>
      <c r="F188" s="122">
        <f t="shared" si="86"/>
        <v>7016.9364872500137</v>
      </c>
      <c r="G188" s="122">
        <f t="shared" si="86"/>
        <v>7394.8611426091511</v>
      </c>
      <c r="H188" s="122">
        <f t="shared" si="86"/>
        <v>7440.2753720833716</v>
      </c>
      <c r="I188" s="122">
        <f t="shared" si="86"/>
        <v>7059.7505016646601</v>
      </c>
      <c r="J188" s="122">
        <f t="shared" si="86"/>
        <v>7232.7739660513062</v>
      </c>
      <c r="K188" s="122">
        <f t="shared" si="86"/>
        <v>7749.0952702425975</v>
      </c>
      <c r="L188" s="122">
        <f t="shared" si="86"/>
        <v>7880.2958721103259</v>
      </c>
      <c r="M188" s="122">
        <f t="shared" si="86"/>
        <v>8063.5422799109429</v>
      </c>
      <c r="N188" s="122">
        <f t="shared" si="86"/>
        <v>7375.7246764095626</v>
      </c>
      <c r="O188" s="122">
        <f t="shared" si="86"/>
        <v>7590.3299411418484</v>
      </c>
      <c r="P188" s="122">
        <f t="shared" si="86"/>
        <v>7264.9096174342212</v>
      </c>
      <c r="Q188" s="122">
        <f t="shared" si="86"/>
        <v>7506.3591214683947</v>
      </c>
      <c r="R188" s="122">
        <f t="shared" si="86"/>
        <v>7673.126611362909</v>
      </c>
      <c r="S188" s="122">
        <f t="shared" si="86"/>
        <v>7837.1067590293205</v>
      </c>
      <c r="T188" s="122">
        <f t="shared" si="86"/>
        <v>6702.634417315915</v>
      </c>
      <c r="U188" s="122">
        <f t="shared" si="86"/>
        <v>3754.5418247830676</v>
      </c>
      <c r="V188" s="122">
        <f t="shared" si="86"/>
        <v>5261.1294260153281</v>
      </c>
      <c r="W188" s="122">
        <f t="shared" si="86"/>
        <v>14980.841946565295</v>
      </c>
      <c r="DA188" s="130" t="s">
        <v>2562</v>
      </c>
    </row>
    <row r="189" spans="1:105" ht="12" customHeight="1" x14ac:dyDescent="0.25">
      <c r="A189" s="97" t="s">
        <v>53</v>
      </c>
      <c r="B189" s="98">
        <v>5982.5988149829218</v>
      </c>
      <c r="C189" s="98">
        <v>6275.095924811887</v>
      </c>
      <c r="D189" s="98">
        <v>6475.4624663807972</v>
      </c>
      <c r="E189" s="98">
        <v>6976.7444407195399</v>
      </c>
      <c r="F189" s="98">
        <v>7016.9364872500137</v>
      </c>
      <c r="G189" s="98">
        <v>7394.8611426091511</v>
      </c>
      <c r="H189" s="98">
        <v>7440.2753720833716</v>
      </c>
      <c r="I189" s="98">
        <v>7059.7505016646601</v>
      </c>
      <c r="J189" s="98">
        <v>7232.7739660513062</v>
      </c>
      <c r="K189" s="98">
        <v>7749.0952702425975</v>
      </c>
      <c r="L189" s="98">
        <v>7880.2958721103259</v>
      </c>
      <c r="M189" s="98">
        <v>8063.5422799109429</v>
      </c>
      <c r="N189" s="98">
        <v>7375.7246764095626</v>
      </c>
      <c r="O189" s="98">
        <v>7590.3299411418484</v>
      </c>
      <c r="P189" s="98">
        <v>7264.9096174342212</v>
      </c>
      <c r="Q189" s="98">
        <v>7506.3591214683947</v>
      </c>
      <c r="R189" s="98">
        <v>7673.126611362909</v>
      </c>
      <c r="S189" s="98">
        <v>7837.1067590293205</v>
      </c>
      <c r="T189" s="98">
        <v>6702.634417315915</v>
      </c>
      <c r="U189" s="98">
        <v>3754.5418247830676</v>
      </c>
      <c r="V189" s="98">
        <v>5261.1294260153281</v>
      </c>
      <c r="W189" s="98">
        <v>14980.841946565295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8.0440782778632904</v>
      </c>
      <c r="C190" s="122">
        <f t="shared" si="87"/>
        <v>10.430826783594837</v>
      </c>
      <c r="D190" s="122">
        <f t="shared" si="87"/>
        <v>17.61874673394043</v>
      </c>
      <c r="E190" s="122">
        <f t="shared" si="87"/>
        <v>26.929048148926913</v>
      </c>
      <c r="F190" s="122">
        <f t="shared" si="87"/>
        <v>14.108002636624299</v>
      </c>
      <c r="G190" s="122">
        <f t="shared" si="87"/>
        <v>15.721114767306776</v>
      </c>
      <c r="H190" s="122">
        <f t="shared" si="87"/>
        <v>25.794852151152845</v>
      </c>
      <c r="I190" s="122">
        <f t="shared" si="87"/>
        <v>38.594223978057009</v>
      </c>
      <c r="J190" s="122">
        <f t="shared" si="87"/>
        <v>28.399811676267891</v>
      </c>
      <c r="K190" s="122">
        <f t="shared" si="87"/>
        <v>33.309962758926638</v>
      </c>
      <c r="L190" s="122">
        <f t="shared" si="87"/>
        <v>46.488827497106641</v>
      </c>
      <c r="M190" s="122">
        <f t="shared" si="87"/>
        <v>49.331165140810221</v>
      </c>
      <c r="N190" s="122">
        <f t="shared" si="87"/>
        <v>93.43841539350538</v>
      </c>
      <c r="O190" s="122">
        <f t="shared" si="87"/>
        <v>56.995120962715234</v>
      </c>
      <c r="P190" s="122">
        <f t="shared" si="87"/>
        <v>38.763229717657005</v>
      </c>
      <c r="Q190" s="122">
        <f t="shared" si="87"/>
        <v>68.449163891328354</v>
      </c>
      <c r="R190" s="122">
        <f t="shared" si="87"/>
        <v>77.539194539444907</v>
      </c>
      <c r="S190" s="122">
        <f t="shared" si="87"/>
        <v>101.06333819709145</v>
      </c>
      <c r="T190" s="122">
        <f t="shared" si="87"/>
        <v>148.71624958504034</v>
      </c>
      <c r="U190" s="122">
        <f t="shared" si="87"/>
        <v>208.8157847862814</v>
      </c>
      <c r="V190" s="122">
        <f t="shared" si="87"/>
        <v>129.64416312097535</v>
      </c>
      <c r="W190" s="122">
        <f t="shared" si="87"/>
        <v>379.10088554256862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8.0440782778632904</v>
      </c>
      <c r="C191" s="98">
        <f>RES_hhdet_tesh!C165</f>
        <v>10.430826783594837</v>
      </c>
      <c r="D191" s="98">
        <f>RES_hhdet_tesh!D165</f>
        <v>17.61874673394043</v>
      </c>
      <c r="E191" s="98">
        <f>RES_hhdet_tesh!E165</f>
        <v>26.929048148926913</v>
      </c>
      <c r="F191" s="98">
        <f>RES_hhdet_tesh!F165</f>
        <v>14.108002636624299</v>
      </c>
      <c r="G191" s="98">
        <f>RES_hhdet_tesh!G165</f>
        <v>15.721114767306776</v>
      </c>
      <c r="H191" s="98">
        <f>RES_hhdet_tesh!H165</f>
        <v>25.794852151152845</v>
      </c>
      <c r="I191" s="98">
        <f>RES_hhdet_tesh!I165</f>
        <v>38.594223978057009</v>
      </c>
      <c r="J191" s="98">
        <f>RES_hhdet_tesh!J165</f>
        <v>28.399811676267891</v>
      </c>
      <c r="K191" s="98">
        <f>RES_hhdet_tesh!K165</f>
        <v>33.309962758926638</v>
      </c>
      <c r="L191" s="98">
        <f>RES_hhdet_tesh!L165</f>
        <v>46.488827497106641</v>
      </c>
      <c r="M191" s="98">
        <f>RES_hhdet_tesh!M165</f>
        <v>49.331165140810221</v>
      </c>
      <c r="N191" s="98">
        <f>RES_hhdet_tesh!N165</f>
        <v>93.43841539350538</v>
      </c>
      <c r="O191" s="98">
        <f>RES_hhdet_tesh!O165</f>
        <v>56.995120962715234</v>
      </c>
      <c r="P191" s="98">
        <f>RES_hhdet_tesh!P165</f>
        <v>38.763229717657005</v>
      </c>
      <c r="Q191" s="98">
        <f>RES_hhdet_tesh!Q165</f>
        <v>68.449163891328354</v>
      </c>
      <c r="R191" s="98">
        <f>RES_hhdet_tesh!R165</f>
        <v>77.539194539444907</v>
      </c>
      <c r="S191" s="98">
        <f>RES_hhdet_tesh!S165</f>
        <v>101.06333819709145</v>
      </c>
      <c r="T191" s="98">
        <f>RES_hhdet_tesh!T165</f>
        <v>148.71624958504034</v>
      </c>
      <c r="U191" s="98">
        <f>RES_hhdet_tesh!U165</f>
        <v>208.8157847862814</v>
      </c>
      <c r="V191" s="98">
        <f>RES_hhdet_tesh!V165</f>
        <v>129.64416312097535</v>
      </c>
      <c r="W191" s="98">
        <f>RES_hhdet_tesh!W165</f>
        <v>379.10088554256862</v>
      </c>
      <c r="DA191" s="63" t="s">
        <v>2565</v>
      </c>
    </row>
    <row r="192" spans="1:105" ht="12" customHeight="1" x14ac:dyDescent="0.25">
      <c r="A192" s="121" t="s">
        <v>55</v>
      </c>
      <c r="B192" s="122">
        <v>984.25345980568306</v>
      </c>
      <c r="C192" s="122">
        <v>990.26494914296688</v>
      </c>
      <c r="D192" s="122">
        <v>1037.8846219927743</v>
      </c>
      <c r="E192" s="122">
        <v>1121.0479326926682</v>
      </c>
      <c r="F192" s="122">
        <v>1055.9791581308755</v>
      </c>
      <c r="G192" s="122">
        <v>1063.4408028263397</v>
      </c>
      <c r="H192" s="122">
        <v>1172.6282852947786</v>
      </c>
      <c r="I192" s="122">
        <v>1108.7442886635213</v>
      </c>
      <c r="J192" s="122">
        <v>1180.9654406404502</v>
      </c>
      <c r="K192" s="122">
        <v>1152.2846930905675</v>
      </c>
      <c r="L192" s="122">
        <v>1186.2889023444691</v>
      </c>
      <c r="M192" s="122">
        <v>1205.4293659665764</v>
      </c>
      <c r="N192" s="122">
        <v>1032.3129083680026</v>
      </c>
      <c r="O192" s="122">
        <v>1060.6311651137348</v>
      </c>
      <c r="P192" s="122">
        <v>1090.1660373505808</v>
      </c>
      <c r="Q192" s="122">
        <v>1264.7036499793217</v>
      </c>
      <c r="R192" s="122">
        <v>1245.0954199639457</v>
      </c>
      <c r="S192" s="122">
        <v>1250.1595053005583</v>
      </c>
      <c r="T192" s="122">
        <v>1267.0575636291521</v>
      </c>
      <c r="U192" s="122">
        <v>1282.3351953591964</v>
      </c>
      <c r="V192" s="122">
        <v>1386.3901203999051</v>
      </c>
      <c r="W192" s="122">
        <v>1242.226285105354</v>
      </c>
      <c r="DA192" s="130" t="s">
        <v>2566</v>
      </c>
    </row>
    <row r="193" spans="1:105" ht="12" customHeight="1" x14ac:dyDescent="0.25">
      <c r="A193" s="97" t="s">
        <v>124</v>
      </c>
      <c r="B193" s="98">
        <v>1040.546637717616</v>
      </c>
      <c r="C193" s="98">
        <v>955.50314840889871</v>
      </c>
      <c r="D193" s="98">
        <v>1086.2396362283048</v>
      </c>
      <c r="E193" s="98">
        <v>1087.8754340287182</v>
      </c>
      <c r="F193" s="98">
        <v>953.5520207976723</v>
      </c>
      <c r="G193" s="98">
        <v>1153.9088117385436</v>
      </c>
      <c r="H193" s="98">
        <v>1199.3504435260807</v>
      </c>
      <c r="I193" s="98">
        <v>1033.6359293872474</v>
      </c>
      <c r="J193" s="98">
        <v>1032.833486879628</v>
      </c>
      <c r="K193" s="98">
        <v>1091.5712244913402</v>
      </c>
      <c r="L193" s="98">
        <v>1448.3415349994052</v>
      </c>
      <c r="M193" s="98">
        <v>1187.466425167325</v>
      </c>
      <c r="N193" s="98">
        <v>978.8263840264259</v>
      </c>
      <c r="O193" s="98">
        <v>1149.3907826877214</v>
      </c>
      <c r="P193" s="98">
        <v>1095.2378281823937</v>
      </c>
      <c r="Q193" s="98">
        <v>1122.7802044899513</v>
      </c>
      <c r="R193" s="98">
        <v>982.57976831957365</v>
      </c>
      <c r="S193" s="98">
        <v>1332.0904148077045</v>
      </c>
      <c r="T193" s="98">
        <v>1452.745217125258</v>
      </c>
      <c r="U193" s="98">
        <v>1527.7729728697946</v>
      </c>
      <c r="V193" s="98">
        <v>1217.1074543439245</v>
      </c>
      <c r="W193" s="98">
        <v>1301.9248844888471</v>
      </c>
      <c r="DA193" s="63" t="s">
        <v>2567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DA194" s="63" t="s">
        <v>2568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DA195" s="131" t="s">
        <v>2569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DA196" s="132" t="s">
        <v>2570</v>
      </c>
    </row>
    <row r="197" spans="1:105" ht="12" customHeight="1" x14ac:dyDescent="0.25">
      <c r="A197" s="106" t="s">
        <v>122</v>
      </c>
      <c r="B197" s="101">
        <v>962.08643069439017</v>
      </c>
      <c r="C197" s="101">
        <v>1002.9650156122062</v>
      </c>
      <c r="D197" s="101">
        <v>1021.443061044522</v>
      </c>
      <c r="E197" s="101">
        <v>1130.9853484227353</v>
      </c>
      <c r="F197" s="101">
        <v>1081.3169479030435</v>
      </c>
      <c r="G197" s="101">
        <v>1045.0968116517506</v>
      </c>
      <c r="H197" s="101">
        <v>1168.5151549758843</v>
      </c>
      <c r="I197" s="101">
        <v>1117.5712202462676</v>
      </c>
      <c r="J197" s="101">
        <v>1195.5970173058145</v>
      </c>
      <c r="K197" s="101">
        <v>1157.3932985262297</v>
      </c>
      <c r="L197" s="101">
        <v>1167.2009763949636</v>
      </c>
      <c r="M197" s="101">
        <v>1206.5910123944022</v>
      </c>
      <c r="N197" s="101">
        <v>1035.1148947737452</v>
      </c>
      <c r="O197" s="101">
        <v>1056.6313209267216</v>
      </c>
      <c r="P197" s="101">
        <v>1089.9429202052002</v>
      </c>
      <c r="Q197" s="101">
        <v>1270.615030184797</v>
      </c>
      <c r="R197" s="101">
        <v>1256.9751555404209</v>
      </c>
      <c r="S197" s="101">
        <v>1246.0215362384588</v>
      </c>
      <c r="T197" s="101">
        <v>1256.7623671377846</v>
      </c>
      <c r="U197" s="101">
        <v>1269.2689807056101</v>
      </c>
      <c r="V197" s="101">
        <v>1393.7969577520385</v>
      </c>
      <c r="W197" s="101">
        <v>1239.9537133885806</v>
      </c>
      <c r="DA197" s="131" t="s">
        <v>2571</v>
      </c>
    </row>
    <row r="198" spans="1:105" ht="12" customHeight="1" x14ac:dyDescent="0.25">
      <c r="A198" s="107" t="s">
        <v>121</v>
      </c>
      <c r="B198" s="104">
        <v>0</v>
      </c>
      <c r="C198" s="104">
        <v>1003.3247713120609</v>
      </c>
      <c r="D198" s="104">
        <v>1021.6548755232617</v>
      </c>
      <c r="E198" s="104">
        <v>1131.0465796167985</v>
      </c>
      <c r="F198" s="104">
        <v>1081.2733637149784</v>
      </c>
      <c r="G198" s="104">
        <v>1044.8372006649849</v>
      </c>
      <c r="H198" s="104">
        <v>1168.1957855353528</v>
      </c>
      <c r="I198" s="104">
        <v>1116.9901450654761</v>
      </c>
      <c r="J198" s="104">
        <v>1194.9495124647451</v>
      </c>
      <c r="K198" s="104">
        <v>1157.1607189896099</v>
      </c>
      <c r="L198" s="104">
        <v>1166.8363083517129</v>
      </c>
      <c r="M198" s="104">
        <v>1206.3818420375899</v>
      </c>
      <c r="N198" s="104">
        <v>1035.2105916952764</v>
      </c>
      <c r="O198" s="104">
        <v>1056.9150111727774</v>
      </c>
      <c r="P198" s="104">
        <v>1090.1393747981274</v>
      </c>
      <c r="Q198" s="104">
        <v>1270.878733123631</v>
      </c>
      <c r="R198" s="104">
        <v>1257.0935871632801</v>
      </c>
      <c r="S198" s="104">
        <v>1246.3179985444135</v>
      </c>
      <c r="T198" s="104">
        <v>1255.5656922148044</v>
      </c>
      <c r="U198" s="104">
        <v>1267.8249097453868</v>
      </c>
      <c r="V198" s="104">
        <v>1393.332291471115</v>
      </c>
      <c r="W198" s="104">
        <v>1240.5439931050523</v>
      </c>
      <c r="DA198" s="132" t="s">
        <v>2572</v>
      </c>
    </row>
    <row r="199" spans="1:105" ht="12" customHeight="1" x14ac:dyDescent="0.25">
      <c r="A199" s="108" t="s">
        <v>53</v>
      </c>
      <c r="B199" s="98">
        <v>0</v>
      </c>
      <c r="C199" s="98">
        <v>230.65919586933606</v>
      </c>
      <c r="D199" s="98">
        <v>229.27845916467908</v>
      </c>
      <c r="E199" s="98">
        <v>309.80177685170554</v>
      </c>
      <c r="F199" s="98">
        <v>251.30049082065864</v>
      </c>
      <c r="G199" s="98">
        <v>208.52308268709763</v>
      </c>
      <c r="H199" s="98">
        <v>314.38575251234334</v>
      </c>
      <c r="I199" s="98">
        <v>246.22315169194829</v>
      </c>
      <c r="J199" s="98">
        <v>302.82059159617228</v>
      </c>
      <c r="K199" s="98">
        <v>271.50808783800733</v>
      </c>
      <c r="L199" s="98">
        <v>266.3290133693331</v>
      </c>
      <c r="M199" s="98">
        <v>324.42529538263869</v>
      </c>
      <c r="N199" s="98">
        <v>185.64192119935888</v>
      </c>
      <c r="O199" s="98">
        <v>204.72078983677099</v>
      </c>
      <c r="P199" s="98">
        <v>210.88014904578228</v>
      </c>
      <c r="Q199" s="98">
        <v>344.26001283526853</v>
      </c>
      <c r="R199" s="98">
        <v>321.59435505298831</v>
      </c>
      <c r="S199" s="98">
        <v>296.39576020376222</v>
      </c>
      <c r="T199" s="98">
        <v>305.51947151284588</v>
      </c>
      <c r="U199" s="98">
        <v>302.96840669903111</v>
      </c>
      <c r="V199" s="98">
        <v>356.14346249683308</v>
      </c>
      <c r="W199" s="98">
        <v>244.31343638831834</v>
      </c>
      <c r="DA199" s="63" t="s">
        <v>2573</v>
      </c>
    </row>
    <row r="200" spans="1:105" ht="12" customHeight="1" x14ac:dyDescent="0.25">
      <c r="A200" s="108" t="s">
        <v>52</v>
      </c>
      <c r="B200" s="98">
        <v>0</v>
      </c>
      <c r="C200" s="98">
        <v>772.66557544272496</v>
      </c>
      <c r="D200" s="98">
        <v>792.37641635858233</v>
      </c>
      <c r="E200" s="98">
        <v>821.24480276509303</v>
      </c>
      <c r="F200" s="98">
        <v>829.97287289431961</v>
      </c>
      <c r="G200" s="98">
        <v>836.31411797788758</v>
      </c>
      <c r="H200" s="98">
        <v>853.81003302300951</v>
      </c>
      <c r="I200" s="98">
        <v>870.76699337352795</v>
      </c>
      <c r="J200" s="98">
        <v>892.12892086857278</v>
      </c>
      <c r="K200" s="98">
        <v>885.65263115160269</v>
      </c>
      <c r="L200" s="98">
        <v>900.50729498237968</v>
      </c>
      <c r="M200" s="98">
        <v>881.95654665495124</v>
      </c>
      <c r="N200" s="98">
        <v>849.56867049591756</v>
      </c>
      <c r="O200" s="98">
        <v>852.19422133600631</v>
      </c>
      <c r="P200" s="98">
        <v>879.25922575234506</v>
      </c>
      <c r="Q200" s="98">
        <v>926.61872028836285</v>
      </c>
      <c r="R200" s="98">
        <v>935.49923211029136</v>
      </c>
      <c r="S200" s="98">
        <v>949.92223834065123</v>
      </c>
      <c r="T200" s="98">
        <v>950.04622070195842</v>
      </c>
      <c r="U200" s="98">
        <v>964.85650304635544</v>
      </c>
      <c r="V200" s="98">
        <v>1037.1888289742819</v>
      </c>
      <c r="W200" s="98">
        <v>996.2305567167341</v>
      </c>
      <c r="DA200" s="63" t="s">
        <v>2574</v>
      </c>
    </row>
    <row r="201" spans="1:105" ht="12" customHeight="1" x14ac:dyDescent="0.25">
      <c r="A201" s="121" t="s">
        <v>54</v>
      </c>
      <c r="B201" s="122">
        <v>427.78681071432356</v>
      </c>
      <c r="C201" s="122">
        <v>442.28969202983149</v>
      </c>
      <c r="D201" s="122">
        <v>457.6636424277375</v>
      </c>
      <c r="E201" s="122">
        <v>468.21298347419469</v>
      </c>
      <c r="F201" s="122">
        <v>453.75576421112316</v>
      </c>
      <c r="G201" s="122">
        <v>455.45535002606113</v>
      </c>
      <c r="H201" s="122">
        <v>452.56364331150041</v>
      </c>
      <c r="I201" s="122">
        <v>422.28277427519413</v>
      </c>
      <c r="J201" s="122">
        <v>386.16854266923377</v>
      </c>
      <c r="K201" s="122">
        <v>369.76654818822129</v>
      </c>
      <c r="L201" s="122">
        <v>389.17318623757586</v>
      </c>
      <c r="M201" s="122">
        <v>335.99732052110267</v>
      </c>
      <c r="N201" s="122">
        <v>290.48321587831634</v>
      </c>
      <c r="O201" s="122">
        <v>298.59566313678988</v>
      </c>
      <c r="P201" s="122">
        <v>285.7689379320833</v>
      </c>
      <c r="Q201" s="122">
        <v>304.18743851569144</v>
      </c>
      <c r="R201" s="122">
        <v>286.13155967035135</v>
      </c>
      <c r="S201" s="122">
        <v>350.14501120838707</v>
      </c>
      <c r="T201" s="122">
        <v>371.51618382103135</v>
      </c>
      <c r="U201" s="122">
        <v>379.88623382488834</v>
      </c>
      <c r="V201" s="122">
        <v>571.47438489190245</v>
      </c>
      <c r="W201" s="122">
        <v>527.45980012965515</v>
      </c>
      <c r="DA201" s="130" t="s">
        <v>2575</v>
      </c>
    </row>
    <row r="202" spans="1:105" ht="12" customHeight="1" x14ac:dyDescent="0.25">
      <c r="A202" s="97" t="s">
        <v>50</v>
      </c>
      <c r="B202" s="98">
        <v>432.12219128766725</v>
      </c>
      <c r="C202" s="98">
        <v>436.70678597307221</v>
      </c>
      <c r="D202" s="98">
        <v>468.66453318319117</v>
      </c>
      <c r="E202" s="98">
        <v>477.0846405727591</v>
      </c>
      <c r="F202" s="98">
        <v>451.06228831551408</v>
      </c>
      <c r="G202" s="98">
        <v>456.78663404057664</v>
      </c>
      <c r="H202" s="98">
        <v>457.53078336927064</v>
      </c>
      <c r="I202" s="98">
        <v>420.09746906931014</v>
      </c>
      <c r="J202" s="98">
        <v>375.62220475407258</v>
      </c>
      <c r="K202" s="98">
        <v>377.41954921909297</v>
      </c>
      <c r="L202" s="98">
        <v>400.45192478560057</v>
      </c>
      <c r="M202" s="98">
        <v>331.05779952119377</v>
      </c>
      <c r="N202" s="98">
        <v>280.44494358414926</v>
      </c>
      <c r="O202" s="98">
        <v>304.59408746542329</v>
      </c>
      <c r="P202" s="98">
        <v>286.02919193319417</v>
      </c>
      <c r="Q202" s="98">
        <v>304.83170160807731</v>
      </c>
      <c r="R202" s="98">
        <v>270.25834509753759</v>
      </c>
      <c r="S202" s="98">
        <v>355.55553325231051</v>
      </c>
      <c r="T202" s="98">
        <v>381.70233899253077</v>
      </c>
      <c r="U202" s="98">
        <v>392.13398900645933</v>
      </c>
      <c r="V202" s="98">
        <v>547.36982521887012</v>
      </c>
      <c r="W202" s="98">
        <v>532.28079408963265</v>
      </c>
      <c r="DA202" s="63" t="s">
        <v>2576</v>
      </c>
    </row>
    <row r="203" spans="1:105" ht="12" customHeight="1" x14ac:dyDescent="0.25">
      <c r="A203" s="109" t="s">
        <v>120</v>
      </c>
      <c r="B203" s="33">
        <v>390.34633657173379</v>
      </c>
      <c r="C203" s="33">
        <v>488.95049402714938</v>
      </c>
      <c r="D203" s="33">
        <v>349.42444338603451</v>
      </c>
      <c r="E203" s="33">
        <v>353.57776311629272</v>
      </c>
      <c r="F203" s="33">
        <v>492.24640362256895</v>
      </c>
      <c r="G203" s="33">
        <v>442.38657861690086</v>
      </c>
      <c r="H203" s="33">
        <v>418.87310930336446</v>
      </c>
      <c r="I203" s="33">
        <v>434.19572279338115</v>
      </c>
      <c r="J203" s="33">
        <v>435.94883170908031</v>
      </c>
      <c r="K203" s="33">
        <v>340.56567434531377</v>
      </c>
      <c r="L203" s="33">
        <v>354.02490257449216</v>
      </c>
      <c r="M203" s="33">
        <v>348.50483367307032</v>
      </c>
      <c r="N203" s="33">
        <v>311.28898796588641</v>
      </c>
      <c r="O203" s="33">
        <v>287.00748311161243</v>
      </c>
      <c r="P203" s="33">
        <v>285.37493510535194</v>
      </c>
      <c r="Q203" s="33">
        <v>303.37685750543432</v>
      </c>
      <c r="R203" s="33">
        <v>303.84342159784939</v>
      </c>
      <c r="S203" s="33">
        <v>343.74956403510862</v>
      </c>
      <c r="T203" s="33">
        <v>358.97333465098438</v>
      </c>
      <c r="U203" s="33">
        <v>365.2950167598363</v>
      </c>
      <c r="V203" s="33">
        <v>595.65798886620723</v>
      </c>
      <c r="W203" s="33">
        <v>522.55772865159224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284.39749493391218</v>
      </c>
      <c r="C205" s="117">
        <f t="shared" si="88"/>
        <v>267.69852150187216</v>
      </c>
      <c r="D205" s="117">
        <f t="shared" si="88"/>
        <v>289.61781612382538</v>
      </c>
      <c r="E205" s="117">
        <f t="shared" si="88"/>
        <v>284.5452504356706</v>
      </c>
      <c r="F205" s="117">
        <f t="shared" si="88"/>
        <v>247.91831987492094</v>
      </c>
      <c r="G205" s="117">
        <f t="shared" si="88"/>
        <v>246.49324507811667</v>
      </c>
      <c r="H205" s="117">
        <f t="shared" si="88"/>
        <v>223.64735206335587</v>
      </c>
      <c r="I205" s="117">
        <f t="shared" si="88"/>
        <v>183.81714431301216</v>
      </c>
      <c r="J205" s="117">
        <f t="shared" si="88"/>
        <v>159.46308546120588</v>
      </c>
      <c r="K205" s="117">
        <f t="shared" si="88"/>
        <v>151.48765095958797</v>
      </c>
      <c r="L205" s="117">
        <f t="shared" si="88"/>
        <v>158.58603805017913</v>
      </c>
      <c r="M205" s="117">
        <f t="shared" si="88"/>
        <v>121.6085094198837</v>
      </c>
      <c r="N205" s="117">
        <f t="shared" si="88"/>
        <v>93.073972449859696</v>
      </c>
      <c r="O205" s="117">
        <f t="shared" si="88"/>
        <v>96.596095588358082</v>
      </c>
      <c r="P205" s="117">
        <f t="shared" si="88"/>
        <v>82.432907102150025</v>
      </c>
      <c r="Q205" s="117">
        <f t="shared" si="88"/>
        <v>81.630340175133526</v>
      </c>
      <c r="R205" s="117">
        <f t="shared" ref="R205:V205" si="89">R206+R208+R210+R219</f>
        <v>69.419225945993134</v>
      </c>
      <c r="S205" s="117">
        <f t="shared" si="89"/>
        <v>94.382330482423967</v>
      </c>
      <c r="T205" s="117">
        <f t="shared" si="89"/>
        <v>103.65593744580551</v>
      </c>
      <c r="U205" s="117">
        <f t="shared" si="89"/>
        <v>102.91667958597726</v>
      </c>
      <c r="V205" s="117">
        <f t="shared" si="89"/>
        <v>117.70669337484999</v>
      </c>
      <c r="W205" s="117">
        <f t="shared" ref="W205" si="90">W206+W208+W210+W219</f>
        <v>113.85522585231196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132.3847032733446</v>
      </c>
      <c r="C210" s="122">
        <v>114.81647347142119</v>
      </c>
      <c r="D210" s="122">
        <v>123.16861463646588</v>
      </c>
      <c r="E210" s="122">
        <v>111.6199418915222</v>
      </c>
      <c r="F210" s="122">
        <v>83.651961344081386</v>
      </c>
      <c r="G210" s="122">
        <v>85.288485920189117</v>
      </c>
      <c r="H210" s="122">
        <v>69.008469965326015</v>
      </c>
      <c r="I210" s="122">
        <v>46.339680784333439</v>
      </c>
      <c r="J210" s="122">
        <v>39.481856472915972</v>
      </c>
      <c r="K210" s="122">
        <v>35.791660434790529</v>
      </c>
      <c r="L210" s="122">
        <v>41.356166563804045</v>
      </c>
      <c r="M210" s="122">
        <v>29.88644435658971</v>
      </c>
      <c r="N210" s="122">
        <v>20.014049055033258</v>
      </c>
      <c r="O210" s="122">
        <v>19.14561143338446</v>
      </c>
      <c r="P210" s="122">
        <v>15.99187642859612</v>
      </c>
      <c r="Q210" s="122">
        <v>16.142217431473323</v>
      </c>
      <c r="R210" s="122">
        <v>14.495042374884193</v>
      </c>
      <c r="S210" s="122">
        <v>20.260334129588141</v>
      </c>
      <c r="T210" s="122">
        <v>22.845100436251577</v>
      </c>
      <c r="U210" s="122">
        <v>21.593938052293979</v>
      </c>
      <c r="V210" s="122">
        <v>13.576034981718712</v>
      </c>
      <c r="W210" s="122">
        <v>12.238046428669668</v>
      </c>
      <c r="DA210" s="130" t="s">
        <v>2734</v>
      </c>
    </row>
    <row r="211" spans="1:105" ht="12" customHeight="1" x14ac:dyDescent="0.25">
      <c r="A211" s="97" t="s">
        <v>124</v>
      </c>
      <c r="B211" s="98">
        <v>468.57570193036628</v>
      </c>
      <c r="C211" s="98">
        <v>428.98462615695826</v>
      </c>
      <c r="D211" s="98">
        <v>485.46933800586476</v>
      </c>
      <c r="E211" s="98">
        <v>484.19193996240926</v>
      </c>
      <c r="F211" s="98">
        <v>421.81946464994229</v>
      </c>
      <c r="G211" s="98">
        <v>505.82975396268819</v>
      </c>
      <c r="H211" s="98">
        <v>516.88697111283409</v>
      </c>
      <c r="I211" s="98">
        <v>441.08159271153443</v>
      </c>
      <c r="J211" s="98">
        <v>439.65389326619987</v>
      </c>
      <c r="K211" s="98">
        <v>461.71241960879786</v>
      </c>
      <c r="L211" s="98">
        <v>608.76277181919556</v>
      </c>
      <c r="M211" s="98">
        <v>495.41920724442099</v>
      </c>
      <c r="N211" s="98">
        <v>401.31874660722241</v>
      </c>
      <c r="O211" s="98">
        <v>445.96979292993711</v>
      </c>
      <c r="P211" s="98">
        <v>404.43455487919584</v>
      </c>
      <c r="Q211" s="98">
        <v>402.42548056662997</v>
      </c>
      <c r="R211" s="98">
        <v>334.57193263482696</v>
      </c>
      <c r="S211" s="98">
        <v>423.58233447673808</v>
      </c>
      <c r="T211" s="98">
        <v>431.07711257970368</v>
      </c>
      <c r="U211" s="98">
        <v>423.14132946402657</v>
      </c>
      <c r="V211" s="98">
        <v>325.87818351009668</v>
      </c>
      <c r="W211" s="98">
        <v>342.92525850532047</v>
      </c>
      <c r="DA211" s="63" t="s">
        <v>2735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DA212" s="63" t="s">
        <v>2736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152.01279166056756</v>
      </c>
      <c r="C219" s="122">
        <v>152.88204803045096</v>
      </c>
      <c r="D219" s="122">
        <v>166.44920148735952</v>
      </c>
      <c r="E219" s="122">
        <v>172.92530854414841</v>
      </c>
      <c r="F219" s="122">
        <v>164.26635853083957</v>
      </c>
      <c r="G219" s="122">
        <v>161.20475915792755</v>
      </c>
      <c r="H219" s="122">
        <v>154.63888209802985</v>
      </c>
      <c r="I219" s="122">
        <v>137.47746352867873</v>
      </c>
      <c r="J219" s="122">
        <v>119.9812289882899</v>
      </c>
      <c r="K219" s="122">
        <v>115.69599052479744</v>
      </c>
      <c r="L219" s="122">
        <v>117.22987148637507</v>
      </c>
      <c r="M219" s="122">
        <v>91.722065063293996</v>
      </c>
      <c r="N219" s="122">
        <v>73.059923394826441</v>
      </c>
      <c r="O219" s="122">
        <v>77.450484154973623</v>
      </c>
      <c r="P219" s="122">
        <v>66.441030673553911</v>
      </c>
      <c r="Q219" s="122">
        <v>65.488122743660199</v>
      </c>
      <c r="R219" s="122">
        <v>54.924183571108934</v>
      </c>
      <c r="S219" s="122">
        <v>74.121996352835822</v>
      </c>
      <c r="T219" s="122">
        <v>80.810837009553936</v>
      </c>
      <c r="U219" s="122">
        <v>81.322741533683285</v>
      </c>
      <c r="V219" s="122">
        <v>104.13065839313128</v>
      </c>
      <c r="W219" s="122">
        <v>101.6171794236423</v>
      </c>
      <c r="DA219" s="130" t="s">
        <v>2743</v>
      </c>
    </row>
    <row r="220" spans="1:105" ht="12" customHeight="1" x14ac:dyDescent="0.25">
      <c r="A220" s="97" t="s">
        <v>50</v>
      </c>
      <c r="B220" s="98">
        <v>169.61495399844512</v>
      </c>
      <c r="C220" s="98">
        <v>171.17419208678373</v>
      </c>
      <c r="D220" s="98">
        <v>183.36626571276503</v>
      </c>
      <c r="E220" s="98">
        <v>186.30805458221073</v>
      </c>
      <c r="F220" s="98">
        <v>175.7612955837877</v>
      </c>
      <c r="G220" s="98">
        <v>177.62629659337009</v>
      </c>
      <c r="H220" s="98">
        <v>177.4379563297544</v>
      </c>
      <c r="I220" s="98">
        <v>162.69625938616883</v>
      </c>
      <c r="J220" s="98">
        <v>145.40017710596715</v>
      </c>
      <c r="K220" s="98">
        <v>146.01773841211465</v>
      </c>
      <c r="L220" s="98">
        <v>154.84778430361101</v>
      </c>
      <c r="M220" s="98">
        <v>127.94533830957261</v>
      </c>
      <c r="N220" s="98">
        <v>108.30953594183745</v>
      </c>
      <c r="O220" s="98">
        <v>117.54141020291573</v>
      </c>
      <c r="P220" s="98">
        <v>110.32788350191586</v>
      </c>
      <c r="Q220" s="98">
        <v>117.53915766734691</v>
      </c>
      <c r="R220" s="98">
        <v>104.14675286560536</v>
      </c>
      <c r="S220" s="98">
        <v>136.82890086488584</v>
      </c>
      <c r="T220" s="98">
        <v>146.43800944528772</v>
      </c>
      <c r="U220" s="98">
        <v>149.58442419923296</v>
      </c>
      <c r="V220" s="98">
        <v>207.9209649039513</v>
      </c>
      <c r="W220" s="98">
        <v>201.55366758455258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161.9741740449891</v>
      </c>
      <c r="C223" s="118">
        <f t="shared" si="93"/>
        <v>166.8769040407702</v>
      </c>
      <c r="D223" s="118">
        <f t="shared" si="93"/>
        <v>170.74821667902779</v>
      </c>
      <c r="E223" s="118">
        <f t="shared" si="93"/>
        <v>181.37723552163007</v>
      </c>
      <c r="F223" s="118">
        <f t="shared" si="93"/>
        <v>177.92675673362317</v>
      </c>
      <c r="G223" s="118">
        <f t="shared" si="93"/>
        <v>184.09536478274276</v>
      </c>
      <c r="H223" s="118">
        <f t="shared" si="93"/>
        <v>185.14389264785152</v>
      </c>
      <c r="I223" s="118">
        <f t="shared" si="93"/>
        <v>173.53468885651182</v>
      </c>
      <c r="J223" s="118">
        <f t="shared" si="93"/>
        <v>176.0220783519091</v>
      </c>
      <c r="K223" s="118">
        <f t="shared" si="93"/>
        <v>184.05791730794343</v>
      </c>
      <c r="L223" s="118">
        <f t="shared" si="93"/>
        <v>186.51542075972142</v>
      </c>
      <c r="M223" s="118">
        <f t="shared" si="93"/>
        <v>187.50579862201613</v>
      </c>
      <c r="N223" s="118">
        <f t="shared" si="93"/>
        <v>167.40260022968454</v>
      </c>
      <c r="O223" s="118">
        <f t="shared" si="93"/>
        <v>167.85018612874282</v>
      </c>
      <c r="P223" s="118">
        <f t="shared" si="93"/>
        <v>159.70577794514892</v>
      </c>
      <c r="Q223" s="118">
        <f t="shared" si="93"/>
        <v>165.36008861970987</v>
      </c>
      <c r="R223" s="118">
        <f t="shared" ref="R223:V223" si="94">R224+R226+R228+R237</f>
        <v>164.09088494866776</v>
      </c>
      <c r="S223" s="118">
        <f t="shared" si="94"/>
        <v>163.63003042048817</v>
      </c>
      <c r="T223" s="118">
        <f t="shared" si="94"/>
        <v>138.69909914065499</v>
      </c>
      <c r="U223" s="118">
        <f t="shared" si="94"/>
        <v>86.243710251390738</v>
      </c>
      <c r="V223" s="118">
        <f t="shared" si="94"/>
        <v>109.87891188023885</v>
      </c>
      <c r="W223" s="118">
        <f t="shared" ref="W223" si="95">W224+W226+W228+W237</f>
        <v>244.05059171585137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128.61309140731348</v>
      </c>
      <c r="C224" s="123">
        <f t="shared" si="96"/>
        <v>133.60792123538437</v>
      </c>
      <c r="D224" s="123">
        <f t="shared" si="96"/>
        <v>136.27284492669634</v>
      </c>
      <c r="E224" s="123">
        <f t="shared" si="96"/>
        <v>145.21155614122173</v>
      </c>
      <c r="F224" s="123">
        <f t="shared" si="96"/>
        <v>144.23953786599662</v>
      </c>
      <c r="G224" s="123">
        <f t="shared" si="96"/>
        <v>150.59799828967564</v>
      </c>
      <c r="H224" s="123">
        <f t="shared" si="96"/>
        <v>149.8096749929168</v>
      </c>
      <c r="I224" s="123">
        <f t="shared" si="96"/>
        <v>140.57455042318963</v>
      </c>
      <c r="J224" s="123">
        <f t="shared" si="96"/>
        <v>142.58262714707803</v>
      </c>
      <c r="K224" s="123">
        <f t="shared" si="96"/>
        <v>151.67654815770939</v>
      </c>
      <c r="L224" s="123">
        <f t="shared" si="96"/>
        <v>153.12289673181365</v>
      </c>
      <c r="M224" s="123">
        <f t="shared" si="96"/>
        <v>155.17222812096682</v>
      </c>
      <c r="N224" s="123">
        <f t="shared" si="96"/>
        <v>139.92936293215055</v>
      </c>
      <c r="O224" s="123">
        <f t="shared" si="96"/>
        <v>140.33557531340023</v>
      </c>
      <c r="P224" s="123">
        <f t="shared" si="96"/>
        <v>132.64505476846634</v>
      </c>
      <c r="Q224" s="123">
        <f t="shared" si="96"/>
        <v>135.06284309346071</v>
      </c>
      <c r="R224" s="123">
        <f t="shared" si="96"/>
        <v>135.16311251989779</v>
      </c>
      <c r="S224" s="123">
        <f t="shared" si="96"/>
        <v>133.84699588094244</v>
      </c>
      <c r="T224" s="123">
        <f t="shared" si="96"/>
        <v>108.76600396853314</v>
      </c>
      <c r="U224" s="123">
        <f t="shared" si="96"/>
        <v>56.672391933686136</v>
      </c>
      <c r="V224" s="123">
        <f t="shared" si="96"/>
        <v>76.183234059075943</v>
      </c>
      <c r="W224" s="123">
        <f t="shared" si="96"/>
        <v>212.98734240472749</v>
      </c>
      <c r="DA224" s="130" t="s">
        <v>2898</v>
      </c>
    </row>
    <row r="225" spans="1:105" ht="12" customHeight="1" x14ac:dyDescent="0.25">
      <c r="A225" s="97" t="s">
        <v>53</v>
      </c>
      <c r="B225" s="99">
        <v>128.61309140731348</v>
      </c>
      <c r="C225" s="99">
        <v>133.60792123538437</v>
      </c>
      <c r="D225" s="99">
        <v>136.27284492669634</v>
      </c>
      <c r="E225" s="99">
        <v>145.21155614122173</v>
      </c>
      <c r="F225" s="99">
        <v>144.23953786599662</v>
      </c>
      <c r="G225" s="99">
        <v>150.59799828967564</v>
      </c>
      <c r="H225" s="99">
        <v>149.8096749929168</v>
      </c>
      <c r="I225" s="99">
        <v>140.57455042318963</v>
      </c>
      <c r="J225" s="99">
        <v>142.58262714707803</v>
      </c>
      <c r="K225" s="99">
        <v>151.67654815770939</v>
      </c>
      <c r="L225" s="99">
        <v>153.12289673181365</v>
      </c>
      <c r="M225" s="99">
        <v>155.17222812096682</v>
      </c>
      <c r="N225" s="99">
        <v>139.92936293215055</v>
      </c>
      <c r="O225" s="99">
        <v>140.33557531340023</v>
      </c>
      <c r="P225" s="99">
        <v>132.64505476846634</v>
      </c>
      <c r="Q225" s="99">
        <v>135.06284309346071</v>
      </c>
      <c r="R225" s="99">
        <v>135.16311251989779</v>
      </c>
      <c r="S225" s="99">
        <v>133.84699588094244</v>
      </c>
      <c r="T225" s="99">
        <v>108.76600396853314</v>
      </c>
      <c r="U225" s="99">
        <v>56.672391933686136</v>
      </c>
      <c r="V225" s="99">
        <v>76.183234059075943</v>
      </c>
      <c r="W225" s="99">
        <v>212.98734240472749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6.3112374099537905E-2</v>
      </c>
      <c r="C226" s="123">
        <f t="shared" si="97"/>
        <v>7.1269033232550266E-2</v>
      </c>
      <c r="D226" s="123">
        <f t="shared" si="97"/>
        <v>0.11284574363249913</v>
      </c>
      <c r="E226" s="123">
        <f t="shared" si="97"/>
        <v>0.16696861198359678</v>
      </c>
      <c r="F226" s="123">
        <f t="shared" si="97"/>
        <v>8.4291437850494019E-2</v>
      </c>
      <c r="G226" s="123">
        <f t="shared" si="97"/>
        <v>9.0220044295730231E-2</v>
      </c>
      <c r="H226" s="123">
        <f t="shared" si="97"/>
        <v>0.14184091995470413</v>
      </c>
      <c r="I226" s="123">
        <f t="shared" si="97"/>
        <v>0.20477007678434289</v>
      </c>
      <c r="J226" s="123">
        <f t="shared" si="97"/>
        <v>0.14561236956870971</v>
      </c>
      <c r="K226" s="123">
        <f t="shared" si="97"/>
        <v>0.16461421951036001</v>
      </c>
      <c r="L226" s="123">
        <f t="shared" si="97"/>
        <v>0.22464449195120506</v>
      </c>
      <c r="M226" s="123">
        <f t="shared" si="97"/>
        <v>0.23536467848853848</v>
      </c>
      <c r="N226" s="123">
        <f t="shared" si="97"/>
        <v>0.44029594682219597</v>
      </c>
      <c r="O226" s="123">
        <f t="shared" si="97"/>
        <v>0.2604506789917389</v>
      </c>
      <c r="P226" s="123">
        <f t="shared" si="97"/>
        <v>0.16715966754476108</v>
      </c>
      <c r="Q226" s="123">
        <f t="shared" si="97"/>
        <v>0.27303787186415412</v>
      </c>
      <c r="R226" s="123">
        <f t="shared" si="97"/>
        <v>0.29023585716507488</v>
      </c>
      <c r="S226" s="123">
        <f t="shared" si="97"/>
        <v>0.36294310988579054</v>
      </c>
      <c r="T226" s="123">
        <f t="shared" si="97"/>
        <v>0.51912795238847642</v>
      </c>
      <c r="U226" s="123">
        <f t="shared" si="97"/>
        <v>0.71116297683120022</v>
      </c>
      <c r="V226" s="123">
        <f t="shared" si="97"/>
        <v>0.43355523698628878</v>
      </c>
      <c r="W226" s="123">
        <f t="shared" si="97"/>
        <v>1.2515562352213945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6.3112374099537905E-2</v>
      </c>
      <c r="C227" s="99">
        <f>RES_hhdet_fecs!C165</f>
        <v>7.1269033232550266E-2</v>
      </c>
      <c r="D227" s="99">
        <f>RES_hhdet_fecs!D165</f>
        <v>0.11284574363249913</v>
      </c>
      <c r="E227" s="99">
        <f>RES_hhdet_fecs!E165</f>
        <v>0.16696861198359678</v>
      </c>
      <c r="F227" s="99">
        <f>RES_hhdet_fecs!F165</f>
        <v>8.4291437850494019E-2</v>
      </c>
      <c r="G227" s="99">
        <f>RES_hhdet_fecs!G165</f>
        <v>9.0220044295730231E-2</v>
      </c>
      <c r="H227" s="99">
        <f>RES_hhdet_fecs!H165</f>
        <v>0.14184091995470413</v>
      </c>
      <c r="I227" s="99">
        <f>RES_hhdet_fecs!I165</f>
        <v>0.20477007678434289</v>
      </c>
      <c r="J227" s="99">
        <f>RES_hhdet_fecs!J165</f>
        <v>0.14561236956870971</v>
      </c>
      <c r="K227" s="99">
        <f>RES_hhdet_fecs!K165</f>
        <v>0.16461421951036001</v>
      </c>
      <c r="L227" s="99">
        <f>RES_hhdet_fecs!L165</f>
        <v>0.22464449195120506</v>
      </c>
      <c r="M227" s="99">
        <f>RES_hhdet_fecs!M165</f>
        <v>0.23536467848853848</v>
      </c>
      <c r="N227" s="99">
        <f>RES_hhdet_fecs!N165</f>
        <v>0.44029594682219597</v>
      </c>
      <c r="O227" s="99">
        <f>RES_hhdet_fecs!O165</f>
        <v>0.2604506789917389</v>
      </c>
      <c r="P227" s="99">
        <f>RES_hhdet_fecs!P165</f>
        <v>0.16715966754476108</v>
      </c>
      <c r="Q227" s="99">
        <f>RES_hhdet_fecs!Q165</f>
        <v>0.27303787186415412</v>
      </c>
      <c r="R227" s="99">
        <f>RES_hhdet_fecs!R165</f>
        <v>0.29023585716507488</v>
      </c>
      <c r="S227" s="99">
        <f>RES_hhdet_fecs!S165</f>
        <v>0.36294310988579054</v>
      </c>
      <c r="T227" s="99">
        <f>RES_hhdet_fecs!T165</f>
        <v>0.51912795238847642</v>
      </c>
      <c r="U227" s="99">
        <f>RES_hhdet_fecs!U165</f>
        <v>0.71116297683120022</v>
      </c>
      <c r="V227" s="99">
        <f>RES_hhdet_fecs!V165</f>
        <v>0.43355523698628878</v>
      </c>
      <c r="W227" s="99">
        <f>RES_hhdet_fecs!W165</f>
        <v>1.2515562352213945</v>
      </c>
      <c r="DA227" s="63" t="s">
        <v>2901</v>
      </c>
    </row>
    <row r="228" spans="1:105" ht="12" customHeight="1" x14ac:dyDescent="0.25">
      <c r="A228" s="121" t="s">
        <v>55</v>
      </c>
      <c r="B228" s="123">
        <v>23.759099270905143</v>
      </c>
      <c r="C228" s="123">
        <v>23.465443618793348</v>
      </c>
      <c r="D228" s="123">
        <v>24.283204459743143</v>
      </c>
      <c r="E228" s="123">
        <v>25.747382999702907</v>
      </c>
      <c r="F228" s="123">
        <v>23.78749006788011</v>
      </c>
      <c r="G228" s="123">
        <v>23.665260966977392</v>
      </c>
      <c r="H228" s="123">
        <v>25.62808160848806</v>
      </c>
      <c r="I228" s="123">
        <v>23.937542365735162</v>
      </c>
      <c r="J228" s="123">
        <v>25.311729486580006</v>
      </c>
      <c r="K228" s="123">
        <v>24.573913367547057</v>
      </c>
      <c r="L228" s="123">
        <v>25.194951677749799</v>
      </c>
      <c r="M228" s="123">
        <v>25.354000513737315</v>
      </c>
      <c r="N228" s="123">
        <v>21.312638887298355</v>
      </c>
      <c r="O228" s="123">
        <v>21.390957308719425</v>
      </c>
      <c r="P228" s="123">
        <v>21.429560085004802</v>
      </c>
      <c r="Q228" s="123">
        <v>24.324312787386212</v>
      </c>
      <c r="R228" s="123">
        <v>23.402780095754999</v>
      </c>
      <c r="S228" s="123">
        <v>22.960664337791322</v>
      </c>
      <c r="T228" s="123">
        <v>22.591002009670071</v>
      </c>
      <c r="U228" s="123">
        <v>21.998934417288311</v>
      </c>
      <c r="V228" s="123">
        <v>23.321752326321118</v>
      </c>
      <c r="W228" s="123">
        <v>20.605357595881866</v>
      </c>
      <c r="DA228" s="130" t="s">
        <v>2902</v>
      </c>
    </row>
    <row r="229" spans="1:105" ht="12" customHeight="1" x14ac:dyDescent="0.25">
      <c r="A229" s="97" t="s">
        <v>124</v>
      </c>
      <c r="B229" s="99">
        <v>27.164108458630473</v>
      </c>
      <c r="C229" s="99">
        <v>24.704540586205127</v>
      </c>
      <c r="D229" s="99">
        <v>27.741395946605106</v>
      </c>
      <c r="E229" s="99">
        <v>27.46145229527264</v>
      </c>
      <c r="F229" s="99">
        <v>23.773768216388117</v>
      </c>
      <c r="G229" s="99">
        <v>28.379466418776133</v>
      </c>
      <c r="H229" s="99">
        <v>28.93097218282205</v>
      </c>
      <c r="I229" s="99">
        <v>24.658743532102129</v>
      </c>
      <c r="J229" s="99">
        <v>24.560389463334975</v>
      </c>
      <c r="K229" s="99">
        <v>25.7721450760789</v>
      </c>
      <c r="L229" s="99">
        <v>33.935806952771195</v>
      </c>
      <c r="M229" s="99">
        <v>27.55144710271934</v>
      </c>
      <c r="N229" s="99">
        <v>22.219777741980284</v>
      </c>
      <c r="O229" s="99">
        <v>24.54157344954816</v>
      </c>
      <c r="P229" s="99">
        <v>22.106539263961913</v>
      </c>
      <c r="Q229" s="99">
        <v>21.865878467239881</v>
      </c>
      <c r="R229" s="99">
        <v>18.102763091897199</v>
      </c>
      <c r="S229" s="99">
        <v>22.865218009111221</v>
      </c>
      <c r="T229" s="99">
        <v>23.233996439366109</v>
      </c>
      <c r="U229" s="99">
        <v>22.782950489576855</v>
      </c>
      <c r="V229" s="99">
        <v>17.532812302827875</v>
      </c>
      <c r="W229" s="99">
        <v>18.439053543523546</v>
      </c>
      <c r="DA229" s="63" t="s">
        <v>2903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DA230" s="63" t="s">
        <v>2904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DA231" s="131" t="s">
        <v>2905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DA232" s="132" t="s">
        <v>2906</v>
      </c>
    </row>
    <row r="233" spans="1:105" ht="12" customHeight="1" x14ac:dyDescent="0.25">
      <c r="A233" s="106" t="s">
        <v>122</v>
      </c>
      <c r="B233" s="102">
        <v>22.418280710144376</v>
      </c>
      <c r="C233" s="102">
        <v>23.100789212310485</v>
      </c>
      <c r="D233" s="102">
        <v>23.206605916600562</v>
      </c>
      <c r="E233" s="102">
        <v>25.341760543588446</v>
      </c>
      <c r="F233" s="102">
        <v>23.889092803377942</v>
      </c>
      <c r="G233" s="102">
        <v>22.812161007753879</v>
      </c>
      <c r="H233" s="102">
        <v>25.218196682996112</v>
      </c>
      <c r="I233" s="102">
        <v>23.981489734718338</v>
      </c>
      <c r="J233" s="102">
        <v>25.585458038759736</v>
      </c>
      <c r="K233" s="102">
        <v>24.692948999677213</v>
      </c>
      <c r="L233" s="102">
        <v>24.816331067378975</v>
      </c>
      <c r="M233" s="102">
        <v>25.517850124551853</v>
      </c>
      <c r="N233" s="102">
        <v>21.66928679306627</v>
      </c>
      <c r="O233" s="102">
        <v>21.694586350126617</v>
      </c>
      <c r="P233" s="102">
        <v>21.893008908909319</v>
      </c>
      <c r="Q233" s="102">
        <v>24.921193117230029</v>
      </c>
      <c r="R233" s="102">
        <v>24.108992204684686</v>
      </c>
      <c r="S233" s="102">
        <v>23.43111370172555</v>
      </c>
      <c r="T233" s="102">
        <v>23.021536368699227</v>
      </c>
      <c r="U233" s="102">
        <v>22.444387357917538</v>
      </c>
      <c r="V233" s="102">
        <v>24.121207520298142</v>
      </c>
      <c r="W233" s="102">
        <v>21.207261840085945</v>
      </c>
      <c r="DA233" s="131" t="s">
        <v>2907</v>
      </c>
    </row>
    <row r="234" spans="1:105" ht="12" customHeight="1" x14ac:dyDescent="0.25">
      <c r="A234" s="107" t="s">
        <v>121</v>
      </c>
      <c r="B234" s="105">
        <v>0</v>
      </c>
      <c r="C234" s="105">
        <v>15.258333205082467</v>
      </c>
      <c r="D234" s="105">
        <v>15.364285664540031</v>
      </c>
      <c r="E234" s="105">
        <v>17.389485513044516</v>
      </c>
      <c r="F234" s="105">
        <v>16.114262501517828</v>
      </c>
      <c r="G234" s="105">
        <v>15.186223162839562</v>
      </c>
      <c r="H234" s="105">
        <v>17.654617693796222</v>
      </c>
      <c r="I234" s="105">
        <v>16.343841419716192</v>
      </c>
      <c r="J234" s="105">
        <v>17.776819816103941</v>
      </c>
      <c r="K234" s="105">
        <v>16.988758006903772</v>
      </c>
      <c r="L234" s="105">
        <v>17.03961944296292</v>
      </c>
      <c r="M234" s="105">
        <v>17.974231136689809</v>
      </c>
      <c r="N234" s="105">
        <v>14.547628169661328</v>
      </c>
      <c r="O234" s="105">
        <v>14.851322236393589</v>
      </c>
      <c r="P234" s="105">
        <v>15.150550653769296</v>
      </c>
      <c r="Q234" s="105">
        <v>18.202493132561795</v>
      </c>
      <c r="R234" s="105">
        <v>17.674973215106032</v>
      </c>
      <c r="S234" s="105">
        <v>17.235251576423146</v>
      </c>
      <c r="T234" s="105">
        <v>17.211278991608559</v>
      </c>
      <c r="U234" s="105">
        <v>17.135903802891704</v>
      </c>
      <c r="V234" s="105">
        <v>18.815789493566193</v>
      </c>
      <c r="W234" s="105">
        <v>16.338236780063589</v>
      </c>
      <c r="DA234" s="132" t="s">
        <v>2908</v>
      </c>
    </row>
    <row r="235" spans="1:105" ht="12" customHeight="1" x14ac:dyDescent="0.25">
      <c r="A235" s="108" t="s">
        <v>53</v>
      </c>
      <c r="B235" s="99">
        <v>0</v>
      </c>
      <c r="C235" s="99">
        <v>5.1504904462595942</v>
      </c>
      <c r="D235" s="99">
        <v>5.0786791308698014</v>
      </c>
      <c r="E235" s="99">
        <v>6.8088820204234013</v>
      </c>
      <c r="F235" s="99">
        <v>5.4883272302930504</v>
      </c>
      <c r="G235" s="99">
        <v>4.5275991606475463</v>
      </c>
      <c r="H235" s="99">
        <v>6.7988496211942024</v>
      </c>
      <c r="I235" s="99">
        <v>5.2856060817817365</v>
      </c>
      <c r="J235" s="99">
        <v>6.4558455169171474</v>
      </c>
      <c r="K235" s="99">
        <v>5.7588994093831589</v>
      </c>
      <c r="L235" s="99">
        <v>5.6363551453714518</v>
      </c>
      <c r="M235" s="99">
        <v>6.8325526284778704</v>
      </c>
      <c r="N235" s="99">
        <v>3.8624784488573858</v>
      </c>
      <c r="O235" s="99">
        <v>4.198433158375849</v>
      </c>
      <c r="P235" s="99">
        <v>4.2330984507042073</v>
      </c>
      <c r="Q235" s="99">
        <v>6.765433421335163</v>
      </c>
      <c r="R235" s="99">
        <v>6.1767520415599035</v>
      </c>
      <c r="S235" s="99">
        <v>5.5870890439945686</v>
      </c>
      <c r="T235" s="99">
        <v>5.5795159067556961</v>
      </c>
      <c r="U235" s="99">
        <v>5.3348957027762136</v>
      </c>
      <c r="V235" s="99">
        <v>6.139679843385057</v>
      </c>
      <c r="W235" s="99">
        <v>4.1699098596794295</v>
      </c>
      <c r="DA235" s="63" t="s">
        <v>2909</v>
      </c>
    </row>
    <row r="236" spans="1:105" ht="12" customHeight="1" x14ac:dyDescent="0.25">
      <c r="A236" s="108" t="s">
        <v>52</v>
      </c>
      <c r="B236" s="99">
        <v>0</v>
      </c>
      <c r="C236" s="99">
        <v>10.107842758822871</v>
      </c>
      <c r="D236" s="99">
        <v>10.285606533670226</v>
      </c>
      <c r="E236" s="99">
        <v>10.580603492621114</v>
      </c>
      <c r="F236" s="99">
        <v>10.62593527122478</v>
      </c>
      <c r="G236" s="99">
        <v>10.658624002192017</v>
      </c>
      <c r="H236" s="99">
        <v>10.855768072602018</v>
      </c>
      <c r="I236" s="99">
        <v>11.058235337934457</v>
      </c>
      <c r="J236" s="99">
        <v>11.320974299186794</v>
      </c>
      <c r="K236" s="99">
        <v>11.229858597520613</v>
      </c>
      <c r="L236" s="99">
        <v>11.403264297591466</v>
      </c>
      <c r="M236" s="99">
        <v>11.141678508211932</v>
      </c>
      <c r="N236" s="99">
        <v>10.685149720803944</v>
      </c>
      <c r="O236" s="99">
        <v>10.652889078017742</v>
      </c>
      <c r="P236" s="99">
        <v>10.917452203065089</v>
      </c>
      <c r="Q236" s="99">
        <v>11.437059711226636</v>
      </c>
      <c r="R236" s="99">
        <v>11.498221173546128</v>
      </c>
      <c r="S236" s="99">
        <v>11.648162532428575</v>
      </c>
      <c r="T236" s="99">
        <v>11.631763084852864</v>
      </c>
      <c r="U236" s="99">
        <v>11.801008100115492</v>
      </c>
      <c r="V236" s="99">
        <v>12.676109650181136</v>
      </c>
      <c r="W236" s="99">
        <v>12.168326920384157</v>
      </c>
      <c r="DA236" s="63" t="s">
        <v>2910</v>
      </c>
    </row>
    <row r="237" spans="1:105" ht="12" customHeight="1" x14ac:dyDescent="0.25">
      <c r="A237" s="121" t="s">
        <v>54</v>
      </c>
      <c r="B237" s="123">
        <v>9.538870992670919</v>
      </c>
      <c r="C237" s="123">
        <v>9.7322701533599396</v>
      </c>
      <c r="D237" s="123">
        <v>10.079321548955811</v>
      </c>
      <c r="E237" s="123">
        <v>10.251327768721826</v>
      </c>
      <c r="F237" s="123">
        <v>9.8154373618959614</v>
      </c>
      <c r="G237" s="123">
        <v>9.7418854817939931</v>
      </c>
      <c r="H237" s="123">
        <v>9.5642951264919436</v>
      </c>
      <c r="I237" s="123">
        <v>8.8178259908026817</v>
      </c>
      <c r="J237" s="123">
        <v>7.9821093486823322</v>
      </c>
      <c r="K237" s="123">
        <v>7.6428415631766269</v>
      </c>
      <c r="L237" s="123">
        <v>7.9729278582067682</v>
      </c>
      <c r="M237" s="123">
        <v>6.7442053088234628</v>
      </c>
      <c r="N237" s="123">
        <v>5.7203024634134128</v>
      </c>
      <c r="O237" s="123">
        <v>5.8632028276314347</v>
      </c>
      <c r="P237" s="123">
        <v>5.4640034241330531</v>
      </c>
      <c r="Q237" s="123">
        <v>5.6998948669987941</v>
      </c>
      <c r="R237" s="123">
        <v>5.2347564758499185</v>
      </c>
      <c r="S237" s="123">
        <v>6.4594270918686219</v>
      </c>
      <c r="T237" s="123">
        <v>6.8229652100633054</v>
      </c>
      <c r="U237" s="123">
        <v>6.8612209235850967</v>
      </c>
      <c r="V237" s="123">
        <v>9.940370257855486</v>
      </c>
      <c r="W237" s="123">
        <v>9.2063354800206376</v>
      </c>
      <c r="DA237" s="130" t="s">
        <v>2911</v>
      </c>
    </row>
    <row r="238" spans="1:105" ht="12" customHeight="1" x14ac:dyDescent="0.25">
      <c r="A238" s="97" t="s">
        <v>50</v>
      </c>
      <c r="B238" s="99">
        <v>9.8328594240767533</v>
      </c>
      <c r="C238" s="99">
        <v>9.857648777771308</v>
      </c>
      <c r="D238" s="99">
        <v>10.478182208753134</v>
      </c>
      <c r="E238" s="99">
        <v>10.566656176746021</v>
      </c>
      <c r="F238" s="99">
        <v>9.9059162812429484</v>
      </c>
      <c r="G238" s="99">
        <v>9.9656840661748696</v>
      </c>
      <c r="H238" s="99">
        <v>9.9314799281955768</v>
      </c>
      <c r="I238" s="99">
        <v>9.0955628167862752</v>
      </c>
      <c r="J238" s="99">
        <v>8.1224914244037603</v>
      </c>
      <c r="K238" s="99">
        <v>8.1505070650394327</v>
      </c>
      <c r="L238" s="99">
        <v>8.6320727193751825</v>
      </c>
      <c r="M238" s="99">
        <v>7.1153462944697274</v>
      </c>
      <c r="N238" s="99">
        <v>5.9967640094322521</v>
      </c>
      <c r="O238" s="99">
        <v>6.468265782995557</v>
      </c>
      <c r="P238" s="99">
        <v>6.030562075175391</v>
      </c>
      <c r="Q238" s="99">
        <v>6.3865164131186773</v>
      </c>
      <c r="R238" s="99">
        <v>5.6350931145626122</v>
      </c>
      <c r="S238" s="99">
        <v>7.3861027563567951</v>
      </c>
      <c r="T238" s="99">
        <v>7.8926486485886027</v>
      </c>
      <c r="U238" s="99">
        <v>8.0539864419760416</v>
      </c>
      <c r="V238" s="99">
        <v>11.186509057519936</v>
      </c>
      <c r="W238" s="99">
        <v>10.837518602985758</v>
      </c>
      <c r="DA238" s="63" t="s">
        <v>2912</v>
      </c>
    </row>
    <row r="239" spans="1:105" ht="12" customHeight="1" x14ac:dyDescent="0.25">
      <c r="A239" s="109" t="s">
        <v>120</v>
      </c>
      <c r="B239" s="110">
        <v>6.9999782523315686</v>
      </c>
      <c r="C239" s="110">
        <v>8.6843809163071395</v>
      </c>
      <c r="D239" s="110">
        <v>6.154879491906482</v>
      </c>
      <c r="E239" s="110">
        <v>6.176808077827812</v>
      </c>
      <c r="F239" s="110">
        <v>8.5224644176793145</v>
      </c>
      <c r="G239" s="110">
        <v>7.5449293784550546</v>
      </c>
      <c r="H239" s="110">
        <v>7.0737971930352019</v>
      </c>
      <c r="I239" s="110">
        <v>7.3037745436004444</v>
      </c>
      <c r="J239" s="110">
        <v>7.3194849987285915</v>
      </c>
      <c r="K239" s="110">
        <v>5.7057875611593838</v>
      </c>
      <c r="L239" s="110">
        <v>5.9188142304492741</v>
      </c>
      <c r="M239" s="110">
        <v>5.8044277961272774</v>
      </c>
      <c r="N239" s="110">
        <v>5.1472958992472346</v>
      </c>
      <c r="O239" s="110">
        <v>4.6942994508136806</v>
      </c>
      <c r="P239" s="110">
        <v>4.6062809335391366</v>
      </c>
      <c r="Q239" s="110">
        <v>4.8360204760925276</v>
      </c>
      <c r="R239" s="110">
        <v>4.7880475098196698</v>
      </c>
      <c r="S239" s="110">
        <v>5.3640604690391553</v>
      </c>
      <c r="T239" s="110">
        <v>5.5057971713650602</v>
      </c>
      <c r="U239" s="110">
        <v>5.440233948540163</v>
      </c>
      <c r="V239" s="110">
        <v>8.6901450873116612</v>
      </c>
      <c r="W239" s="110">
        <v>7.5477197818956929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97.48475696126583</v>
      </c>
      <c r="C241" s="118">
        <f t="shared" si="98"/>
        <v>100.96625965664138</v>
      </c>
      <c r="D241" s="118">
        <f t="shared" si="98"/>
        <v>103.69806300749724</v>
      </c>
      <c r="E241" s="118">
        <f t="shared" si="98"/>
        <v>110.70807568177335</v>
      </c>
      <c r="F241" s="118">
        <f t="shared" si="98"/>
        <v>109.34546436881723</v>
      </c>
      <c r="G241" s="118">
        <f t="shared" si="98"/>
        <v>113.80407297253973</v>
      </c>
      <c r="H241" s="118">
        <f t="shared" si="98"/>
        <v>115.59085698376258</v>
      </c>
      <c r="I241" s="118">
        <f t="shared" si="98"/>
        <v>109.58801238775443</v>
      </c>
      <c r="J241" s="118">
        <f t="shared" si="98"/>
        <v>112.02982319047346</v>
      </c>
      <c r="K241" s="118">
        <f t="shared" si="98"/>
        <v>117.97823080713827</v>
      </c>
      <c r="L241" s="118">
        <f t="shared" si="98"/>
        <v>120.32843281828657</v>
      </c>
      <c r="M241" s="118">
        <f t="shared" si="98"/>
        <v>121.96191376476432</v>
      </c>
      <c r="N241" s="118">
        <f t="shared" si="98"/>
        <v>110.57776001538795</v>
      </c>
      <c r="O241" s="118">
        <f t="shared" si="98"/>
        <v>112.58677407240232</v>
      </c>
      <c r="P241" s="118">
        <f t="shared" si="98"/>
        <v>107.7716340840183</v>
      </c>
      <c r="Q241" s="118">
        <f t="shared" si="98"/>
        <v>112.85875563547643</v>
      </c>
      <c r="R241" s="118">
        <f t="shared" ref="R241:V241" si="99">R242+R244+R246+R255</f>
        <v>114.08374533508982</v>
      </c>
      <c r="S241" s="118">
        <f t="shared" si="99"/>
        <v>116.96294509992275</v>
      </c>
      <c r="T241" s="118">
        <f t="shared" si="99"/>
        <v>103.94524734078243</v>
      </c>
      <c r="U241" s="118">
        <f t="shared" si="99"/>
        <v>68.805572221944885</v>
      </c>
      <c r="V241" s="118">
        <f t="shared" si="99"/>
        <v>89.812134167112873</v>
      </c>
      <c r="W241" s="118">
        <f t="shared" ref="W241" si="100">W242+W244+W246+W255</f>
        <v>209.22759624844679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78.783892079679617</v>
      </c>
      <c r="C242" s="123">
        <f t="shared" si="101"/>
        <v>82.0894380705206</v>
      </c>
      <c r="D242" s="123">
        <f t="shared" si="101"/>
        <v>84.056084554896216</v>
      </c>
      <c r="E242" s="123">
        <f t="shared" si="101"/>
        <v>89.885703200872356</v>
      </c>
      <c r="F242" s="123">
        <f t="shared" si="101"/>
        <v>89.836084227427435</v>
      </c>
      <c r="G242" s="123">
        <f t="shared" si="101"/>
        <v>94.24574184884797</v>
      </c>
      <c r="H242" s="123">
        <f t="shared" si="101"/>
        <v>94.599384771405099</v>
      </c>
      <c r="I242" s="123">
        <f t="shared" si="101"/>
        <v>89.654733204867938</v>
      </c>
      <c r="J242" s="123">
        <f t="shared" si="101"/>
        <v>91.782752768259286</v>
      </c>
      <c r="K242" s="123">
        <f t="shared" si="101"/>
        <v>98.256631418107503</v>
      </c>
      <c r="L242" s="123">
        <f t="shared" si="101"/>
        <v>99.789415447935269</v>
      </c>
      <c r="M242" s="123">
        <f t="shared" si="101"/>
        <v>101.8660114955649</v>
      </c>
      <c r="N242" s="123">
        <f t="shared" si="101"/>
        <v>92.765570581669778</v>
      </c>
      <c r="O242" s="123">
        <f t="shared" si="101"/>
        <v>94.88323307540908</v>
      </c>
      <c r="P242" s="123">
        <f t="shared" si="101"/>
        <v>90.205824613395535</v>
      </c>
      <c r="Q242" s="123">
        <f t="shared" si="101"/>
        <v>92.649409737187369</v>
      </c>
      <c r="R242" s="123">
        <f t="shared" si="101"/>
        <v>94.310400096268197</v>
      </c>
      <c r="S242" s="123">
        <f t="shared" si="101"/>
        <v>96.100385514326035</v>
      </c>
      <c r="T242" s="123">
        <f t="shared" si="101"/>
        <v>82.062802722371629</v>
      </c>
      <c r="U242" s="123">
        <f t="shared" si="101"/>
        <v>45.921210404443613</v>
      </c>
      <c r="V242" s="123">
        <f t="shared" si="101"/>
        <v>64.299432875610435</v>
      </c>
      <c r="W242" s="123">
        <f t="shared" si="101"/>
        <v>182.98152081300103</v>
      </c>
      <c r="DA242" s="130" t="s">
        <v>3066</v>
      </c>
    </row>
    <row r="243" spans="1:105" ht="12" customHeight="1" x14ac:dyDescent="0.25">
      <c r="A243" s="97" t="s">
        <v>53</v>
      </c>
      <c r="B243" s="99">
        <v>78.783892079679617</v>
      </c>
      <c r="C243" s="99">
        <v>82.0894380705206</v>
      </c>
      <c r="D243" s="99">
        <v>84.056084554896216</v>
      </c>
      <c r="E243" s="99">
        <v>89.885703200872356</v>
      </c>
      <c r="F243" s="99">
        <v>89.836084227427435</v>
      </c>
      <c r="G243" s="99">
        <v>94.24574184884797</v>
      </c>
      <c r="H243" s="99">
        <v>94.599384771405099</v>
      </c>
      <c r="I243" s="99">
        <v>89.654733204867938</v>
      </c>
      <c r="J243" s="99">
        <v>91.782752768259286</v>
      </c>
      <c r="K243" s="99">
        <v>98.256631418107503</v>
      </c>
      <c r="L243" s="99">
        <v>99.789415447935269</v>
      </c>
      <c r="M243" s="99">
        <v>101.8660114955649</v>
      </c>
      <c r="N243" s="99">
        <v>92.765570581669778</v>
      </c>
      <c r="O243" s="99">
        <v>94.88323307540908</v>
      </c>
      <c r="P243" s="99">
        <v>90.205824613395535</v>
      </c>
      <c r="Q243" s="99">
        <v>92.649409737187369</v>
      </c>
      <c r="R243" s="99">
        <v>94.310400096268197</v>
      </c>
      <c r="S243" s="99">
        <v>96.100385514326035</v>
      </c>
      <c r="T243" s="99">
        <v>82.062802722371629</v>
      </c>
      <c r="U243" s="99">
        <v>45.921210404443613</v>
      </c>
      <c r="V243" s="99">
        <v>64.299432875610435</v>
      </c>
      <c r="W243" s="99">
        <v>182.98152081300103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0.1059311871851607</v>
      </c>
      <c r="C244" s="123">
        <f t="shared" si="102"/>
        <v>0.13645380397940365</v>
      </c>
      <c r="D244" s="123">
        <f t="shared" si="102"/>
        <v>0.22870379882645259</v>
      </c>
      <c r="E244" s="123">
        <f t="shared" si="102"/>
        <v>0.34694354221563056</v>
      </c>
      <c r="F244" s="123">
        <f t="shared" si="102"/>
        <v>0.18062123199311653</v>
      </c>
      <c r="G244" s="123">
        <f t="shared" si="102"/>
        <v>0.20036185877763915</v>
      </c>
      <c r="H244" s="123">
        <f t="shared" si="102"/>
        <v>0.32796865999398267</v>
      </c>
      <c r="I244" s="123">
        <f t="shared" si="102"/>
        <v>0.49012424067758875</v>
      </c>
      <c r="J244" s="123">
        <f t="shared" si="102"/>
        <v>0.36038909911781547</v>
      </c>
      <c r="K244" s="123">
        <f t="shared" si="102"/>
        <v>0.42236217509457435</v>
      </c>
      <c r="L244" s="123">
        <f t="shared" si="102"/>
        <v>0.58869527186341952</v>
      </c>
      <c r="M244" s="123">
        <f t="shared" si="102"/>
        <v>0.62319621586691609</v>
      </c>
      <c r="N244" s="123">
        <f t="shared" si="102"/>
        <v>1.1751886490487935</v>
      </c>
      <c r="O244" s="123">
        <f t="shared" si="102"/>
        <v>0.7124698647359341</v>
      </c>
      <c r="P244" s="123">
        <f t="shared" si="102"/>
        <v>0.48130937416874059</v>
      </c>
      <c r="Q244" s="123">
        <f t="shared" si="102"/>
        <v>0.84485361397084247</v>
      </c>
      <c r="R244" s="123">
        <f t="shared" si="102"/>
        <v>0.95303424934083358</v>
      </c>
      <c r="S244" s="123">
        <f t="shared" si="102"/>
        <v>1.2392616383482986</v>
      </c>
      <c r="T244" s="123">
        <f t="shared" si="102"/>
        <v>1.8207873936521954</v>
      </c>
      <c r="U244" s="123">
        <f t="shared" si="102"/>
        <v>2.553993013380238</v>
      </c>
      <c r="V244" s="123">
        <f t="shared" si="102"/>
        <v>1.584459436236564</v>
      </c>
      <c r="W244" s="123">
        <f t="shared" si="102"/>
        <v>4.6304778346612867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0.1059311871851607</v>
      </c>
      <c r="C245" s="99">
        <f>RES_hhdet_tess!C165</f>
        <v>0.13645380397940365</v>
      </c>
      <c r="D245" s="99">
        <f>RES_hhdet_tess!D165</f>
        <v>0.22870379882645259</v>
      </c>
      <c r="E245" s="99">
        <f>RES_hhdet_tess!E165</f>
        <v>0.34694354221563056</v>
      </c>
      <c r="F245" s="99">
        <f>RES_hhdet_tess!F165</f>
        <v>0.18062123199311653</v>
      </c>
      <c r="G245" s="99">
        <f>RES_hhdet_tess!G165</f>
        <v>0.20036185877763915</v>
      </c>
      <c r="H245" s="99">
        <f>RES_hhdet_tess!H165</f>
        <v>0.32796865999398267</v>
      </c>
      <c r="I245" s="99">
        <f>RES_hhdet_tess!I165</f>
        <v>0.49012424067758875</v>
      </c>
      <c r="J245" s="99">
        <f>RES_hhdet_tess!J165</f>
        <v>0.36038909911781547</v>
      </c>
      <c r="K245" s="99">
        <f>RES_hhdet_tess!K165</f>
        <v>0.42236217509457435</v>
      </c>
      <c r="L245" s="99">
        <f>RES_hhdet_tess!L165</f>
        <v>0.58869527186341952</v>
      </c>
      <c r="M245" s="99">
        <f>RES_hhdet_tess!M165</f>
        <v>0.62319621586691609</v>
      </c>
      <c r="N245" s="99">
        <f>RES_hhdet_tess!N165</f>
        <v>1.1751886490487935</v>
      </c>
      <c r="O245" s="99">
        <f>RES_hhdet_tess!O165</f>
        <v>0.7124698647359341</v>
      </c>
      <c r="P245" s="99">
        <f>RES_hhdet_tess!P165</f>
        <v>0.48130937416874059</v>
      </c>
      <c r="Q245" s="99">
        <f>RES_hhdet_tess!Q165</f>
        <v>0.84485361397084247</v>
      </c>
      <c r="R245" s="99">
        <f>RES_hhdet_tess!R165</f>
        <v>0.95303424934083358</v>
      </c>
      <c r="S245" s="99">
        <f>RES_hhdet_tess!S165</f>
        <v>1.2392616383482986</v>
      </c>
      <c r="T245" s="99">
        <f>RES_hhdet_tess!T165</f>
        <v>1.8207873936521954</v>
      </c>
      <c r="U245" s="99">
        <f>RES_hhdet_tess!U165</f>
        <v>2.553993013380238</v>
      </c>
      <c r="V245" s="99">
        <f>RES_hhdet_tess!V165</f>
        <v>1.584459436236564</v>
      </c>
      <c r="W245" s="99">
        <f>RES_hhdet_tess!W165</f>
        <v>4.6304778346612867</v>
      </c>
      <c r="DA245" s="63" t="s">
        <v>3069</v>
      </c>
    </row>
    <row r="246" spans="1:105" ht="12" customHeight="1" x14ac:dyDescent="0.25">
      <c r="A246" s="121" t="s">
        <v>55</v>
      </c>
      <c r="B246" s="123">
        <v>12.961477236645287</v>
      </c>
      <c r="C246" s="123">
        <v>12.954430368889653</v>
      </c>
      <c r="D246" s="123">
        <v>13.472476753187138</v>
      </c>
      <c r="E246" s="123">
        <v>14.443152190561285</v>
      </c>
      <c r="F246" s="123">
        <v>13.519437259354689</v>
      </c>
      <c r="G246" s="123">
        <v>13.553299438877664</v>
      </c>
      <c r="H246" s="123">
        <v>14.909382893360835</v>
      </c>
      <c r="I246" s="123">
        <v>14.08040884293432</v>
      </c>
      <c r="J246" s="123">
        <v>14.986263856014984</v>
      </c>
      <c r="K246" s="123">
        <v>14.610687884107341</v>
      </c>
      <c r="L246" s="123">
        <v>15.022161355170752</v>
      </c>
      <c r="M246" s="123">
        <v>15.228081826588868</v>
      </c>
      <c r="N246" s="123">
        <v>12.983550791947048</v>
      </c>
      <c r="O246" s="123">
        <v>13.258463706702853</v>
      </c>
      <c r="P246" s="123">
        <v>13.536207818571295</v>
      </c>
      <c r="Q246" s="123">
        <v>15.609970795019594</v>
      </c>
      <c r="R246" s="123">
        <v>15.303467955414536</v>
      </c>
      <c r="S246" s="123">
        <v>15.329740184458458</v>
      </c>
      <c r="T246" s="123">
        <v>15.513048811578519</v>
      </c>
      <c r="U246" s="123">
        <v>15.684040040895095</v>
      </c>
      <c r="V246" s="123">
        <v>16.943909048361711</v>
      </c>
      <c r="W246" s="123">
        <v>15.173009344416526</v>
      </c>
      <c r="DA246" s="130" t="s">
        <v>3070</v>
      </c>
    </row>
    <row r="247" spans="1:105" ht="12" customHeight="1" x14ac:dyDescent="0.25">
      <c r="A247" s="97" t="s">
        <v>124</v>
      </c>
      <c r="B247" s="99">
        <v>13.702793141420457</v>
      </c>
      <c r="C247" s="99">
        <v>12.499684063371685</v>
      </c>
      <c r="D247" s="99">
        <v>14.100159051762279</v>
      </c>
      <c r="E247" s="99">
        <v>14.015770423223451</v>
      </c>
      <c r="F247" s="99">
        <v>12.208088217880594</v>
      </c>
      <c r="G247" s="99">
        <v>14.706292639032672</v>
      </c>
      <c r="H247" s="99">
        <v>15.249141786953704</v>
      </c>
      <c r="I247" s="99">
        <v>13.1265762803272</v>
      </c>
      <c r="J247" s="99">
        <v>13.106492892215405</v>
      </c>
      <c r="K247" s="99">
        <v>13.8408559620277</v>
      </c>
      <c r="L247" s="99">
        <v>18.340574705839227</v>
      </c>
      <c r="M247" s="99">
        <v>15.00115759522353</v>
      </c>
      <c r="N247" s="99">
        <v>12.31084293385058</v>
      </c>
      <c r="O247" s="99">
        <v>14.368006973894452</v>
      </c>
      <c r="P247" s="99">
        <v>13.599182459460486</v>
      </c>
      <c r="Q247" s="99">
        <v>13.858239597553808</v>
      </c>
      <c r="R247" s="99">
        <v>12.076888049714823</v>
      </c>
      <c r="S247" s="99">
        <v>16.334395630820058</v>
      </c>
      <c r="T247" s="99">
        <v>17.78649061491846</v>
      </c>
      <c r="U247" s="99">
        <v>18.685950886012503</v>
      </c>
      <c r="V247" s="99">
        <v>14.87500358307366</v>
      </c>
      <c r="W247" s="99">
        <v>15.902190023617415</v>
      </c>
      <c r="DA247" s="63" t="s">
        <v>3071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DA248" s="63" t="s">
        <v>3072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DA249" s="131" t="s">
        <v>3073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DA250" s="132" t="s">
        <v>3074</v>
      </c>
    </row>
    <row r="251" spans="1:105" ht="12" customHeight="1" x14ac:dyDescent="0.25">
      <c r="A251" s="106" t="s">
        <v>122</v>
      </c>
      <c r="B251" s="102">
        <v>12.669563156620818</v>
      </c>
      <c r="C251" s="102">
        <v>13.120569872159379</v>
      </c>
      <c r="D251" s="102">
        <v>13.259053658781774</v>
      </c>
      <c r="E251" s="102">
        <v>14.57118204868296</v>
      </c>
      <c r="F251" s="102">
        <v>13.843830649582083</v>
      </c>
      <c r="G251" s="102">
        <v>13.319509645752776</v>
      </c>
      <c r="H251" s="102">
        <v>14.857086495957057</v>
      </c>
      <c r="I251" s="102">
        <v>14.192505750025036</v>
      </c>
      <c r="J251" s="102">
        <v>15.171936239804426</v>
      </c>
      <c r="K251" s="102">
        <v>14.67546375068882</v>
      </c>
      <c r="L251" s="102">
        <v>14.780447972383193</v>
      </c>
      <c r="M251" s="102">
        <v>15.242756802457166</v>
      </c>
      <c r="N251" s="102">
        <v>13.018791785760461</v>
      </c>
      <c r="O251" s="102">
        <v>13.208463489162297</v>
      </c>
      <c r="P251" s="102">
        <v>13.533437451540692</v>
      </c>
      <c r="Q251" s="102">
        <v>15.682933715911958</v>
      </c>
      <c r="R251" s="102">
        <v>15.449481786803178</v>
      </c>
      <c r="S251" s="102">
        <v>15.278999466698558</v>
      </c>
      <c r="T251" s="102">
        <v>15.387000958442369</v>
      </c>
      <c r="U251" s="102">
        <v>15.524229225009023</v>
      </c>
      <c r="V251" s="102">
        <v>17.034432470725942</v>
      </c>
      <c r="W251" s="102">
        <v>15.14525131650494</v>
      </c>
      <c r="DA251" s="131" t="s">
        <v>3075</v>
      </c>
    </row>
    <row r="252" spans="1:105" ht="12" customHeight="1" x14ac:dyDescent="0.25">
      <c r="A252" s="107" t="s">
        <v>121</v>
      </c>
      <c r="B252" s="105">
        <v>0</v>
      </c>
      <c r="C252" s="105">
        <v>13.125276117864239</v>
      </c>
      <c r="D252" s="105">
        <v>13.261803160586059</v>
      </c>
      <c r="E252" s="105">
        <v>14.571970927935018</v>
      </c>
      <c r="F252" s="105">
        <v>13.843272652114511</v>
      </c>
      <c r="G252" s="105">
        <v>13.316200965634517</v>
      </c>
      <c r="H252" s="105">
        <v>14.853025873052907</v>
      </c>
      <c r="I252" s="105">
        <v>14.185126432541571</v>
      </c>
      <c r="J252" s="105">
        <v>15.163719506221561</v>
      </c>
      <c r="K252" s="105">
        <v>14.672514699088847</v>
      </c>
      <c r="L252" s="105">
        <v>14.775830124086745</v>
      </c>
      <c r="M252" s="105">
        <v>15.240114371967941</v>
      </c>
      <c r="N252" s="105">
        <v>13.019995379972315</v>
      </c>
      <c r="O252" s="105">
        <v>13.212009770805711</v>
      </c>
      <c r="P252" s="105">
        <v>13.535876759045848</v>
      </c>
      <c r="Q252" s="105">
        <v>15.686188545748045</v>
      </c>
      <c r="R252" s="105">
        <v>15.450937429893878</v>
      </c>
      <c r="S252" s="105">
        <v>15.282634754920183</v>
      </c>
      <c r="T252" s="105">
        <v>15.372349630022363</v>
      </c>
      <c r="U252" s="105">
        <v>15.506567020271913</v>
      </c>
      <c r="V252" s="105">
        <v>17.028753504116214</v>
      </c>
      <c r="W252" s="105">
        <v>15.152461210355387</v>
      </c>
      <c r="DA252" s="132" t="s">
        <v>3076</v>
      </c>
    </row>
    <row r="253" spans="1:105" ht="12" customHeight="1" x14ac:dyDescent="0.25">
      <c r="A253" s="108" t="s">
        <v>53</v>
      </c>
      <c r="B253" s="99">
        <v>0</v>
      </c>
      <c r="C253" s="99">
        <v>3.01743335904137</v>
      </c>
      <c r="D253" s="99">
        <v>2.9761966269158289</v>
      </c>
      <c r="E253" s="99">
        <v>3.9913674353139044</v>
      </c>
      <c r="F253" s="99">
        <v>3.2173373808897305</v>
      </c>
      <c r="G253" s="99">
        <v>2.6575769634425024</v>
      </c>
      <c r="H253" s="99">
        <v>3.9972578004508899</v>
      </c>
      <c r="I253" s="99">
        <v>3.1268910946071169</v>
      </c>
      <c r="J253" s="99">
        <v>3.8427452070347665</v>
      </c>
      <c r="K253" s="99">
        <v>3.4426561015682369</v>
      </c>
      <c r="L253" s="99">
        <v>3.3725658264952778</v>
      </c>
      <c r="M253" s="99">
        <v>4.0984358637560101</v>
      </c>
      <c r="N253" s="99">
        <v>2.3348456591683711</v>
      </c>
      <c r="O253" s="99">
        <v>2.5591206927879675</v>
      </c>
      <c r="P253" s="99">
        <v>2.6184245559807588</v>
      </c>
      <c r="Q253" s="99">
        <v>4.2491288345214127</v>
      </c>
      <c r="R253" s="99">
        <v>3.9527162563477454</v>
      </c>
      <c r="S253" s="99">
        <v>3.6344722224916062</v>
      </c>
      <c r="T253" s="99">
        <v>3.740586545169498</v>
      </c>
      <c r="U253" s="99">
        <v>3.7055589201564181</v>
      </c>
      <c r="V253" s="99">
        <v>4.3526438539350778</v>
      </c>
      <c r="W253" s="99">
        <v>2.984134289971232</v>
      </c>
      <c r="DA253" s="63" t="s">
        <v>3077</v>
      </c>
    </row>
    <row r="254" spans="1:105" ht="12" customHeight="1" x14ac:dyDescent="0.25">
      <c r="A254" s="108" t="s">
        <v>52</v>
      </c>
      <c r="B254" s="99">
        <v>0</v>
      </c>
      <c r="C254" s="99">
        <v>10.107842758822871</v>
      </c>
      <c r="D254" s="99">
        <v>10.285606533670226</v>
      </c>
      <c r="E254" s="99">
        <v>10.580603492621114</v>
      </c>
      <c r="F254" s="99">
        <v>10.62593527122478</v>
      </c>
      <c r="G254" s="99">
        <v>10.658624002192017</v>
      </c>
      <c r="H254" s="99">
        <v>10.855768072602018</v>
      </c>
      <c r="I254" s="99">
        <v>11.058235337934457</v>
      </c>
      <c r="J254" s="99">
        <v>11.320974299186794</v>
      </c>
      <c r="K254" s="99">
        <v>11.229858597520613</v>
      </c>
      <c r="L254" s="99">
        <v>11.403264297591466</v>
      </c>
      <c r="M254" s="99">
        <v>11.141678508211932</v>
      </c>
      <c r="N254" s="99">
        <v>10.685149720803944</v>
      </c>
      <c r="O254" s="99">
        <v>10.652889078017742</v>
      </c>
      <c r="P254" s="99">
        <v>10.917452203065089</v>
      </c>
      <c r="Q254" s="99">
        <v>11.437059711226636</v>
      </c>
      <c r="R254" s="99">
        <v>11.498221173546128</v>
      </c>
      <c r="S254" s="99">
        <v>11.648162532428575</v>
      </c>
      <c r="T254" s="99">
        <v>11.631763084852864</v>
      </c>
      <c r="U254" s="99">
        <v>11.801008100115492</v>
      </c>
      <c r="V254" s="99">
        <v>12.676109650181136</v>
      </c>
      <c r="W254" s="99">
        <v>12.168326920384157</v>
      </c>
      <c r="DA254" s="63" t="s">
        <v>3078</v>
      </c>
    </row>
    <row r="255" spans="1:105" ht="12" customHeight="1" x14ac:dyDescent="0.25">
      <c r="A255" s="121" t="s">
        <v>54</v>
      </c>
      <c r="B255" s="123">
        <v>5.6334564577557762</v>
      </c>
      <c r="C255" s="123">
        <v>5.7859374132517178</v>
      </c>
      <c r="D255" s="123">
        <v>5.9407979005874223</v>
      </c>
      <c r="E255" s="123">
        <v>6.0322767481240795</v>
      </c>
      <c r="F255" s="123">
        <v>5.8093216500420004</v>
      </c>
      <c r="G255" s="123">
        <v>5.804669826036462</v>
      </c>
      <c r="H255" s="123">
        <v>5.7541206590026501</v>
      </c>
      <c r="I255" s="123">
        <v>5.3627460992745917</v>
      </c>
      <c r="J255" s="123">
        <v>4.900417467081378</v>
      </c>
      <c r="K255" s="123">
        <v>4.6885493298288639</v>
      </c>
      <c r="L255" s="123">
        <v>4.9281607433171306</v>
      </c>
      <c r="M255" s="123">
        <v>4.2446242267436425</v>
      </c>
      <c r="N255" s="123">
        <v>3.6534499927223232</v>
      </c>
      <c r="O255" s="123">
        <v>3.7326074255544546</v>
      </c>
      <c r="P255" s="123">
        <v>3.5482922778827297</v>
      </c>
      <c r="Q255" s="123">
        <v>3.7545214892986185</v>
      </c>
      <c r="R255" s="123">
        <v>3.5168430340662575</v>
      </c>
      <c r="S255" s="123">
        <v>4.2935577627899599</v>
      </c>
      <c r="T255" s="123">
        <v>4.548608413180097</v>
      </c>
      <c r="U255" s="123">
        <v>4.6463287632259371</v>
      </c>
      <c r="V255" s="123">
        <v>6.9843328069041481</v>
      </c>
      <c r="W255" s="123">
        <v>6.4425882563679435</v>
      </c>
      <c r="DA255" s="130" t="s">
        <v>3079</v>
      </c>
    </row>
    <row r="256" spans="1:105" ht="12" customHeight="1" x14ac:dyDescent="0.25">
      <c r="A256" s="97" t="s">
        <v>50</v>
      </c>
      <c r="B256" s="99">
        <v>5.690548394851616</v>
      </c>
      <c r="C256" s="99">
        <v>5.7129030522648589</v>
      </c>
      <c r="D256" s="99">
        <v>6.0835972463207018</v>
      </c>
      <c r="E256" s="99">
        <v>6.1465757802352847</v>
      </c>
      <c r="F256" s="99">
        <v>5.7748377512833109</v>
      </c>
      <c r="G256" s="99">
        <v>5.8216367233371535</v>
      </c>
      <c r="H256" s="99">
        <v>5.8172753636391921</v>
      </c>
      <c r="I256" s="99">
        <v>5.3349939917236888</v>
      </c>
      <c r="J256" s="99">
        <v>4.7665861141286712</v>
      </c>
      <c r="K256" s="99">
        <v>4.7855875098110303</v>
      </c>
      <c r="L256" s="99">
        <v>5.0709851683086855</v>
      </c>
      <c r="M256" s="99">
        <v>4.1822236978578609</v>
      </c>
      <c r="N256" s="99">
        <v>3.5271971704063092</v>
      </c>
      <c r="O256" s="99">
        <v>3.8075909767402818</v>
      </c>
      <c r="P256" s="99">
        <v>3.551523760174375</v>
      </c>
      <c r="Q256" s="99">
        <v>3.762473492960992</v>
      </c>
      <c r="R256" s="99">
        <v>3.3217453518568822</v>
      </c>
      <c r="S256" s="99">
        <v>4.3599028146365173</v>
      </c>
      <c r="T256" s="99">
        <v>4.6733212335867576</v>
      </c>
      <c r="U256" s="99">
        <v>4.7961291300676443</v>
      </c>
      <c r="V256" s="99">
        <v>6.6897364586318044</v>
      </c>
      <c r="W256" s="99">
        <v>6.5014736521136234</v>
      </c>
      <c r="DA256" s="63" t="s">
        <v>3080</v>
      </c>
    </row>
    <row r="257" spans="1:105" ht="12" customHeight="1" x14ac:dyDescent="0.25">
      <c r="A257" s="109" t="s">
        <v>120</v>
      </c>
      <c r="B257" s="110">
        <v>5.1404088098214817</v>
      </c>
      <c r="C257" s="110">
        <v>6.3963438614996742</v>
      </c>
      <c r="D257" s="110">
        <v>4.53577651191606</v>
      </c>
      <c r="E257" s="110">
        <v>4.5553604756406525</v>
      </c>
      <c r="F257" s="110">
        <v>6.3021076871419792</v>
      </c>
      <c r="G257" s="110">
        <v>5.6381114508680064</v>
      </c>
      <c r="H257" s="110">
        <v>5.3257623482675287</v>
      </c>
      <c r="I257" s="110">
        <v>5.5140336300208332</v>
      </c>
      <c r="J257" s="110">
        <v>5.532121427846949</v>
      </c>
      <c r="K257" s="110">
        <v>4.318289396480619</v>
      </c>
      <c r="L257" s="110">
        <v>4.4830725464195114</v>
      </c>
      <c r="M257" s="110">
        <v>4.4026305264927572</v>
      </c>
      <c r="N257" s="110">
        <v>3.9151272385214644</v>
      </c>
      <c r="O257" s="110">
        <v>3.5877489023051603</v>
      </c>
      <c r="P257" s="110">
        <v>3.5434000835187391</v>
      </c>
      <c r="Q257" s="110">
        <v>3.7445166586038403</v>
      </c>
      <c r="R257" s="110">
        <v>3.7345395311315523</v>
      </c>
      <c r="S257" s="110">
        <v>4.2151353350004621</v>
      </c>
      <c r="T257" s="110">
        <v>4.3950417268695805</v>
      </c>
      <c r="U257" s="110">
        <v>4.4678658827545288</v>
      </c>
      <c r="V257" s="110">
        <v>7.2798952032114892</v>
      </c>
      <c r="W257" s="110">
        <v>6.3827125499564197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3.7451853686880598</v>
      </c>
      <c r="C259" s="118">
        <f t="shared" si="103"/>
        <v>3.5019737491991614</v>
      </c>
      <c r="D259" s="118">
        <f t="shared" si="103"/>
        <v>3.7594441736166591</v>
      </c>
      <c r="E259" s="118">
        <f t="shared" si="103"/>
        <v>3.6659720225097954</v>
      </c>
      <c r="F259" s="118">
        <f t="shared" si="103"/>
        <v>3.1740362915176181</v>
      </c>
      <c r="G259" s="118">
        <f t="shared" si="103"/>
        <v>3.1414976285707996</v>
      </c>
      <c r="H259" s="118">
        <f t="shared" si="103"/>
        <v>2.8435643646107547</v>
      </c>
      <c r="I259" s="118">
        <f t="shared" si="103"/>
        <v>2.3343710274149037</v>
      </c>
      <c r="J259" s="118">
        <f t="shared" si="103"/>
        <v>2.0235612252293409</v>
      </c>
      <c r="K259" s="118">
        <f t="shared" si="103"/>
        <v>1.92082633722287</v>
      </c>
      <c r="L259" s="118">
        <f t="shared" si="103"/>
        <v>2.0081997290532492</v>
      </c>
      <c r="M259" s="118">
        <f t="shared" si="103"/>
        <v>1.5362694692364414</v>
      </c>
      <c r="N259" s="118">
        <f t="shared" si="103"/>
        <v>1.1706049967169914</v>
      </c>
      <c r="O259" s="118">
        <f t="shared" si="103"/>
        <v>1.2075034844276993</v>
      </c>
      <c r="P259" s="118">
        <f t="shared" si="103"/>
        <v>1.0235403813674768</v>
      </c>
      <c r="Q259" s="118">
        <f t="shared" si="103"/>
        <v>1.0075460967809995</v>
      </c>
      <c r="R259" s="118">
        <f t="shared" ref="R259:V259" si="104">R260+R262+R264+R273</f>
        <v>0.85323171438936773</v>
      </c>
      <c r="S259" s="118">
        <f t="shared" si="104"/>
        <v>1.1573376022537265</v>
      </c>
      <c r="T259" s="118">
        <f t="shared" si="104"/>
        <v>1.2690975243468519</v>
      </c>
      <c r="U259" s="118">
        <f t="shared" si="104"/>
        <v>1.2587577174393134</v>
      </c>
      <c r="V259" s="118">
        <f t="shared" si="104"/>
        <v>1.4385644253953347</v>
      </c>
      <c r="W259" s="118">
        <f t="shared" ref="W259" si="105">W260+W262+W264+W273</f>
        <v>1.3906696601748938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1.74335309758145</v>
      </c>
      <c r="C264" s="123">
        <v>1.5020040970593367</v>
      </c>
      <c r="D264" s="123">
        <v>1.5988157664634943</v>
      </c>
      <c r="E264" s="123">
        <v>1.4380685796089208</v>
      </c>
      <c r="F264" s="123">
        <v>1.0709751554330467</v>
      </c>
      <c r="G264" s="123">
        <v>1.0869814147554298</v>
      </c>
      <c r="H264" s="123">
        <v>0.87740822432864607</v>
      </c>
      <c r="I264" s="123">
        <v>0.58848704590035139</v>
      </c>
      <c r="J264" s="123">
        <v>0.50101848730438248</v>
      </c>
      <c r="K264" s="123">
        <v>0.45382949422341745</v>
      </c>
      <c r="L264" s="123">
        <v>0.52369958609996636</v>
      </c>
      <c r="M264" s="123">
        <v>0.37755278991648722</v>
      </c>
      <c r="N264" s="123">
        <v>0.2517196291474742</v>
      </c>
      <c r="O264" s="123">
        <v>0.23933050685432464</v>
      </c>
      <c r="P264" s="123">
        <v>0.19856549858448355</v>
      </c>
      <c r="Q264" s="123">
        <v>0.1992399900769439</v>
      </c>
      <c r="R264" s="123">
        <v>0.17815856756009868</v>
      </c>
      <c r="S264" s="123">
        <v>0.24843682501316722</v>
      </c>
      <c r="T264" s="123">
        <v>0.27970091363324273</v>
      </c>
      <c r="U264" s="123">
        <v>0.26411205921702779</v>
      </c>
      <c r="V264" s="123">
        <v>0.16592090392368505</v>
      </c>
      <c r="W264" s="123">
        <v>0.14948000621630692</v>
      </c>
      <c r="DA264" s="130" t="s">
        <v>3238</v>
      </c>
    </row>
    <row r="265" spans="1:105" ht="12" customHeight="1" x14ac:dyDescent="0.25">
      <c r="A265" s="97" t="s">
        <v>124</v>
      </c>
      <c r="B265" s="99">
        <v>6.1705988774625</v>
      </c>
      <c r="C265" s="99">
        <v>5.6118834395623569</v>
      </c>
      <c r="D265" s="99">
        <v>6.3017355032308169</v>
      </c>
      <c r="E265" s="99">
        <v>6.2381435033941317</v>
      </c>
      <c r="F265" s="99">
        <v>5.4004491880347238</v>
      </c>
      <c r="G265" s="99">
        <v>6.446679591689187</v>
      </c>
      <c r="H265" s="99">
        <v>6.5719596410498591</v>
      </c>
      <c r="I265" s="99">
        <v>5.6014801807523193</v>
      </c>
      <c r="J265" s="99">
        <v>5.5791380704911742</v>
      </c>
      <c r="K265" s="99">
        <v>5.8544004754820858</v>
      </c>
      <c r="L265" s="99">
        <v>7.7088579073915051</v>
      </c>
      <c r="M265" s="99">
        <v>6.2585867238537274</v>
      </c>
      <c r="N265" s="99">
        <v>5.0474447118682413</v>
      </c>
      <c r="O265" s="99">
        <v>5.57486382479936</v>
      </c>
      <c r="P265" s="99">
        <v>5.0217214592015891</v>
      </c>
      <c r="Q265" s="99">
        <v>4.9670529526182117</v>
      </c>
      <c r="R265" s="99">
        <v>4.1122236639553691</v>
      </c>
      <c r="S265" s="99">
        <v>5.1940629229497048</v>
      </c>
      <c r="T265" s="99">
        <v>5.2778346311664066</v>
      </c>
      <c r="U265" s="99">
        <v>5.175375033212279</v>
      </c>
      <c r="V265" s="99">
        <v>3.9827536427103807</v>
      </c>
      <c r="W265" s="99">
        <v>4.1886154029468088</v>
      </c>
      <c r="DA265" s="63" t="s">
        <v>3239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3240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2.0018322711066099</v>
      </c>
      <c r="C273" s="123">
        <v>1.9999696521398247</v>
      </c>
      <c r="D273" s="123">
        <v>2.160628407153165</v>
      </c>
      <c r="E273" s="123">
        <v>2.2279034429008746</v>
      </c>
      <c r="F273" s="123">
        <v>2.1030611360845715</v>
      </c>
      <c r="G273" s="123">
        <v>2.0545162138153699</v>
      </c>
      <c r="H273" s="123">
        <v>1.9661561402821088</v>
      </c>
      <c r="I273" s="123">
        <v>1.7458839815145522</v>
      </c>
      <c r="J273" s="123">
        <v>1.5225427379249585</v>
      </c>
      <c r="K273" s="123">
        <v>1.4669968429994527</v>
      </c>
      <c r="L273" s="123">
        <v>1.4845001429532827</v>
      </c>
      <c r="M273" s="123">
        <v>1.1587166793199541</v>
      </c>
      <c r="N273" s="123">
        <v>0.91888536756951722</v>
      </c>
      <c r="O273" s="123">
        <v>0.96817297757337462</v>
      </c>
      <c r="P273" s="123">
        <v>0.82497488278299336</v>
      </c>
      <c r="Q273" s="123">
        <v>0.80830610670405556</v>
      </c>
      <c r="R273" s="123">
        <v>0.675073146829269</v>
      </c>
      <c r="S273" s="123">
        <v>0.90890077724055929</v>
      </c>
      <c r="T273" s="123">
        <v>0.98939661071360907</v>
      </c>
      <c r="U273" s="123">
        <v>0.99464565822228568</v>
      </c>
      <c r="V273" s="123">
        <v>1.2726435214716496</v>
      </c>
      <c r="W273" s="123">
        <v>1.2411896539585869</v>
      </c>
      <c r="DA273" s="130" t="s">
        <v>3247</v>
      </c>
    </row>
    <row r="274" spans="1:105" ht="12" customHeight="1" x14ac:dyDescent="0.25">
      <c r="A274" s="97" t="s">
        <v>50</v>
      </c>
      <c r="B274" s="99">
        <v>2.2336323467732755</v>
      </c>
      <c r="C274" s="99">
        <v>2.2392634963585305</v>
      </c>
      <c r="D274" s="99">
        <v>2.3802238705403624</v>
      </c>
      <c r="E274" s="99">
        <v>2.400321617109626</v>
      </c>
      <c r="F274" s="99">
        <v>2.2502279424471485</v>
      </c>
      <c r="G274" s="99">
        <v>2.2638047924722833</v>
      </c>
      <c r="H274" s="99">
        <v>2.2560349804889079</v>
      </c>
      <c r="I274" s="99">
        <v>2.0661480494611704</v>
      </c>
      <c r="J274" s="99">
        <v>1.8451051519675588</v>
      </c>
      <c r="K274" s="99">
        <v>1.8514691848943581</v>
      </c>
      <c r="L274" s="99">
        <v>1.9608616389332665</v>
      </c>
      <c r="M274" s="99">
        <v>1.6163220642517435</v>
      </c>
      <c r="N274" s="99">
        <v>1.3622249123826307</v>
      </c>
      <c r="O274" s="99">
        <v>1.4693312552652706</v>
      </c>
      <c r="P274" s="99">
        <v>1.3699024809968421</v>
      </c>
      <c r="Q274" s="99">
        <v>1.4507610684040391</v>
      </c>
      <c r="R274" s="99">
        <v>1.2800677519040433</v>
      </c>
      <c r="S274" s="99">
        <v>1.6778271021340099</v>
      </c>
      <c r="T274" s="99">
        <v>1.7928940670133877</v>
      </c>
      <c r="U274" s="99">
        <v>1.8295435601592775</v>
      </c>
      <c r="V274" s="99">
        <v>2.5411273975062292</v>
      </c>
      <c r="W274" s="99">
        <v>2.4618507258542452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0.10863100200132554</v>
      </c>
      <c r="D279" s="117">
        <f t="shared" si="108"/>
        <v>0.12072986173004745</v>
      </c>
      <c r="E279" s="117">
        <f t="shared" si="108"/>
        <v>9.2168074440422146E-2</v>
      </c>
      <c r="F279" s="117">
        <f t="shared" si="108"/>
        <v>0.15148046211178298</v>
      </c>
      <c r="G279" s="117">
        <f t="shared" si="108"/>
        <v>9.1833518943852041E-2</v>
      </c>
      <c r="H279" s="117">
        <f t="shared" si="108"/>
        <v>0.16494141120591457</v>
      </c>
      <c r="I279" s="117">
        <f t="shared" si="108"/>
        <v>0.14731535844217489</v>
      </c>
      <c r="J279" s="117">
        <f t="shared" si="108"/>
        <v>0.1195274907000982</v>
      </c>
      <c r="K279" s="117">
        <f t="shared" si="108"/>
        <v>3.0471488575935596E-2</v>
      </c>
      <c r="L279" s="117">
        <f t="shared" si="108"/>
        <v>0</v>
      </c>
      <c r="M279" s="117">
        <f t="shared" si="108"/>
        <v>0</v>
      </c>
      <c r="N279" s="117">
        <f t="shared" si="108"/>
        <v>0</v>
      </c>
      <c r="O279" s="117">
        <f t="shared" si="108"/>
        <v>6.5555541384962446E-2</v>
      </c>
      <c r="P279" s="117">
        <f t="shared" si="108"/>
        <v>5.6349980063619062E-2</v>
      </c>
      <c r="Q279" s="117">
        <f t="shared" si="108"/>
        <v>6.1172961038215484E-2</v>
      </c>
      <c r="R279" s="117">
        <f t="shared" ref="R279:V279" si="109">R280+R282+R284+R293</f>
        <v>7.9934711800398697E-2</v>
      </c>
      <c r="S279" s="117">
        <f t="shared" si="109"/>
        <v>9.3458785435224845E-2</v>
      </c>
      <c r="T279" s="117">
        <f t="shared" si="109"/>
        <v>0.20029936282492439</v>
      </c>
      <c r="U279" s="117">
        <f t="shared" si="109"/>
        <v>0.45741635562279026</v>
      </c>
      <c r="V279" s="117">
        <f t="shared" si="109"/>
        <v>0.84695378638490249</v>
      </c>
      <c r="W279" s="117">
        <f t="shared" ref="W279" si="110">W280+W282+W284+W293</f>
        <v>1.3987346459619621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8.9378491773565424E-2</v>
      </c>
      <c r="D280" s="122">
        <f t="shared" si="111"/>
        <v>9.8845034893003295E-2</v>
      </c>
      <c r="E280" s="122">
        <f t="shared" si="111"/>
        <v>7.5335415437793207E-2</v>
      </c>
      <c r="F280" s="122">
        <f t="shared" si="111"/>
        <v>0.12409435609750585</v>
      </c>
      <c r="G280" s="122">
        <f t="shared" si="111"/>
        <v>7.5390105808151184E-2</v>
      </c>
      <c r="H280" s="122">
        <f t="shared" si="111"/>
        <v>0.13191309983733446</v>
      </c>
      <c r="I280" s="122">
        <f t="shared" si="111"/>
        <v>0.1165951580257574</v>
      </c>
      <c r="J280" s="122">
        <f t="shared" si="111"/>
        <v>9.4056984300605301E-2</v>
      </c>
      <c r="K280" s="122">
        <f t="shared" si="111"/>
        <v>2.4390043264259288E-2</v>
      </c>
      <c r="L280" s="122">
        <f t="shared" si="111"/>
        <v>0</v>
      </c>
      <c r="M280" s="122">
        <f t="shared" si="111"/>
        <v>0</v>
      </c>
      <c r="N280" s="122">
        <f t="shared" si="111"/>
        <v>0</v>
      </c>
      <c r="O280" s="122">
        <f t="shared" si="111"/>
        <v>5.3149643555086362E-2</v>
      </c>
      <c r="P280" s="122">
        <f t="shared" si="111"/>
        <v>4.5375588221816254E-2</v>
      </c>
      <c r="Q280" s="122">
        <f t="shared" si="111"/>
        <v>4.7383748152957143E-2</v>
      </c>
      <c r="R280" s="122">
        <f t="shared" si="111"/>
        <v>6.1322543368000394E-2</v>
      </c>
      <c r="S280" s="122">
        <f t="shared" si="111"/>
        <v>6.920703054077576E-2</v>
      </c>
      <c r="T280" s="122">
        <f t="shared" si="111"/>
        <v>0.1373315122698878</v>
      </c>
      <c r="U280" s="122">
        <f t="shared" si="111"/>
        <v>0.24113765154396447</v>
      </c>
      <c r="V280" s="122">
        <f t="shared" si="111"/>
        <v>0.4723337013791673</v>
      </c>
      <c r="W280" s="122">
        <f t="shared" si="111"/>
        <v>1.0735094575642945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8.9378491773565424E-2</v>
      </c>
      <c r="D281" s="98">
        <v>9.8845034893003295E-2</v>
      </c>
      <c r="E281" s="98">
        <v>7.5335415437793207E-2</v>
      </c>
      <c r="F281" s="98">
        <v>0.12409435609750585</v>
      </c>
      <c r="G281" s="98">
        <v>7.5390105808151184E-2</v>
      </c>
      <c r="H281" s="98">
        <v>0.13191309983733446</v>
      </c>
      <c r="I281" s="98">
        <v>0.1165951580257574</v>
      </c>
      <c r="J281" s="98">
        <v>9.4056984300605301E-2</v>
      </c>
      <c r="K281" s="98">
        <v>2.4390043264259288E-2</v>
      </c>
      <c r="L281" s="98">
        <v>0</v>
      </c>
      <c r="M281" s="98">
        <v>0</v>
      </c>
      <c r="N281" s="98">
        <v>0</v>
      </c>
      <c r="O281" s="98">
        <v>5.3149643555086362E-2</v>
      </c>
      <c r="P281" s="98">
        <v>4.5375588221816254E-2</v>
      </c>
      <c r="Q281" s="98">
        <v>4.7383748152957143E-2</v>
      </c>
      <c r="R281" s="98">
        <v>6.1322543368000394E-2</v>
      </c>
      <c r="S281" s="98">
        <v>6.920703054077576E-2</v>
      </c>
      <c r="T281" s="98">
        <v>0.1373315122698878</v>
      </c>
      <c r="U281" s="98">
        <v>0.24113765154396447</v>
      </c>
      <c r="V281" s="98">
        <v>0.4723337013791673</v>
      </c>
      <c r="W281" s="98">
        <v>1.0735094575642945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5.1244076377566685E-5</v>
      </c>
      <c r="D282" s="122">
        <f t="shared" si="112"/>
        <v>9.2975372829546326E-5</v>
      </c>
      <c r="E282" s="122">
        <f t="shared" si="112"/>
        <v>1.2599589409429819E-4</v>
      </c>
      <c r="F282" s="122">
        <f t="shared" si="112"/>
        <v>1.510638231479838E-4</v>
      </c>
      <c r="G282" s="122">
        <f t="shared" si="112"/>
        <v>1.02709354221632E-4</v>
      </c>
      <c r="H282" s="122">
        <f t="shared" si="112"/>
        <v>3.2158186092256992E-4</v>
      </c>
      <c r="I282" s="122">
        <f t="shared" si="112"/>
        <v>5.0276813193632743E-4</v>
      </c>
      <c r="J282" s="122">
        <f t="shared" si="112"/>
        <v>2.9421318727673924E-4</v>
      </c>
      <c r="K282" s="122">
        <f t="shared" si="112"/>
        <v>8.1593912957310068E-5</v>
      </c>
      <c r="L282" s="122">
        <f t="shared" si="112"/>
        <v>0</v>
      </c>
      <c r="M282" s="122">
        <f t="shared" si="112"/>
        <v>0</v>
      </c>
      <c r="N282" s="122">
        <f t="shared" si="112"/>
        <v>0</v>
      </c>
      <c r="O282" s="122">
        <f t="shared" si="112"/>
        <v>4.3443923621442254E-4</v>
      </c>
      <c r="P282" s="122">
        <f t="shared" si="112"/>
        <v>2.8200718477314684E-4</v>
      </c>
      <c r="Q282" s="122">
        <f t="shared" si="112"/>
        <v>4.8380752611006344E-4</v>
      </c>
      <c r="R282" s="122">
        <f t="shared" si="112"/>
        <v>6.4835471421932005E-4</v>
      </c>
      <c r="S282" s="122">
        <f t="shared" si="112"/>
        <v>8.8952769670562286E-4</v>
      </c>
      <c r="T282" s="122">
        <f t="shared" si="112"/>
        <v>2.9887727600150767E-3</v>
      </c>
      <c r="U282" s="122">
        <f t="shared" si="112"/>
        <v>1.365960712465027E-2</v>
      </c>
      <c r="V282" s="122">
        <f t="shared" si="112"/>
        <v>1.1630687552370815E-2</v>
      </c>
      <c r="W282" s="122">
        <f t="shared" si="112"/>
        <v>2.5295580880215295E-2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5.1244076377566685E-5</v>
      </c>
      <c r="D283" s="98">
        <v>9.2975372829546326E-5</v>
      </c>
      <c r="E283" s="98">
        <v>1.2599589409429819E-4</v>
      </c>
      <c r="F283" s="98">
        <v>1.510638231479838E-4</v>
      </c>
      <c r="G283" s="98">
        <v>1.02709354221632E-4</v>
      </c>
      <c r="H283" s="98">
        <v>3.2158186092256992E-4</v>
      </c>
      <c r="I283" s="98">
        <v>5.0276813193632743E-4</v>
      </c>
      <c r="J283" s="98">
        <v>2.9421318727673924E-4</v>
      </c>
      <c r="K283" s="98">
        <v>8.1593912957310068E-5</v>
      </c>
      <c r="L283" s="98">
        <v>0</v>
      </c>
      <c r="M283" s="98">
        <v>0</v>
      </c>
      <c r="N283" s="98">
        <v>0</v>
      </c>
      <c r="O283" s="98">
        <v>4.3443923621442254E-4</v>
      </c>
      <c r="P283" s="98">
        <v>2.8200718477314684E-4</v>
      </c>
      <c r="Q283" s="98">
        <v>4.8380752611006344E-4</v>
      </c>
      <c r="R283" s="98">
        <v>6.4835471421932005E-4</v>
      </c>
      <c r="S283" s="98">
        <v>8.8952769670562286E-4</v>
      </c>
      <c r="T283" s="98">
        <v>2.9887727600150767E-3</v>
      </c>
      <c r="U283" s="98">
        <v>1.365960712465027E-2</v>
      </c>
      <c r="V283" s="98">
        <v>1.1630687552370815E-2</v>
      </c>
      <c r="W283" s="98">
        <v>2.5295580880215295E-2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1.3392565847555564E-2</v>
      </c>
      <c r="D284" s="122">
        <v>1.5047132255514011E-2</v>
      </c>
      <c r="E284" s="122">
        <v>1.1736368298996609E-2</v>
      </c>
      <c r="F284" s="122">
        <v>1.914025822118497E-2</v>
      </c>
      <c r="G284" s="122">
        <v>1.160080322221789E-2</v>
      </c>
      <c r="H284" s="122">
        <v>2.3891167920699896E-2</v>
      </c>
      <c r="I284" s="122">
        <v>2.201431059388971E-2</v>
      </c>
      <c r="J284" s="122">
        <v>1.8967038301476443E-2</v>
      </c>
      <c r="K284" s="122">
        <v>4.5840336580553831E-3</v>
      </c>
      <c r="L284" s="122">
        <v>0</v>
      </c>
      <c r="M284" s="122">
        <v>0</v>
      </c>
      <c r="N284" s="122">
        <v>0</v>
      </c>
      <c r="O284" s="122">
        <v>9.2248339946710417E-3</v>
      </c>
      <c r="P284" s="122">
        <v>8.4421224256734269E-3</v>
      </c>
      <c r="Q284" s="122">
        <v>1.063396292564864E-2</v>
      </c>
      <c r="R284" s="122">
        <v>1.4398465637081723E-2</v>
      </c>
      <c r="S284" s="122">
        <v>1.7648659175346384E-2</v>
      </c>
      <c r="T284" s="122">
        <v>4.4808975458052944E-2</v>
      </c>
      <c r="U284" s="122">
        <v>0.15126508372890796</v>
      </c>
      <c r="V284" s="122">
        <v>0.24889841990415232</v>
      </c>
      <c r="W284" s="122">
        <v>0.20096348944823655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2.5078550522881922E-3</v>
      </c>
      <c r="D285" s="98">
        <v>3.1825850979793546E-3</v>
      </c>
      <c r="E285" s="98">
        <v>1.4040403723327279E-3</v>
      </c>
      <c r="F285" s="98">
        <v>1.8291117540149085E-3</v>
      </c>
      <c r="G285" s="98">
        <v>1.4605926213075928E-3</v>
      </c>
      <c r="H285" s="98">
        <v>2.6277813661794557E-3</v>
      </c>
      <c r="I285" s="98">
        <v>6.3917771349700995E-4</v>
      </c>
      <c r="J285" s="98">
        <v>3.1484556571542764E-4</v>
      </c>
      <c r="K285" s="98">
        <v>3.2731728088371238E-4</v>
      </c>
      <c r="L285" s="98">
        <v>0</v>
      </c>
      <c r="M285" s="98">
        <v>0</v>
      </c>
      <c r="N285" s="98">
        <v>0</v>
      </c>
      <c r="O285" s="98">
        <v>5.7764671099209736E-4</v>
      </c>
      <c r="P285" s="98">
        <v>3.8094664658056801E-4</v>
      </c>
      <c r="Q285" s="98">
        <v>2.427709088793524E-4</v>
      </c>
      <c r="R285" s="98">
        <v>5.0720607735654766E-4</v>
      </c>
      <c r="S285" s="98">
        <v>1.1866415249301627E-3</v>
      </c>
      <c r="T285" s="98">
        <v>2.7743233271687131E-3</v>
      </c>
      <c r="U285" s="98">
        <v>7.5071871505988192E-3</v>
      </c>
      <c r="V285" s="98">
        <v>5.8315428275262033E-3</v>
      </c>
      <c r="W285" s="98">
        <v>4.2622790888680994E-3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1.0283998723225317E-2</v>
      </c>
      <c r="D289" s="101">
        <v>1.176325143941815E-2</v>
      </c>
      <c r="E289" s="101">
        <v>1.0332327926663882E-2</v>
      </c>
      <c r="F289" s="101">
        <v>1.7311146467170063E-2</v>
      </c>
      <c r="G289" s="101">
        <v>1.0039286921642512E-2</v>
      </c>
      <c r="H289" s="101">
        <v>2.1146315650114142E-2</v>
      </c>
      <c r="I289" s="101">
        <v>2.0724571861931999E-2</v>
      </c>
      <c r="J289" s="101">
        <v>1.7474252571200898E-2</v>
      </c>
      <c r="K289" s="101">
        <v>4.0322642876390999E-3</v>
      </c>
      <c r="L289" s="101">
        <v>0</v>
      </c>
      <c r="M289" s="101">
        <v>0</v>
      </c>
      <c r="N289" s="101">
        <v>0</v>
      </c>
      <c r="O289" s="101">
        <v>8.2603776071364324E-3</v>
      </c>
      <c r="P289" s="101">
        <v>7.5686592315448425E-3</v>
      </c>
      <c r="Q289" s="101">
        <v>9.8038461662023711E-3</v>
      </c>
      <c r="R289" s="101">
        <v>1.3092183337593023E-2</v>
      </c>
      <c r="S289" s="101">
        <v>1.5462364080517425E-2</v>
      </c>
      <c r="T289" s="101">
        <v>3.8806283194685057E-2</v>
      </c>
      <c r="U289" s="101">
        <v>0.1321511111670696</v>
      </c>
      <c r="V289" s="101">
        <v>0.22033338022976381</v>
      </c>
      <c r="W289" s="101">
        <v>0.17874492182475354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6.0071207204205374E-4</v>
      </c>
      <c r="D290" s="104">
        <v>1.0129571811650419E-4</v>
      </c>
      <c r="E290" s="104">
        <v>0</v>
      </c>
      <c r="F290" s="104">
        <v>0</v>
      </c>
      <c r="G290" s="104">
        <v>1.0092367926778496E-4</v>
      </c>
      <c r="H290" s="104">
        <v>1.1707090440629672E-4</v>
      </c>
      <c r="I290" s="104">
        <v>6.5056101846070326E-4</v>
      </c>
      <c r="J290" s="104">
        <v>1.1779401645601185E-3</v>
      </c>
      <c r="K290" s="104">
        <v>2.2445208953257047E-4</v>
      </c>
      <c r="L290" s="104">
        <v>0</v>
      </c>
      <c r="M290" s="104">
        <v>0</v>
      </c>
      <c r="N290" s="104">
        <v>0</v>
      </c>
      <c r="O290" s="104">
        <v>3.8680967654251114E-4</v>
      </c>
      <c r="P290" s="104">
        <v>4.9251654754801639E-4</v>
      </c>
      <c r="Q290" s="104">
        <v>5.8734585056691656E-4</v>
      </c>
      <c r="R290" s="104">
        <v>7.9907622213215221E-4</v>
      </c>
      <c r="S290" s="104">
        <v>9.9965356989879599E-4</v>
      </c>
      <c r="T290" s="104">
        <v>3.2283689361991756E-3</v>
      </c>
      <c r="U290" s="104">
        <v>1.1606785411239565E-2</v>
      </c>
      <c r="V290" s="104">
        <v>2.2733496846862298E-2</v>
      </c>
      <c r="W290" s="104">
        <v>1.7956288534614909E-2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2.0277193756489871E-4</v>
      </c>
      <c r="D291" s="98">
        <v>3.343053445524417E-5</v>
      </c>
      <c r="E291" s="98">
        <v>0</v>
      </c>
      <c r="F291" s="98">
        <v>0</v>
      </c>
      <c r="G291" s="98">
        <v>2.9890008628180347E-5</v>
      </c>
      <c r="H291" s="98">
        <v>4.4779501090648107E-5</v>
      </c>
      <c r="I291" s="98">
        <v>2.0922541175679969E-4</v>
      </c>
      <c r="J291" s="98">
        <v>4.2620070963435226E-4</v>
      </c>
      <c r="K291" s="98">
        <v>7.5795642481691074E-5</v>
      </c>
      <c r="L291" s="98">
        <v>0</v>
      </c>
      <c r="M291" s="98">
        <v>0</v>
      </c>
      <c r="N291" s="98">
        <v>0</v>
      </c>
      <c r="O291" s="98">
        <v>1.066953699894561E-4</v>
      </c>
      <c r="P291" s="98">
        <v>1.3314139484340665E-4</v>
      </c>
      <c r="Q291" s="98">
        <v>2.10778780491296E-4</v>
      </c>
      <c r="R291" s="98">
        <v>2.6950872956727802E-4</v>
      </c>
      <c r="S291" s="98">
        <v>3.1218650947089456E-4</v>
      </c>
      <c r="T291" s="98">
        <v>1.0178859161357706E-3</v>
      </c>
      <c r="U291" s="98">
        <v>3.562815283946428E-3</v>
      </c>
      <c r="V291" s="98">
        <v>7.3523192681323006E-3</v>
      </c>
      <c r="W291" s="98">
        <v>4.5351656451960614E-3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3.9794013447715505E-4</v>
      </c>
      <c r="D292" s="98">
        <v>6.7865183661260017E-5</v>
      </c>
      <c r="E292" s="98">
        <v>0</v>
      </c>
      <c r="F292" s="98">
        <v>0</v>
      </c>
      <c r="G292" s="98">
        <v>7.1033670639604609E-5</v>
      </c>
      <c r="H292" s="98">
        <v>7.2291403315648622E-5</v>
      </c>
      <c r="I292" s="98">
        <v>4.4133560670390359E-4</v>
      </c>
      <c r="J292" s="98">
        <v>7.5173945492576619E-4</v>
      </c>
      <c r="K292" s="98">
        <v>1.4865644705087938E-4</v>
      </c>
      <c r="L292" s="98">
        <v>0</v>
      </c>
      <c r="M292" s="98">
        <v>0</v>
      </c>
      <c r="N292" s="98">
        <v>0</v>
      </c>
      <c r="O292" s="98">
        <v>2.8011430655305506E-4</v>
      </c>
      <c r="P292" s="98">
        <v>3.5937515270460969E-4</v>
      </c>
      <c r="Q292" s="98">
        <v>3.7656707007562056E-4</v>
      </c>
      <c r="R292" s="98">
        <v>5.2956749256487419E-4</v>
      </c>
      <c r="S292" s="98">
        <v>6.8746706042790138E-4</v>
      </c>
      <c r="T292" s="98">
        <v>2.210483020063405E-3</v>
      </c>
      <c r="U292" s="98">
        <v>8.0439701272931371E-3</v>
      </c>
      <c r="V292" s="98">
        <v>1.5381177578729997E-2</v>
      </c>
      <c r="W292" s="98">
        <v>1.3421122889418846E-2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5.8087003038269896E-3</v>
      </c>
      <c r="D293" s="122">
        <v>6.7447192087006034E-3</v>
      </c>
      <c r="E293" s="122">
        <v>4.9702948095380261E-3</v>
      </c>
      <c r="F293" s="122">
        <v>8.0947839699441627E-3</v>
      </c>
      <c r="G293" s="122">
        <v>4.7399005592613317E-3</v>
      </c>
      <c r="H293" s="122">
        <v>8.8155615869576435E-3</v>
      </c>
      <c r="I293" s="122">
        <v>8.2031216905914493E-3</v>
      </c>
      <c r="J293" s="122">
        <v>6.2092549107397197E-3</v>
      </c>
      <c r="K293" s="122">
        <v>1.4158177406636129E-3</v>
      </c>
      <c r="L293" s="122">
        <v>0</v>
      </c>
      <c r="M293" s="122">
        <v>0</v>
      </c>
      <c r="N293" s="122">
        <v>0</v>
      </c>
      <c r="O293" s="122">
        <v>2.7466245989906128E-3</v>
      </c>
      <c r="P293" s="122">
        <v>2.25026223135623E-3</v>
      </c>
      <c r="Q293" s="122">
        <v>2.6714424334996398E-3</v>
      </c>
      <c r="R293" s="122">
        <v>3.5653480810972668E-3</v>
      </c>
      <c r="S293" s="122">
        <v>5.7135680223970708E-3</v>
      </c>
      <c r="T293" s="122">
        <v>1.5170102336968572E-2</v>
      </c>
      <c r="U293" s="122">
        <v>5.1354013225267552E-2</v>
      </c>
      <c r="V293" s="122">
        <v>0.11409097754921202</v>
      </c>
      <c r="W293" s="122">
        <v>9.896611806921557E-2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5.1346191177151076E-3</v>
      </c>
      <c r="D294" s="98">
        <v>6.7447192087006034E-3</v>
      </c>
      <c r="E294" s="98">
        <v>4.9702948095380261E-3</v>
      </c>
      <c r="F294" s="98">
        <v>7.8698319091036351E-3</v>
      </c>
      <c r="G294" s="98">
        <v>3.6805820741722898E-3</v>
      </c>
      <c r="H294" s="98">
        <v>7.0995271330531098E-3</v>
      </c>
      <c r="I294" s="98">
        <v>6.3293431322378226E-3</v>
      </c>
      <c r="J294" s="98">
        <v>4.7766033908051963E-3</v>
      </c>
      <c r="K294" s="98">
        <v>9.9228267544212165E-4</v>
      </c>
      <c r="L294" s="98">
        <v>0</v>
      </c>
      <c r="M294" s="98">
        <v>0</v>
      </c>
      <c r="N294" s="98">
        <v>0</v>
      </c>
      <c r="O294" s="98">
        <v>2.0443790036071495E-3</v>
      </c>
      <c r="P294" s="98">
        <v>1.0850901434310211E-3</v>
      </c>
      <c r="Q294" s="98">
        <v>1.3788084477193005E-3</v>
      </c>
      <c r="R294" s="98">
        <v>1.9277477855525001E-3</v>
      </c>
      <c r="S294" s="98">
        <v>4.073500228864808E-3</v>
      </c>
      <c r="T294" s="98">
        <v>1.0195819331022985E-2</v>
      </c>
      <c r="U294" s="98">
        <v>3.2634101978054608E-2</v>
      </c>
      <c r="V294" s="98">
        <v>5.9699555759344769E-2</v>
      </c>
      <c r="W294" s="98">
        <v>5.9726810731471812E-2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6.7408118611188175E-4</v>
      </c>
      <c r="D295" s="33">
        <v>0</v>
      </c>
      <c r="E295" s="33">
        <v>0</v>
      </c>
      <c r="F295" s="33">
        <v>2.2495206084052676E-4</v>
      </c>
      <c r="G295" s="33">
        <v>1.0593184850890424E-3</v>
      </c>
      <c r="H295" s="33">
        <v>1.7160344539045333E-3</v>
      </c>
      <c r="I295" s="33">
        <v>1.8737785583536263E-3</v>
      </c>
      <c r="J295" s="33">
        <v>1.4326515199345234E-3</v>
      </c>
      <c r="K295" s="33">
        <v>4.235350652214913E-4</v>
      </c>
      <c r="L295" s="33">
        <v>0</v>
      </c>
      <c r="M295" s="33">
        <v>0</v>
      </c>
      <c r="N295" s="33">
        <v>0</v>
      </c>
      <c r="O295" s="33">
        <v>7.0224559538346312E-4</v>
      </c>
      <c r="P295" s="33">
        <v>1.1651720879252089E-3</v>
      </c>
      <c r="Q295" s="33">
        <v>1.2926339857803394E-3</v>
      </c>
      <c r="R295" s="33">
        <v>1.6376002955447667E-3</v>
      </c>
      <c r="S295" s="33">
        <v>1.6400677935322632E-3</v>
      </c>
      <c r="T295" s="33">
        <v>4.9742830059455873E-3</v>
      </c>
      <c r="U295" s="33">
        <v>1.8719911247212943E-2</v>
      </c>
      <c r="V295" s="33">
        <v>5.439142178986725E-2</v>
      </c>
      <c r="W295" s="33">
        <v>3.9239307337743758E-2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6.9350711484775146E-2</v>
      </c>
      <c r="D297" s="117">
        <f t="shared" si="113"/>
        <v>7.7352690139637373E-2</v>
      </c>
      <c r="E297" s="117">
        <f t="shared" si="113"/>
        <v>5.9614236434944644E-2</v>
      </c>
      <c r="F297" s="117">
        <f t="shared" si="113"/>
        <v>9.8683342022644949E-2</v>
      </c>
      <c r="G297" s="117">
        <f t="shared" si="113"/>
        <v>6.046887317126131E-2</v>
      </c>
      <c r="H297" s="117">
        <f t="shared" si="113"/>
        <v>0.1093593248774504</v>
      </c>
      <c r="I297" s="117">
        <f t="shared" si="113"/>
        <v>9.9045928995293672E-2</v>
      </c>
      <c r="J297" s="117">
        <f t="shared" si="113"/>
        <v>8.0879622344678645E-2</v>
      </c>
      <c r="K297" s="117">
        <f t="shared" si="113"/>
        <v>2.0825499470315853E-2</v>
      </c>
      <c r="L297" s="117">
        <f t="shared" si="113"/>
        <v>0</v>
      </c>
      <c r="M297" s="117">
        <f t="shared" si="113"/>
        <v>0</v>
      </c>
      <c r="N297" s="117">
        <f t="shared" si="113"/>
        <v>0</v>
      </c>
      <c r="O297" s="117">
        <f t="shared" si="113"/>
        <v>4.8112448498973719E-2</v>
      </c>
      <c r="P297" s="117">
        <f t="shared" si="113"/>
        <v>4.2257277323365101E-2</v>
      </c>
      <c r="Q297" s="117">
        <f t="shared" si="113"/>
        <v>4.7277287115401155E-2</v>
      </c>
      <c r="R297" s="117">
        <f t="shared" ref="R297:V297" si="114">R298+R300+R302+R311</f>
        <v>6.3278535728220744E-2</v>
      </c>
      <c r="S297" s="117">
        <f t="shared" si="114"/>
        <v>7.5927903334923455E-2</v>
      </c>
      <c r="T297" s="117">
        <f t="shared" si="114"/>
        <v>0.16881944708260802</v>
      </c>
      <c r="U297" s="117">
        <f t="shared" si="114"/>
        <v>0.40385496732128356</v>
      </c>
      <c r="V297" s="117">
        <f t="shared" si="114"/>
        <v>0.72399859884859108</v>
      </c>
      <c r="W297" s="117">
        <f t="shared" ref="W297" si="115">W298+W300+W302+W311</f>
        <v>1.2658088638760212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5.7877338414767249E-2</v>
      </c>
      <c r="D298" s="122">
        <f t="shared" si="116"/>
        <v>6.4523782647095698E-2</v>
      </c>
      <c r="E298" s="122">
        <f t="shared" si="116"/>
        <v>4.9580878086016231E-2</v>
      </c>
      <c r="F298" s="122">
        <f t="shared" si="116"/>
        <v>8.2337975808150693E-2</v>
      </c>
      <c r="G298" s="122">
        <f t="shared" si="116"/>
        <v>5.0436762726896157E-2</v>
      </c>
      <c r="H298" s="122">
        <f t="shared" si="116"/>
        <v>8.8991226892672887E-2</v>
      </c>
      <c r="I298" s="122">
        <f t="shared" si="116"/>
        <v>7.9327382861026668E-2</v>
      </c>
      <c r="J298" s="122">
        <f t="shared" si="116"/>
        <v>6.455639877363073E-2</v>
      </c>
      <c r="K298" s="122">
        <f t="shared" si="116"/>
        <v>1.6894353738984919E-2</v>
      </c>
      <c r="L298" s="122">
        <f t="shared" si="116"/>
        <v>0</v>
      </c>
      <c r="M298" s="122">
        <f t="shared" si="116"/>
        <v>0</v>
      </c>
      <c r="N298" s="122">
        <f t="shared" si="116"/>
        <v>0</v>
      </c>
      <c r="O298" s="122">
        <f t="shared" si="116"/>
        <v>3.9061714530085216E-2</v>
      </c>
      <c r="P298" s="122">
        <f t="shared" si="116"/>
        <v>3.4167522655248903E-2</v>
      </c>
      <c r="Q298" s="122">
        <f t="shared" si="116"/>
        <v>3.6588974515140836E-2</v>
      </c>
      <c r="R298" s="122">
        <f t="shared" si="116"/>
        <v>4.8617044199816543E-2</v>
      </c>
      <c r="S298" s="122">
        <f t="shared" si="116"/>
        <v>5.6530129529867183E-2</v>
      </c>
      <c r="T298" s="122">
        <f t="shared" si="116"/>
        <v>0.11551341619408943</v>
      </c>
      <c r="U298" s="122">
        <f t="shared" si="116"/>
        <v>0.2080087786900611</v>
      </c>
      <c r="V298" s="122">
        <f t="shared" si="116"/>
        <v>0.41479189565483382</v>
      </c>
      <c r="W298" s="122">
        <f t="shared" si="116"/>
        <v>0.95112167426515626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5.7877338414767249E-2</v>
      </c>
      <c r="D299" s="98">
        <v>6.4523782647095698E-2</v>
      </c>
      <c r="E299" s="98">
        <v>4.9580878086016231E-2</v>
      </c>
      <c r="F299" s="98">
        <v>8.2337975808150693E-2</v>
      </c>
      <c r="G299" s="98">
        <v>5.0436762726896157E-2</v>
      </c>
      <c r="H299" s="98">
        <v>8.8991226892672887E-2</v>
      </c>
      <c r="I299" s="98">
        <v>7.9327382861026668E-2</v>
      </c>
      <c r="J299" s="98">
        <v>6.455639877363073E-2</v>
      </c>
      <c r="K299" s="98">
        <v>1.6894353738984919E-2</v>
      </c>
      <c r="L299" s="98">
        <v>0</v>
      </c>
      <c r="M299" s="98">
        <v>0</v>
      </c>
      <c r="N299" s="98">
        <v>0</v>
      </c>
      <c r="O299" s="98">
        <v>3.9061714530085216E-2</v>
      </c>
      <c r="P299" s="98">
        <v>3.4167522655248903E-2</v>
      </c>
      <c r="Q299" s="98">
        <v>3.6588974515140836E-2</v>
      </c>
      <c r="R299" s="98">
        <v>4.8617044199816543E-2</v>
      </c>
      <c r="S299" s="98">
        <v>5.6530129529867183E-2</v>
      </c>
      <c r="T299" s="98">
        <v>0.11551341619408943</v>
      </c>
      <c r="U299" s="98">
        <v>0.2080087786900611</v>
      </c>
      <c r="V299" s="98">
        <v>0.41479189565483382</v>
      </c>
      <c r="W299" s="98">
        <v>0.95112167426515626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1.112751469772251E-4</v>
      </c>
      <c r="D300" s="122">
        <f t="shared" si="117"/>
        <v>2.0827956848718041E-4</v>
      </c>
      <c r="E300" s="122">
        <f t="shared" si="117"/>
        <v>2.9099618404228653E-4</v>
      </c>
      <c r="F300" s="122">
        <f t="shared" si="117"/>
        <v>3.5938893979512685E-4</v>
      </c>
      <c r="G300" s="122">
        <f t="shared" si="117"/>
        <v>2.5155562633823793E-4</v>
      </c>
      <c r="H300" s="122">
        <f t="shared" si="117"/>
        <v>8.1036336737056532E-4</v>
      </c>
      <c r="I300" s="122">
        <f t="shared" si="117"/>
        <v>1.3028651933832999E-3</v>
      </c>
      <c r="J300" s="122">
        <f t="shared" si="117"/>
        <v>7.8382744666563814E-4</v>
      </c>
      <c r="K300" s="122">
        <f t="shared" si="117"/>
        <v>2.2346222522694848E-4</v>
      </c>
      <c r="L300" s="122">
        <f t="shared" si="117"/>
        <v>0</v>
      </c>
      <c r="M300" s="122">
        <f t="shared" si="117"/>
        <v>0</v>
      </c>
      <c r="N300" s="122">
        <f t="shared" si="117"/>
        <v>0</v>
      </c>
      <c r="O300" s="122">
        <f t="shared" si="117"/>
        <v>1.368015811097846E-3</v>
      </c>
      <c r="P300" s="122">
        <f t="shared" si="117"/>
        <v>9.2836117734203445E-4</v>
      </c>
      <c r="Q300" s="122">
        <f t="shared" si="117"/>
        <v>1.6521616359902755E-3</v>
      </c>
      <c r="R300" s="122">
        <f t="shared" si="117"/>
        <v>2.2640814614048352E-3</v>
      </c>
      <c r="S300" s="122">
        <f t="shared" si="117"/>
        <v>3.1608744160765488E-3</v>
      </c>
      <c r="T300" s="122">
        <f t="shared" si="117"/>
        <v>1.0773696694438673E-2</v>
      </c>
      <c r="U300" s="122">
        <f t="shared" si="117"/>
        <v>4.9876934045851994E-2</v>
      </c>
      <c r="V300" s="122">
        <f t="shared" si="117"/>
        <v>4.3022249216202367E-2</v>
      </c>
      <c r="W300" s="122">
        <f t="shared" si="117"/>
        <v>9.4748157266089081E-2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1.112751469772251E-4</v>
      </c>
      <c r="D301" s="98">
        <v>2.0827956848718041E-4</v>
      </c>
      <c r="E301" s="98">
        <v>2.9099618404228653E-4</v>
      </c>
      <c r="F301" s="98">
        <v>3.5938893979512685E-4</v>
      </c>
      <c r="G301" s="98">
        <v>2.5155562633823793E-4</v>
      </c>
      <c r="H301" s="98">
        <v>8.1036336737056532E-4</v>
      </c>
      <c r="I301" s="98">
        <v>1.3028651933832999E-3</v>
      </c>
      <c r="J301" s="98">
        <v>7.8382744666563814E-4</v>
      </c>
      <c r="K301" s="98">
        <v>2.2346222522694848E-4</v>
      </c>
      <c r="L301" s="98">
        <v>0</v>
      </c>
      <c r="M301" s="98">
        <v>0</v>
      </c>
      <c r="N301" s="98">
        <v>0</v>
      </c>
      <c r="O301" s="98">
        <v>1.368015811097846E-3</v>
      </c>
      <c r="P301" s="98">
        <v>9.2836117734203445E-4</v>
      </c>
      <c r="Q301" s="98">
        <v>1.6521616359902755E-3</v>
      </c>
      <c r="R301" s="98">
        <v>2.2640814614048352E-3</v>
      </c>
      <c r="S301" s="98">
        <v>3.1608744160765488E-3</v>
      </c>
      <c r="T301" s="98">
        <v>1.0773696694438673E-2</v>
      </c>
      <c r="U301" s="98">
        <v>4.9876934045851994E-2</v>
      </c>
      <c r="V301" s="98">
        <v>4.3022249216202367E-2</v>
      </c>
      <c r="W301" s="98">
        <v>9.4748157266089081E-2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7.8535898571517812E-3</v>
      </c>
      <c r="D302" s="122">
        <v>8.6714340932761043E-3</v>
      </c>
      <c r="E302" s="122">
        <v>6.8298076093688551E-3</v>
      </c>
      <c r="F302" s="122">
        <v>1.1201334288969422E-2</v>
      </c>
      <c r="G302" s="122">
        <v>6.8215365013298678E-3</v>
      </c>
      <c r="H302" s="122">
        <v>1.4091036855406617E-2</v>
      </c>
      <c r="I302" s="122">
        <v>1.3276431002767852E-2</v>
      </c>
      <c r="J302" s="122">
        <v>1.164243585497836E-2</v>
      </c>
      <c r="K302" s="122">
        <v>2.8014260423256431E-3</v>
      </c>
      <c r="L302" s="122">
        <v>0</v>
      </c>
      <c r="M302" s="122">
        <v>0</v>
      </c>
      <c r="N302" s="122">
        <v>0</v>
      </c>
      <c r="O302" s="122">
        <v>5.9350403717317616E-3</v>
      </c>
      <c r="P302" s="122">
        <v>5.614047696349306E-3</v>
      </c>
      <c r="Q302" s="122">
        <v>7.20627304573502E-3</v>
      </c>
      <c r="R302" s="122">
        <v>9.9524547798392794E-3</v>
      </c>
      <c r="S302" s="122">
        <v>1.2491618433819587E-2</v>
      </c>
      <c r="T302" s="122">
        <v>3.2355344837055031E-2</v>
      </c>
      <c r="U302" s="122">
        <v>0.11074198992374892</v>
      </c>
      <c r="V302" s="122">
        <v>0.18407138684402413</v>
      </c>
      <c r="W302" s="122">
        <v>0.15022077942669884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1.3119374003918612E-3</v>
      </c>
      <c r="D303" s="98">
        <v>1.6741743008366399E-3</v>
      </c>
      <c r="E303" s="98">
        <v>7.433483606068158E-4</v>
      </c>
      <c r="F303" s="98">
        <v>9.7472229570066959E-4</v>
      </c>
      <c r="G303" s="98">
        <v>7.8404057773122696E-4</v>
      </c>
      <c r="H303" s="98">
        <v>1.4218823781129129E-3</v>
      </c>
      <c r="I303" s="98">
        <v>3.4891866411655172E-4</v>
      </c>
      <c r="J303" s="98">
        <v>1.7365299180431993E-4</v>
      </c>
      <c r="K303" s="98">
        <v>1.8277709415130393E-4</v>
      </c>
      <c r="L303" s="98">
        <v>0</v>
      </c>
      <c r="M303" s="98">
        <v>0</v>
      </c>
      <c r="N303" s="98">
        <v>0</v>
      </c>
      <c r="O303" s="98">
        <v>3.7793161839630988E-4</v>
      </c>
      <c r="P303" s="98">
        <v>2.6874478088596235E-4</v>
      </c>
      <c r="Q303" s="98">
        <v>1.8255333288603651E-4</v>
      </c>
      <c r="R303" s="98">
        <v>3.9731140830415716E-4</v>
      </c>
      <c r="S303" s="98">
        <v>9.6541409777944421E-4</v>
      </c>
      <c r="T303" s="98">
        <v>2.3330705799719897E-3</v>
      </c>
      <c r="U303" s="98">
        <v>6.484484519903716E-3</v>
      </c>
      <c r="V303" s="98">
        <v>5.1335885368605427E-3</v>
      </c>
      <c r="W303" s="98">
        <v>3.7853127719458314E-3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6.0249176531012852E-3</v>
      </c>
      <c r="D307" s="101">
        <v>6.9097574459102218E-3</v>
      </c>
      <c r="E307" s="101">
        <v>6.0864592487620394E-3</v>
      </c>
      <c r="F307" s="101">
        <v>1.0226611993268752E-2</v>
      </c>
      <c r="G307" s="101">
        <v>5.9487510130577358E-3</v>
      </c>
      <c r="H307" s="101">
        <v>1.2570244287184118E-2</v>
      </c>
      <c r="I307" s="101">
        <v>1.2361382102771669E-2</v>
      </c>
      <c r="J307" s="101">
        <v>1.0461876042700732E-2</v>
      </c>
      <c r="K307" s="101">
        <v>2.4244199749840697E-3</v>
      </c>
      <c r="L307" s="101">
        <v>0</v>
      </c>
      <c r="M307" s="101">
        <v>0</v>
      </c>
      <c r="N307" s="101">
        <v>0</v>
      </c>
      <c r="O307" s="101">
        <v>5.2097031877637433E-3</v>
      </c>
      <c r="P307" s="101">
        <v>4.8997357916698292E-3</v>
      </c>
      <c r="Q307" s="101">
        <v>6.5072493777743245E-3</v>
      </c>
      <c r="R307" s="101">
        <v>8.8435277164674812E-3</v>
      </c>
      <c r="S307" s="101">
        <v>1.0624233062776347E-2</v>
      </c>
      <c r="T307" s="101">
        <v>2.7100935712981132E-2</v>
      </c>
      <c r="U307" s="101">
        <v>9.3687699771162397E-2</v>
      </c>
      <c r="V307" s="101">
        <v>0.1582751274389379</v>
      </c>
      <c r="W307" s="101">
        <v>0.12972297648976067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5.1673480365863468E-4</v>
      </c>
      <c r="D308" s="104">
        <v>8.750234652924233E-5</v>
      </c>
      <c r="E308" s="104">
        <v>0</v>
      </c>
      <c r="F308" s="104">
        <v>0</v>
      </c>
      <c r="G308" s="104">
        <v>8.8744910540904424E-5</v>
      </c>
      <c r="H308" s="104">
        <v>9.8910190109585287E-5</v>
      </c>
      <c r="I308" s="104">
        <v>5.6613023587963188E-4</v>
      </c>
      <c r="J308" s="104">
        <v>1.0069068204733075E-3</v>
      </c>
      <c r="K308" s="104">
        <v>1.942289731902697E-4</v>
      </c>
      <c r="L308" s="104">
        <v>0</v>
      </c>
      <c r="M308" s="104">
        <v>0</v>
      </c>
      <c r="N308" s="104">
        <v>0</v>
      </c>
      <c r="O308" s="104">
        <v>3.474055655717084E-4</v>
      </c>
      <c r="P308" s="104">
        <v>4.4556712379351435E-4</v>
      </c>
      <c r="Q308" s="104">
        <v>5.1647033507465898E-4</v>
      </c>
      <c r="R308" s="104">
        <v>7.1161565506764192E-4</v>
      </c>
      <c r="S308" s="104">
        <v>9.0197127326379712E-4</v>
      </c>
      <c r="T308" s="104">
        <v>2.9213385441019084E-3</v>
      </c>
      <c r="U308" s="104">
        <v>1.0569805632682807E-2</v>
      </c>
      <c r="V308" s="104">
        <v>2.066267086822568E-2</v>
      </c>
      <c r="W308" s="104">
        <v>1.6712490164992357E-2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1.1879466918147957E-4</v>
      </c>
      <c r="D309" s="98">
        <v>1.9637162867982317E-5</v>
      </c>
      <c r="E309" s="98">
        <v>0</v>
      </c>
      <c r="F309" s="98">
        <v>0</v>
      </c>
      <c r="G309" s="98">
        <v>1.7711239901299821E-5</v>
      </c>
      <c r="H309" s="98">
        <v>2.6618786793936658E-5</v>
      </c>
      <c r="I309" s="98">
        <v>1.2479462917572829E-4</v>
      </c>
      <c r="J309" s="98">
        <v>2.5516736554754118E-4</v>
      </c>
      <c r="K309" s="98">
        <v>4.5572526139390319E-5</v>
      </c>
      <c r="L309" s="98">
        <v>0</v>
      </c>
      <c r="M309" s="98">
        <v>0</v>
      </c>
      <c r="N309" s="98">
        <v>0</v>
      </c>
      <c r="O309" s="98">
        <v>6.7291259018653331E-5</v>
      </c>
      <c r="P309" s="98">
        <v>8.6191971088904658E-5</v>
      </c>
      <c r="Q309" s="98">
        <v>1.3990326499903837E-4</v>
      </c>
      <c r="R309" s="98">
        <v>1.8204816250276767E-4</v>
      </c>
      <c r="S309" s="98">
        <v>2.1450421283589576E-4</v>
      </c>
      <c r="T309" s="98">
        <v>7.108555240385036E-4</v>
      </c>
      <c r="U309" s="98">
        <v>2.5258355053896695E-3</v>
      </c>
      <c r="V309" s="98">
        <v>5.2814932894956835E-3</v>
      </c>
      <c r="W309" s="98">
        <v>3.2913672755735088E-3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3.9794013447715505E-4</v>
      </c>
      <c r="D310" s="98">
        <v>6.7865183661260017E-5</v>
      </c>
      <c r="E310" s="98">
        <v>0</v>
      </c>
      <c r="F310" s="98">
        <v>0</v>
      </c>
      <c r="G310" s="98">
        <v>7.1033670639604609E-5</v>
      </c>
      <c r="H310" s="98">
        <v>7.2291403315648622E-5</v>
      </c>
      <c r="I310" s="98">
        <v>4.4133560670390359E-4</v>
      </c>
      <c r="J310" s="98">
        <v>7.5173945492576619E-4</v>
      </c>
      <c r="K310" s="98">
        <v>1.4865644705087938E-4</v>
      </c>
      <c r="L310" s="98">
        <v>0</v>
      </c>
      <c r="M310" s="98">
        <v>0</v>
      </c>
      <c r="N310" s="98">
        <v>0</v>
      </c>
      <c r="O310" s="98">
        <v>2.8011430655305506E-4</v>
      </c>
      <c r="P310" s="98">
        <v>3.5937515270460969E-4</v>
      </c>
      <c r="Q310" s="98">
        <v>3.7656707007562056E-4</v>
      </c>
      <c r="R310" s="98">
        <v>5.2956749256487419E-4</v>
      </c>
      <c r="S310" s="98">
        <v>6.8746706042790138E-4</v>
      </c>
      <c r="T310" s="98">
        <v>2.210483020063405E-3</v>
      </c>
      <c r="U310" s="98">
        <v>8.0439701272931371E-3</v>
      </c>
      <c r="V310" s="98">
        <v>1.5381177578729997E-2</v>
      </c>
      <c r="W310" s="98">
        <v>1.3421122889418846E-2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3.5085080658788965E-3</v>
      </c>
      <c r="D311" s="122">
        <v>3.949193830778395E-3</v>
      </c>
      <c r="E311" s="122">
        <v>2.912554555517274E-3</v>
      </c>
      <c r="F311" s="122">
        <v>4.7846429857297031E-3</v>
      </c>
      <c r="G311" s="122">
        <v>2.9590183166970448E-3</v>
      </c>
      <c r="H311" s="122">
        <v>5.4666977620003261E-3</v>
      </c>
      <c r="I311" s="122">
        <v>5.1392499381158561E-3</v>
      </c>
      <c r="J311" s="122">
        <v>3.8969602694039216E-3</v>
      </c>
      <c r="K311" s="122">
        <v>9.0625746377834271E-4</v>
      </c>
      <c r="L311" s="122">
        <v>0</v>
      </c>
      <c r="M311" s="122">
        <v>0</v>
      </c>
      <c r="N311" s="122">
        <v>0</v>
      </c>
      <c r="O311" s="122">
        <v>1.7476777860588959E-3</v>
      </c>
      <c r="P311" s="122">
        <v>1.5473457944248572E-3</v>
      </c>
      <c r="Q311" s="122">
        <v>1.8298779185350249E-3</v>
      </c>
      <c r="R311" s="122">
        <v>2.4449552871600895E-3</v>
      </c>
      <c r="S311" s="122">
        <v>3.7452809551601369E-3</v>
      </c>
      <c r="T311" s="122">
        <v>1.0176989357024858E-2</v>
      </c>
      <c r="U311" s="122">
        <v>3.5227264661621502E-2</v>
      </c>
      <c r="V311" s="122">
        <v>8.2113067133530837E-2</v>
      </c>
      <c r="W311" s="122">
        <v>6.9718252918077039E-2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3.0040019671406511E-3</v>
      </c>
      <c r="D312" s="98">
        <v>3.949193830778395E-3</v>
      </c>
      <c r="E312" s="98">
        <v>2.912554555517274E-3</v>
      </c>
      <c r="F312" s="98">
        <v>4.6153406972954574E-3</v>
      </c>
      <c r="G312" s="98">
        <v>2.1602119408625719E-3</v>
      </c>
      <c r="H312" s="98">
        <v>4.1701000031936948E-3</v>
      </c>
      <c r="I312" s="98">
        <v>3.7205536813533038E-3</v>
      </c>
      <c r="J312" s="98">
        <v>2.8098995540502387E-3</v>
      </c>
      <c r="K312" s="98">
        <v>5.8414031693410811E-4</v>
      </c>
      <c r="L312" s="98">
        <v>0</v>
      </c>
      <c r="M312" s="98">
        <v>0</v>
      </c>
      <c r="N312" s="98">
        <v>0</v>
      </c>
      <c r="O312" s="98">
        <v>1.2047573536895517E-3</v>
      </c>
      <c r="P312" s="98">
        <v>6.3944617285150893E-4</v>
      </c>
      <c r="Q312" s="98">
        <v>8.1253506017630174E-4</v>
      </c>
      <c r="R312" s="98">
        <v>1.1386637067738051E-3</v>
      </c>
      <c r="S312" s="98">
        <v>2.415209555196259E-3</v>
      </c>
      <c r="T312" s="98">
        <v>6.0717912909387948E-3</v>
      </c>
      <c r="U312" s="98">
        <v>1.9522405815540815E-2</v>
      </c>
      <c r="V312" s="98">
        <v>3.5863783905140098E-2</v>
      </c>
      <c r="W312" s="98">
        <v>3.6019345223434397E-2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5.0450609873824528E-4</v>
      </c>
      <c r="D313" s="33">
        <v>0</v>
      </c>
      <c r="E313" s="33">
        <v>0</v>
      </c>
      <c r="F313" s="33">
        <v>1.6930228843424556E-4</v>
      </c>
      <c r="G313" s="33">
        <v>7.9880637583447291E-4</v>
      </c>
      <c r="H313" s="33">
        <v>1.2965977588066311E-3</v>
      </c>
      <c r="I313" s="33">
        <v>1.4186962567625527E-3</v>
      </c>
      <c r="J313" s="33">
        <v>1.0870607153536829E-3</v>
      </c>
      <c r="K313" s="33">
        <v>3.221171468442346E-4</v>
      </c>
      <c r="L313" s="33">
        <v>0</v>
      </c>
      <c r="M313" s="33">
        <v>0</v>
      </c>
      <c r="N313" s="33">
        <v>0</v>
      </c>
      <c r="O313" s="33">
        <v>5.4292043236934412E-4</v>
      </c>
      <c r="P313" s="33">
        <v>9.0789962157334823E-4</v>
      </c>
      <c r="Q313" s="33">
        <v>1.0173428583587231E-3</v>
      </c>
      <c r="R313" s="33">
        <v>1.3062915803862844E-3</v>
      </c>
      <c r="S313" s="33">
        <v>1.3300713999638782E-3</v>
      </c>
      <c r="T313" s="33">
        <v>4.1051980660860628E-3</v>
      </c>
      <c r="U313" s="33">
        <v>1.5704858846080683E-2</v>
      </c>
      <c r="V313" s="33">
        <v>4.6249283228390746E-2</v>
      </c>
      <c r="W313" s="33">
        <v>3.3698907694642642E-2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0.63840625794769812</v>
      </c>
      <c r="D315" s="154">
        <f t="shared" si="118"/>
        <v>0.6407088439527775</v>
      </c>
      <c r="E315" s="154">
        <f t="shared" si="118"/>
        <v>0.64679919589162682</v>
      </c>
      <c r="F315" s="154">
        <f t="shared" si="118"/>
        <v>0.65145920897589349</v>
      </c>
      <c r="G315" s="154">
        <f t="shared" si="118"/>
        <v>0.65846189786359599</v>
      </c>
      <c r="H315" s="154">
        <f t="shared" si="118"/>
        <v>0.6630192143859196</v>
      </c>
      <c r="I315" s="154">
        <f t="shared" si="118"/>
        <v>0.67233946305857695</v>
      </c>
      <c r="J315" s="154">
        <f t="shared" si="118"/>
        <v>0.67666125902040875</v>
      </c>
      <c r="K315" s="154">
        <f t="shared" si="118"/>
        <v>0.6834421435768806</v>
      </c>
      <c r="L315" s="154" t="str">
        <f t="shared" si="118"/>
        <v/>
      </c>
      <c r="M315" s="154" t="str">
        <f t="shared" si="118"/>
        <v/>
      </c>
      <c r="N315" s="154" t="str">
        <f t="shared" si="118"/>
        <v/>
      </c>
      <c r="O315" s="154">
        <f t="shared" si="118"/>
        <v>0.73391886456161681</v>
      </c>
      <c r="P315" s="154">
        <f t="shared" si="118"/>
        <v>0.74990758249881695</v>
      </c>
      <c r="Q315" s="154">
        <f t="shared" si="118"/>
        <v>0.77284614498007487</v>
      </c>
      <c r="R315" s="154">
        <f t="shared" ref="R315:V315" si="119">IF(R297=0,"",R297/R279)</f>
        <v>0.79162774598137886</v>
      </c>
      <c r="S315" s="154">
        <f t="shared" si="119"/>
        <v>0.8124212505152677</v>
      </c>
      <c r="T315" s="154">
        <f t="shared" si="119"/>
        <v>0.8428356670818169</v>
      </c>
      <c r="U315" s="154">
        <f t="shared" si="119"/>
        <v>0.88290451873199682</v>
      </c>
      <c r="V315" s="154">
        <f t="shared" si="119"/>
        <v>0.8548265684469899</v>
      </c>
      <c r="W315" s="154">
        <f t="shared" ref="W315" si="120">IF(W297=0,"",W297/W279)</f>
        <v>0.90496711976807953</v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0.64755331250605241</v>
      </c>
      <c r="D316" s="155">
        <f t="shared" si="121"/>
        <v>0.65277717506944788</v>
      </c>
      <c r="E316" s="155">
        <f t="shared" si="121"/>
        <v>0.65813505902753933</v>
      </c>
      <c r="F316" s="155">
        <f t="shared" si="121"/>
        <v>0.66351104431739416</v>
      </c>
      <c r="G316" s="155">
        <f t="shared" si="121"/>
        <v>0.66901037193454804</v>
      </c>
      <c r="H316" s="155">
        <f t="shared" si="121"/>
        <v>0.67462008703010035</v>
      </c>
      <c r="I316" s="155">
        <f t="shared" si="121"/>
        <v>0.68036601351406212</v>
      </c>
      <c r="J316" s="155">
        <f t="shared" si="121"/>
        <v>0.68635412089451053</v>
      </c>
      <c r="K316" s="155">
        <f t="shared" si="121"/>
        <v>0.69267420135090896</v>
      </c>
      <c r="L316" s="155" t="str">
        <f t="shared" si="121"/>
        <v/>
      </c>
      <c r="M316" s="155" t="str">
        <f t="shared" si="121"/>
        <v/>
      </c>
      <c r="N316" s="155" t="str">
        <f t="shared" si="121"/>
        <v/>
      </c>
      <c r="O316" s="155">
        <f t="shared" si="121"/>
        <v>0.73493841006854788</v>
      </c>
      <c r="P316" s="155">
        <f t="shared" si="121"/>
        <v>0.75299349262917992</v>
      </c>
      <c r="Q316" s="155">
        <f t="shared" si="121"/>
        <v>0.77218404920247696</v>
      </c>
      <c r="R316" s="155">
        <f t="shared" ref="R316:V316" si="122">IF(R298=0,"",R298/R280)</f>
        <v>0.79280867246589304</v>
      </c>
      <c r="S316" s="155">
        <f t="shared" si="122"/>
        <v>0.81682639882317254</v>
      </c>
      <c r="T316" s="155">
        <f t="shared" si="122"/>
        <v>0.84112826171373678</v>
      </c>
      <c r="U316" s="155">
        <f t="shared" si="122"/>
        <v>0.86261426765258487</v>
      </c>
      <c r="V316" s="155">
        <f t="shared" si="122"/>
        <v>0.87817552388000863</v>
      </c>
      <c r="W316" s="155">
        <f t="shared" ref="W316" si="123">IF(W298=0,"",W298/W280)</f>
        <v>0.88599282247887579</v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0.64755331250605241</v>
      </c>
      <c r="D317" s="156">
        <f t="shared" si="124"/>
        <v>0.65277717506944788</v>
      </c>
      <c r="E317" s="156">
        <f t="shared" si="124"/>
        <v>0.65813505902753933</v>
      </c>
      <c r="F317" s="156">
        <f t="shared" si="124"/>
        <v>0.66351104431739416</v>
      </c>
      <c r="G317" s="156">
        <f t="shared" si="124"/>
        <v>0.66901037193454804</v>
      </c>
      <c r="H317" s="156">
        <f t="shared" si="124"/>
        <v>0.67462008703010035</v>
      </c>
      <c r="I317" s="156">
        <f t="shared" si="124"/>
        <v>0.68036601351406212</v>
      </c>
      <c r="J317" s="156">
        <f t="shared" si="124"/>
        <v>0.68635412089451053</v>
      </c>
      <c r="K317" s="156">
        <f t="shared" si="124"/>
        <v>0.69267420135090896</v>
      </c>
      <c r="L317" s="156" t="str">
        <f t="shared" si="124"/>
        <v/>
      </c>
      <c r="M317" s="156" t="str">
        <f t="shared" si="124"/>
        <v/>
      </c>
      <c r="N317" s="156" t="str">
        <f t="shared" si="124"/>
        <v/>
      </c>
      <c r="O317" s="156">
        <f t="shared" si="124"/>
        <v>0.73493841006854788</v>
      </c>
      <c r="P317" s="156">
        <f t="shared" si="124"/>
        <v>0.75299349262917992</v>
      </c>
      <c r="Q317" s="156">
        <f t="shared" si="124"/>
        <v>0.77218404920247696</v>
      </c>
      <c r="R317" s="156">
        <f t="shared" ref="R317:V317" si="125">IF(R299=0,"",R299/R281)</f>
        <v>0.79280867246589304</v>
      </c>
      <c r="S317" s="156">
        <f t="shared" si="125"/>
        <v>0.81682639882317254</v>
      </c>
      <c r="T317" s="156">
        <f t="shared" si="125"/>
        <v>0.84112826171373678</v>
      </c>
      <c r="U317" s="156">
        <f t="shared" si="125"/>
        <v>0.86261426765258487</v>
      </c>
      <c r="V317" s="156">
        <f t="shared" si="125"/>
        <v>0.87817552388000863</v>
      </c>
      <c r="W317" s="156">
        <f t="shared" ref="W317" si="126">IF(W299=0,"",W299/W281)</f>
        <v>0.88599282247887579</v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2.1714733651817451</v>
      </c>
      <c r="D318" s="155">
        <f t="shared" si="127"/>
        <v>2.2401584650703543</v>
      </c>
      <c r="E318" s="155">
        <f t="shared" si="127"/>
        <v>2.3095687850311881</v>
      </c>
      <c r="F318" s="155">
        <f t="shared" si="127"/>
        <v>2.3790536496819987</v>
      </c>
      <c r="G318" s="155">
        <f t="shared" si="127"/>
        <v>2.4491987925015777</v>
      </c>
      <c r="H318" s="155">
        <f t="shared" si="127"/>
        <v>2.5199287206242134</v>
      </c>
      <c r="I318" s="155">
        <f t="shared" si="127"/>
        <v>2.5913838022420639</v>
      </c>
      <c r="J318" s="155">
        <f t="shared" si="127"/>
        <v>2.6641479055402226</v>
      </c>
      <c r="K318" s="155">
        <f t="shared" si="127"/>
        <v>2.7387119593573592</v>
      </c>
      <c r="L318" s="155" t="str">
        <f t="shared" si="127"/>
        <v/>
      </c>
      <c r="M318" s="155" t="str">
        <f t="shared" si="127"/>
        <v/>
      </c>
      <c r="N318" s="155" t="str">
        <f t="shared" si="127"/>
        <v/>
      </c>
      <c r="O318" s="155">
        <f t="shared" si="127"/>
        <v>3.1489232487800569</v>
      </c>
      <c r="P318" s="155">
        <f t="shared" si="127"/>
        <v>3.2919770398361652</v>
      </c>
      <c r="Q318" s="155">
        <f t="shared" si="127"/>
        <v>3.4149151198082399</v>
      </c>
      <c r="R318" s="155">
        <f t="shared" ref="R318:V318" si="128">IF(R300=0,"",R300/R282)</f>
        <v>3.4920413343967152</v>
      </c>
      <c r="S318" s="155">
        <f t="shared" si="128"/>
        <v>3.5534300143580548</v>
      </c>
      <c r="T318" s="155">
        <f t="shared" si="128"/>
        <v>3.604722593357792</v>
      </c>
      <c r="U318" s="155">
        <f t="shared" si="128"/>
        <v>3.6514179061448666</v>
      </c>
      <c r="V318" s="155">
        <f t="shared" si="128"/>
        <v>3.6990288856511029</v>
      </c>
      <c r="W318" s="155">
        <f t="shared" ref="W318" si="129">IF(W300=0,"",W300/W282)</f>
        <v>3.7456406996447145</v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2.1714733651817451</v>
      </c>
      <c r="D319" s="156">
        <f t="shared" si="130"/>
        <v>2.2401584650703543</v>
      </c>
      <c r="E319" s="156">
        <f t="shared" si="130"/>
        <v>2.3095687850311881</v>
      </c>
      <c r="F319" s="156">
        <f t="shared" si="130"/>
        <v>2.3790536496819987</v>
      </c>
      <c r="G319" s="156">
        <f t="shared" si="130"/>
        <v>2.4491987925015777</v>
      </c>
      <c r="H319" s="156">
        <f t="shared" si="130"/>
        <v>2.5199287206242134</v>
      </c>
      <c r="I319" s="156">
        <f t="shared" si="130"/>
        <v>2.5913838022420639</v>
      </c>
      <c r="J319" s="156">
        <f t="shared" si="130"/>
        <v>2.6641479055402226</v>
      </c>
      <c r="K319" s="156">
        <f t="shared" si="130"/>
        <v>2.7387119593573592</v>
      </c>
      <c r="L319" s="156" t="str">
        <f t="shared" si="130"/>
        <v/>
      </c>
      <c r="M319" s="156" t="str">
        <f t="shared" si="130"/>
        <v/>
      </c>
      <c r="N319" s="156" t="str">
        <f t="shared" si="130"/>
        <v/>
      </c>
      <c r="O319" s="156">
        <f t="shared" si="130"/>
        <v>3.1489232487800569</v>
      </c>
      <c r="P319" s="156">
        <f t="shared" si="130"/>
        <v>3.2919770398361652</v>
      </c>
      <c r="Q319" s="156">
        <f t="shared" si="130"/>
        <v>3.4149151198082399</v>
      </c>
      <c r="R319" s="156">
        <f t="shared" ref="R319:V319" si="131">IF(R301=0,"",R301/R283)</f>
        <v>3.4920413343967152</v>
      </c>
      <c r="S319" s="156">
        <f t="shared" si="131"/>
        <v>3.5534300143580548</v>
      </c>
      <c r="T319" s="156">
        <f t="shared" si="131"/>
        <v>3.604722593357792</v>
      </c>
      <c r="U319" s="156">
        <f t="shared" si="131"/>
        <v>3.6514179061448666</v>
      </c>
      <c r="V319" s="156">
        <f t="shared" si="131"/>
        <v>3.6990288856511029</v>
      </c>
      <c r="W319" s="156">
        <f t="shared" ref="W319" si="132">IF(W301=0,"",W301/W283)</f>
        <v>3.7456406996447145</v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0.58641413053684799</v>
      </c>
      <c r="D320" s="155">
        <f t="shared" si="133"/>
        <v>0.57628483261974806</v>
      </c>
      <c r="E320" s="155">
        <f t="shared" si="133"/>
        <v>0.58193535132607965</v>
      </c>
      <c r="F320" s="155">
        <f t="shared" si="133"/>
        <v>0.58522378118031204</v>
      </c>
      <c r="G320" s="155">
        <f t="shared" si="133"/>
        <v>0.58802277485969612</v>
      </c>
      <c r="H320" s="155">
        <f t="shared" si="133"/>
        <v>0.58980108892867456</v>
      </c>
      <c r="I320" s="155">
        <f t="shared" si="133"/>
        <v>0.60308184288327682</v>
      </c>
      <c r="J320" s="155">
        <f t="shared" si="133"/>
        <v>0.61382466096839605</v>
      </c>
      <c r="K320" s="155">
        <f t="shared" si="133"/>
        <v>0.61112684838227183</v>
      </c>
      <c r="L320" s="155" t="str">
        <f t="shared" si="133"/>
        <v/>
      </c>
      <c r="M320" s="155" t="str">
        <f t="shared" si="133"/>
        <v/>
      </c>
      <c r="N320" s="155" t="str">
        <f t="shared" si="133"/>
        <v/>
      </c>
      <c r="O320" s="155">
        <f t="shared" si="133"/>
        <v>0.64337638760332028</v>
      </c>
      <c r="P320" s="155">
        <f t="shared" si="133"/>
        <v>0.66500429788560833</v>
      </c>
      <c r="Q320" s="155">
        <f t="shared" si="133"/>
        <v>0.67766580494218331</v>
      </c>
      <c r="R320" s="155">
        <f t="shared" ref="R320:V320" si="134">IF(R302=0,"",R302/R284)</f>
        <v>0.69121634420599554</v>
      </c>
      <c r="S320" s="155">
        <f t="shared" si="134"/>
        <v>0.7077941904657139</v>
      </c>
      <c r="T320" s="155">
        <f t="shared" si="134"/>
        <v>0.72207285496504736</v>
      </c>
      <c r="U320" s="155">
        <f t="shared" si="134"/>
        <v>0.73210543500056424</v>
      </c>
      <c r="V320" s="155">
        <f t="shared" si="134"/>
        <v>0.73954421613004906</v>
      </c>
      <c r="W320" s="155">
        <f t="shared" ref="W320" si="135">IF(W302=0,"",W302/W284)</f>
        <v>0.74750284163130121</v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0.52313127076257304</v>
      </c>
      <c r="D321" s="156">
        <f t="shared" si="136"/>
        <v>0.52604227359060562</v>
      </c>
      <c r="E321" s="156">
        <f t="shared" si="136"/>
        <v>0.52943517526621231</v>
      </c>
      <c r="F321" s="156">
        <f t="shared" si="136"/>
        <v>0.53289379042103346</v>
      </c>
      <c r="G321" s="156">
        <f t="shared" si="136"/>
        <v>0.53679620606964051</v>
      </c>
      <c r="H321" s="156">
        <f t="shared" si="136"/>
        <v>0.54109614917476745</v>
      </c>
      <c r="I321" s="156">
        <f t="shared" si="136"/>
        <v>0.5458867803878521</v>
      </c>
      <c r="J321" s="156">
        <f t="shared" si="136"/>
        <v>0.55154974601508522</v>
      </c>
      <c r="K321" s="156">
        <f t="shared" si="136"/>
        <v>0.55840954580164692</v>
      </c>
      <c r="L321" s="156" t="str">
        <f t="shared" si="136"/>
        <v/>
      </c>
      <c r="M321" s="156" t="str">
        <f t="shared" si="136"/>
        <v/>
      </c>
      <c r="N321" s="156" t="str">
        <f t="shared" si="136"/>
        <v/>
      </c>
      <c r="O321" s="156">
        <f t="shared" si="136"/>
        <v>0.65426083314353067</v>
      </c>
      <c r="P321" s="156">
        <f t="shared" si="136"/>
        <v>0.70546566900707552</v>
      </c>
      <c r="Q321" s="156">
        <f t="shared" si="136"/>
        <v>0.75195720001509048</v>
      </c>
      <c r="R321" s="156">
        <f t="shared" ref="R321:V321" si="137">IF(R303=0,"",R303/R285)</f>
        <v>0.78333329595509071</v>
      </c>
      <c r="S321" s="156">
        <f t="shared" si="137"/>
        <v>0.81356844295185238</v>
      </c>
      <c r="T321" s="156">
        <f t="shared" si="137"/>
        <v>0.84095121759040392</v>
      </c>
      <c r="U321" s="156">
        <f t="shared" si="137"/>
        <v>0.86377019645586883</v>
      </c>
      <c r="V321" s="156">
        <f t="shared" si="137"/>
        <v>0.88031395613333097</v>
      </c>
      <c r="W321" s="156">
        <f t="shared" ref="W321" si="138">IF(W303=0,"",W303/W285)</f>
        <v>0.88809594421726801</v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0.58585359792924219</v>
      </c>
      <c r="D325" s="157">
        <f t="shared" si="148"/>
        <v>0.58740200203116644</v>
      </c>
      <c r="E325" s="157">
        <f t="shared" si="148"/>
        <v>0.58906950030642757</v>
      </c>
      <c r="F325" s="157">
        <f t="shared" si="148"/>
        <v>0.59075301642575417</v>
      </c>
      <c r="G325" s="157">
        <f t="shared" si="148"/>
        <v>0.59254716589816026</v>
      </c>
      <c r="H325" s="157">
        <f t="shared" si="148"/>
        <v>0.59444134359718914</v>
      </c>
      <c r="I325" s="157">
        <f t="shared" si="148"/>
        <v>0.59646019156022789</v>
      </c>
      <c r="J325" s="157">
        <f t="shared" si="148"/>
        <v>0.59870234793005239</v>
      </c>
      <c r="K325" s="157">
        <f t="shared" si="148"/>
        <v>0.60125522585811786</v>
      </c>
      <c r="L325" s="157" t="str">
        <f t="shared" si="148"/>
        <v/>
      </c>
      <c r="M325" s="157" t="str">
        <f t="shared" si="148"/>
        <v/>
      </c>
      <c r="N325" s="157" t="str">
        <f t="shared" si="148"/>
        <v/>
      </c>
      <c r="O325" s="157">
        <f t="shared" si="148"/>
        <v>0.63068583974452896</v>
      </c>
      <c r="P325" s="157">
        <f t="shared" si="148"/>
        <v>0.6473716997653417</v>
      </c>
      <c r="Q325" s="157">
        <f t="shared" si="148"/>
        <v>0.66374454142368289</v>
      </c>
      <c r="R325" s="157">
        <f t="shared" ref="R325:V325" si="149">IF(R307=0,"",R307/R289)</f>
        <v>0.67548150590544276</v>
      </c>
      <c r="S325" s="157">
        <f t="shared" si="149"/>
        <v>0.68710276174151652</v>
      </c>
      <c r="T325" s="157">
        <f t="shared" si="149"/>
        <v>0.6983646327843348</v>
      </c>
      <c r="U325" s="157">
        <f t="shared" si="149"/>
        <v>0.70894371559781633</v>
      </c>
      <c r="V325" s="157">
        <f t="shared" si="149"/>
        <v>0.71834384455904265</v>
      </c>
      <c r="W325" s="157">
        <f t="shared" ref="W325" si="150">IF(W307=0,"",W307/W289)</f>
        <v>0.72574356331613521</v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0.86020379431039617</v>
      </c>
      <c r="D326" s="158">
        <f t="shared" si="151"/>
        <v>0.86383065499967571</v>
      </c>
      <c r="E326" s="158" t="str">
        <f t="shared" si="151"/>
        <v/>
      </c>
      <c r="F326" s="158" t="str">
        <f t="shared" si="151"/>
        <v/>
      </c>
      <c r="G326" s="158">
        <f t="shared" si="151"/>
        <v>0.8793269447245764</v>
      </c>
      <c r="H326" s="158">
        <f t="shared" si="151"/>
        <v>0.84487422909381182</v>
      </c>
      <c r="I326" s="158">
        <f t="shared" si="151"/>
        <v>0.87021850343747364</v>
      </c>
      <c r="J326" s="158">
        <f t="shared" si="151"/>
        <v>0.85480302885275972</v>
      </c>
      <c r="K326" s="158">
        <f t="shared" si="151"/>
        <v>0.86534713753281833</v>
      </c>
      <c r="L326" s="158" t="str">
        <f t="shared" si="151"/>
        <v/>
      </c>
      <c r="M326" s="158" t="str">
        <f t="shared" si="151"/>
        <v/>
      </c>
      <c r="N326" s="158" t="str">
        <f t="shared" si="151"/>
        <v/>
      </c>
      <c r="O326" s="158">
        <f t="shared" si="151"/>
        <v>0.89813049321047134</v>
      </c>
      <c r="P326" s="158">
        <f t="shared" si="151"/>
        <v>0.90467442365492323</v>
      </c>
      <c r="Q326" s="158">
        <f t="shared" si="151"/>
        <v>0.87932916283677276</v>
      </c>
      <c r="R326" s="158">
        <f t="shared" ref="R326:V326" si="152">IF(R308=0,"",R308/R290)</f>
        <v>0.89054790438996956</v>
      </c>
      <c r="S326" s="158">
        <f t="shared" si="152"/>
        <v>0.90228385154980428</v>
      </c>
      <c r="T326" s="158">
        <f t="shared" si="152"/>
        <v>0.90489612613521786</v>
      </c>
      <c r="U326" s="158">
        <f t="shared" si="152"/>
        <v>0.91065745235949769</v>
      </c>
      <c r="V326" s="158">
        <f t="shared" si="152"/>
        <v>0.90890860334482881</v>
      </c>
      <c r="W326" s="158">
        <f t="shared" ref="W326" si="153">IF(W308=0,"",W308/W290)</f>
        <v>0.9307318788498613</v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0.58585359792924219</v>
      </c>
      <c r="D327" s="156">
        <f t="shared" si="154"/>
        <v>0.58740200203116644</v>
      </c>
      <c r="E327" s="156" t="str">
        <f t="shared" si="154"/>
        <v/>
      </c>
      <c r="F327" s="156" t="str">
        <f t="shared" si="154"/>
        <v/>
      </c>
      <c r="G327" s="156">
        <f t="shared" si="154"/>
        <v>0.59254716589816026</v>
      </c>
      <c r="H327" s="156">
        <f t="shared" si="154"/>
        <v>0.59444134359718914</v>
      </c>
      <c r="I327" s="156">
        <f t="shared" si="154"/>
        <v>0.59646019156022789</v>
      </c>
      <c r="J327" s="156">
        <f t="shared" si="154"/>
        <v>0.59870234793005228</v>
      </c>
      <c r="K327" s="156">
        <f t="shared" si="154"/>
        <v>0.60125522585811786</v>
      </c>
      <c r="L327" s="156" t="str">
        <f t="shared" si="154"/>
        <v/>
      </c>
      <c r="M327" s="156" t="str">
        <f t="shared" si="154"/>
        <v/>
      </c>
      <c r="N327" s="156" t="str">
        <f t="shared" si="154"/>
        <v/>
      </c>
      <c r="O327" s="156">
        <f t="shared" si="154"/>
        <v>0.63068583974452896</v>
      </c>
      <c r="P327" s="156">
        <f t="shared" si="154"/>
        <v>0.6473716997653417</v>
      </c>
      <c r="Q327" s="156">
        <f t="shared" si="154"/>
        <v>0.66374454142368278</v>
      </c>
      <c r="R327" s="156">
        <f t="shared" ref="R327:V327" si="155">IF(R309=0,"",R309/R291)</f>
        <v>0.67548150590544276</v>
      </c>
      <c r="S327" s="156">
        <f t="shared" si="155"/>
        <v>0.68710276174151652</v>
      </c>
      <c r="T327" s="156">
        <f t="shared" si="155"/>
        <v>0.6983646327843348</v>
      </c>
      <c r="U327" s="156">
        <f t="shared" si="155"/>
        <v>0.70894371559781633</v>
      </c>
      <c r="V327" s="156">
        <f t="shared" si="155"/>
        <v>0.71834384455904265</v>
      </c>
      <c r="W327" s="156">
        <f t="shared" ref="W327" si="156">IF(W309=0,"",W309/W291)</f>
        <v>0.72574356331613521</v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 t="str">
        <f t="shared" si="157"/>
        <v/>
      </c>
      <c r="F328" s="156" t="str">
        <f t="shared" si="157"/>
        <v/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 t="str">
        <f t="shared" si="157"/>
        <v/>
      </c>
      <c r="M328" s="156" t="str">
        <f t="shared" si="157"/>
        <v/>
      </c>
      <c r="N328" s="156" t="str">
        <f t="shared" si="157"/>
        <v/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0.60400913842419446</v>
      </c>
      <c r="D329" s="155">
        <f t="shared" si="160"/>
        <v>0.58552383110092776</v>
      </c>
      <c r="E329" s="155">
        <f t="shared" si="160"/>
        <v>0.58599231376136163</v>
      </c>
      <c r="F329" s="155">
        <f t="shared" si="160"/>
        <v>0.59107729168499445</v>
      </c>
      <c r="G329" s="155">
        <f t="shared" si="160"/>
        <v>0.62427856443430951</v>
      </c>
      <c r="H329" s="155">
        <f t="shared" si="160"/>
        <v>0.62011905969645087</v>
      </c>
      <c r="I329" s="155">
        <f t="shared" si="160"/>
        <v>0.62649929282535288</v>
      </c>
      <c r="J329" s="155">
        <f t="shared" si="160"/>
        <v>0.62760513546699759</v>
      </c>
      <c r="K329" s="155">
        <f t="shared" si="160"/>
        <v>0.64009472247011656</v>
      </c>
      <c r="L329" s="155" t="str">
        <f t="shared" si="160"/>
        <v/>
      </c>
      <c r="M329" s="155" t="str">
        <f t="shared" si="160"/>
        <v/>
      </c>
      <c r="N329" s="155" t="str">
        <f t="shared" si="160"/>
        <v/>
      </c>
      <c r="O329" s="155">
        <f t="shared" si="160"/>
        <v>0.63630020160060063</v>
      </c>
      <c r="P329" s="155">
        <f t="shared" si="160"/>
        <v>0.68762910067253535</v>
      </c>
      <c r="Q329" s="155">
        <f t="shared" si="160"/>
        <v>0.68497748466840458</v>
      </c>
      <c r="R329" s="155">
        <f t="shared" ref="R329:V329" si="161">IF(R311=0,"",R311/R293)</f>
        <v>0.68575500387261856</v>
      </c>
      <c r="S329" s="155">
        <f t="shared" si="161"/>
        <v>0.65550649619969714</v>
      </c>
      <c r="T329" s="155">
        <f t="shared" si="161"/>
        <v>0.6708583192760792</v>
      </c>
      <c r="U329" s="155">
        <f t="shared" si="161"/>
        <v>0.68596906939083668</v>
      </c>
      <c r="V329" s="155">
        <f t="shared" si="161"/>
        <v>0.71971569441687167</v>
      </c>
      <c r="W329" s="155">
        <f t="shared" ref="W329" si="162">IF(W311=0,"",W311/W293)</f>
        <v>0.70446587456645549</v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0.58504864689504454</v>
      </c>
      <c r="D330" s="156">
        <f t="shared" si="163"/>
        <v>0.58552383110092776</v>
      </c>
      <c r="E330" s="156">
        <f t="shared" si="163"/>
        <v>0.58599231376136163</v>
      </c>
      <c r="F330" s="156">
        <f t="shared" si="163"/>
        <v>0.58645988257468884</v>
      </c>
      <c r="G330" s="156">
        <f t="shared" si="163"/>
        <v>0.58692127965883567</v>
      </c>
      <c r="H330" s="156">
        <f t="shared" si="163"/>
        <v>0.58737714851163159</v>
      </c>
      <c r="I330" s="156">
        <f t="shared" si="163"/>
        <v>0.58782619359077992</v>
      </c>
      <c r="J330" s="156">
        <f t="shared" si="163"/>
        <v>0.58826310751677702</v>
      </c>
      <c r="K330" s="156">
        <f t="shared" si="163"/>
        <v>0.58868337762103773</v>
      </c>
      <c r="L330" s="156" t="str">
        <f t="shared" si="163"/>
        <v/>
      </c>
      <c r="M330" s="156" t="str">
        <f t="shared" si="163"/>
        <v/>
      </c>
      <c r="N330" s="156" t="str">
        <f t="shared" si="163"/>
        <v/>
      </c>
      <c r="O330" s="156">
        <f t="shared" si="163"/>
        <v>0.5893023512586707</v>
      </c>
      <c r="P330" s="156">
        <f t="shared" si="163"/>
        <v>0.5893023512586707</v>
      </c>
      <c r="Q330" s="156">
        <f t="shared" si="163"/>
        <v>0.5893023512586707</v>
      </c>
      <c r="R330" s="156">
        <f t="shared" ref="R330:V330" si="164">IF(R312=0,"",R312/R294)</f>
        <v>0.59067047842436482</v>
      </c>
      <c r="S330" s="156">
        <f t="shared" si="164"/>
        <v>0.59290767632270958</v>
      </c>
      <c r="T330" s="156">
        <f t="shared" si="164"/>
        <v>0.59551774053744333</v>
      </c>
      <c r="U330" s="156">
        <f t="shared" si="164"/>
        <v>0.59822102133127519</v>
      </c>
      <c r="V330" s="156">
        <f t="shared" si="164"/>
        <v>0.60073786896691173</v>
      </c>
      <c r="W330" s="156">
        <f t="shared" ref="W330" si="165">IF(W312=0,"",W312/W294)</f>
        <v>0.60306828344435182</v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0.74843521690354531</v>
      </c>
      <c r="D331" s="159" t="str">
        <f t="shared" si="166"/>
        <v/>
      </c>
      <c r="E331" s="159" t="str">
        <f t="shared" si="166"/>
        <v/>
      </c>
      <c r="F331" s="159">
        <f t="shared" si="166"/>
        <v>0.75261496961464835</v>
      </c>
      <c r="G331" s="159">
        <f t="shared" si="166"/>
        <v>0.75407574499875574</v>
      </c>
      <c r="H331" s="159">
        <f t="shared" si="166"/>
        <v>0.75557792901911258</v>
      </c>
      <c r="I331" s="159">
        <f t="shared" si="166"/>
        <v>0.75713122579920733</v>
      </c>
      <c r="J331" s="159">
        <f t="shared" si="166"/>
        <v>0.75877538970772518</v>
      </c>
      <c r="K331" s="159">
        <f t="shared" si="166"/>
        <v>0.76054422241469111</v>
      </c>
      <c r="L331" s="159" t="str">
        <f t="shared" si="166"/>
        <v/>
      </c>
      <c r="M331" s="159" t="str">
        <f t="shared" si="166"/>
        <v/>
      </c>
      <c r="N331" s="159" t="str">
        <f t="shared" si="166"/>
        <v/>
      </c>
      <c r="O331" s="159">
        <f t="shared" si="166"/>
        <v>0.7731204523580969</v>
      </c>
      <c r="P331" s="159">
        <f t="shared" si="166"/>
        <v>0.77919788070963925</v>
      </c>
      <c r="Q331" s="159">
        <f t="shared" si="166"/>
        <v>0.78703087614130152</v>
      </c>
      <c r="R331" s="159">
        <f t="shared" ref="R331:V331" si="167">IF(R313=0,"",R313/R295)</f>
        <v>0.79768645861884835</v>
      </c>
      <c r="S331" s="159">
        <f t="shared" si="167"/>
        <v>0.81098562218532655</v>
      </c>
      <c r="T331" s="159">
        <f t="shared" si="167"/>
        <v>0.82528437991550996</v>
      </c>
      <c r="U331" s="159">
        <f t="shared" si="167"/>
        <v>0.83893874488421272</v>
      </c>
      <c r="V331" s="159">
        <f t="shared" si="167"/>
        <v>0.85030473016623132</v>
      </c>
      <c r="W331" s="159">
        <f t="shared" ref="W331" si="168">IF(W313=0,"",W313/W295)</f>
        <v>0.85880485617614666</v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2.0190429349485957E-2</v>
      </c>
      <c r="D333" s="117">
        <f t="shared" si="169"/>
        <v>2.622665537053203E-2</v>
      </c>
      <c r="E333" s="117">
        <f t="shared" si="169"/>
        <v>1.6840169986397036E-2</v>
      </c>
      <c r="F333" s="117">
        <f t="shared" si="169"/>
        <v>2.5623356054437919E-2</v>
      </c>
      <c r="G333" s="117">
        <f t="shared" si="169"/>
        <v>1.3582319305687197E-2</v>
      </c>
      <c r="H333" s="117">
        <f t="shared" si="169"/>
        <v>2.5698292286714344E-2</v>
      </c>
      <c r="I333" s="117">
        <f t="shared" si="169"/>
        <v>1.8409931741538158E-2</v>
      </c>
      <c r="J333" s="117">
        <f t="shared" si="169"/>
        <v>1.3450950327922311E-2</v>
      </c>
      <c r="K333" s="117">
        <f t="shared" si="169"/>
        <v>3.4862125922984974E-3</v>
      </c>
      <c r="L333" s="117">
        <f t="shared" si="169"/>
        <v>0</v>
      </c>
      <c r="M333" s="117">
        <f t="shared" si="169"/>
        <v>0</v>
      </c>
      <c r="N333" s="117">
        <f t="shared" si="169"/>
        <v>0</v>
      </c>
      <c r="O333" s="117">
        <f t="shared" si="169"/>
        <v>6.9270531722488852E-3</v>
      </c>
      <c r="P333" s="117">
        <f t="shared" si="169"/>
        <v>3.8730797872573493E-3</v>
      </c>
      <c r="Q333" s="117">
        <f t="shared" si="169"/>
        <v>4.2840031520807696E-3</v>
      </c>
      <c r="R333" s="117">
        <f t="shared" ref="R333:V333" si="170">R334+R336+R338+R347</f>
        <v>6.4328335097666176E-3</v>
      </c>
      <c r="S333" s="117">
        <f t="shared" si="170"/>
        <v>1.3896614903211724E-2</v>
      </c>
      <c r="T333" s="117">
        <f t="shared" si="170"/>
        <v>3.4265441160511029E-2</v>
      </c>
      <c r="U333" s="117">
        <f t="shared" si="170"/>
        <v>0.10604809962334695</v>
      </c>
      <c r="V333" s="117">
        <f t="shared" si="170"/>
        <v>0.1731246958485757</v>
      </c>
      <c r="W333" s="117">
        <f t="shared" ref="W333" si="171">W334+W336+W338+W347</f>
        <v>0.1690509079149333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6.6254290332726489E-3</v>
      </c>
      <c r="D338" s="122">
        <v>8.407978638866798E-3</v>
      </c>
      <c r="E338" s="122">
        <v>3.7092932616869623E-3</v>
      </c>
      <c r="F338" s="122">
        <v>4.83227693286877E-3</v>
      </c>
      <c r="G338" s="122">
        <v>3.8586969969279876E-3</v>
      </c>
      <c r="H338" s="122">
        <v>6.9422588600936124E-3</v>
      </c>
      <c r="I338" s="122">
        <v>1.6886249372985165E-3</v>
      </c>
      <c r="J338" s="122">
        <v>8.3178130657306963E-4</v>
      </c>
      <c r="K338" s="122">
        <v>8.6472996670207826E-4</v>
      </c>
      <c r="L338" s="122">
        <v>0</v>
      </c>
      <c r="M338" s="122">
        <v>0</v>
      </c>
      <c r="N338" s="122">
        <v>0</v>
      </c>
      <c r="O338" s="122">
        <v>1.5260679784860614E-3</v>
      </c>
      <c r="P338" s="122">
        <v>1.0064118219591225E-3</v>
      </c>
      <c r="Q338" s="122">
        <v>6.4136937525782192E-4</v>
      </c>
      <c r="R338" s="122">
        <v>1.3399729253508047E-3</v>
      </c>
      <c r="S338" s="122">
        <v>3.1349535947804695E-3</v>
      </c>
      <c r="T338" s="122">
        <v>7.3294037878058708E-3</v>
      </c>
      <c r="U338" s="122">
        <v>1.9833018523302225E-2</v>
      </c>
      <c r="V338" s="122">
        <v>1.5406182714990915E-2</v>
      </c>
      <c r="W338" s="122">
        <v>1.1260390666331239E-2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6.6254290332726489E-3</v>
      </c>
      <c r="D339" s="98">
        <v>8.407978638866798E-3</v>
      </c>
      <c r="E339" s="98">
        <v>3.7092932616869623E-3</v>
      </c>
      <c r="F339" s="98">
        <v>4.83227693286877E-3</v>
      </c>
      <c r="G339" s="98">
        <v>3.8586969969279876E-3</v>
      </c>
      <c r="H339" s="98">
        <v>6.9422588600936124E-3</v>
      </c>
      <c r="I339" s="98">
        <v>1.6886249372985165E-3</v>
      </c>
      <c r="J339" s="98">
        <v>8.3178130657306963E-4</v>
      </c>
      <c r="K339" s="98">
        <v>8.6472996670207826E-4</v>
      </c>
      <c r="L339" s="98">
        <v>0</v>
      </c>
      <c r="M339" s="98">
        <v>0</v>
      </c>
      <c r="N339" s="98">
        <v>0</v>
      </c>
      <c r="O339" s="98">
        <v>1.5260679784860614E-3</v>
      </c>
      <c r="P339" s="98">
        <v>1.0064118219591225E-3</v>
      </c>
      <c r="Q339" s="98">
        <v>6.4136937525782192E-4</v>
      </c>
      <c r="R339" s="98">
        <v>1.3399729253508047E-3</v>
      </c>
      <c r="S339" s="98">
        <v>3.1349535947804695E-3</v>
      </c>
      <c r="T339" s="98">
        <v>7.3294037878058708E-3</v>
      </c>
      <c r="U339" s="98">
        <v>1.9833018523302225E-2</v>
      </c>
      <c r="V339" s="98">
        <v>1.5406182714990915E-2</v>
      </c>
      <c r="W339" s="98">
        <v>1.1260390666331239E-2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1.3565000316213308E-2</v>
      </c>
      <c r="D347" s="122">
        <v>1.7818676731665234E-2</v>
      </c>
      <c r="E347" s="122">
        <v>1.3130876724710075E-2</v>
      </c>
      <c r="F347" s="122">
        <v>2.0791079121569151E-2</v>
      </c>
      <c r="G347" s="122">
        <v>9.7236223087592086E-3</v>
      </c>
      <c r="H347" s="122">
        <v>1.875603342662073E-2</v>
      </c>
      <c r="I347" s="122">
        <v>1.6721306804239642E-2</v>
      </c>
      <c r="J347" s="122">
        <v>1.2619169021349241E-2</v>
      </c>
      <c r="K347" s="122">
        <v>2.6214826255964189E-3</v>
      </c>
      <c r="L347" s="122">
        <v>0</v>
      </c>
      <c r="M347" s="122">
        <v>0</v>
      </c>
      <c r="N347" s="122">
        <v>0</v>
      </c>
      <c r="O347" s="122">
        <v>5.400985193762824E-3</v>
      </c>
      <c r="P347" s="122">
        <v>2.866667965298227E-3</v>
      </c>
      <c r="Q347" s="122">
        <v>3.6426337768229473E-3</v>
      </c>
      <c r="R347" s="122">
        <v>5.0928605844158129E-3</v>
      </c>
      <c r="S347" s="122">
        <v>1.0761661308431255E-2</v>
      </c>
      <c r="T347" s="122">
        <v>2.6936037372705161E-2</v>
      </c>
      <c r="U347" s="122">
        <v>8.6215081100044721E-2</v>
      </c>
      <c r="V347" s="122">
        <v>0.15771851313358479</v>
      </c>
      <c r="W347" s="122">
        <v>0.15779051724860205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1.3565000316213308E-2</v>
      </c>
      <c r="D348" s="98">
        <v>1.7818676731665234E-2</v>
      </c>
      <c r="E348" s="98">
        <v>1.3130876724710075E-2</v>
      </c>
      <c r="F348" s="98">
        <v>2.0791079121569151E-2</v>
      </c>
      <c r="G348" s="98">
        <v>9.7236223087592086E-3</v>
      </c>
      <c r="H348" s="98">
        <v>1.875603342662073E-2</v>
      </c>
      <c r="I348" s="98">
        <v>1.6721306804239642E-2</v>
      </c>
      <c r="J348" s="98">
        <v>1.2619169021349241E-2</v>
      </c>
      <c r="K348" s="98">
        <v>2.6214826255964189E-3</v>
      </c>
      <c r="L348" s="98">
        <v>0</v>
      </c>
      <c r="M348" s="98">
        <v>0</v>
      </c>
      <c r="N348" s="98">
        <v>0</v>
      </c>
      <c r="O348" s="98">
        <v>5.400985193762824E-3</v>
      </c>
      <c r="P348" s="98">
        <v>2.866667965298227E-3</v>
      </c>
      <c r="Q348" s="98">
        <v>3.6426337768229473E-3</v>
      </c>
      <c r="R348" s="98">
        <v>5.0928605844158129E-3</v>
      </c>
      <c r="S348" s="98">
        <v>1.0761661308431255E-2</v>
      </c>
      <c r="T348" s="98">
        <v>2.6936037372705161E-2</v>
      </c>
      <c r="U348" s="98">
        <v>8.6215081100044721E-2</v>
      </c>
      <c r="V348" s="98">
        <v>0.15771851313358479</v>
      </c>
      <c r="W348" s="98">
        <v>0.15779051724860205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13732.37557908061</v>
      </c>
      <c r="D351" s="117">
        <f t="shared" si="174"/>
        <v>14327.431550208692</v>
      </c>
      <c r="E351" s="117">
        <f t="shared" si="174"/>
        <v>15097.390221719852</v>
      </c>
      <c r="F351" s="117">
        <f t="shared" si="174"/>
        <v>14322.908734634439</v>
      </c>
      <c r="G351" s="117">
        <f t="shared" si="174"/>
        <v>14052.945069960517</v>
      </c>
      <c r="H351" s="117">
        <f t="shared" si="174"/>
        <v>13508.933889611171</v>
      </c>
      <c r="I351" s="117">
        <f t="shared" si="174"/>
        <v>12150.905097038964</v>
      </c>
      <c r="J351" s="117">
        <f t="shared" si="174"/>
        <v>11983.661352087431</v>
      </c>
      <c r="K351" s="117">
        <f t="shared" si="174"/>
        <v>12220.117659935551</v>
      </c>
      <c r="L351" s="117">
        <f t="shared" si="174"/>
        <v>0</v>
      </c>
      <c r="M351" s="117">
        <f t="shared" si="174"/>
        <v>0</v>
      </c>
      <c r="N351" s="117">
        <f t="shared" si="174"/>
        <v>0</v>
      </c>
      <c r="O351" s="117">
        <f t="shared" si="174"/>
        <v>11211.925680986957</v>
      </c>
      <c r="P351" s="117">
        <f t="shared" si="174"/>
        <v>10402.385208569676</v>
      </c>
      <c r="Q351" s="117">
        <f t="shared" si="174"/>
        <v>10163.450526777802</v>
      </c>
      <c r="R351" s="117">
        <f t="shared" ref="R351:V351" si="175">R352+R354+R356+R365</f>
        <v>9390.3100832185555</v>
      </c>
      <c r="S351" s="117">
        <f t="shared" si="175"/>
        <v>8765.5296339650376</v>
      </c>
      <c r="T351" s="117">
        <f t="shared" si="175"/>
        <v>7325.4138039429899</v>
      </c>
      <c r="U351" s="117">
        <f t="shared" si="175"/>
        <v>4930.2615531909642</v>
      </c>
      <c r="V351" s="117">
        <f t="shared" si="175"/>
        <v>5915.9594808747242</v>
      </c>
      <c r="W351" s="117">
        <f t="shared" ref="W351" si="176">W352+W354+W356+W365</f>
        <v>10583.789155847506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11298.607166593107</v>
      </c>
      <c r="D352" s="122">
        <f t="shared" si="177"/>
        <v>11730.283222506412</v>
      </c>
      <c r="E352" s="122">
        <f t="shared" si="177"/>
        <v>12340.15326114838</v>
      </c>
      <c r="F352" s="122">
        <f t="shared" si="177"/>
        <v>11733.474483040594</v>
      </c>
      <c r="G352" s="122">
        <f t="shared" si="177"/>
        <v>11536.670138799978</v>
      </c>
      <c r="H352" s="122">
        <f t="shared" si="177"/>
        <v>10803.868669776055</v>
      </c>
      <c r="I352" s="122">
        <f t="shared" si="177"/>
        <v>9617.033247089068</v>
      </c>
      <c r="J352" s="122">
        <f t="shared" si="177"/>
        <v>9430.023512207239</v>
      </c>
      <c r="K352" s="122">
        <f t="shared" si="177"/>
        <v>9781.2483849426044</v>
      </c>
      <c r="L352" s="122">
        <f t="shared" si="177"/>
        <v>0</v>
      </c>
      <c r="M352" s="122">
        <f t="shared" si="177"/>
        <v>0</v>
      </c>
      <c r="N352" s="122">
        <f t="shared" si="177"/>
        <v>0</v>
      </c>
      <c r="O352" s="122">
        <f t="shared" si="177"/>
        <v>9090.1522727302108</v>
      </c>
      <c r="P352" s="122">
        <f t="shared" si="177"/>
        <v>8376.4776352336976</v>
      </c>
      <c r="Q352" s="122">
        <f t="shared" si="177"/>
        <v>7872.47130026988</v>
      </c>
      <c r="R352" s="122">
        <f t="shared" si="177"/>
        <v>7203.8502966650967</v>
      </c>
      <c r="S352" s="122">
        <f t="shared" si="177"/>
        <v>6490.94971926792</v>
      </c>
      <c r="T352" s="122">
        <f t="shared" si="177"/>
        <v>5022.5329801848902</v>
      </c>
      <c r="U352" s="122">
        <f t="shared" si="177"/>
        <v>2599.1018419428237</v>
      </c>
      <c r="V352" s="122">
        <f t="shared" si="177"/>
        <v>3299.2438120358656</v>
      </c>
      <c r="W352" s="122">
        <f t="shared" si="177"/>
        <v>8122.9115103921567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11298.607166593107</v>
      </c>
      <c r="D353" s="98">
        <v>11730.283222506412</v>
      </c>
      <c r="E353" s="98">
        <v>12340.15326114838</v>
      </c>
      <c r="F353" s="98">
        <v>11733.474483040594</v>
      </c>
      <c r="G353" s="98">
        <v>11536.670138799978</v>
      </c>
      <c r="H353" s="98">
        <v>10803.868669776055</v>
      </c>
      <c r="I353" s="98">
        <v>9617.033247089068</v>
      </c>
      <c r="J353" s="98">
        <v>9430.023512207239</v>
      </c>
      <c r="K353" s="98">
        <v>9781.2483849426044</v>
      </c>
      <c r="L353" s="98">
        <v>0</v>
      </c>
      <c r="M353" s="98">
        <v>0</v>
      </c>
      <c r="N353" s="98">
        <v>0</v>
      </c>
      <c r="O353" s="98">
        <v>9090.1522727302108</v>
      </c>
      <c r="P353" s="98">
        <v>8376.4776352336976</v>
      </c>
      <c r="Q353" s="98">
        <v>7872.47130026988</v>
      </c>
      <c r="R353" s="98">
        <v>7203.8502966650967</v>
      </c>
      <c r="S353" s="98">
        <v>6490.94971926792</v>
      </c>
      <c r="T353" s="98">
        <v>5022.5329801848902</v>
      </c>
      <c r="U353" s="98">
        <v>2599.1018419428237</v>
      </c>
      <c r="V353" s="98">
        <v>3299.2438120358656</v>
      </c>
      <c r="W353" s="98">
        <v>8122.9115103921567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6.477919655120659</v>
      </c>
      <c r="D354" s="122">
        <f t="shared" si="178"/>
        <v>11.033710061302282</v>
      </c>
      <c r="E354" s="122">
        <f t="shared" si="178"/>
        <v>20.638482370657577</v>
      </c>
      <c r="F354" s="122">
        <f t="shared" si="178"/>
        <v>14.283514335049201</v>
      </c>
      <c r="G354" s="122">
        <f t="shared" si="178"/>
        <v>15.717234073652373</v>
      </c>
      <c r="H354" s="122">
        <f t="shared" si="178"/>
        <v>26.33800734175696</v>
      </c>
      <c r="I354" s="122">
        <f t="shared" si="178"/>
        <v>41.469456556166577</v>
      </c>
      <c r="J354" s="122">
        <f t="shared" si="178"/>
        <v>29.49740834507308</v>
      </c>
      <c r="K354" s="122">
        <f t="shared" si="178"/>
        <v>32.721972679086761</v>
      </c>
      <c r="L354" s="122">
        <f t="shared" si="178"/>
        <v>0</v>
      </c>
      <c r="M354" s="122">
        <f t="shared" si="178"/>
        <v>0</v>
      </c>
      <c r="N354" s="122">
        <f t="shared" si="178"/>
        <v>0</v>
      </c>
      <c r="O354" s="122">
        <f t="shared" si="178"/>
        <v>74.301887017260796</v>
      </c>
      <c r="P354" s="122">
        <f t="shared" si="178"/>
        <v>52.059421570026949</v>
      </c>
      <c r="Q354" s="122">
        <f t="shared" si="178"/>
        <v>80.381164695143397</v>
      </c>
      <c r="R354" s="122">
        <f t="shared" si="178"/>
        <v>76.16530632697669</v>
      </c>
      <c r="S354" s="122">
        <f t="shared" si="178"/>
        <v>83.429089618438667</v>
      </c>
      <c r="T354" s="122">
        <f t="shared" si="178"/>
        <v>109.3063748395451</v>
      </c>
      <c r="U354" s="122">
        <f t="shared" si="178"/>
        <v>147.23005640378372</v>
      </c>
      <c r="V354" s="122">
        <f t="shared" si="178"/>
        <v>81.240177918361908</v>
      </c>
      <c r="W354" s="122">
        <f t="shared" si="178"/>
        <v>191.40377725237727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6.477919655120659</v>
      </c>
      <c r="D355" s="98">
        <f>RES_hhdet_in_fech!D165</f>
        <v>11.033710061302282</v>
      </c>
      <c r="E355" s="98">
        <f>RES_hhdet_in_fech!E165</f>
        <v>20.638482370657577</v>
      </c>
      <c r="F355" s="98">
        <f>RES_hhdet_in_fech!F165</f>
        <v>14.283514335049201</v>
      </c>
      <c r="G355" s="98">
        <f>RES_hhdet_in_fech!G165</f>
        <v>15.717234073652373</v>
      </c>
      <c r="H355" s="98">
        <f>RES_hhdet_in_fech!H165</f>
        <v>26.33800734175696</v>
      </c>
      <c r="I355" s="98">
        <f>RES_hhdet_in_fech!I165</f>
        <v>41.469456556166577</v>
      </c>
      <c r="J355" s="98">
        <f>RES_hhdet_in_fech!J165</f>
        <v>29.49740834507308</v>
      </c>
      <c r="K355" s="98">
        <f>RES_hhdet_in_fech!K165</f>
        <v>32.721972679086761</v>
      </c>
      <c r="L355" s="98">
        <f>RES_hhdet_in_fech!L165</f>
        <v>0</v>
      </c>
      <c r="M355" s="98">
        <f>RES_hhdet_in_fech!M165</f>
        <v>0</v>
      </c>
      <c r="N355" s="98">
        <f>RES_hhdet_in_fech!N165</f>
        <v>0</v>
      </c>
      <c r="O355" s="98">
        <f>RES_hhdet_in_fech!O165</f>
        <v>74.301887017260796</v>
      </c>
      <c r="P355" s="98">
        <f>RES_hhdet_in_fech!P165</f>
        <v>52.059421570026949</v>
      </c>
      <c r="Q355" s="98">
        <f>RES_hhdet_in_fech!Q165</f>
        <v>80.381164695143397</v>
      </c>
      <c r="R355" s="98">
        <f>RES_hhdet_in_fech!R165</f>
        <v>76.16530632697669</v>
      </c>
      <c r="S355" s="98">
        <f>RES_hhdet_in_fech!S165</f>
        <v>83.429089618438667</v>
      </c>
      <c r="T355" s="98">
        <f>RES_hhdet_in_fech!T165</f>
        <v>109.3063748395451</v>
      </c>
      <c r="U355" s="98">
        <f>RES_hhdet_in_fech!U165</f>
        <v>147.23005640378372</v>
      </c>
      <c r="V355" s="98">
        <f>RES_hhdet_in_fech!V165</f>
        <v>81.240177918361908</v>
      </c>
      <c r="W355" s="98">
        <f>RES_hhdet_in_fech!W165</f>
        <v>191.40377725237727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1692.9950087725131</v>
      </c>
      <c r="D356" s="122">
        <v>1785.6953890982443</v>
      </c>
      <c r="E356" s="122">
        <v>1922.450187568036</v>
      </c>
      <c r="F356" s="122">
        <v>1809.7658789624486</v>
      </c>
      <c r="G356" s="122">
        <v>1775.2281772946585</v>
      </c>
      <c r="H356" s="122">
        <v>1956.7203022376043</v>
      </c>
      <c r="I356" s="122">
        <v>1815.7902993399809</v>
      </c>
      <c r="J356" s="122">
        <v>1901.6090986738882</v>
      </c>
      <c r="K356" s="122">
        <v>1838.3555670063486</v>
      </c>
      <c r="L356" s="122">
        <v>0</v>
      </c>
      <c r="M356" s="122">
        <v>0</v>
      </c>
      <c r="N356" s="122">
        <v>0</v>
      </c>
      <c r="O356" s="122">
        <v>1577.7179317356502</v>
      </c>
      <c r="P356" s="122">
        <v>1558.4426001679674</v>
      </c>
      <c r="Q356" s="122">
        <v>1766.7569832184809</v>
      </c>
      <c r="R356" s="122">
        <v>1691.4561147400045</v>
      </c>
      <c r="S356" s="122">
        <v>1655.2734371716003</v>
      </c>
      <c r="T356" s="122">
        <v>1638.7685049596093</v>
      </c>
      <c r="U356" s="122">
        <v>1630.410494686932</v>
      </c>
      <c r="V356" s="122">
        <v>1738.5517258169918</v>
      </c>
      <c r="W356" s="122">
        <v>1520.6280951743597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1822.8971411319797</v>
      </c>
      <c r="D357" s="98">
        <v>2056.3035938611047</v>
      </c>
      <c r="E357" s="98">
        <v>2041.1236912787031</v>
      </c>
      <c r="F357" s="98">
        <v>1772.714141599449</v>
      </c>
      <c r="G357" s="98">
        <v>2123.336523225913</v>
      </c>
      <c r="H357" s="98">
        <v>2182.9355206190767</v>
      </c>
      <c r="I357" s="98">
        <v>1858.4092019925565</v>
      </c>
      <c r="J357" s="98">
        <v>1830.8269646352119</v>
      </c>
      <c r="K357" s="98">
        <v>1903.3499883387874</v>
      </c>
      <c r="L357" s="98">
        <v>0</v>
      </c>
      <c r="M357" s="98">
        <v>0</v>
      </c>
      <c r="N357" s="98">
        <v>0</v>
      </c>
      <c r="O357" s="98">
        <v>1679.5078122095231</v>
      </c>
      <c r="P357" s="98">
        <v>1476.8031665773353</v>
      </c>
      <c r="Q357" s="98">
        <v>1411.7128351334343</v>
      </c>
      <c r="R357" s="98">
        <v>1179.76133593133</v>
      </c>
      <c r="S357" s="98">
        <v>1533.4045483264213</v>
      </c>
      <c r="T357" s="98">
        <v>1613.2690147486067</v>
      </c>
      <c r="U357" s="98">
        <v>1647.3318219144201</v>
      </c>
      <c r="V357" s="98">
        <v>1279.6385487571652</v>
      </c>
      <c r="W357" s="98">
        <v>1339.7379946901619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1708.6129307301489</v>
      </c>
      <c r="D361" s="101">
        <v>1731.7292941826972</v>
      </c>
      <c r="E361" s="101">
        <v>1907.3805363031895</v>
      </c>
      <c r="F361" s="101">
        <v>1813.7714721908812</v>
      </c>
      <c r="G361" s="101">
        <v>1742.6404014731702</v>
      </c>
      <c r="H361" s="101">
        <v>1936.4696929986414</v>
      </c>
      <c r="I361" s="101">
        <v>1839.8990133913676</v>
      </c>
      <c r="J361" s="101">
        <v>1954.0918981064083</v>
      </c>
      <c r="K361" s="101">
        <v>1875.8093466097091</v>
      </c>
      <c r="L361" s="101">
        <v>0</v>
      </c>
      <c r="M361" s="101">
        <v>0</v>
      </c>
      <c r="N361" s="101">
        <v>0</v>
      </c>
      <c r="O361" s="101">
        <v>1601.1365261832784</v>
      </c>
      <c r="P361" s="101">
        <v>1600.427397506664</v>
      </c>
      <c r="Q361" s="101">
        <v>1809.8211256021202</v>
      </c>
      <c r="R361" s="101">
        <v>1750.1389909908835</v>
      </c>
      <c r="S361" s="101">
        <v>1696.4839080794115</v>
      </c>
      <c r="T361" s="101">
        <v>1677.7586377479081</v>
      </c>
      <c r="U361" s="101">
        <v>1666.9386365217131</v>
      </c>
      <c r="V361" s="101">
        <v>1796.9685919159558</v>
      </c>
      <c r="W361" s="101">
        <v>1564.1861857200029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1164.3802329748476</v>
      </c>
      <c r="D362" s="104">
        <v>1178.0692016949436</v>
      </c>
      <c r="E362" s="104">
        <v>0</v>
      </c>
      <c r="F362" s="104">
        <v>0</v>
      </c>
      <c r="G362" s="104">
        <v>1173.742389884339</v>
      </c>
      <c r="H362" s="104">
        <v>1361.5346182452308</v>
      </c>
      <c r="I362" s="104">
        <v>1261.0041074496633</v>
      </c>
      <c r="J362" s="104">
        <v>1369.9444113834177</v>
      </c>
      <c r="K362" s="104">
        <v>1305.1889006318972</v>
      </c>
      <c r="L362" s="104">
        <v>0</v>
      </c>
      <c r="M362" s="104">
        <v>0</v>
      </c>
      <c r="N362" s="104">
        <v>0</v>
      </c>
      <c r="O362" s="104">
        <v>1124.649134547351</v>
      </c>
      <c r="P362" s="104">
        <v>1145.5934895966861</v>
      </c>
      <c r="Q362" s="104">
        <v>1366.1664484186481</v>
      </c>
      <c r="R362" s="104">
        <v>1327.6080661995616</v>
      </c>
      <c r="S362" s="104">
        <v>1291.7745575469999</v>
      </c>
      <c r="T362" s="104">
        <v>1294.6872664826349</v>
      </c>
      <c r="U362" s="104">
        <v>1297.9510993530398</v>
      </c>
      <c r="V362" s="104">
        <v>1421.4546684355298</v>
      </c>
      <c r="W362" s="104">
        <v>1221.2376354243941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393.03960564662867</v>
      </c>
      <c r="D363" s="98">
        <v>388.79711571448973</v>
      </c>
      <c r="E363" s="98">
        <v>0</v>
      </c>
      <c r="F363" s="98">
        <v>0</v>
      </c>
      <c r="G363" s="98">
        <v>347.62080034573745</v>
      </c>
      <c r="H363" s="98">
        <v>520.78559768423747</v>
      </c>
      <c r="I363" s="98">
        <v>405.5485897885967</v>
      </c>
      <c r="J363" s="98">
        <v>495.67142530475166</v>
      </c>
      <c r="K363" s="98">
        <v>440.75166103103356</v>
      </c>
      <c r="L363" s="98">
        <v>0</v>
      </c>
      <c r="M363" s="98">
        <v>0</v>
      </c>
      <c r="N363" s="98">
        <v>0</v>
      </c>
      <c r="O363" s="98">
        <v>310.2167882443436</v>
      </c>
      <c r="P363" s="98">
        <v>309.68688440576386</v>
      </c>
      <c r="Q363" s="98">
        <v>490.27144342275449</v>
      </c>
      <c r="R363" s="98">
        <v>447.76950355249193</v>
      </c>
      <c r="S363" s="98">
        <v>403.41434501627816</v>
      </c>
      <c r="T363" s="98">
        <v>408.20735188479352</v>
      </c>
      <c r="U363" s="98">
        <v>398.41867069516309</v>
      </c>
      <c r="V363" s="98">
        <v>459.71759724934759</v>
      </c>
      <c r="W363" s="98">
        <v>308.44430674637539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771.34062732821894</v>
      </c>
      <c r="D364" s="98">
        <v>789.27208598045399</v>
      </c>
      <c r="E364" s="98">
        <v>0</v>
      </c>
      <c r="F364" s="98">
        <v>0</v>
      </c>
      <c r="G364" s="98">
        <v>826.1215895386016</v>
      </c>
      <c r="H364" s="98">
        <v>840.74902056099347</v>
      </c>
      <c r="I364" s="98">
        <v>855.45551766106644</v>
      </c>
      <c r="J364" s="98">
        <v>874.27298607866601</v>
      </c>
      <c r="K364" s="98">
        <v>864.43723960086356</v>
      </c>
      <c r="L364" s="98">
        <v>0</v>
      </c>
      <c r="M364" s="98">
        <v>0</v>
      </c>
      <c r="N364" s="98">
        <v>0</v>
      </c>
      <c r="O364" s="98">
        <v>814.43234630300753</v>
      </c>
      <c r="P364" s="98">
        <v>835.90660519092216</v>
      </c>
      <c r="Q364" s="98">
        <v>875.89500499589337</v>
      </c>
      <c r="R364" s="98">
        <v>879.83856264706958</v>
      </c>
      <c r="S364" s="98">
        <v>888.36021253072136</v>
      </c>
      <c r="T364" s="98">
        <v>886.47991459784146</v>
      </c>
      <c r="U364" s="98">
        <v>899.53242865787672</v>
      </c>
      <c r="V364" s="98">
        <v>961.73707118618199</v>
      </c>
      <c r="W364" s="98">
        <v>912.79332867801861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734.29548405986827</v>
      </c>
      <c r="D365" s="122">
        <v>800.41922854273491</v>
      </c>
      <c r="E365" s="122">
        <v>814.14829063277807</v>
      </c>
      <c r="F365" s="122">
        <v>765.38485829634635</v>
      </c>
      <c r="G365" s="122">
        <v>725.32951979222742</v>
      </c>
      <c r="H365" s="122">
        <v>722.00691025575622</v>
      </c>
      <c r="I365" s="122">
        <v>676.61209405374859</v>
      </c>
      <c r="J365" s="122">
        <v>622.53133286123227</v>
      </c>
      <c r="K365" s="122">
        <v>567.79173530751109</v>
      </c>
      <c r="L365" s="122">
        <v>0</v>
      </c>
      <c r="M365" s="122">
        <v>0</v>
      </c>
      <c r="N365" s="122">
        <v>0</v>
      </c>
      <c r="O365" s="122">
        <v>469.75358950383571</v>
      </c>
      <c r="P365" s="122">
        <v>415.40555159798339</v>
      </c>
      <c r="Q365" s="122">
        <v>443.8410785942973</v>
      </c>
      <c r="R365" s="122">
        <v>418.83836548647696</v>
      </c>
      <c r="S365" s="122">
        <v>535.87738790708011</v>
      </c>
      <c r="T365" s="122">
        <v>554.80594395894502</v>
      </c>
      <c r="U365" s="122">
        <v>553.51916015742495</v>
      </c>
      <c r="V365" s="122">
        <v>796.92376510350493</v>
      </c>
      <c r="W365" s="122">
        <v>748.84577302861214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746.44525423783375</v>
      </c>
      <c r="D366" s="98">
        <v>800.41922854273491</v>
      </c>
      <c r="E366" s="98">
        <v>814.14829063277807</v>
      </c>
      <c r="F366" s="98">
        <v>769.12726977206114</v>
      </c>
      <c r="G366" s="98">
        <v>778.27580950224956</v>
      </c>
      <c r="H366" s="98">
        <v>778.93868450384593</v>
      </c>
      <c r="I366" s="98">
        <v>714.66272454296973</v>
      </c>
      <c r="J366" s="98">
        <v>638.52755672487854</v>
      </c>
      <c r="K366" s="98">
        <v>641.12486196621512</v>
      </c>
      <c r="L366" s="98">
        <v>0</v>
      </c>
      <c r="M366" s="98">
        <v>0</v>
      </c>
      <c r="N366" s="98">
        <v>0</v>
      </c>
      <c r="O366" s="98">
        <v>516.87234373806848</v>
      </c>
      <c r="P366" s="98">
        <v>485.36916800395289</v>
      </c>
      <c r="Q366" s="98">
        <v>517.27555635404724</v>
      </c>
      <c r="R366" s="98">
        <v>457.54503563215457</v>
      </c>
      <c r="S366" s="98">
        <v>599.68110964174321</v>
      </c>
      <c r="T366" s="98">
        <v>640.95880443133683</v>
      </c>
      <c r="U366" s="98">
        <v>655.5001830825131</v>
      </c>
      <c r="V366" s="98">
        <v>911.1625111301571</v>
      </c>
      <c r="W366" s="98">
        <v>882.62110394792523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653.29701620676542</v>
      </c>
      <c r="D367" s="33">
        <v>0</v>
      </c>
      <c r="E367" s="33">
        <v>0</v>
      </c>
      <c r="F367" s="33">
        <v>654.04811689383155</v>
      </c>
      <c r="G367" s="33">
        <v>586.66066578978871</v>
      </c>
      <c r="H367" s="33">
        <v>554.37446385860346</v>
      </c>
      <c r="I367" s="33">
        <v>573.47485878033365</v>
      </c>
      <c r="J367" s="33">
        <v>574.54266127029325</v>
      </c>
      <c r="K367" s="33">
        <v>447.79207350235851</v>
      </c>
      <c r="L367" s="33">
        <v>0</v>
      </c>
      <c r="M367" s="33">
        <v>0</v>
      </c>
      <c r="N367" s="33">
        <v>0</v>
      </c>
      <c r="O367" s="33">
        <v>371.23255792316706</v>
      </c>
      <c r="P367" s="33">
        <v>366.2419292586535</v>
      </c>
      <c r="Q367" s="33">
        <v>385.470083451932</v>
      </c>
      <c r="R367" s="33">
        <v>380.90582874371268</v>
      </c>
      <c r="S367" s="33">
        <v>423.86640975067155</v>
      </c>
      <c r="T367" s="33">
        <v>434.96925833945249</v>
      </c>
      <c r="U367" s="33">
        <v>435.42513561017307</v>
      </c>
      <c r="V367" s="33">
        <v>700.52296280858923</v>
      </c>
      <c r="W367" s="33">
        <v>608.47085911727993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8766.834506173207</v>
      </c>
      <c r="D369" s="117">
        <f t="shared" si="179"/>
        <v>9179.7121053467636</v>
      </c>
      <c r="E369" s="117">
        <f t="shared" si="179"/>
        <v>9764.9798554705103</v>
      </c>
      <c r="F369" s="117">
        <f t="shared" si="179"/>
        <v>9330.7907944988674</v>
      </c>
      <c r="G369" s="117">
        <f t="shared" si="179"/>
        <v>9253.3288813390664</v>
      </c>
      <c r="H369" s="117">
        <f t="shared" si="179"/>
        <v>8956.6827346813243</v>
      </c>
      <c r="I369" s="117">
        <f t="shared" si="179"/>
        <v>8169.5330086189033</v>
      </c>
      <c r="J369" s="117">
        <f t="shared" si="179"/>
        <v>8108.8793781776958</v>
      </c>
      <c r="K369" s="117">
        <f t="shared" si="179"/>
        <v>8351.7434082680466</v>
      </c>
      <c r="L369" s="117">
        <f t="shared" si="179"/>
        <v>0</v>
      </c>
      <c r="M369" s="117">
        <f t="shared" si="179"/>
        <v>0</v>
      </c>
      <c r="N369" s="117">
        <f t="shared" si="179"/>
        <v>0</v>
      </c>
      <c r="O369" s="117">
        <f t="shared" si="179"/>
        <v>8228.6437653391822</v>
      </c>
      <c r="P369" s="117">
        <f t="shared" si="179"/>
        <v>7800.827543979939</v>
      </c>
      <c r="Q369" s="117">
        <f t="shared" si="179"/>
        <v>7854.7835593159352</v>
      </c>
      <c r="R369" s="117">
        <f t="shared" ref="R369:V369" si="180">R370+R372+R374+R383</f>
        <v>7433.6300052445176</v>
      </c>
      <c r="S369" s="117">
        <f t="shared" si="180"/>
        <v>7121.3025466545132</v>
      </c>
      <c r="T369" s="117">
        <f t="shared" si="180"/>
        <v>6174.1200300966384</v>
      </c>
      <c r="U369" s="117">
        <f t="shared" si="180"/>
        <v>4352.9502038429355</v>
      </c>
      <c r="V369" s="117">
        <f t="shared" si="180"/>
        <v>5057.1193421075777</v>
      </c>
      <c r="W369" s="117">
        <f t="shared" ref="W369" si="181">W370+W372+W374+W383</f>
        <v>9577.9811885999516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7316.4504974319907</v>
      </c>
      <c r="D370" s="122">
        <f t="shared" si="182"/>
        <v>7657.2611447522759</v>
      </c>
      <c r="E370" s="122">
        <f t="shared" si="182"/>
        <v>8121.4874949347713</v>
      </c>
      <c r="F370" s="122">
        <f t="shared" si="182"/>
        <v>7785.2899077137608</v>
      </c>
      <c r="G370" s="122">
        <f t="shared" si="182"/>
        <v>7718.1519804447671</v>
      </c>
      <c r="H370" s="122">
        <f t="shared" si="182"/>
        <v>7288.5068222660966</v>
      </c>
      <c r="I370" s="122">
        <f t="shared" si="182"/>
        <v>6543.1025721541855</v>
      </c>
      <c r="J370" s="122">
        <f t="shared" si="182"/>
        <v>6472.3354977355639</v>
      </c>
      <c r="K370" s="122">
        <f t="shared" si="182"/>
        <v>6775.2184132549864</v>
      </c>
      <c r="L370" s="122">
        <f t="shared" si="182"/>
        <v>0</v>
      </c>
      <c r="M370" s="122">
        <f t="shared" si="182"/>
        <v>0</v>
      </c>
      <c r="N370" s="122">
        <f t="shared" si="182"/>
        <v>0</v>
      </c>
      <c r="O370" s="122">
        <f t="shared" si="182"/>
        <v>6680.7020586013396</v>
      </c>
      <c r="P370" s="122">
        <f t="shared" si="182"/>
        <v>6307.4331504848369</v>
      </c>
      <c r="Q370" s="122">
        <f t="shared" si="182"/>
        <v>6078.9967658726846</v>
      </c>
      <c r="R370" s="122">
        <f t="shared" si="182"/>
        <v>5711.2749903420845</v>
      </c>
      <c r="S370" s="122">
        <f t="shared" si="182"/>
        <v>5301.9790841318973</v>
      </c>
      <c r="T370" s="122">
        <f t="shared" si="182"/>
        <v>4224.5944350228301</v>
      </c>
      <c r="U370" s="122">
        <f t="shared" si="182"/>
        <v>2242.0223319419933</v>
      </c>
      <c r="V370" s="122">
        <f t="shared" si="182"/>
        <v>2897.3151630424732</v>
      </c>
      <c r="W370" s="122">
        <f t="shared" si="182"/>
        <v>7196.8412958384952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7316.4504974319907</v>
      </c>
      <c r="D371" s="98">
        <v>7657.2611447522759</v>
      </c>
      <c r="E371" s="98">
        <v>8121.4874949347713</v>
      </c>
      <c r="F371" s="98">
        <v>7785.2899077137608</v>
      </c>
      <c r="G371" s="98">
        <v>7718.1519804447671</v>
      </c>
      <c r="H371" s="98">
        <v>7288.5068222660966</v>
      </c>
      <c r="I371" s="98">
        <v>6543.1025721541855</v>
      </c>
      <c r="J371" s="98">
        <v>6472.3354977355639</v>
      </c>
      <c r="K371" s="98">
        <v>6775.2184132549864</v>
      </c>
      <c r="L371" s="98">
        <v>0</v>
      </c>
      <c r="M371" s="98">
        <v>0</v>
      </c>
      <c r="N371" s="98">
        <v>0</v>
      </c>
      <c r="O371" s="98">
        <v>6680.7020586013396</v>
      </c>
      <c r="P371" s="98">
        <v>6307.4331504848369</v>
      </c>
      <c r="Q371" s="98">
        <v>6078.9967658726846</v>
      </c>
      <c r="R371" s="98">
        <v>5711.2749903420845</v>
      </c>
      <c r="S371" s="98">
        <v>5301.9790841318973</v>
      </c>
      <c r="T371" s="98">
        <v>4224.5944350228301</v>
      </c>
      <c r="U371" s="98">
        <v>2242.0223319419933</v>
      </c>
      <c r="V371" s="98">
        <v>2897.3151630424732</v>
      </c>
      <c r="W371" s="98">
        <v>7196.8412958384952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14.066629992881825</v>
      </c>
      <c r="D372" s="122">
        <f t="shared" si="183"/>
        <v>24.717258994958247</v>
      </c>
      <c r="E372" s="122">
        <f t="shared" si="183"/>
        <v>47.665994653687221</v>
      </c>
      <c r="F372" s="122">
        <f t="shared" si="183"/>
        <v>33.981246909083943</v>
      </c>
      <c r="G372" s="122">
        <f t="shared" si="183"/>
        <v>38.494630714654043</v>
      </c>
      <c r="H372" s="122">
        <f t="shared" si="183"/>
        <v>66.369901144504766</v>
      </c>
      <c r="I372" s="122">
        <f t="shared" si="183"/>
        <v>107.46327800743106</v>
      </c>
      <c r="J372" s="122">
        <f t="shared" si="183"/>
        <v>78.585458661391129</v>
      </c>
      <c r="K372" s="122">
        <f t="shared" si="183"/>
        <v>89.616057909979673</v>
      </c>
      <c r="L372" s="122">
        <f t="shared" si="183"/>
        <v>0</v>
      </c>
      <c r="M372" s="122">
        <f t="shared" si="183"/>
        <v>0</v>
      </c>
      <c r="N372" s="122">
        <f t="shared" si="183"/>
        <v>0</v>
      </c>
      <c r="O372" s="122">
        <f t="shared" si="183"/>
        <v>233.97093945688158</v>
      </c>
      <c r="P372" s="122">
        <f t="shared" si="183"/>
        <v>171.37842051568035</v>
      </c>
      <c r="Q372" s="122">
        <f t="shared" si="183"/>
        <v>274.49485466524152</v>
      </c>
      <c r="R372" s="122">
        <f t="shared" si="183"/>
        <v>265.97239794079024</v>
      </c>
      <c r="S372" s="122">
        <f t="shared" si="183"/>
        <v>296.45943112072791</v>
      </c>
      <c r="T372" s="122">
        <f t="shared" si="183"/>
        <v>394.01915898214389</v>
      </c>
      <c r="U372" s="122">
        <f t="shared" si="183"/>
        <v>537.59846427549462</v>
      </c>
      <c r="V372" s="122">
        <f t="shared" si="183"/>
        <v>300.50976479545557</v>
      </c>
      <c r="W372" s="122">
        <f t="shared" si="183"/>
        <v>716.92977814223548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14.066629992881825</v>
      </c>
      <c r="D373" s="98">
        <f>RES_hhdet_in_tesh!D165</f>
        <v>24.717258994958247</v>
      </c>
      <c r="E373" s="98">
        <f>RES_hhdet_in_tesh!E165</f>
        <v>47.665994653687221</v>
      </c>
      <c r="F373" s="98">
        <f>RES_hhdet_in_tesh!F165</f>
        <v>33.981246909083943</v>
      </c>
      <c r="G373" s="98">
        <f>RES_hhdet_in_tesh!G165</f>
        <v>38.494630714654043</v>
      </c>
      <c r="H373" s="98">
        <f>RES_hhdet_in_tesh!H165</f>
        <v>66.369901144504766</v>
      </c>
      <c r="I373" s="98">
        <f>RES_hhdet_in_tesh!I165</f>
        <v>107.46327800743106</v>
      </c>
      <c r="J373" s="98">
        <f>RES_hhdet_in_tesh!J165</f>
        <v>78.585458661391129</v>
      </c>
      <c r="K373" s="98">
        <f>RES_hhdet_in_tesh!K165</f>
        <v>89.616057909979673</v>
      </c>
      <c r="L373" s="98">
        <f>RES_hhdet_in_tesh!L165</f>
        <v>0</v>
      </c>
      <c r="M373" s="98">
        <f>RES_hhdet_in_tesh!M165</f>
        <v>0</v>
      </c>
      <c r="N373" s="98">
        <f>RES_hhdet_in_tesh!N165</f>
        <v>0</v>
      </c>
      <c r="O373" s="98">
        <f>RES_hhdet_in_tesh!O165</f>
        <v>233.97093945688158</v>
      </c>
      <c r="P373" s="98">
        <f>RES_hhdet_in_tesh!P165</f>
        <v>171.37842051568035</v>
      </c>
      <c r="Q373" s="98">
        <f>RES_hhdet_in_tesh!Q165</f>
        <v>274.49485466524152</v>
      </c>
      <c r="R373" s="98">
        <f>RES_hhdet_in_tesh!R165</f>
        <v>265.97239794079024</v>
      </c>
      <c r="S373" s="98">
        <f>RES_hhdet_in_tesh!S165</f>
        <v>296.45943112072791</v>
      </c>
      <c r="T373" s="98">
        <f>RES_hhdet_in_tesh!T165</f>
        <v>394.01915898214389</v>
      </c>
      <c r="U373" s="98">
        <f>RES_hhdet_in_tesh!U165</f>
        <v>537.59846427549462</v>
      </c>
      <c r="V373" s="98">
        <f>RES_hhdet_in_tesh!V165</f>
        <v>300.50976479545557</v>
      </c>
      <c r="W373" s="98">
        <f>RES_hhdet_in_tesh!W165</f>
        <v>716.92977814223548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992.79619607255677</v>
      </c>
      <c r="D374" s="122">
        <v>1029.0691684163376</v>
      </c>
      <c r="E374" s="122">
        <v>1118.7417253092929</v>
      </c>
      <c r="F374" s="122">
        <v>1059.1180307375153</v>
      </c>
      <c r="G374" s="122">
        <v>1043.8745988219259</v>
      </c>
      <c r="H374" s="122">
        <v>1154.0757649885843</v>
      </c>
      <c r="I374" s="122">
        <v>1095.0701600155328</v>
      </c>
      <c r="J374" s="122">
        <v>1167.2545602879165</v>
      </c>
      <c r="K374" s="122">
        <v>1123.468443870594</v>
      </c>
      <c r="L374" s="122">
        <v>0</v>
      </c>
      <c r="M374" s="122">
        <v>0</v>
      </c>
      <c r="N374" s="122">
        <v>0</v>
      </c>
      <c r="O374" s="122">
        <v>1015.0664635770646</v>
      </c>
      <c r="P374" s="122">
        <v>1036.3710271197212</v>
      </c>
      <c r="Q374" s="122">
        <v>1197.2707931699756</v>
      </c>
      <c r="R374" s="122">
        <v>1169.1621120154628</v>
      </c>
      <c r="S374" s="122">
        <v>1171.5929224622726</v>
      </c>
      <c r="T374" s="122">
        <v>1183.3102530029873</v>
      </c>
      <c r="U374" s="122">
        <v>1193.6323844422614</v>
      </c>
      <c r="V374" s="122">
        <v>1285.7358732708713</v>
      </c>
      <c r="W374" s="122">
        <v>1136.6738222072267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953.61449790983409</v>
      </c>
      <c r="D375" s="98">
        <v>1081.7026177072291</v>
      </c>
      <c r="E375" s="98">
        <v>1080.6426792321583</v>
      </c>
      <c r="F375" s="98">
        <v>944.66835824989903</v>
      </c>
      <c r="G375" s="98">
        <v>1139.798989876771</v>
      </c>
      <c r="H375" s="98">
        <v>1181.1780041037985</v>
      </c>
      <c r="I375" s="98">
        <v>1014.4810159188742</v>
      </c>
      <c r="J375" s="98">
        <v>1009.7921473421203</v>
      </c>
      <c r="K375" s="98">
        <v>1062.8488024898325</v>
      </c>
      <c r="L375" s="98">
        <v>0</v>
      </c>
      <c r="M375" s="98">
        <v>0</v>
      </c>
      <c r="N375" s="98">
        <v>0</v>
      </c>
      <c r="O375" s="98">
        <v>1098.8361804872711</v>
      </c>
      <c r="P375" s="98">
        <v>1041.8339339012475</v>
      </c>
      <c r="Q375" s="98">
        <v>1061.5476307323024</v>
      </c>
      <c r="R375" s="98">
        <v>924.14633571546949</v>
      </c>
      <c r="S375" s="98">
        <v>1247.5295507972153</v>
      </c>
      <c r="T375" s="98">
        <v>1356.680542253712</v>
      </c>
      <c r="U375" s="98">
        <v>1422.9161314430228</v>
      </c>
      <c r="V375" s="98">
        <v>1126.4836732771341</v>
      </c>
      <c r="W375" s="98">
        <v>1189.8158793981086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1000.9970329366848</v>
      </c>
      <c r="D379" s="101">
        <v>1017.2212543789352</v>
      </c>
      <c r="E379" s="101">
        <v>1123.5796994143259</v>
      </c>
      <c r="F379" s="101">
        <v>1071.490968303744</v>
      </c>
      <c r="G379" s="101">
        <v>1032.5966310725591</v>
      </c>
      <c r="H379" s="101">
        <v>1151.1176461413488</v>
      </c>
      <c r="I379" s="101">
        <v>1097.4265179788895</v>
      </c>
      <c r="J379" s="101">
        <v>1169.9194074673992</v>
      </c>
      <c r="K379" s="101">
        <v>1127.8401723625893</v>
      </c>
      <c r="L379" s="101">
        <v>0</v>
      </c>
      <c r="M379" s="101">
        <v>0</v>
      </c>
      <c r="N379" s="101">
        <v>0</v>
      </c>
      <c r="O379" s="101">
        <v>1009.8141345615388</v>
      </c>
      <c r="P379" s="101">
        <v>1036.0714046749113</v>
      </c>
      <c r="Q379" s="101">
        <v>1201.2588930716729</v>
      </c>
      <c r="R379" s="101">
        <v>1182.186521178354</v>
      </c>
      <c r="S379" s="101">
        <v>1165.658778491405</v>
      </c>
      <c r="T379" s="101">
        <v>1171.6872949515634</v>
      </c>
      <c r="U379" s="101">
        <v>1181.7656706492608</v>
      </c>
      <c r="V379" s="101">
        <v>1290.8413268687573</v>
      </c>
      <c r="W379" s="101">
        <v>1135.1980561143089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1001.604294424987</v>
      </c>
      <c r="D380" s="104">
        <v>1017.6522901350884</v>
      </c>
      <c r="E380" s="104">
        <v>0</v>
      </c>
      <c r="F380" s="104">
        <v>0</v>
      </c>
      <c r="G380" s="104">
        <v>1032.1033095907185</v>
      </c>
      <c r="H380" s="104">
        <v>1150.3255109744771</v>
      </c>
      <c r="I380" s="104">
        <v>1097.3491072133531</v>
      </c>
      <c r="J380" s="104">
        <v>1171.0326322104565</v>
      </c>
      <c r="K380" s="104">
        <v>1129.4414791014183</v>
      </c>
      <c r="L380" s="104">
        <v>0</v>
      </c>
      <c r="M380" s="104">
        <v>0</v>
      </c>
      <c r="N380" s="104">
        <v>0</v>
      </c>
      <c r="O380" s="104">
        <v>1010.0816818997422</v>
      </c>
      <c r="P380" s="104">
        <v>1036.3891299437144</v>
      </c>
      <c r="Q380" s="104">
        <v>1201.3099993836568</v>
      </c>
      <c r="R380" s="104">
        <v>1182.2985812052393</v>
      </c>
      <c r="S380" s="104">
        <v>1165.5473231175513</v>
      </c>
      <c r="T380" s="104">
        <v>1171.5574919967307</v>
      </c>
      <c r="U380" s="104">
        <v>1181.9888414240484</v>
      </c>
      <c r="V380" s="104">
        <v>1291.972377405724</v>
      </c>
      <c r="W380" s="104">
        <v>1136.6447989407081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230.2636670967679</v>
      </c>
      <c r="D381" s="98">
        <v>228.38020415463433</v>
      </c>
      <c r="E381" s="98">
        <v>0</v>
      </c>
      <c r="F381" s="98">
        <v>0</v>
      </c>
      <c r="G381" s="98">
        <v>205.98172005211694</v>
      </c>
      <c r="H381" s="98">
        <v>309.57649041348333</v>
      </c>
      <c r="I381" s="98">
        <v>241.8935895522867</v>
      </c>
      <c r="J381" s="98">
        <v>296.75964613179042</v>
      </c>
      <c r="K381" s="98">
        <v>265.00423950055466</v>
      </c>
      <c r="L381" s="98">
        <v>0</v>
      </c>
      <c r="M381" s="98">
        <v>0</v>
      </c>
      <c r="N381" s="98">
        <v>0</v>
      </c>
      <c r="O381" s="98">
        <v>195.64933559673455</v>
      </c>
      <c r="P381" s="98">
        <v>200.48252475279224</v>
      </c>
      <c r="Q381" s="98">
        <v>325.41499438776322</v>
      </c>
      <c r="R381" s="98">
        <v>302.46001855816974</v>
      </c>
      <c r="S381" s="98">
        <v>277.1871105868297</v>
      </c>
      <c r="T381" s="98">
        <v>285.0775773988895</v>
      </c>
      <c r="U381" s="98">
        <v>282.4564127661717</v>
      </c>
      <c r="V381" s="98">
        <v>330.23530621954194</v>
      </c>
      <c r="W381" s="98">
        <v>223.8514702626895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771.34062732821894</v>
      </c>
      <c r="D382" s="98">
        <v>789.27208598045399</v>
      </c>
      <c r="E382" s="98">
        <v>0</v>
      </c>
      <c r="F382" s="98">
        <v>0</v>
      </c>
      <c r="G382" s="98">
        <v>826.1215895386016</v>
      </c>
      <c r="H382" s="98">
        <v>840.74902056099347</v>
      </c>
      <c r="I382" s="98">
        <v>855.45551766106644</v>
      </c>
      <c r="J382" s="98">
        <v>874.27298607866601</v>
      </c>
      <c r="K382" s="98">
        <v>864.43723960086356</v>
      </c>
      <c r="L382" s="98">
        <v>0</v>
      </c>
      <c r="M382" s="98">
        <v>0</v>
      </c>
      <c r="N382" s="98">
        <v>0</v>
      </c>
      <c r="O382" s="98">
        <v>814.43234630300753</v>
      </c>
      <c r="P382" s="98">
        <v>835.90660519092216</v>
      </c>
      <c r="Q382" s="98">
        <v>875.89500499589337</v>
      </c>
      <c r="R382" s="98">
        <v>879.83856264706958</v>
      </c>
      <c r="S382" s="98">
        <v>888.36021253072136</v>
      </c>
      <c r="T382" s="98">
        <v>886.47991459784146</v>
      </c>
      <c r="U382" s="98">
        <v>899.53242865787672</v>
      </c>
      <c r="V382" s="98">
        <v>961.73707118618199</v>
      </c>
      <c r="W382" s="98">
        <v>912.79332867801861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443.52118267577788</v>
      </c>
      <c r="D383" s="122">
        <v>468.66453318319117</v>
      </c>
      <c r="E383" s="122">
        <v>477.0846405727591</v>
      </c>
      <c r="F383" s="122">
        <v>452.40160913850764</v>
      </c>
      <c r="G383" s="122">
        <v>452.80767135771885</v>
      </c>
      <c r="H383" s="122">
        <v>447.73024628213938</v>
      </c>
      <c r="I383" s="122">
        <v>423.89699844175465</v>
      </c>
      <c r="J383" s="122">
        <v>390.70386149282422</v>
      </c>
      <c r="K383" s="122">
        <v>363.44049323248709</v>
      </c>
      <c r="L383" s="122">
        <v>0</v>
      </c>
      <c r="M383" s="122">
        <v>0</v>
      </c>
      <c r="N383" s="122">
        <v>0</v>
      </c>
      <c r="O383" s="122">
        <v>298.90430370389646</v>
      </c>
      <c r="P383" s="122">
        <v>285.64494585969982</v>
      </c>
      <c r="Q383" s="122">
        <v>304.02114560803335</v>
      </c>
      <c r="R383" s="122">
        <v>287.2205049461802</v>
      </c>
      <c r="S383" s="122">
        <v>351.27110893961606</v>
      </c>
      <c r="T383" s="122">
        <v>372.19618308867643</v>
      </c>
      <c r="U383" s="122">
        <v>379.69702318318633</v>
      </c>
      <c r="V383" s="122">
        <v>573.55854099877695</v>
      </c>
      <c r="W383" s="122">
        <v>527.53629241199485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436.70678597307216</v>
      </c>
      <c r="D384" s="98">
        <v>468.66453318319117</v>
      </c>
      <c r="E384" s="98">
        <v>477.0846405727591</v>
      </c>
      <c r="F384" s="98">
        <v>451.06228831551402</v>
      </c>
      <c r="G384" s="98">
        <v>456.78663404057653</v>
      </c>
      <c r="H384" s="98">
        <v>457.53078336927047</v>
      </c>
      <c r="I384" s="98">
        <v>420.09746906930991</v>
      </c>
      <c r="J384" s="98">
        <v>375.62220475407219</v>
      </c>
      <c r="K384" s="98">
        <v>377.41954921909314</v>
      </c>
      <c r="L384" s="98">
        <v>0</v>
      </c>
      <c r="M384" s="98">
        <v>0</v>
      </c>
      <c r="N384" s="98">
        <v>0</v>
      </c>
      <c r="O384" s="98">
        <v>304.59408746542363</v>
      </c>
      <c r="P384" s="98">
        <v>286.02919193319417</v>
      </c>
      <c r="Q384" s="98">
        <v>304.83170160807703</v>
      </c>
      <c r="R384" s="98">
        <v>270.25834509753781</v>
      </c>
      <c r="S384" s="98">
        <v>355.55553325231</v>
      </c>
      <c r="T384" s="98">
        <v>381.70233899253071</v>
      </c>
      <c r="U384" s="98">
        <v>392.13398900645882</v>
      </c>
      <c r="V384" s="98">
        <v>547.36982521887046</v>
      </c>
      <c r="W384" s="98">
        <v>532.28079408963413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488.95049402714943</v>
      </c>
      <c r="D385" s="33">
        <v>0</v>
      </c>
      <c r="E385" s="33">
        <v>0</v>
      </c>
      <c r="F385" s="33">
        <v>492.24640362256901</v>
      </c>
      <c r="G385" s="33">
        <v>442.38657861690092</v>
      </c>
      <c r="H385" s="33">
        <v>418.87310930336446</v>
      </c>
      <c r="I385" s="33">
        <v>434.19572279338132</v>
      </c>
      <c r="J385" s="33">
        <v>435.94883170908042</v>
      </c>
      <c r="K385" s="33">
        <v>340.56567434531348</v>
      </c>
      <c r="L385" s="33">
        <v>0</v>
      </c>
      <c r="M385" s="33">
        <v>0</v>
      </c>
      <c r="N385" s="33">
        <v>0</v>
      </c>
      <c r="O385" s="33">
        <v>287.00748311161237</v>
      </c>
      <c r="P385" s="33">
        <v>285.37493510535245</v>
      </c>
      <c r="Q385" s="33">
        <v>303.37685750543466</v>
      </c>
      <c r="R385" s="33">
        <v>303.84342159784973</v>
      </c>
      <c r="S385" s="33">
        <v>343.74956403510896</v>
      </c>
      <c r="T385" s="33">
        <v>358.97333465098427</v>
      </c>
      <c r="U385" s="33">
        <v>365.2950167598367</v>
      </c>
      <c r="V385" s="33">
        <v>595.65798886620632</v>
      </c>
      <c r="W385" s="33">
        <v>522.55772865159202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219.4611885813691</v>
      </c>
      <c r="D387" s="117">
        <f t="shared" si="184"/>
        <v>267.61893235236766</v>
      </c>
      <c r="E387" s="117">
        <f t="shared" si="184"/>
        <v>237.18549276615545</v>
      </c>
      <c r="F387" s="117">
        <f t="shared" si="184"/>
        <v>208.31996792225951</v>
      </c>
      <c r="G387" s="117">
        <f t="shared" si="184"/>
        <v>178.71472770641046</v>
      </c>
      <c r="H387" s="117">
        <f t="shared" si="184"/>
        <v>180.97388934305877</v>
      </c>
      <c r="I387" s="117">
        <f t="shared" si="184"/>
        <v>130.56689178395857</v>
      </c>
      <c r="J387" s="117">
        <f t="shared" si="184"/>
        <v>115.95646834415786</v>
      </c>
      <c r="K387" s="117">
        <f t="shared" si="184"/>
        <v>120.21422732063783</v>
      </c>
      <c r="L387" s="117">
        <f t="shared" si="184"/>
        <v>0</v>
      </c>
      <c r="M387" s="117">
        <f t="shared" si="184"/>
        <v>0</v>
      </c>
      <c r="N387" s="117">
        <f t="shared" si="184"/>
        <v>0</v>
      </c>
      <c r="O387" s="117">
        <f t="shared" si="184"/>
        <v>101.86842900366008</v>
      </c>
      <c r="P387" s="117">
        <f t="shared" si="184"/>
        <v>61.477456940592852</v>
      </c>
      <c r="Q387" s="117">
        <f t="shared" si="184"/>
        <v>61.200045029725274</v>
      </c>
      <c r="R387" s="117">
        <f t="shared" ref="R387:V387" si="185">R388+R390+R392+R401</f>
        <v>64.978116260268862</v>
      </c>
      <c r="S387" s="117">
        <f t="shared" si="185"/>
        <v>112.06947502590101</v>
      </c>
      <c r="T387" s="117">
        <f t="shared" si="185"/>
        <v>107.75295962424853</v>
      </c>
      <c r="U387" s="117">
        <f t="shared" si="185"/>
        <v>98.283688251480029</v>
      </c>
      <c r="V387" s="117">
        <f t="shared" si="185"/>
        <v>103.97879630545087</v>
      </c>
      <c r="W387" s="117">
        <f t="shared" ref="W387" si="186">W388+W390+W392+W401</f>
        <v>109.98757834413357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72.015532970354883</v>
      </c>
      <c r="D392" s="122">
        <v>85.795700396599983</v>
      </c>
      <c r="E392" s="122">
        <v>52.243567066013547</v>
      </c>
      <c r="F392" s="122">
        <v>39.286804332266421</v>
      </c>
      <c r="G392" s="122">
        <v>50.772328906947202</v>
      </c>
      <c r="H392" s="122">
        <v>48.889146902067694</v>
      </c>
      <c r="I392" s="122">
        <v>11.976063385095861</v>
      </c>
      <c r="J392" s="122">
        <v>7.1705285049402558</v>
      </c>
      <c r="K392" s="122">
        <v>29.818274713864767</v>
      </c>
      <c r="L392" s="122">
        <v>0</v>
      </c>
      <c r="M392" s="122">
        <v>0</v>
      </c>
      <c r="N392" s="122">
        <v>0</v>
      </c>
      <c r="O392" s="122">
        <v>22.442176154206784</v>
      </c>
      <c r="P392" s="122">
        <v>15.974790824747977</v>
      </c>
      <c r="Q392" s="122">
        <v>9.1624196465403145</v>
      </c>
      <c r="R392" s="122">
        <v>13.535080054048532</v>
      </c>
      <c r="S392" s="122">
        <v>25.281883828874751</v>
      </c>
      <c r="T392" s="122">
        <v>23.048439584295192</v>
      </c>
      <c r="U392" s="122">
        <v>18.380925415479354</v>
      </c>
      <c r="V392" s="122">
        <v>9.2529625915861349</v>
      </c>
      <c r="W392" s="122">
        <v>7.3262138362597522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414.08931457954054</v>
      </c>
      <c r="D393" s="98">
        <v>467.10992438148878</v>
      </c>
      <c r="E393" s="98">
        <v>463.66165771087026</v>
      </c>
      <c r="F393" s="98">
        <v>402.68974440573083</v>
      </c>
      <c r="G393" s="98">
        <v>482.33712461599845</v>
      </c>
      <c r="H393" s="98">
        <v>495.87563286382948</v>
      </c>
      <c r="I393" s="98">
        <v>422.15623432462911</v>
      </c>
      <c r="J393" s="98">
        <v>415.89065328653481</v>
      </c>
      <c r="K393" s="98">
        <v>432.36498335103914</v>
      </c>
      <c r="L393" s="98">
        <v>0</v>
      </c>
      <c r="M393" s="98">
        <v>0</v>
      </c>
      <c r="N393" s="98">
        <v>0</v>
      </c>
      <c r="O393" s="98">
        <v>381.51699462151532</v>
      </c>
      <c r="P393" s="98">
        <v>335.47060731970754</v>
      </c>
      <c r="Q393" s="98">
        <v>320.68468762891098</v>
      </c>
      <c r="R393" s="98">
        <v>267.99458507016095</v>
      </c>
      <c r="S393" s="98">
        <v>348.32817719782992</v>
      </c>
      <c r="T393" s="98">
        <v>366.47018939029351</v>
      </c>
      <c r="U393" s="98">
        <v>374.20789666607971</v>
      </c>
      <c r="V393" s="98">
        <v>290.68269273567762</v>
      </c>
      <c r="W393" s="98">
        <v>304.33488287381726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147.44565561101422</v>
      </c>
      <c r="D401" s="122">
        <v>181.82323195576768</v>
      </c>
      <c r="E401" s="122">
        <v>184.94192570014189</v>
      </c>
      <c r="F401" s="122">
        <v>169.03316358999308</v>
      </c>
      <c r="G401" s="122">
        <v>127.94239879946326</v>
      </c>
      <c r="H401" s="122">
        <v>132.08474244099108</v>
      </c>
      <c r="I401" s="122">
        <v>118.5908283988627</v>
      </c>
      <c r="J401" s="122">
        <v>108.7859398392176</v>
      </c>
      <c r="K401" s="122">
        <v>90.395952606773065</v>
      </c>
      <c r="L401" s="122">
        <v>0</v>
      </c>
      <c r="M401" s="122">
        <v>0</v>
      </c>
      <c r="N401" s="122">
        <v>0</v>
      </c>
      <c r="O401" s="122">
        <v>79.426252849453292</v>
      </c>
      <c r="P401" s="122">
        <v>45.502666115844875</v>
      </c>
      <c r="Q401" s="122">
        <v>52.03762538318496</v>
      </c>
      <c r="R401" s="122">
        <v>51.443036206220334</v>
      </c>
      <c r="S401" s="122">
        <v>86.787591197026259</v>
      </c>
      <c r="T401" s="122">
        <v>84.704520039953337</v>
      </c>
      <c r="U401" s="122">
        <v>79.902762836000676</v>
      </c>
      <c r="V401" s="122">
        <v>94.725833713864731</v>
      </c>
      <c r="W401" s="122">
        <v>102.66136450787381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169.56250395266633</v>
      </c>
      <c r="D402" s="98">
        <v>181.82323195576768</v>
      </c>
      <c r="E402" s="98">
        <v>184.94192570014189</v>
      </c>
      <c r="F402" s="98">
        <v>174.71495060142144</v>
      </c>
      <c r="G402" s="98">
        <v>176.79313288653105</v>
      </c>
      <c r="H402" s="98">
        <v>176.94371157189369</v>
      </c>
      <c r="I402" s="98">
        <v>162.34278450718097</v>
      </c>
      <c r="J402" s="98">
        <v>145.04791978562346</v>
      </c>
      <c r="K402" s="98">
        <v>145.63792364424549</v>
      </c>
      <c r="L402" s="98">
        <v>0</v>
      </c>
      <c r="M402" s="98">
        <v>0</v>
      </c>
      <c r="N402" s="98">
        <v>0</v>
      </c>
      <c r="O402" s="98">
        <v>117.41272160353965</v>
      </c>
      <c r="P402" s="98">
        <v>110.25646020377796</v>
      </c>
      <c r="Q402" s="98">
        <v>117.5043153813854</v>
      </c>
      <c r="R402" s="98">
        <v>103.93593029420026</v>
      </c>
      <c r="S402" s="98">
        <v>136.22356086621843</v>
      </c>
      <c r="T402" s="98">
        <v>145.60020201462251</v>
      </c>
      <c r="U402" s="98">
        <v>148.90342158902371</v>
      </c>
      <c r="V402" s="98">
        <v>206.97967602832648</v>
      </c>
      <c r="W402" s="98">
        <v>200.49620997281076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147.35988037935292</v>
      </c>
      <c r="D405" s="118">
        <f t="shared" si="189"/>
        <v>148.33883505784854</v>
      </c>
      <c r="E405" s="118">
        <f t="shared" si="189"/>
        <v>156.2761520571265</v>
      </c>
      <c r="F405" s="118">
        <f t="shared" si="189"/>
        <v>153.79881105740552</v>
      </c>
      <c r="G405" s="118">
        <f t="shared" si="189"/>
        <v>159.08068238233059</v>
      </c>
      <c r="H405" s="118">
        <f t="shared" si="189"/>
        <v>161.67795904980304</v>
      </c>
      <c r="I405" s="118">
        <f t="shared" si="189"/>
        <v>152.18219301867188</v>
      </c>
      <c r="J405" s="118">
        <f t="shared" si="189"/>
        <v>152.8149362156926</v>
      </c>
      <c r="K405" s="118">
        <f t="shared" si="189"/>
        <v>155.50095606711491</v>
      </c>
      <c r="L405" s="118">
        <f t="shared" si="189"/>
        <v>0</v>
      </c>
      <c r="M405" s="118">
        <f t="shared" si="189"/>
        <v>0</v>
      </c>
      <c r="N405" s="118">
        <f t="shared" si="189"/>
        <v>0</v>
      </c>
      <c r="O405" s="118">
        <f t="shared" si="189"/>
        <v>120.24812409108183</v>
      </c>
      <c r="P405" s="118">
        <f t="shared" si="189"/>
        <v>108.07441551915463</v>
      </c>
      <c r="Q405" s="118">
        <f t="shared" si="189"/>
        <v>109.10076466039645</v>
      </c>
      <c r="R405" s="118">
        <f t="shared" ref="R405:V405" si="190">R406+R408+R410+R419</f>
        <v>105.76617914254335</v>
      </c>
      <c r="S405" s="118">
        <f t="shared" si="190"/>
        <v>104.50292835691673</v>
      </c>
      <c r="T405" s="118">
        <f t="shared" si="190"/>
        <v>90.198207889690707</v>
      </c>
      <c r="U405" s="118">
        <f t="shared" si="190"/>
        <v>62.054383941728034</v>
      </c>
      <c r="V405" s="118">
        <f t="shared" si="190"/>
        <v>76.136627193189568</v>
      </c>
      <c r="W405" s="118">
        <f t="shared" ref="W405" si="191">W406+W408+W410+W419</f>
        <v>137.09777457720625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121.24350888412928</v>
      </c>
      <c r="D406" s="123">
        <f t="shared" si="192"/>
        <v>121.4493010856423</v>
      </c>
      <c r="E406" s="123">
        <f t="shared" si="192"/>
        <v>127.73543235791011</v>
      </c>
      <c r="F406" s="123">
        <f t="shared" si="192"/>
        <v>125.99357145244754</v>
      </c>
      <c r="G406" s="123">
        <f t="shared" si="192"/>
        <v>130.59620947520813</v>
      </c>
      <c r="H406" s="123">
        <f t="shared" si="192"/>
        <v>129.30313010968325</v>
      </c>
      <c r="I406" s="123">
        <f t="shared" si="192"/>
        <v>120.44709412076156</v>
      </c>
      <c r="J406" s="123">
        <f t="shared" si="192"/>
        <v>120.2510984908143</v>
      </c>
      <c r="K406" s="123">
        <f t="shared" si="192"/>
        <v>124.46635275658389</v>
      </c>
      <c r="L406" s="123">
        <f t="shared" si="192"/>
        <v>0</v>
      </c>
      <c r="M406" s="123">
        <f t="shared" si="192"/>
        <v>0</v>
      </c>
      <c r="N406" s="123">
        <f t="shared" si="192"/>
        <v>0</v>
      </c>
      <c r="O406" s="123">
        <f t="shared" si="192"/>
        <v>97.492062434173349</v>
      </c>
      <c r="P406" s="123">
        <f t="shared" si="192"/>
        <v>87.026475792433047</v>
      </c>
      <c r="Q406" s="123">
        <f t="shared" si="192"/>
        <v>84.507976534497971</v>
      </c>
      <c r="R406" s="123">
        <f t="shared" si="192"/>
        <v>81.139356873292215</v>
      </c>
      <c r="S406" s="123">
        <f t="shared" si="192"/>
        <v>77.385312902555143</v>
      </c>
      <c r="T406" s="123">
        <f t="shared" si="192"/>
        <v>61.842714419177163</v>
      </c>
      <c r="U406" s="123">
        <f t="shared" si="192"/>
        <v>32.713409190063189</v>
      </c>
      <c r="V406" s="123">
        <f t="shared" si="192"/>
        <v>42.460280018562813</v>
      </c>
      <c r="W406" s="123">
        <f t="shared" si="192"/>
        <v>105.22064213146759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121.24350888412928</v>
      </c>
      <c r="D407" s="99">
        <v>121.4493010856423</v>
      </c>
      <c r="E407" s="99">
        <v>127.73543235791011</v>
      </c>
      <c r="F407" s="99">
        <v>125.99357145244754</v>
      </c>
      <c r="G407" s="99">
        <v>130.59620947520813</v>
      </c>
      <c r="H407" s="99">
        <v>129.30313010968325</v>
      </c>
      <c r="I407" s="99">
        <v>120.44709412076156</v>
      </c>
      <c r="J407" s="99">
        <v>120.2510984908143</v>
      </c>
      <c r="K407" s="99">
        <v>124.46635275658389</v>
      </c>
      <c r="L407" s="99">
        <v>0</v>
      </c>
      <c r="M407" s="99">
        <v>0</v>
      </c>
      <c r="N407" s="99">
        <v>0</v>
      </c>
      <c r="O407" s="99">
        <v>97.492062434173349</v>
      </c>
      <c r="P407" s="99">
        <v>87.026475792433047</v>
      </c>
      <c r="Q407" s="99">
        <v>84.507976534497971</v>
      </c>
      <c r="R407" s="99">
        <v>81.139356873292215</v>
      </c>
      <c r="S407" s="99">
        <v>77.385312902555143</v>
      </c>
      <c r="T407" s="99">
        <v>61.842714419177163</v>
      </c>
      <c r="U407" s="99">
        <v>32.713409190063189</v>
      </c>
      <c r="V407" s="99">
        <v>42.460280018562813</v>
      </c>
      <c r="W407" s="99">
        <v>105.22064213146759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6.951349822821766E-2</v>
      </c>
      <c r="D408" s="123">
        <f t="shared" si="193"/>
        <v>0.11423734192160927</v>
      </c>
      <c r="E408" s="123">
        <f t="shared" si="193"/>
        <v>0.21363312213690605</v>
      </c>
      <c r="F408" s="123">
        <f t="shared" si="193"/>
        <v>0.15337579559799125</v>
      </c>
      <c r="G408" s="123">
        <f t="shared" si="193"/>
        <v>0.1779205930964663</v>
      </c>
      <c r="H408" s="123">
        <f t="shared" si="193"/>
        <v>0.31521919547839011</v>
      </c>
      <c r="I408" s="123">
        <f t="shared" si="193"/>
        <v>0.51937800448691418</v>
      </c>
      <c r="J408" s="123">
        <f t="shared" si="193"/>
        <v>0.37614919533714924</v>
      </c>
      <c r="K408" s="123">
        <f t="shared" si="193"/>
        <v>0.41638699213857172</v>
      </c>
      <c r="L408" s="123">
        <f t="shared" si="193"/>
        <v>0</v>
      </c>
      <c r="M408" s="123">
        <f t="shared" si="193"/>
        <v>0</v>
      </c>
      <c r="N408" s="123">
        <f t="shared" si="193"/>
        <v>0</v>
      </c>
      <c r="O408" s="123">
        <f t="shared" si="193"/>
        <v>0.79688920391297347</v>
      </c>
      <c r="P408" s="123">
        <f t="shared" si="193"/>
        <v>0.54086552705343882</v>
      </c>
      <c r="Q408" s="123">
        <f t="shared" si="193"/>
        <v>0.8628611424267657</v>
      </c>
      <c r="R408" s="123">
        <f t="shared" si="193"/>
        <v>0.85787512468007743</v>
      </c>
      <c r="S408" s="123">
        <f t="shared" si="193"/>
        <v>0.99464431008199994</v>
      </c>
      <c r="T408" s="123">
        <f t="shared" si="193"/>
        <v>1.3458951788005336</v>
      </c>
      <c r="U408" s="123">
        <f t="shared" si="193"/>
        <v>1.8531005605431807</v>
      </c>
      <c r="V408" s="123">
        <f t="shared" si="193"/>
        <v>1.0455367652998453</v>
      </c>
      <c r="W408" s="123">
        <f t="shared" si="193"/>
        <v>2.4793607960787973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6.951349822821766E-2</v>
      </c>
      <c r="D409" s="99">
        <f>RES_hhdet_in_fecs!D165</f>
        <v>0.11423734192160927</v>
      </c>
      <c r="E409" s="99">
        <f>RES_hhdet_in_fecs!E165</f>
        <v>0.21363312213690605</v>
      </c>
      <c r="F409" s="99">
        <f>RES_hhdet_in_fecs!F165</f>
        <v>0.15337579559799125</v>
      </c>
      <c r="G409" s="99">
        <f>RES_hhdet_in_fecs!G165</f>
        <v>0.1779205930964663</v>
      </c>
      <c r="H409" s="99">
        <f>RES_hhdet_in_fecs!H165</f>
        <v>0.31521919547839011</v>
      </c>
      <c r="I409" s="99">
        <f>RES_hhdet_in_fecs!I165</f>
        <v>0.51937800448691418</v>
      </c>
      <c r="J409" s="99">
        <f>RES_hhdet_in_fecs!J165</f>
        <v>0.37614919533714924</v>
      </c>
      <c r="K409" s="99">
        <f>RES_hhdet_in_fecs!K165</f>
        <v>0.41638699213857172</v>
      </c>
      <c r="L409" s="99">
        <f>RES_hhdet_in_fecs!L165</f>
        <v>0</v>
      </c>
      <c r="M409" s="99">
        <f>RES_hhdet_in_fecs!M165</f>
        <v>0</v>
      </c>
      <c r="N409" s="99">
        <f>RES_hhdet_in_fecs!N165</f>
        <v>0</v>
      </c>
      <c r="O409" s="99">
        <f>RES_hhdet_in_fecs!O165</f>
        <v>0.79688920391297347</v>
      </c>
      <c r="P409" s="99">
        <f>RES_hhdet_in_fecs!P165</f>
        <v>0.54086552705343882</v>
      </c>
      <c r="Q409" s="99">
        <f>RES_hhdet_in_fecs!Q165</f>
        <v>0.8628611424267657</v>
      </c>
      <c r="R409" s="99">
        <f>RES_hhdet_in_fecs!R165</f>
        <v>0.85787512468007743</v>
      </c>
      <c r="S409" s="99">
        <f>RES_hhdet_in_fecs!S165</f>
        <v>0.99464431008199994</v>
      </c>
      <c r="T409" s="99">
        <f>RES_hhdet_in_fecs!T165</f>
        <v>1.3458951788005336</v>
      </c>
      <c r="U409" s="99">
        <f>RES_hhdet_in_fecs!U165</f>
        <v>1.8531005605431807</v>
      </c>
      <c r="V409" s="99">
        <f>RES_hhdet_in_fecs!V165</f>
        <v>1.0455367652998453</v>
      </c>
      <c r="W409" s="99">
        <f>RES_hhdet_in_fecs!W165</f>
        <v>2.4793607960787973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18.167253039277995</v>
      </c>
      <c r="D410" s="123">
        <v>18.488168856974699</v>
      </c>
      <c r="E410" s="123">
        <v>19.899672289215644</v>
      </c>
      <c r="F410" s="123">
        <v>19.433192351748172</v>
      </c>
      <c r="G410" s="123">
        <v>20.095752770858063</v>
      </c>
      <c r="H410" s="123">
        <v>23.418468658017492</v>
      </c>
      <c r="I410" s="123">
        <v>22.741593947839135</v>
      </c>
      <c r="J410" s="123">
        <v>24.249206030042924</v>
      </c>
      <c r="K410" s="123">
        <v>23.393068398843717</v>
      </c>
      <c r="L410" s="123">
        <v>0</v>
      </c>
      <c r="M410" s="123">
        <v>0</v>
      </c>
      <c r="N410" s="123">
        <v>0</v>
      </c>
      <c r="O410" s="123">
        <v>16.921055939373037</v>
      </c>
      <c r="P410" s="123">
        <v>16.191264768252456</v>
      </c>
      <c r="Q410" s="123">
        <v>18.965462303415372</v>
      </c>
      <c r="R410" s="123">
        <v>19.051431620245662</v>
      </c>
      <c r="S410" s="123">
        <v>19.734223559701103</v>
      </c>
      <c r="T410" s="123">
        <v>20.178243338807956</v>
      </c>
      <c r="U410" s="123">
        <v>20.521044923964265</v>
      </c>
      <c r="V410" s="123">
        <v>22.37464016319344</v>
      </c>
      <c r="W410" s="123">
        <v>19.697551107468854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19.561211613690613</v>
      </c>
      <c r="D411" s="99">
        <v>21.289906608151302</v>
      </c>
      <c r="E411" s="99">
        <v>21.128085825507448</v>
      </c>
      <c r="F411" s="99">
        <v>19.035332303931142</v>
      </c>
      <c r="G411" s="99">
        <v>24.036372544011702</v>
      </c>
      <c r="H411" s="99">
        <v>26.125863269079183</v>
      </c>
      <c r="I411" s="99">
        <v>23.275368017994516</v>
      </c>
      <c r="J411" s="99">
        <v>23.346596470198612</v>
      </c>
      <c r="K411" s="99">
        <v>24.220122191407317</v>
      </c>
      <c r="L411" s="99">
        <v>0</v>
      </c>
      <c r="M411" s="99">
        <v>0</v>
      </c>
      <c r="N411" s="99">
        <v>0</v>
      </c>
      <c r="O411" s="99">
        <v>18.012754415326654</v>
      </c>
      <c r="P411" s="99">
        <v>15.343081020802522</v>
      </c>
      <c r="Q411" s="99">
        <v>15.154198801692177</v>
      </c>
      <c r="R411" s="99">
        <v>13.288043493318913</v>
      </c>
      <c r="S411" s="99">
        <v>18.281298717535702</v>
      </c>
      <c r="T411" s="99">
        <v>19.864266766195069</v>
      </c>
      <c r="U411" s="99">
        <v>20.734023997234434</v>
      </c>
      <c r="V411" s="99">
        <v>16.468564979818446</v>
      </c>
      <c r="W411" s="99">
        <v>17.354379880769859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18.334846410009657</v>
      </c>
      <c r="D415" s="102">
        <v>17.929431750163886</v>
      </c>
      <c r="E415" s="102">
        <v>19.743683268734145</v>
      </c>
      <c r="F415" s="102">
        <v>19.476204248809474</v>
      </c>
      <c r="G415" s="102">
        <v>19.726856031477347</v>
      </c>
      <c r="H415" s="102">
        <v>23.176104812134103</v>
      </c>
      <c r="I415" s="102">
        <v>23.043539930126016</v>
      </c>
      <c r="J415" s="102">
        <v>24.918463564285958</v>
      </c>
      <c r="K415" s="102">
        <v>23.869667618157639</v>
      </c>
      <c r="L415" s="102">
        <v>0</v>
      </c>
      <c r="M415" s="102">
        <v>0</v>
      </c>
      <c r="N415" s="102">
        <v>0</v>
      </c>
      <c r="O415" s="102">
        <v>17.172220826770797</v>
      </c>
      <c r="P415" s="102">
        <v>16.627461115733585</v>
      </c>
      <c r="Q415" s="102">
        <v>19.427739445525766</v>
      </c>
      <c r="R415" s="102">
        <v>19.712396332501768</v>
      </c>
      <c r="S415" s="102">
        <v>20.225536129354207</v>
      </c>
      <c r="T415" s="102">
        <v>20.658330907511942</v>
      </c>
      <c r="U415" s="102">
        <v>20.980803765080175</v>
      </c>
      <c r="V415" s="102">
        <v>23.126447739014374</v>
      </c>
      <c r="W415" s="102">
        <v>20.261783556803014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12.494774182308245</v>
      </c>
      <c r="D416" s="105">
        <v>12.197120773849521</v>
      </c>
      <c r="E416" s="105">
        <v>0</v>
      </c>
      <c r="F416" s="105">
        <v>0</v>
      </c>
      <c r="G416" s="105">
        <v>13.286876124137072</v>
      </c>
      <c r="H416" s="105">
        <v>16.295152530343579</v>
      </c>
      <c r="I416" s="105">
        <v>15.793257287805428</v>
      </c>
      <c r="J416" s="105">
        <v>17.469449585884302</v>
      </c>
      <c r="K416" s="105">
        <v>16.608524364855999</v>
      </c>
      <c r="L416" s="105">
        <v>0</v>
      </c>
      <c r="M416" s="105">
        <v>0</v>
      </c>
      <c r="N416" s="105">
        <v>0</v>
      </c>
      <c r="O416" s="105">
        <v>12.061884152453024</v>
      </c>
      <c r="P416" s="105">
        <v>11.902015194430042</v>
      </c>
      <c r="Q416" s="105">
        <v>14.665275713513706</v>
      </c>
      <c r="R416" s="105">
        <v>14.953290287153157</v>
      </c>
      <c r="S416" s="105">
        <v>15.400578137063242</v>
      </c>
      <c r="T416" s="105">
        <v>15.941552837804018</v>
      </c>
      <c r="U416" s="105">
        <v>16.33656855480864</v>
      </c>
      <c r="V416" s="105">
        <v>18.293695978237643</v>
      </c>
      <c r="W416" s="105">
        <v>15.819378067835947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4.2176438402009477</v>
      </c>
      <c r="D417" s="99">
        <v>4.0254047640589743</v>
      </c>
      <c r="E417" s="99">
        <v>0</v>
      </c>
      <c r="F417" s="99">
        <v>0</v>
      </c>
      <c r="G417" s="99">
        <v>3.9351007104909423</v>
      </c>
      <c r="H417" s="99">
        <v>6.2328791616096098</v>
      </c>
      <c r="I417" s="99">
        <v>5.0792326396079091</v>
      </c>
      <c r="J417" s="99">
        <v>6.3207725098717749</v>
      </c>
      <c r="K417" s="99">
        <v>5.6085634022329165</v>
      </c>
      <c r="L417" s="99">
        <v>0</v>
      </c>
      <c r="M417" s="99">
        <v>0</v>
      </c>
      <c r="N417" s="99">
        <v>0</v>
      </c>
      <c r="O417" s="99">
        <v>3.3270811731476799</v>
      </c>
      <c r="P417" s="99">
        <v>3.2174571845818947</v>
      </c>
      <c r="Q417" s="99">
        <v>5.2628769361006418</v>
      </c>
      <c r="R417" s="99">
        <v>5.0433765347041843</v>
      </c>
      <c r="S417" s="99">
        <v>4.80951889456093</v>
      </c>
      <c r="T417" s="99">
        <v>5.0262787294809428</v>
      </c>
      <c r="U417" s="99">
        <v>5.0146680645916097</v>
      </c>
      <c r="V417" s="99">
        <v>5.9164278303588382</v>
      </c>
      <c r="W417" s="99">
        <v>3.9954526127888514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8.2771303421072986</v>
      </c>
      <c r="D418" s="99">
        <v>8.1717160097905488</v>
      </c>
      <c r="E418" s="99">
        <v>0</v>
      </c>
      <c r="F418" s="99">
        <v>0</v>
      </c>
      <c r="G418" s="99">
        <v>9.3517754136461306</v>
      </c>
      <c r="H418" s="99">
        <v>10.062273368733969</v>
      </c>
      <c r="I418" s="99">
        <v>10.714024648197517</v>
      </c>
      <c r="J418" s="99">
        <v>11.148677076012527</v>
      </c>
      <c r="K418" s="99">
        <v>10.999960962623081</v>
      </c>
      <c r="L418" s="99">
        <v>0</v>
      </c>
      <c r="M418" s="99">
        <v>0</v>
      </c>
      <c r="N418" s="99">
        <v>0</v>
      </c>
      <c r="O418" s="99">
        <v>8.7348029793053446</v>
      </c>
      <c r="P418" s="99">
        <v>8.6845580098481463</v>
      </c>
      <c r="Q418" s="99">
        <v>9.4023987774130617</v>
      </c>
      <c r="R418" s="99">
        <v>9.909913752448972</v>
      </c>
      <c r="S418" s="99">
        <v>10.591059242502308</v>
      </c>
      <c r="T418" s="99">
        <v>10.915274108323075</v>
      </c>
      <c r="U418" s="99">
        <v>11.321900490217031</v>
      </c>
      <c r="V418" s="99">
        <v>12.377268147878803</v>
      </c>
      <c r="W418" s="99">
        <v>11.823925455047094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7.8796049577174232</v>
      </c>
      <c r="D419" s="123">
        <v>8.2871277733099085</v>
      </c>
      <c r="E419" s="123">
        <v>8.4274142878638365</v>
      </c>
      <c r="F419" s="123">
        <v>8.218671457611805</v>
      </c>
      <c r="G419" s="123">
        <v>8.210799543167921</v>
      </c>
      <c r="H419" s="123">
        <v>8.6411410866238878</v>
      </c>
      <c r="I419" s="123">
        <v>8.4741269455842883</v>
      </c>
      <c r="J419" s="123">
        <v>7.9384824994982246</v>
      </c>
      <c r="K419" s="123">
        <v>7.2251479195487454</v>
      </c>
      <c r="L419" s="123">
        <v>0</v>
      </c>
      <c r="M419" s="123">
        <v>0</v>
      </c>
      <c r="N419" s="123">
        <v>0</v>
      </c>
      <c r="O419" s="123">
        <v>5.0381165136224801</v>
      </c>
      <c r="P419" s="123">
        <v>4.3158094314156914</v>
      </c>
      <c r="Q419" s="123">
        <v>4.7644646800563519</v>
      </c>
      <c r="R419" s="123">
        <v>4.7175155243253881</v>
      </c>
      <c r="S419" s="123">
        <v>6.3887475845784847</v>
      </c>
      <c r="T419" s="123">
        <v>6.8313549529050563</v>
      </c>
      <c r="U419" s="123">
        <v>6.9668292671573973</v>
      </c>
      <c r="V419" s="123">
        <v>10.256170246133465</v>
      </c>
      <c r="W419" s="123">
        <v>9.7002205421910102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8.0099821579149655</v>
      </c>
      <c r="D420" s="99">
        <v>8.2871277733099085</v>
      </c>
      <c r="E420" s="99">
        <v>8.4274142878638365</v>
      </c>
      <c r="F420" s="99">
        <v>8.258857319723786</v>
      </c>
      <c r="G420" s="99">
        <v>8.8101566070966246</v>
      </c>
      <c r="H420" s="99">
        <v>9.3225133652012477</v>
      </c>
      <c r="I420" s="99">
        <v>8.9506863744785132</v>
      </c>
      <c r="J420" s="99">
        <v>8.1424653940072762</v>
      </c>
      <c r="K420" s="99">
        <v>8.1583117093055328</v>
      </c>
      <c r="L420" s="99">
        <v>0</v>
      </c>
      <c r="M420" s="99">
        <v>0</v>
      </c>
      <c r="N420" s="99">
        <v>0</v>
      </c>
      <c r="O420" s="99">
        <v>5.543466082232575</v>
      </c>
      <c r="P420" s="99">
        <v>5.0426885845211125</v>
      </c>
      <c r="Q420" s="99">
        <v>5.5527557879745624</v>
      </c>
      <c r="R420" s="99">
        <v>5.1534815970491437</v>
      </c>
      <c r="S420" s="99">
        <v>7.1494176227591737</v>
      </c>
      <c r="T420" s="99">
        <v>7.8921596838265469</v>
      </c>
      <c r="U420" s="99">
        <v>8.2504061084849614</v>
      </c>
      <c r="V420" s="99">
        <v>11.726388702728208</v>
      </c>
      <c r="W420" s="99">
        <v>11.433087655500255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7.0104236230671502</v>
      </c>
      <c r="D421" s="110">
        <v>0</v>
      </c>
      <c r="E421" s="110">
        <v>0</v>
      </c>
      <c r="F421" s="110">
        <v>7.0231420597803362</v>
      </c>
      <c r="G421" s="110">
        <v>6.6410548519260804</v>
      </c>
      <c r="H421" s="110">
        <v>6.6348782663683323</v>
      </c>
      <c r="I421" s="110">
        <v>7.1824000725288926</v>
      </c>
      <c r="J421" s="110">
        <v>7.326533815971068</v>
      </c>
      <c r="K421" s="110">
        <v>5.6981526272194492</v>
      </c>
      <c r="L421" s="110">
        <v>0</v>
      </c>
      <c r="M421" s="110">
        <v>0</v>
      </c>
      <c r="N421" s="110">
        <v>0</v>
      </c>
      <c r="O421" s="110">
        <v>3.9814765065286424</v>
      </c>
      <c r="P421" s="110">
        <v>3.8050294859902598</v>
      </c>
      <c r="Q421" s="110">
        <v>4.1378743122239277</v>
      </c>
      <c r="R421" s="110">
        <v>4.2902687730561055</v>
      </c>
      <c r="S421" s="110">
        <v>5.0533490731057187</v>
      </c>
      <c r="T421" s="110">
        <v>5.3557995001195229</v>
      </c>
      <c r="U421" s="110">
        <v>5.4804472849000803</v>
      </c>
      <c r="V421" s="110">
        <v>9.0155207844222858</v>
      </c>
      <c r="W421" s="110">
        <v>7.8818653179585132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94.075469804603145</v>
      </c>
      <c r="D423" s="118">
        <f t="shared" si="194"/>
        <v>95.042003523215854</v>
      </c>
      <c r="E423" s="118">
        <f t="shared" si="194"/>
        <v>101.07928948758702</v>
      </c>
      <c r="F423" s="118">
        <f t="shared" si="194"/>
        <v>100.19365179289031</v>
      </c>
      <c r="G423" s="118">
        <f t="shared" si="194"/>
        <v>104.74856803490532</v>
      </c>
      <c r="H423" s="118">
        <f t="shared" si="194"/>
        <v>107.19559339271927</v>
      </c>
      <c r="I423" s="118">
        <f t="shared" si="194"/>
        <v>102.31809394125059</v>
      </c>
      <c r="J423" s="118">
        <f t="shared" si="194"/>
        <v>103.40394713683402</v>
      </c>
      <c r="K423" s="118">
        <f t="shared" si="194"/>
        <v>106.27590674276337</v>
      </c>
      <c r="L423" s="118">
        <f t="shared" si="194"/>
        <v>0</v>
      </c>
      <c r="M423" s="118">
        <f t="shared" si="194"/>
        <v>0</v>
      </c>
      <c r="N423" s="118">
        <f t="shared" si="194"/>
        <v>0</v>
      </c>
      <c r="O423" s="118">
        <f t="shared" si="194"/>
        <v>88.252366698591203</v>
      </c>
      <c r="P423" s="118">
        <f t="shared" si="194"/>
        <v>81.045823671941889</v>
      </c>
      <c r="Q423" s="118">
        <f t="shared" si="194"/>
        <v>84.318105382165783</v>
      </c>
      <c r="R423" s="118">
        <f t="shared" ref="R423:V423" si="195">R424+R426+R428+R437</f>
        <v>83.727441995674297</v>
      </c>
      <c r="S423" s="118">
        <f t="shared" si="195"/>
        <v>84.900399738233716</v>
      </c>
      <c r="T423" s="118">
        <f t="shared" si="195"/>
        <v>76.022266716291838</v>
      </c>
      <c r="U423" s="118">
        <f t="shared" si="195"/>
        <v>54.788095989281942</v>
      </c>
      <c r="V423" s="118">
        <f t="shared" si="195"/>
        <v>65.083611756682018</v>
      </c>
      <c r="W423" s="118">
        <f t="shared" ref="W423" si="196">W424+W426+W428+W437</f>
        <v>124.06897818574778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78.511635797774929</v>
      </c>
      <c r="D424" s="123">
        <f t="shared" si="197"/>
        <v>79.279331676844407</v>
      </c>
      <c r="E424" s="123">
        <f t="shared" si="197"/>
        <v>84.067166314781431</v>
      </c>
      <c r="F424" s="123">
        <f t="shared" si="197"/>
        <v>83.598126171691689</v>
      </c>
      <c r="G424" s="123">
        <f t="shared" si="197"/>
        <v>87.370218674251134</v>
      </c>
      <c r="H424" s="123">
        <f t="shared" si="197"/>
        <v>87.230488887858897</v>
      </c>
      <c r="I424" s="123">
        <f t="shared" si="197"/>
        <v>81.948109266295575</v>
      </c>
      <c r="J424" s="123">
        <f t="shared" si="197"/>
        <v>82.534836991262054</v>
      </c>
      <c r="K424" s="123">
        <f t="shared" si="197"/>
        <v>86.214631490727257</v>
      </c>
      <c r="L424" s="123">
        <f t="shared" si="197"/>
        <v>0</v>
      </c>
      <c r="M424" s="123">
        <f t="shared" si="197"/>
        <v>0</v>
      </c>
      <c r="N424" s="123">
        <f t="shared" si="197"/>
        <v>0</v>
      </c>
      <c r="O424" s="123">
        <f t="shared" si="197"/>
        <v>71.650661359674984</v>
      </c>
      <c r="P424" s="123">
        <f t="shared" si="197"/>
        <v>65.530369958152946</v>
      </c>
      <c r="Q424" s="123">
        <f t="shared" si="197"/>
        <v>65.255711510316544</v>
      </c>
      <c r="R424" s="123">
        <f t="shared" si="197"/>
        <v>64.327985807451128</v>
      </c>
      <c r="S424" s="123">
        <f t="shared" si="197"/>
        <v>63.210366459998504</v>
      </c>
      <c r="T424" s="123">
        <f t="shared" si="197"/>
        <v>52.017654879061524</v>
      </c>
      <c r="U424" s="123">
        <f t="shared" si="197"/>
        <v>28.219053510905699</v>
      </c>
      <c r="V424" s="123">
        <f t="shared" si="197"/>
        <v>37.287578649393261</v>
      </c>
      <c r="W424" s="123">
        <f t="shared" si="197"/>
        <v>93.224733705098686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78.511635797774929</v>
      </c>
      <c r="D425" s="99">
        <v>79.279331676844407</v>
      </c>
      <c r="E425" s="99">
        <v>84.067166314781431</v>
      </c>
      <c r="F425" s="99">
        <v>83.598126171691689</v>
      </c>
      <c r="G425" s="99">
        <v>87.370218674251134</v>
      </c>
      <c r="H425" s="99">
        <v>87.230488887858897</v>
      </c>
      <c r="I425" s="99">
        <v>81.948109266295575</v>
      </c>
      <c r="J425" s="99">
        <v>82.534836991262054</v>
      </c>
      <c r="K425" s="99">
        <v>86.214631490727257</v>
      </c>
      <c r="L425" s="99">
        <v>0</v>
      </c>
      <c r="M425" s="99">
        <v>0</v>
      </c>
      <c r="N425" s="99">
        <v>0</v>
      </c>
      <c r="O425" s="99">
        <v>71.650661359674984</v>
      </c>
      <c r="P425" s="99">
        <v>65.530369958152946</v>
      </c>
      <c r="Q425" s="99">
        <v>65.255711510316544</v>
      </c>
      <c r="R425" s="99">
        <v>64.327985807451128</v>
      </c>
      <c r="S425" s="99">
        <v>63.210366459998504</v>
      </c>
      <c r="T425" s="99">
        <v>52.017654879061524</v>
      </c>
      <c r="U425" s="99">
        <v>28.219053510905699</v>
      </c>
      <c r="V425" s="99">
        <v>37.287578649393261</v>
      </c>
      <c r="W425" s="99">
        <v>93.224733705098686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0.15094670992318307</v>
      </c>
      <c r="D426" s="123">
        <f t="shared" si="198"/>
        <v>0.2559097485328295</v>
      </c>
      <c r="E426" s="123">
        <f t="shared" si="198"/>
        <v>0.49340039033615357</v>
      </c>
      <c r="F426" s="123">
        <f t="shared" si="198"/>
        <v>0.36488924629028124</v>
      </c>
      <c r="G426" s="123">
        <f t="shared" si="198"/>
        <v>0.43576290177302979</v>
      </c>
      <c r="H426" s="123">
        <f t="shared" si="198"/>
        <v>0.79432990397805348</v>
      </c>
      <c r="I426" s="123">
        <f t="shared" si="198"/>
        <v>1.3459077480681956</v>
      </c>
      <c r="J426" s="123">
        <f t="shared" si="198"/>
        <v>1.0021170909281061</v>
      </c>
      <c r="K426" s="123">
        <f t="shared" si="198"/>
        <v>1.1403640350907449</v>
      </c>
      <c r="L426" s="123">
        <f t="shared" si="198"/>
        <v>0</v>
      </c>
      <c r="M426" s="123">
        <f t="shared" si="198"/>
        <v>0</v>
      </c>
      <c r="N426" s="123">
        <f t="shared" si="198"/>
        <v>0</v>
      </c>
      <c r="O426" s="123">
        <f t="shared" si="198"/>
        <v>2.5093429409033932</v>
      </c>
      <c r="P426" s="123">
        <f t="shared" si="198"/>
        <v>1.7805168966988072</v>
      </c>
      <c r="Q426" s="123">
        <f t="shared" si="198"/>
        <v>2.9465975615681739</v>
      </c>
      <c r="R426" s="123">
        <f t="shared" si="198"/>
        <v>2.9957353951335661</v>
      </c>
      <c r="S426" s="123">
        <f t="shared" si="198"/>
        <v>3.534398945055838</v>
      </c>
      <c r="T426" s="123">
        <f t="shared" si="198"/>
        <v>4.8515787593136084</v>
      </c>
      <c r="U426" s="123">
        <f t="shared" si="198"/>
        <v>6.7664445686544603</v>
      </c>
      <c r="V426" s="123">
        <f t="shared" si="198"/>
        <v>3.8674706958543452</v>
      </c>
      <c r="W426" s="123">
        <f t="shared" si="198"/>
        <v>9.2867947068962629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0.15094670992318307</v>
      </c>
      <c r="D427" s="99">
        <f>RES_hhdet_in_tess!D165</f>
        <v>0.2559097485328295</v>
      </c>
      <c r="E427" s="99">
        <f>RES_hhdet_in_tess!E165</f>
        <v>0.49340039033615357</v>
      </c>
      <c r="F427" s="99">
        <f>RES_hhdet_in_tess!F165</f>
        <v>0.36488924629028124</v>
      </c>
      <c r="G427" s="99">
        <f>RES_hhdet_in_tess!G165</f>
        <v>0.43576290177302979</v>
      </c>
      <c r="H427" s="99">
        <f>RES_hhdet_in_tess!H165</f>
        <v>0.79432990397805348</v>
      </c>
      <c r="I427" s="99">
        <f>RES_hhdet_in_tess!I165</f>
        <v>1.3459077480681956</v>
      </c>
      <c r="J427" s="99">
        <f>RES_hhdet_in_tess!J165</f>
        <v>1.0021170909281061</v>
      </c>
      <c r="K427" s="99">
        <f>RES_hhdet_in_tess!K165</f>
        <v>1.1403640350907449</v>
      </c>
      <c r="L427" s="99">
        <f>RES_hhdet_in_tess!L165</f>
        <v>0</v>
      </c>
      <c r="M427" s="99">
        <f>RES_hhdet_in_tess!M165</f>
        <v>0</v>
      </c>
      <c r="N427" s="99">
        <f>RES_hhdet_in_tess!N165</f>
        <v>0</v>
      </c>
      <c r="O427" s="99">
        <f>RES_hhdet_in_tess!O165</f>
        <v>2.5093429409033932</v>
      </c>
      <c r="P427" s="99">
        <f>RES_hhdet_in_tess!P165</f>
        <v>1.7805168966988072</v>
      </c>
      <c r="Q427" s="99">
        <f>RES_hhdet_in_tess!Q165</f>
        <v>2.9465975615681739</v>
      </c>
      <c r="R427" s="99">
        <f>RES_hhdet_in_tess!R165</f>
        <v>2.9957353951335661</v>
      </c>
      <c r="S427" s="99">
        <f>RES_hhdet_in_tess!S165</f>
        <v>3.534398945055838</v>
      </c>
      <c r="T427" s="99">
        <f>RES_hhdet_in_tess!T165</f>
        <v>4.8515787593136084</v>
      </c>
      <c r="U427" s="99">
        <f>RES_hhdet_in_tess!U165</f>
        <v>6.7664445686544603</v>
      </c>
      <c r="V427" s="99">
        <f>RES_hhdet_in_tess!V165</f>
        <v>3.8674706958543452</v>
      </c>
      <c r="W427" s="99">
        <f>RES_hhdet_in_tess!W165</f>
        <v>9.2867947068962629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10.653533895271115</v>
      </c>
      <c r="D428" s="123">
        <v>10.654451295187302</v>
      </c>
      <c r="E428" s="123">
        <v>11.580322784898559</v>
      </c>
      <c r="F428" s="123">
        <v>11.372766308494388</v>
      </c>
      <c r="G428" s="123">
        <v>11.816760307214389</v>
      </c>
      <c r="H428" s="123">
        <v>13.812238315540753</v>
      </c>
      <c r="I428" s="123">
        <v>13.715042388166003</v>
      </c>
      <c r="J428" s="123">
        <v>14.884760670143883</v>
      </c>
      <c r="K428" s="123">
        <v>14.296132164576276</v>
      </c>
      <c r="L428" s="123">
        <v>0</v>
      </c>
      <c r="M428" s="123">
        <v>0</v>
      </c>
      <c r="N428" s="123">
        <v>0</v>
      </c>
      <c r="O428" s="123">
        <v>10.886607844707534</v>
      </c>
      <c r="P428" s="123">
        <v>10.767260659091715</v>
      </c>
      <c r="Q428" s="123">
        <v>12.852245277944615</v>
      </c>
      <c r="R428" s="123">
        <v>13.168660916436712</v>
      </c>
      <c r="S428" s="123">
        <v>13.96776878890806</v>
      </c>
      <c r="T428" s="123">
        <v>14.570161775832508</v>
      </c>
      <c r="U428" s="123">
        <v>15.023568520724977</v>
      </c>
      <c r="V428" s="123">
        <v>16.547035720680807</v>
      </c>
      <c r="W428" s="123">
        <v>14.723975426010755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10.233081489125572</v>
      </c>
      <c r="D429" s="99">
        <v>11.199390876683573</v>
      </c>
      <c r="E429" s="99">
        <v>11.185951822067111</v>
      </c>
      <c r="F429" s="99">
        <v>10.14381038336581</v>
      </c>
      <c r="G429" s="99">
        <v>12.902633589301953</v>
      </c>
      <c r="H429" s="99">
        <v>14.136604008765245</v>
      </c>
      <c r="I429" s="99">
        <v>12.705715709685409</v>
      </c>
      <c r="J429" s="99">
        <v>12.876809353454728</v>
      </c>
      <c r="K429" s="99">
        <v>13.524747432164151</v>
      </c>
      <c r="L429" s="99">
        <v>0</v>
      </c>
      <c r="M429" s="99">
        <v>0</v>
      </c>
      <c r="N429" s="99">
        <v>0</v>
      </c>
      <c r="O429" s="99">
        <v>11.785039710981428</v>
      </c>
      <c r="P429" s="99">
        <v>10.824016916970216</v>
      </c>
      <c r="Q429" s="99">
        <v>11.395308899392489</v>
      </c>
      <c r="R429" s="99">
        <v>10.408966906416099</v>
      </c>
      <c r="S429" s="99">
        <v>14.873087732763221</v>
      </c>
      <c r="T429" s="99">
        <v>16.704879323572339</v>
      </c>
      <c r="U429" s="99">
        <v>17.909431981411885</v>
      </c>
      <c r="V429" s="99">
        <v>14.497507589222803</v>
      </c>
      <c r="W429" s="99">
        <v>15.412354386517467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10.741535736784206</v>
      </c>
      <c r="D433" s="102">
        <v>10.531784105327429</v>
      </c>
      <c r="E433" s="102">
        <v>11.630401637321601</v>
      </c>
      <c r="F433" s="102">
        <v>11.505626408508286</v>
      </c>
      <c r="G433" s="102">
        <v>11.68909263353293</v>
      </c>
      <c r="H433" s="102">
        <v>13.776834883874278</v>
      </c>
      <c r="I433" s="102">
        <v>13.744554240948725</v>
      </c>
      <c r="J433" s="102">
        <v>14.918742642747462</v>
      </c>
      <c r="K433" s="102">
        <v>14.351762394913576</v>
      </c>
      <c r="L433" s="102">
        <v>0</v>
      </c>
      <c r="M433" s="102">
        <v>0</v>
      </c>
      <c r="N433" s="102">
        <v>0</v>
      </c>
      <c r="O433" s="102">
        <v>10.830276512410428</v>
      </c>
      <c r="P433" s="102">
        <v>10.764147765274576</v>
      </c>
      <c r="Q433" s="102">
        <v>12.895056009169295</v>
      </c>
      <c r="R433" s="102">
        <v>13.315359159683222</v>
      </c>
      <c r="S433" s="102">
        <v>13.8970217321821</v>
      </c>
      <c r="T433" s="102">
        <v>14.42704767816185</v>
      </c>
      <c r="U433" s="102">
        <v>14.874208977444589</v>
      </c>
      <c r="V433" s="102">
        <v>16.612741379837367</v>
      </c>
      <c r="W433" s="102">
        <v>14.704858997654494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10.748052160673129</v>
      </c>
      <c r="D434" s="105">
        <v>10.536246827184586</v>
      </c>
      <c r="E434" s="105">
        <v>0</v>
      </c>
      <c r="F434" s="105">
        <v>0</v>
      </c>
      <c r="G434" s="105">
        <v>11.683508187171375</v>
      </c>
      <c r="H434" s="105">
        <v>13.767354432040111</v>
      </c>
      <c r="I434" s="105">
        <v>13.743584721397012</v>
      </c>
      <c r="J434" s="105">
        <v>14.932938418404492</v>
      </c>
      <c r="K434" s="105">
        <v>14.372139017772209</v>
      </c>
      <c r="L434" s="105">
        <v>0</v>
      </c>
      <c r="M434" s="105">
        <v>0</v>
      </c>
      <c r="N434" s="105">
        <v>0</v>
      </c>
      <c r="O434" s="105">
        <v>10.833145962890203</v>
      </c>
      <c r="P434" s="105">
        <v>10.767448736353138</v>
      </c>
      <c r="Q434" s="105">
        <v>12.895604615934461</v>
      </c>
      <c r="R434" s="105">
        <v>13.316621328959128</v>
      </c>
      <c r="S434" s="105">
        <v>13.895692957603131</v>
      </c>
      <c r="T434" s="105">
        <v>14.425449407508744</v>
      </c>
      <c r="U434" s="105">
        <v>14.877017900418316</v>
      </c>
      <c r="V434" s="105">
        <v>16.627297661594888</v>
      </c>
      <c r="W434" s="105">
        <v>14.723599471313239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2.4709218185658308</v>
      </c>
      <c r="D435" s="99">
        <v>2.3645308173940367</v>
      </c>
      <c r="E435" s="99">
        <v>0</v>
      </c>
      <c r="F435" s="99">
        <v>0</v>
      </c>
      <c r="G435" s="99">
        <v>2.3317327735252449</v>
      </c>
      <c r="H435" s="99">
        <v>3.7050810633061384</v>
      </c>
      <c r="I435" s="99">
        <v>3.0295600731994958</v>
      </c>
      <c r="J435" s="99">
        <v>3.7842613423919618</v>
      </c>
      <c r="K435" s="99">
        <v>3.3721780551491256</v>
      </c>
      <c r="L435" s="99">
        <v>0</v>
      </c>
      <c r="M435" s="99">
        <v>0</v>
      </c>
      <c r="N435" s="99">
        <v>0</v>
      </c>
      <c r="O435" s="99">
        <v>2.0983429835848568</v>
      </c>
      <c r="P435" s="99">
        <v>2.0828907265049916</v>
      </c>
      <c r="Q435" s="99">
        <v>3.4932058385213973</v>
      </c>
      <c r="R435" s="99">
        <v>3.406707576510156</v>
      </c>
      <c r="S435" s="99">
        <v>3.3046337151008203</v>
      </c>
      <c r="T435" s="99">
        <v>3.5101752991856712</v>
      </c>
      <c r="U435" s="99">
        <v>3.5551174102012859</v>
      </c>
      <c r="V435" s="99">
        <v>4.2500295137160835</v>
      </c>
      <c r="W435" s="99">
        <v>2.8996740162661436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8.2771303421072986</v>
      </c>
      <c r="D436" s="99">
        <v>8.1717160097905488</v>
      </c>
      <c r="E436" s="99">
        <v>0</v>
      </c>
      <c r="F436" s="99">
        <v>0</v>
      </c>
      <c r="G436" s="99">
        <v>9.3517754136461306</v>
      </c>
      <c r="H436" s="99">
        <v>10.062273368733969</v>
      </c>
      <c r="I436" s="99">
        <v>10.714024648197517</v>
      </c>
      <c r="J436" s="99">
        <v>11.148677076012527</v>
      </c>
      <c r="K436" s="99">
        <v>10.999960962623081</v>
      </c>
      <c r="L436" s="99">
        <v>0</v>
      </c>
      <c r="M436" s="99">
        <v>0</v>
      </c>
      <c r="N436" s="99">
        <v>0</v>
      </c>
      <c r="O436" s="99">
        <v>8.7348029793053446</v>
      </c>
      <c r="P436" s="99">
        <v>8.6845580098481463</v>
      </c>
      <c r="Q436" s="99">
        <v>9.4023987774130617</v>
      </c>
      <c r="R436" s="99">
        <v>9.909913752448972</v>
      </c>
      <c r="S436" s="99">
        <v>10.591059242502308</v>
      </c>
      <c r="T436" s="99">
        <v>10.915274108323075</v>
      </c>
      <c r="U436" s="99">
        <v>11.321900490217031</v>
      </c>
      <c r="V436" s="99">
        <v>12.377268147878803</v>
      </c>
      <c r="W436" s="99">
        <v>11.823925455047094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4.7593534016339127</v>
      </c>
      <c r="D437" s="123">
        <v>4.852310802651318</v>
      </c>
      <c r="E437" s="123">
        <v>4.9383999975708868</v>
      </c>
      <c r="F437" s="123">
        <v>4.8578700664139509</v>
      </c>
      <c r="G437" s="123">
        <v>5.1258261516667547</v>
      </c>
      <c r="H437" s="123">
        <v>5.3585362853415734</v>
      </c>
      <c r="I437" s="123">
        <v>5.309034538720824</v>
      </c>
      <c r="J437" s="123">
        <v>4.9822323844999721</v>
      </c>
      <c r="K437" s="123">
        <v>4.6247790523690933</v>
      </c>
      <c r="L437" s="123">
        <v>0</v>
      </c>
      <c r="M437" s="123">
        <v>0</v>
      </c>
      <c r="N437" s="123">
        <v>0</v>
      </c>
      <c r="O437" s="123">
        <v>3.2057545533052991</v>
      </c>
      <c r="P437" s="123">
        <v>2.9676761579984179</v>
      </c>
      <c r="Q437" s="123">
        <v>3.263551032336454</v>
      </c>
      <c r="R437" s="123">
        <v>3.2350598766528944</v>
      </c>
      <c r="S437" s="123">
        <v>4.1878655442713209</v>
      </c>
      <c r="T437" s="123">
        <v>4.5828713020842056</v>
      </c>
      <c r="U437" s="123">
        <v>4.779029388996805</v>
      </c>
      <c r="V437" s="123">
        <v>7.3815266907536037</v>
      </c>
      <c r="W437" s="123">
        <v>6.8334743477420892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4.6862292231415994</v>
      </c>
      <c r="D438" s="99">
        <v>4.852310802651318</v>
      </c>
      <c r="E438" s="99">
        <v>4.9383999975708868</v>
      </c>
      <c r="F438" s="99">
        <v>4.8434884939263219</v>
      </c>
      <c r="G438" s="99">
        <v>5.170868389831897</v>
      </c>
      <c r="H438" s="99">
        <v>5.4758313174134834</v>
      </c>
      <c r="I438" s="99">
        <v>5.2614479015345621</v>
      </c>
      <c r="J438" s="99">
        <v>4.7899119955265386</v>
      </c>
      <c r="K438" s="99">
        <v>4.8026624927192438</v>
      </c>
      <c r="L438" s="99">
        <v>0</v>
      </c>
      <c r="M438" s="99">
        <v>0</v>
      </c>
      <c r="N438" s="99">
        <v>0</v>
      </c>
      <c r="O438" s="99">
        <v>3.2667775963823482</v>
      </c>
      <c r="P438" s="99">
        <v>2.9716682395235496</v>
      </c>
      <c r="Q438" s="99">
        <v>3.2722520418186019</v>
      </c>
      <c r="R438" s="99">
        <v>3.0440094404801776</v>
      </c>
      <c r="S438" s="99">
        <v>4.2389445897707718</v>
      </c>
      <c r="T438" s="99">
        <v>4.6999211028730885</v>
      </c>
      <c r="U438" s="99">
        <v>4.9355663686156648</v>
      </c>
      <c r="V438" s="99">
        <v>7.0444857599546111</v>
      </c>
      <c r="W438" s="99">
        <v>6.894932546871348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5.2468479249160005</v>
      </c>
      <c r="D439" s="110">
        <v>0</v>
      </c>
      <c r="E439" s="110">
        <v>0</v>
      </c>
      <c r="F439" s="110">
        <v>5.2857218479209367</v>
      </c>
      <c r="G439" s="110">
        <v>5.0078583850437601</v>
      </c>
      <c r="H439" s="110">
        <v>5.0131675797965043</v>
      </c>
      <c r="I439" s="110">
        <v>5.438019371094116</v>
      </c>
      <c r="J439" s="110">
        <v>5.5591935514202753</v>
      </c>
      <c r="K439" s="110">
        <v>4.3336970590688457</v>
      </c>
      <c r="L439" s="110">
        <v>0</v>
      </c>
      <c r="M439" s="110">
        <v>0</v>
      </c>
      <c r="N439" s="110">
        <v>0</v>
      </c>
      <c r="O439" s="110">
        <v>3.0781609177805596</v>
      </c>
      <c r="P439" s="110">
        <v>2.9648709115212988</v>
      </c>
      <c r="Q439" s="110">
        <v>3.2566348453121834</v>
      </c>
      <c r="R439" s="110">
        <v>3.4222893041021569</v>
      </c>
      <c r="S439" s="110">
        <v>4.0981934421722848</v>
      </c>
      <c r="T439" s="110">
        <v>4.4200576694079388</v>
      </c>
      <c r="U439" s="110">
        <v>4.5977595665981648</v>
      </c>
      <c r="V439" s="110">
        <v>7.6659399679062412</v>
      </c>
      <c r="W439" s="110">
        <v>6.76898421078912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2.355002185239266</v>
      </c>
      <c r="D441" s="118">
        <f t="shared" si="199"/>
        <v>2.7707883667395459</v>
      </c>
      <c r="E441" s="118">
        <f t="shared" si="199"/>
        <v>2.4551552015885885</v>
      </c>
      <c r="F441" s="118">
        <f t="shared" si="199"/>
        <v>2.2369313370325052</v>
      </c>
      <c r="G441" s="118">
        <f t="shared" si="199"/>
        <v>2.0230678120332293</v>
      </c>
      <c r="H441" s="118">
        <f t="shared" si="199"/>
        <v>2.1659362100211457</v>
      </c>
      <c r="I441" s="118">
        <f t="shared" si="199"/>
        <v>1.6352655023333618</v>
      </c>
      <c r="J441" s="118">
        <f t="shared" si="199"/>
        <v>1.478669981835129</v>
      </c>
      <c r="K441" s="118">
        <f t="shared" si="199"/>
        <v>1.5297256377912207</v>
      </c>
      <c r="L441" s="118">
        <f t="shared" si="199"/>
        <v>0</v>
      </c>
      <c r="M441" s="118">
        <f t="shared" si="199"/>
        <v>0</v>
      </c>
      <c r="N441" s="118">
        <f t="shared" si="199"/>
        <v>0</v>
      </c>
      <c r="O441" s="118">
        <f t="shared" si="199"/>
        <v>1.092540910485003</v>
      </c>
      <c r="P441" s="118">
        <f t="shared" si="199"/>
        <v>0.63871315022875752</v>
      </c>
      <c r="Q441" s="118">
        <f t="shared" si="199"/>
        <v>0.65695913926100213</v>
      </c>
      <c r="R441" s="118">
        <f t="shared" ref="R441:V441" si="200">R442+R444+R446+R455</f>
        <v>0.73187008989303171</v>
      </c>
      <c r="S441" s="118">
        <f t="shared" si="200"/>
        <v>1.3360959130465377</v>
      </c>
      <c r="T441" s="118">
        <f t="shared" si="200"/>
        <v>1.3267678950349515</v>
      </c>
      <c r="U441" s="118">
        <f t="shared" si="200"/>
        <v>1.2370406032554386</v>
      </c>
      <c r="V441" s="118">
        <f t="shared" si="200"/>
        <v>1.3381759756634055</v>
      </c>
      <c r="W441" s="118">
        <f t="shared" ref="W441" si="201">W442+W444+W446+W455</f>
        <v>1.4247309730074993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0.77278692698538443</v>
      </c>
      <c r="D446" s="123">
        <v>0.88828442175446676</v>
      </c>
      <c r="E446" s="123">
        <v>0.5407837719574391</v>
      </c>
      <c r="F446" s="123">
        <v>0.42186010596692664</v>
      </c>
      <c r="G446" s="123">
        <v>0.57474761969449462</v>
      </c>
      <c r="H446" s="123">
        <v>0.58511630565391815</v>
      </c>
      <c r="I446" s="123">
        <v>0.14999241415511017</v>
      </c>
      <c r="J446" s="123">
        <v>9.1438152658108937E-2</v>
      </c>
      <c r="K446" s="123">
        <v>0.3794374453103509</v>
      </c>
      <c r="L446" s="123">
        <v>0</v>
      </c>
      <c r="M446" s="123">
        <v>0</v>
      </c>
      <c r="N446" s="123">
        <v>0</v>
      </c>
      <c r="O446" s="123">
        <v>0.24069278194032961</v>
      </c>
      <c r="P446" s="123">
        <v>0.16596829927073814</v>
      </c>
      <c r="Q446" s="123">
        <v>9.8355079994068437E-2</v>
      </c>
      <c r="R446" s="123">
        <v>0.15245009898698608</v>
      </c>
      <c r="S446" s="123">
        <v>0.30141143830708628</v>
      </c>
      <c r="T446" s="123">
        <v>0.28379665651628128</v>
      </c>
      <c r="U446" s="123">
        <v>0.23135020132921597</v>
      </c>
      <c r="V446" s="123">
        <v>0.11908285808001477</v>
      </c>
      <c r="W446" s="123">
        <v>9.4900568996408752E-2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4.44352483016596</v>
      </c>
      <c r="D447" s="99">
        <v>4.836215185107652</v>
      </c>
      <c r="E447" s="99">
        <v>4.7994559761222719</v>
      </c>
      <c r="F447" s="99">
        <v>4.3240660861609985</v>
      </c>
      <c r="G447" s="99">
        <v>5.4601023870976988</v>
      </c>
      <c r="H447" s="99">
        <v>5.9347511002040276</v>
      </c>
      <c r="I447" s="99">
        <v>5.2872325989676341</v>
      </c>
      <c r="J447" s="99">
        <v>5.3034128541703183</v>
      </c>
      <c r="K447" s="99">
        <v>5.5018429570000889</v>
      </c>
      <c r="L447" s="99">
        <v>0</v>
      </c>
      <c r="M447" s="99">
        <v>0</v>
      </c>
      <c r="N447" s="99">
        <v>0</v>
      </c>
      <c r="O447" s="99">
        <v>4.0917772929856033</v>
      </c>
      <c r="P447" s="99">
        <v>3.4853342846855013</v>
      </c>
      <c r="Q447" s="99">
        <v>3.4424277997923953</v>
      </c>
      <c r="R447" s="99">
        <v>3.0185119599423245</v>
      </c>
      <c r="S447" s="99">
        <v>4.1527798166754106</v>
      </c>
      <c r="T447" s="99">
        <v>4.5123668386088722</v>
      </c>
      <c r="U447" s="99">
        <v>4.7099408912117751</v>
      </c>
      <c r="V447" s="99">
        <v>3.7409992208155582</v>
      </c>
      <c r="W447" s="99">
        <v>3.9422209337156824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1.5822152582538815</v>
      </c>
      <c r="D455" s="123">
        <v>1.8825039449850791</v>
      </c>
      <c r="E455" s="123">
        <v>1.9143714296311494</v>
      </c>
      <c r="F455" s="123">
        <v>1.8150712310655788</v>
      </c>
      <c r="G455" s="123">
        <v>1.4483201923387348</v>
      </c>
      <c r="H455" s="123">
        <v>1.5808199043672275</v>
      </c>
      <c r="I455" s="123">
        <v>1.4852730881782517</v>
      </c>
      <c r="J455" s="123">
        <v>1.38723182917702</v>
      </c>
      <c r="K455" s="123">
        <v>1.1502881924808699</v>
      </c>
      <c r="L455" s="123">
        <v>0</v>
      </c>
      <c r="M455" s="123">
        <v>0</v>
      </c>
      <c r="N455" s="123">
        <v>0</v>
      </c>
      <c r="O455" s="123">
        <v>0.8518481285446734</v>
      </c>
      <c r="P455" s="123">
        <v>0.47274485095801938</v>
      </c>
      <c r="Q455" s="123">
        <v>0.55860405926693368</v>
      </c>
      <c r="R455" s="123">
        <v>0.57941999090604557</v>
      </c>
      <c r="S455" s="123">
        <v>1.0346844747394515</v>
      </c>
      <c r="T455" s="123">
        <v>1.0429712385186702</v>
      </c>
      <c r="U455" s="123">
        <v>1.0056904019262227</v>
      </c>
      <c r="V455" s="123">
        <v>1.2190931175833908</v>
      </c>
      <c r="W455" s="123">
        <v>1.3298304040110904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1.8195475469919637</v>
      </c>
      <c r="D456" s="99">
        <v>1.8825039449850791</v>
      </c>
      <c r="E456" s="99">
        <v>1.9143714296311494</v>
      </c>
      <c r="F456" s="99">
        <v>1.8760820287484556</v>
      </c>
      <c r="G456" s="99">
        <v>2.0013151748680698</v>
      </c>
      <c r="H456" s="99">
        <v>2.1177021360391159</v>
      </c>
      <c r="I456" s="99">
        <v>2.0332379168265384</v>
      </c>
      <c r="J456" s="99">
        <v>1.8496424389026933</v>
      </c>
      <c r="K456" s="99">
        <v>1.8532420878858458</v>
      </c>
      <c r="L456" s="99">
        <v>0</v>
      </c>
      <c r="M456" s="99">
        <v>0</v>
      </c>
      <c r="N456" s="99">
        <v>0</v>
      </c>
      <c r="O456" s="99">
        <v>1.2592537552399519</v>
      </c>
      <c r="P456" s="99">
        <v>1.1454971388598163</v>
      </c>
      <c r="Q456" s="99">
        <v>1.261364004796302</v>
      </c>
      <c r="R456" s="99">
        <v>1.1706648795856838</v>
      </c>
      <c r="S456" s="99">
        <v>1.6240617071859744</v>
      </c>
      <c r="T456" s="99">
        <v>1.7927829937780388</v>
      </c>
      <c r="U456" s="99">
        <v>1.8741622516034442</v>
      </c>
      <c r="V456" s="99">
        <v>2.6637664577117399</v>
      </c>
      <c r="W456" s="99">
        <v>2.5971401918234389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2FFF18-7718-49EF-B841-3EA7435E5334}"/>
</file>

<file path=customXml/itemProps2.xml><?xml version="1.0" encoding="utf-8"?>
<ds:datastoreItem xmlns:ds="http://schemas.openxmlformats.org/officeDocument/2006/customXml" ds:itemID="{D22780AB-6752-4532-B2A3-CF5C3E6F9543}"/>
</file>

<file path=customXml/itemProps3.xml><?xml version="1.0" encoding="utf-8"?>
<ds:datastoreItem xmlns:ds="http://schemas.openxmlformats.org/officeDocument/2006/customXml" ds:itemID="{70EE3432-7B88-4F7E-B82E-9DEB85E6A0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2024-05-20T16:51:25Z</dcterms:created>
  <dcterms:modified xsi:type="dcterms:W3CDTF">2024-05-20T16:51:25Z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